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345" windowWidth="12240" windowHeight="7110"/>
  </bookViews>
  <sheets>
    <sheet name="01-Mapa de riesgo" sheetId="4" r:id="rId1"/>
    <sheet name="Hoja1" sheetId="9" state="hidden" r:id="rId2"/>
    <sheet name="INSTRUCTIVO" sheetId="10" r:id="rId3"/>
    <sheet name="01-Mapa de riesgo (2)" sheetId="11" r:id="rId4"/>
  </sheets>
  <definedNames>
    <definedName name="_xlnm._FilterDatabase" localSheetId="0" hidden="1">'01-Mapa de riesgo'!$C$1:$T$25</definedName>
    <definedName name="_xlnm._FilterDatabase" localSheetId="3" hidden="1">'01-Mapa de riesgo (2)'!$B$1:$D$17</definedName>
    <definedName name="_xlnm.Print_Titles" localSheetId="0">'01-Mapa de riesgo'!$6:$7</definedName>
    <definedName name="_xlnm.Print_Titles" localSheetId="3">'01-Mapa de riesgo (2)'!$6:$7</definedName>
  </definedNames>
  <calcPr calcId="145621"/>
</workbook>
</file>

<file path=xl/calcChain.xml><?xml version="1.0" encoding="utf-8"?>
<calcChain xmlns="http://schemas.openxmlformats.org/spreadsheetml/2006/main">
  <c r="L62" i="4" l="1"/>
  <c r="J62" i="4"/>
  <c r="L59" i="4"/>
  <c r="J59" i="4"/>
  <c r="P62" i="4" l="1"/>
  <c r="Q62" i="4" s="1"/>
  <c r="R62" i="4" s="1"/>
  <c r="P59" i="4"/>
  <c r="Q59" i="4" s="1"/>
  <c r="R59" i="4" s="1"/>
  <c r="L56" i="4"/>
  <c r="J56" i="4"/>
  <c r="L53" i="4"/>
  <c r="J53" i="4"/>
  <c r="L50" i="4"/>
  <c r="J50" i="4"/>
  <c r="P56" i="4" l="1"/>
  <c r="Q56" i="4" s="1"/>
  <c r="R56" i="4" s="1"/>
  <c r="P53" i="4"/>
  <c r="Q53" i="4" s="1"/>
  <c r="R53" i="4" s="1"/>
  <c r="P50" i="4"/>
  <c r="Q50" i="4" s="1"/>
  <c r="R50" i="4" s="1"/>
  <c r="L47" i="4"/>
  <c r="J47" i="4"/>
  <c r="L44" i="4"/>
  <c r="J44" i="4"/>
  <c r="L41" i="4"/>
  <c r="J41" i="4"/>
  <c r="L38" i="4"/>
  <c r="J38" i="4"/>
  <c r="L35" i="4"/>
  <c r="J35" i="4"/>
  <c r="L32" i="4"/>
  <c r="J32" i="4"/>
  <c r="L29" i="4"/>
  <c r="J29" i="4"/>
  <c r="L26" i="4"/>
  <c r="J26" i="4"/>
  <c r="P26" i="4" l="1"/>
  <c r="Q26" i="4" s="1"/>
  <c r="R26" i="4" s="1"/>
  <c r="P47" i="4"/>
  <c r="Q47" i="4" s="1"/>
  <c r="R47" i="4" s="1"/>
  <c r="P44" i="4"/>
  <c r="Q44" i="4" s="1"/>
  <c r="R44" i="4" s="1"/>
  <c r="P41" i="4"/>
  <c r="Q41" i="4" s="1"/>
  <c r="R41" i="4" s="1"/>
  <c r="P38" i="4"/>
  <c r="Q38" i="4" s="1"/>
  <c r="R38" i="4" s="1"/>
  <c r="P35" i="4"/>
  <c r="Q35" i="4" s="1"/>
  <c r="R35" i="4" s="1"/>
  <c r="P32" i="4"/>
  <c r="Q32" i="4" s="1"/>
  <c r="R32" i="4" s="1"/>
  <c r="P29" i="4"/>
  <c r="Q29" i="4" s="1"/>
  <c r="R29" i="4" s="1"/>
  <c r="J11" i="4"/>
  <c r="L11" i="4"/>
  <c r="J14" i="4"/>
  <c r="L14" i="4"/>
  <c r="J17" i="4"/>
  <c r="L17" i="4"/>
  <c r="J20" i="4"/>
  <c r="L20" i="4"/>
  <c r="J23" i="4"/>
  <c r="L23" i="4"/>
  <c r="L8" i="4"/>
  <c r="J8" i="4"/>
  <c r="P20" i="4" l="1"/>
  <c r="Q20" i="4" s="1"/>
  <c r="R20" i="4" s="1"/>
  <c r="P8" i="4"/>
  <c r="Q8" i="4" s="1"/>
  <c r="R8" i="4" s="1"/>
  <c r="P23" i="4"/>
  <c r="Q23" i="4" s="1"/>
  <c r="R23" i="4" s="1"/>
  <c r="P17" i="4"/>
  <c r="Q17" i="4" s="1"/>
  <c r="R17" i="4" s="1"/>
  <c r="P14" i="4"/>
  <c r="Q14" i="4" s="1"/>
  <c r="R14" i="4" s="1"/>
  <c r="P11" i="4"/>
  <c r="Q11" i="4" s="1"/>
  <c r="R11" i="4" s="1"/>
  <c r="Q36" i="10"/>
  <c r="M36" i="10" l="1"/>
  <c r="N36" i="10"/>
  <c r="O36" i="10"/>
  <c r="P36" i="10"/>
  <c r="Q46" i="10"/>
  <c r="Q44" i="10"/>
  <c r="Q42" i="10"/>
  <c r="Q40" i="10"/>
  <c r="Q38" i="10"/>
  <c r="M46" i="10"/>
  <c r="M44" i="10"/>
  <c r="M42" i="10"/>
  <c r="M40" i="10"/>
  <c r="M38" i="10"/>
  <c r="N46" i="10"/>
  <c r="N44" i="10"/>
  <c r="N42" i="10"/>
  <c r="N40" i="10"/>
  <c r="N38" i="10"/>
  <c r="O46" i="10"/>
  <c r="O44" i="10"/>
  <c r="O42" i="10"/>
  <c r="O40" i="10"/>
  <c r="O38" i="10"/>
  <c r="P46" i="10"/>
  <c r="P44" i="10"/>
  <c r="P42" i="10"/>
  <c r="P40" i="10"/>
  <c r="P38" i="10"/>
</calcChain>
</file>

<file path=xl/sharedStrings.xml><?xml version="1.0" encoding="utf-8"?>
<sst xmlns="http://schemas.openxmlformats.org/spreadsheetml/2006/main" count="577" uniqueCount="353">
  <si>
    <t>DESCRIPCIÓN</t>
  </si>
  <si>
    <t>RIESGO</t>
  </si>
  <si>
    <t xml:space="preserve">PROBABILIDAD </t>
  </si>
  <si>
    <t xml:space="preserve">IMPACTO </t>
  </si>
  <si>
    <t>Estado</t>
  </si>
  <si>
    <t>1 de 1</t>
  </si>
  <si>
    <t>Periodicidad del control</t>
  </si>
  <si>
    <t>Tipo de control</t>
  </si>
  <si>
    <t>LISTAS DESPLEGABLES</t>
  </si>
  <si>
    <t>Estado de los controles:</t>
  </si>
  <si>
    <t xml:space="preserve"> No existen</t>
  </si>
  <si>
    <t xml:space="preserve"> No efectivos y no documentados</t>
  </si>
  <si>
    <t xml:space="preserve"> No Efectivos y documentados  </t>
  </si>
  <si>
    <t xml:space="preserve">  Efectivos y no documentados</t>
  </si>
  <si>
    <t xml:space="preserve"> Efectivos y documentados</t>
  </si>
  <si>
    <t xml:space="preserve"> Documentados, Efectivos y aplicados</t>
  </si>
  <si>
    <t>ETAPA 1</t>
  </si>
  <si>
    <t>FACTORES DE RIESGO INTERNOS:</t>
  </si>
  <si>
    <t>FACTORES DE RIESGO EXTERNO</t>
  </si>
  <si>
    <t>Identificación del Riesgo</t>
  </si>
  <si>
    <r>
      <t>Descripción</t>
    </r>
    <r>
      <rPr>
        <sz val="8"/>
        <rFont val="Tahoma"/>
        <family val="2"/>
      </rPr>
      <t>: se refiere a las características generales o las formas en que se observa o manifiesta el riesgo identificado.</t>
    </r>
  </si>
  <si>
    <t>ETAPA 2</t>
  </si>
  <si>
    <t>Análisis del Riesgo</t>
  </si>
  <si>
    <t>PROBABILIDAD</t>
  </si>
  <si>
    <t>IMPACTO</t>
  </si>
  <si>
    <t>ETAPA 3</t>
  </si>
  <si>
    <t>ETAPA 4</t>
  </si>
  <si>
    <t>Tratamiento del Riesgo:</t>
  </si>
  <si>
    <t>Manejo del Riesgo</t>
  </si>
  <si>
    <r>
      <t>Consecuencias</t>
    </r>
    <r>
      <rPr>
        <sz val="8"/>
        <rFont val="Tahoma"/>
        <family val="2"/>
      </rPr>
      <t>: corresponde a los efectos ocasionados por el riesgo.</t>
    </r>
  </si>
  <si>
    <r>
      <t>Riesgo</t>
    </r>
    <r>
      <rPr>
        <sz val="8"/>
        <rFont val="Tahoma"/>
        <family val="2"/>
      </rPr>
      <t xml:space="preserve">: Posibilidad de que ocurra un acontecimiento que impacte el alcance de los objetivos y resultados de la Institución </t>
    </r>
  </si>
  <si>
    <t xml:space="preserve">CAUSA </t>
  </si>
  <si>
    <t>CONSECUENCIA</t>
  </si>
  <si>
    <t>INDICADOR DE RIESGO</t>
  </si>
  <si>
    <t>2. MEDIA</t>
  </si>
  <si>
    <t>Talento Humano</t>
  </si>
  <si>
    <t>Sistemas de Información</t>
  </si>
  <si>
    <t>Recursos Financieros</t>
  </si>
  <si>
    <t>Procedimientos y reglamentación</t>
  </si>
  <si>
    <t>Salud Ocupacional</t>
  </si>
  <si>
    <t>Infraestructura</t>
  </si>
  <si>
    <t>Economicos</t>
  </si>
  <si>
    <t>Socioculturales</t>
  </si>
  <si>
    <t>Orden Público</t>
  </si>
  <si>
    <t>Legales y Normativos</t>
  </si>
  <si>
    <t>Tecnológicos</t>
  </si>
  <si>
    <r>
      <rPr>
        <sz val="7"/>
        <rFont val="Times New Roman"/>
        <family val="1"/>
      </rPr>
      <t xml:space="preserve"> </t>
    </r>
    <r>
      <rPr>
        <sz val="8"/>
        <rFont val="Tahoma"/>
        <family val="2"/>
      </rPr>
      <t>Ambientales</t>
    </r>
  </si>
  <si>
    <t>Esta matriz de priorización no tiene en cuenta los controles asociados a la prevención o mitigación del riesgo</t>
  </si>
  <si>
    <r>
      <t xml:space="preserve">PROBABILIDAD: </t>
    </r>
    <r>
      <rPr>
        <sz val="8"/>
        <rFont val="Tahoma"/>
        <family val="2"/>
      </rPr>
      <t>Frecuencia que podría presentar el riesgo.</t>
    </r>
  </si>
  <si>
    <r>
      <t xml:space="preserve">IMPACTO: </t>
    </r>
    <r>
      <rPr>
        <sz val="8"/>
        <rFont val="Tahoma"/>
        <family val="2"/>
      </rPr>
      <t>Forma en la cual el riesgo afecta los resultados del proceso.</t>
    </r>
  </si>
  <si>
    <t>3. ALTA</t>
  </si>
  <si>
    <t>1. BAJA</t>
  </si>
  <si>
    <t>1. BAJO</t>
  </si>
  <si>
    <t>Evitar
Reducir
Transferir
Compartir</t>
  </si>
  <si>
    <t>Reducir
Transferir
Compartir</t>
  </si>
  <si>
    <t>Asumir</t>
  </si>
  <si>
    <t>Valoración
del Riesgo</t>
  </si>
  <si>
    <t>OPCIÓN DE TRATAMIENTO</t>
  </si>
  <si>
    <t>ACCIONES A TOMAR</t>
  </si>
  <si>
    <t>Matriz de Priorización inicial</t>
  </si>
  <si>
    <t>El riesgo se mide de acuerdo al impacto y la probabilidad para ubicarlo en la matriz de priorización inicial</t>
  </si>
  <si>
    <t>NIVEL
EXPOSICIÓN 
RIESGO</t>
  </si>
  <si>
    <t xml:space="preserve">PRIORIDAD
INICIAL </t>
  </si>
  <si>
    <t>No</t>
  </si>
  <si>
    <t>Seguimiento al Mapa de riesgos</t>
  </si>
  <si>
    <t xml:space="preserve">Página </t>
  </si>
  <si>
    <t>Versión</t>
  </si>
  <si>
    <t>Fecha:</t>
  </si>
  <si>
    <t>Código:</t>
  </si>
  <si>
    <t>SGC-INT-011-01</t>
  </si>
  <si>
    <t xml:space="preserve">INSTRUCTIVO METODOLOGÍA ADMINISTRACIÓN DE RIESGOS </t>
  </si>
  <si>
    <t>SISTEMA DE GESTIÓN DE CALIDAD</t>
  </si>
  <si>
    <t>Comunicación</t>
  </si>
  <si>
    <t>TIPO</t>
  </si>
  <si>
    <t>No existen</t>
  </si>
  <si>
    <t>VULNERABILIDAD</t>
  </si>
  <si>
    <t>ACCIÓN</t>
  </si>
  <si>
    <t>CLASE</t>
  </si>
  <si>
    <t>VALORACIÓN</t>
  </si>
  <si>
    <t>Aplicados, No efectivos</t>
  </si>
  <si>
    <t>Documentados, Aplicados y Efectivos</t>
  </si>
  <si>
    <t>No aplicados</t>
  </si>
  <si>
    <t>MATRIZ DE VULNERABILIDAD</t>
  </si>
  <si>
    <t>PRIORIZACIÓN INICIAL</t>
  </si>
  <si>
    <t>VALORACIÓN DEL CONTROL</t>
  </si>
  <si>
    <t>Aplicados, Efectivos y No documentados</t>
  </si>
  <si>
    <r>
      <rPr>
        <b/>
        <sz val="8"/>
        <rFont val="Tahoma"/>
        <family val="2"/>
      </rPr>
      <t>Tipos de Control:</t>
    </r>
    <r>
      <rPr>
        <sz val="8"/>
        <rFont val="Tahoma"/>
        <family val="2"/>
      </rPr>
      <t xml:space="preserve">
</t>
    </r>
    <r>
      <rPr>
        <b/>
        <sz val="8"/>
        <rFont val="Tahoma"/>
        <family val="2"/>
      </rPr>
      <t>Dirección:</t>
    </r>
    <r>
      <rPr>
        <sz val="8"/>
        <rFont val="Tahoma"/>
        <family val="2"/>
      </rPr>
      <t xml:space="preserve"> se diseñan para crear guías que permiten el cumplimiento de los resultados.
</t>
    </r>
    <r>
      <rPr>
        <b/>
        <sz val="8"/>
        <rFont val="Tahoma"/>
        <family val="2"/>
      </rPr>
      <t xml:space="preserve">Detectivo: </t>
    </r>
    <r>
      <rPr>
        <sz val="8"/>
        <rFont val="Tahoma"/>
        <family val="2"/>
      </rPr>
      <t xml:space="preserve">se diseñan para identificar si resultados indeseables han ocurrido después de un acontecimiento.
</t>
    </r>
    <r>
      <rPr>
        <b/>
        <sz val="8"/>
        <rFont val="Tahoma"/>
        <family val="2"/>
      </rPr>
      <t>Preventivo:</t>
    </r>
    <r>
      <rPr>
        <sz val="8"/>
        <rFont val="Tahoma"/>
        <family val="2"/>
      </rPr>
      <t xml:space="preserve"> está diseñado para evitar o limitar la posibilidad de materialización de un riesgo.
</t>
    </r>
    <r>
      <rPr>
        <b/>
        <sz val="8"/>
        <rFont val="Tahoma"/>
        <family val="2"/>
      </rPr>
      <t>Correctivos:</t>
    </r>
    <r>
      <rPr>
        <sz val="8"/>
        <rFont val="Tahoma"/>
        <family val="2"/>
      </rPr>
      <t xml:space="preserve"> se diseña para corregir los resultados indeseables que se han observado</t>
    </r>
  </si>
  <si>
    <t>NIVEL DE EXPOSICIÓN AL RIESGO</t>
  </si>
  <si>
    <t>Se deberá implementar inmediatamente las acciones preventivas que conlleven a evitar, reducir, transferir o compartir el riesgo de acuerdo al procedimiento del Sistema de Gestión de Calidad. 
Las acciones preventivas tomadas deberán conllevar a implementar nuevos controles que prevengan la materialización del riesgo y a mitigar el impacto.
Se debe implementar el plan de contigencia frente a a estos riesgos.</t>
  </si>
  <si>
    <t>Se deberá implementaracciones preventivas que conlleven a reducir, transferir o compartir el riesgo de acuerdo al procedimiento del Sistema de Gestión de Calidad. 
Se deberá implementar acciones preventivas que conlleven a mejorar o documentar los controles existentes. 
La implementación de un plan de contingencia estará sujeto a las necesidades del usuario de la metodología</t>
  </si>
  <si>
    <t>Se debe realizar seguimiento a los riesgos con el fin de verificar su impacto, probabilidad y la valoración de los controles.</t>
  </si>
  <si>
    <t>GRAVE
Riesgos con calificación superior o igual a 10</t>
  </si>
  <si>
    <r>
      <t xml:space="preserve">Control: </t>
    </r>
    <r>
      <rPr>
        <sz val="8"/>
        <rFont val="Tahoma"/>
        <family val="2"/>
      </rPr>
      <t>Es toda acción que tiende a prevenir o mitigar los riesgos, significa analizar el desempeño de los procesos, evidenciando posibles desviaciones frente al resultado esperado. Los controles proporcionan un modelo operacional de seguridad razonable en el logro de los objetivos. Tipos:</t>
    </r>
  </si>
  <si>
    <t>IDENTIFICACIÓN</t>
  </si>
  <si>
    <t>ANÁLISIS</t>
  </si>
  <si>
    <t>MANEJO</t>
  </si>
  <si>
    <r>
      <t xml:space="preserve">Clase: </t>
    </r>
    <r>
      <rPr>
        <sz val="8"/>
        <rFont val="Arial"/>
        <family val="2"/>
      </rPr>
      <t>determine qué clase de riesgo es el identificado, de acuerdo a la siguiente clasificación: Estratégico, Imagen, Operacional, Financiero, Contable, Presupuestal, Cumplimiento, Tecnología, Información, Transparencia, Laborales, Ambiental, Derechos Humanos.</t>
    </r>
  </si>
  <si>
    <t>Se debe formular un indicador que permita monitorear el comportamiento del riesgo respecto al tratamiento y  las acciones emprendidas.</t>
  </si>
  <si>
    <t>Indicador de Monitoreo de Riesgo</t>
  </si>
  <si>
    <r>
      <rPr>
        <b/>
        <sz val="8"/>
        <rFont val="Tahoma"/>
        <family val="2"/>
      </rPr>
      <t>Calificación</t>
    </r>
    <r>
      <rPr>
        <sz val="8"/>
        <rFont val="Tahoma"/>
        <family val="2"/>
      </rPr>
      <t xml:space="preserve">
1
2
3
4
5</t>
    </r>
  </si>
  <si>
    <r>
      <rPr>
        <b/>
        <sz val="8"/>
        <rFont val="Tahoma"/>
        <family val="2"/>
      </rPr>
      <t>Situación:</t>
    </r>
    <r>
      <rPr>
        <sz val="8"/>
        <rFont val="Tahoma"/>
        <family val="2"/>
      </rPr>
      <t xml:space="preserve">
Documentados, aplicados y efectivos
Aplicados, efectivos y No documentados
Aplicados y No efectivos
No aplicados
No Existen controles</t>
    </r>
  </si>
  <si>
    <t>Calificación del Control</t>
  </si>
  <si>
    <t>Caracterice el riesgo de acuerdo a los conceptos siguientes:</t>
  </si>
  <si>
    <t>Establezca el contexto de su proceso (usuario de metodología) en la Universidad y con el entorno de acuerdo a los siguientes factores generadores de riesgo:</t>
  </si>
  <si>
    <t>Los factores de riesgo le ayudaran a determinar las causas que originan el riesgo, para ello podrá utilizar el diagrama causa - efecto</t>
  </si>
  <si>
    <r>
      <t xml:space="preserve">Causas:  </t>
    </r>
    <r>
      <rPr>
        <sz val="8"/>
        <rFont val="Tahoma"/>
        <family val="2"/>
      </rPr>
      <t>Es lo que origina el riesgo, son el punto de partida para el planteamiento de acciones preventivas. Las causas se deben establecer a partir de los factores internos y externos que se establecieron en el contexto. Para determinar las causas se podrá utilizar el diagrama causa - efecto.</t>
    </r>
  </si>
  <si>
    <r>
      <t xml:space="preserve">Nota: </t>
    </r>
    <r>
      <rPr>
        <sz val="8"/>
        <rFont val="Tahoma"/>
        <family val="2"/>
      </rPr>
      <t>Cada proceso deberá individualizar la escala de calificación del riesgo basado en información objetiva y/o datos históricos.</t>
    </r>
  </si>
  <si>
    <t>MODERADO
Riesgos con calificación entre 4 y 9</t>
  </si>
  <si>
    <t>LEVE
Riesgos con calificación inferior o igual a 3</t>
  </si>
  <si>
    <t>CONTROL EXISTENTE
(Máximo 3 controles)</t>
  </si>
  <si>
    <r>
      <t>3. ALTA</t>
    </r>
    <r>
      <rPr>
        <sz val="8"/>
        <rFont val="Tahoma"/>
        <family val="2"/>
      </rPr>
      <t>:  Es inevitable que el riesgo se presente</t>
    </r>
  </si>
  <si>
    <r>
      <t>2. MEDIA</t>
    </r>
    <r>
      <rPr>
        <sz val="8"/>
        <rFont val="Tahoma"/>
        <family val="2"/>
      </rPr>
      <t>: Es factible que el riesgo se presente</t>
    </r>
  </si>
  <si>
    <r>
      <t>1. BAJA</t>
    </r>
    <r>
      <rPr>
        <sz val="8"/>
        <rFont val="Tahoma"/>
        <family val="2"/>
      </rPr>
      <t>:  Es muy poco factible que el riesgo se presente</t>
    </r>
  </si>
  <si>
    <r>
      <t>3. ALTO</t>
    </r>
    <r>
      <rPr>
        <sz val="8"/>
        <rFont val="Tahoma"/>
        <family val="2"/>
      </rPr>
      <t>: Si el riesgo llegara a presentarse, afecta en alto grado al proceso.</t>
    </r>
  </si>
  <si>
    <r>
      <t>2. MEDIO</t>
    </r>
    <r>
      <rPr>
        <sz val="8"/>
        <rFont val="Tahoma"/>
        <family val="2"/>
      </rPr>
      <t>: Si el riesgo llegara a presentarse, afecta en grado medio al proceso tendría .</t>
    </r>
  </si>
  <si>
    <r>
      <t>1. BAJO</t>
    </r>
    <r>
      <rPr>
        <sz val="8"/>
        <rFont val="Tahoma"/>
        <family val="2"/>
      </rPr>
      <t xml:space="preserve">: Si el riesgo llegara a presentarse, afecta en grado bajo al proceso </t>
    </r>
  </si>
  <si>
    <t>Una vez ubicados los riesgos en la matriz de priorización, se identifica si existen controles asociados, si son aplicados, están documentados y son efectivos, con el fin de determinar la posición del riesgo en la matriz de vulnerabilidad.</t>
  </si>
  <si>
    <t xml:space="preserve">De acuerdo a los nivel de exposición del riesgo, el proceso (usuario de la metodologia) establecerá si corresponde: </t>
  </si>
  <si>
    <t>o  Plan de mitigación, para lo cual deberá  emplear el formato de Plan de mitigación</t>
  </si>
  <si>
    <t xml:space="preserve">o  Acciones preventivas de acuerdo al tipo de tratamiento, para lo cual deberá  seguir el procedimiento de acciones correctivas, preventivas y de mejora SGC-PRO-006 </t>
  </si>
  <si>
    <r>
      <t xml:space="preserve">Acciones Preventivas
</t>
    </r>
    <r>
      <rPr>
        <sz val="8"/>
        <rFont val="Tahoma"/>
        <family val="2"/>
      </rPr>
      <t>Se deberá tener en cuenta:</t>
    </r>
  </si>
  <si>
    <t>- Recursos asignados en el presupuesto
- Relación costo - beneficio
- Accion que conlleve a "Compartir" se deberá concertar previamente con el proceso o entidad  - involucrada.
- Accion que conlleve a "Transferir" se deberá concertar previamiente con la entidad involucrada y contar con las autorizaciones administrativas pertinentes.</t>
  </si>
  <si>
    <r>
      <t>o</t>
    </r>
    <r>
      <rPr>
        <sz val="7"/>
        <rFont val="Times New Roman"/>
        <family val="1"/>
      </rPr>
      <t xml:space="preserve"> </t>
    </r>
    <r>
      <rPr>
        <sz val="8"/>
        <rFont val="Tahoma"/>
        <family val="2"/>
      </rPr>
      <t>Evitar: Implementar acciones direccionadas a prevenir la materialización del riesgo
o Reducir: Implementar acciones orientadas a disminuir la probabilidad y el impacto del riesgo
o Transferir:  Implementar acciones que permitan traspasar las pérdidas a una entidad externa.
o Compartir: Implementar acciones que permitan la cooperación entre los procesos.
o Asumir: Aceptar el riesgo</t>
    </r>
  </si>
  <si>
    <r>
      <t xml:space="preserve">Plan de Mitigación
</t>
    </r>
    <r>
      <rPr>
        <sz val="8"/>
        <rFont val="Tahoma"/>
        <family val="2"/>
      </rPr>
      <t>Se deberá tener en cuenta:</t>
    </r>
  </si>
  <si>
    <t>Se hará a traves del formato "seguimiento", y podrá ser realizada a través de procesos de autoevaluación, auditorias de calidad, evaluación de la Oficina de Control y auditorias externas por parte de organismo certificadores, entes de control u otro que lo requiera.</t>
  </si>
  <si>
    <t>- Recursos asignados
- Relación costo - beneficio
- Planes de contingencia que se hayan formulado previamente o actividades que el proceso ha establecido con anterioridad.</t>
  </si>
  <si>
    <t>2013-06-27</t>
  </si>
  <si>
    <t>Estratégico</t>
  </si>
  <si>
    <t>ALTA</t>
  </si>
  <si>
    <t>MEDIO</t>
  </si>
  <si>
    <t>Otra</t>
  </si>
  <si>
    <t>Direccion</t>
  </si>
  <si>
    <t>Aplicados efectivos y No Documentados</t>
  </si>
  <si>
    <t>Operacional</t>
  </si>
  <si>
    <t>ALTO</t>
  </si>
  <si>
    <t>BAJA</t>
  </si>
  <si>
    <t>Documentados Aplicados y Efectivos</t>
  </si>
  <si>
    <t>Anual</t>
  </si>
  <si>
    <t>MAPA DE RIESGOS INSTITUCIONAL</t>
  </si>
  <si>
    <t>MISIÓN DE LA UNIVERSIDAD:</t>
  </si>
  <si>
    <t>Es una Universidad estatal vinculada a la sociedad y economía del conocimiento en todos sus campos, creando y participando en redes y otras formas de interacción.
Es un polo de desarrollo que crea, transforma, transfiere, contextualiza, aplica, gestiona, innova e intercambia el conocimiento en todas sus formas y expresiones, teniendo como prioridad el desarrollo sustentable en la ecorregión eje cafetero.
Es una Comunidad de enseñanza, aprendizaje y práctica, que interactúa buscando el bien común, en un ambiente de participación, diálogo, con responsabilidad social y desarrollo humano, caracterizada por el pluralismo y el respeto a la diferencia, inmersa en procesos permanentes de planeación, evaluación y control.
Es una organización que aprende y desarrolla procesos en todos los campos del saber, contribuyendo al mejoramiento de la sociedad, para formar ciudadanos competentes, con ética y sentido crítico, líderes en la transformación social y económica.
Las funciones misionales le permiten ofrecer servicios derivados de su actividad académica a los sectores público o privado en todos sus órdenes, mediante convenios o contratos para servicios técnicos, científicos, artísticos, de consultoría o de cualquier tipo afín a sus objetivos misionales</t>
  </si>
  <si>
    <t>Fraudes e innexactitud  en documenttación presentada por los estudiantes</t>
  </si>
  <si>
    <t>Estudiantes que presentan documentación falsa, inexacta o imprecisa  para acceder a los programas de apoyos socioeconómicos</t>
  </si>
  <si>
    <t>Inequidad en la entrega de los apoyos.
Falta de credibilidad en el proceso.
Pérdida de alianzas y convenios estratégicos.</t>
  </si>
  <si>
    <t>PROCESO</t>
  </si>
  <si>
    <t>VICERRECTORÍA DE RESPONSABILIDAD SOCIAL Y BIENESTAR UNIVERSITARIO</t>
  </si>
  <si>
    <t>Transparencia</t>
  </si>
  <si>
    <t>Aplicados - No efectivos</t>
  </si>
  <si>
    <t xml:space="preserve">Entrevistas  </t>
  </si>
  <si>
    <t>Semestral</t>
  </si>
  <si>
    <t>Detectivo</t>
  </si>
  <si>
    <t xml:space="preserve"> Visitas domiciliarias</t>
  </si>
  <si>
    <t>Estudios Socioeconómicos</t>
  </si>
  <si>
    <t>Revisar y presentar propuesta para el ajuste de las normas que sean requeridas</t>
  </si>
  <si>
    <t>N. de casos detectados por periodo académica (linea de base 5)</t>
  </si>
  <si>
    <t xml:space="preserve">Fortalecimiento de las campañas de cultura de la legalidad </t>
  </si>
  <si>
    <t>Hacer solicitud de integración de los sistemas de información</t>
  </si>
  <si>
    <t>Asignación de beneficios a los estudiantes  sin cumplimiento de requisitos</t>
  </si>
  <si>
    <t>Otorgar un beneficio a un estudiante que no cumple con los requisitos exigidos en las normas institucionales o es contrario a lo establecido en las políticas de la VRSBU</t>
  </si>
  <si>
    <t>hace falta articular las herramientas necesarias para realizar las verificaciones requeridas</t>
  </si>
  <si>
    <t>Inequidad en la distribución de los recursos.
Reclamaciones
Perdida de imagen y credibilidad de la VRSYBU y del servicio.
Aumento de número de PQR, tutelas y derechos de petición, Sanciones.</t>
  </si>
  <si>
    <t>Verificación por parte de Trabajo Social de Cumpimiento de requisitos</t>
  </si>
  <si>
    <t>Documentación del procedimiento para asignación de beneficios</t>
  </si>
  <si>
    <t>Filtro por parte del sistema de información, para los estudiantes que no cumplen con el requisito de promedio, Cruce de base de datos de BSD para verificación de cumplimiento de SSU</t>
  </si>
  <si>
    <t>(# casos de estudiantes sin cumplimiento de requisitos asignados)/(tamaño de la muestra de verificación)%; tamaño de la muestra con un error del 10% y una probabilidad del 90%</t>
  </si>
  <si>
    <t>PLANEACION</t>
  </si>
  <si>
    <t xml:space="preserve">Sistemas de información inadecuados para fuentes de información y  la toma de decisiones </t>
  </si>
  <si>
    <t>Los sistemas de información tienen un componente de automatización aún muy bajo para la rendición de cuentas, reportar a entes de control en los tiempos establecidos y soportar la toma de desiciones a nivel estratégico.</t>
  </si>
  <si>
    <t>Debilidad en la articulación del sistema transaccional con el estratégico</t>
  </si>
  <si>
    <t>La División de Sistemas no tiene priorizada el desarrollo de estos sistemas.
La Dinámica de la Universidad no permite que se de cumplimiento a tiempo ciertos requerimientos (Informe de Gestión).</t>
  </si>
  <si>
    <t>Retraso en el seguimiento proactivo, baja accesibilidad a la  información que soporta el sistema de gerencia del plan de desarrollo y la estrategia institucional para toma de desiciones oportunas</t>
  </si>
  <si>
    <t>Falta de socialización de la Vigilancia del Contexto y consolidación de los mecanismos para la misma</t>
  </si>
  <si>
    <t>Falta de competitividad 
Toma de decisiones no pertinentes con poco soporte en la información del contexto.
Perdida de oportunidades para acceder a recursos y participación de proyectos.</t>
  </si>
  <si>
    <t>Falta de apropiación de la Vigilancia del Contexto</t>
  </si>
  <si>
    <t>No exiten un proceso al interior de la universidad que permita la vigilancia en todos los temas relacionados con la institución. Sólo se dan actividades desarrolladas en temas puntuales.</t>
  </si>
  <si>
    <t>Debilidad en la aprobación de las políticas, mecanismos y herramientas del sistema de vigilancia del contexto</t>
  </si>
  <si>
    <t>Falta de competitividad Institucional.
Toma de decisiones no pertinentes sin soporte en la información.
Perdida de oportunidades para la institución para acceder a recursos y participación de proyectos.</t>
  </si>
  <si>
    <t>Tecnología</t>
  </si>
  <si>
    <t>MEDIA</t>
  </si>
  <si>
    <t>Seguimiento periodico a las solicitudes de información</t>
  </si>
  <si>
    <t>Preventivo</t>
  </si>
  <si>
    <t>Existe una metodología para la recopilación de la información de manera manual y en algunos sistemas de información que existen</t>
  </si>
  <si>
    <t>Acompañamiento a redes de trabajo de los objetivos institucionales.</t>
  </si>
  <si>
    <t>Mensual</t>
  </si>
  <si>
    <t>Establecer ruta de trabajo con la Div. De sistemas para incorporar progresivamente las variables estratégicas para la toma de decisiones</t>
  </si>
  <si>
    <t>Número de informes entregados adecuadamente/ Total de informes solicitados
Hallazgos / Variables auditadas</t>
  </si>
  <si>
    <t xml:space="preserve">Implementación de un sistema integral de información </t>
  </si>
  <si>
    <t>Creación de un grupo de análisis, con reuniones periodicas sobre temas del contexto.</t>
  </si>
  <si>
    <t>Quincenal</t>
  </si>
  <si>
    <t>Procedimiento vigilancia del contexto</t>
  </si>
  <si>
    <t xml:space="preserve">Decisiones tomadas / Número de informes socializados
Informes presentados del contexto 
</t>
  </si>
  <si>
    <t>Definición e implementación de una metodología de vigilancia del contexto</t>
  </si>
  <si>
    <t>Elecciones fraudulentas o con resultados irregulares</t>
  </si>
  <si>
    <t>participacion de electors no autorizados, presiones a jurados o electores, escrutinios irregulares</t>
  </si>
  <si>
    <t xml:space="preserve">Desactualizacion bases de datos; Fallas técnicas o humanas en los procedimientos </t>
  </si>
  <si>
    <t xml:space="preserve">Ilegitimidad en resultados electorales </t>
  </si>
  <si>
    <t>SECRETARIA GENERAL</t>
  </si>
  <si>
    <t>Elaboraciond e listados descentralizados</t>
  </si>
  <si>
    <t>capacitacion a jurados</t>
  </si>
  <si>
    <t>Correctivo</t>
  </si>
  <si>
    <t>cubiculos y cerramientos electorales</t>
  </si>
  <si>
    <t xml:space="preserve">Número de impugnaciones electorales </t>
  </si>
  <si>
    <t>Presentación inoportuna de los requerimientos establecidos por  la Contraloría General de la República</t>
  </si>
  <si>
    <t>Informes o requerimientos entregados posteriormente a las fechas requeridas por el ente de control o a la normatividad aplicable</t>
  </si>
  <si>
    <t>Incumplimiento de las dependencias académicas o administrativas en la entrega de información para atender un requerimiento</t>
  </si>
  <si>
    <t>Sanciones y/o multas impuestas a la institución o a sus funcionarios.</t>
  </si>
  <si>
    <t>Cumplimiento</t>
  </si>
  <si>
    <t>CONTROL INTERNO</t>
  </si>
  <si>
    <t xml:space="preserve">Procedimientos de Control Interno: 1115-CIG-20  - 1115-CIG-22   - 1115-CIG-21  - 1115-CIG-07 </t>
  </si>
  <si>
    <t>Acta de acuerdo de entrega de informes SIRECI Contractual (9/May/2013)</t>
  </si>
  <si>
    <t>Trimestral</t>
  </si>
  <si>
    <t>No. de informes que no son entregados oportunamente a CGR / Total de informes</t>
  </si>
  <si>
    <t>Visitantes internacionales en la UTP sin el debido estatus migratorio</t>
  </si>
  <si>
    <t>Presencia de visitantes internacionales en la UTP sin el debido estatus migratorio</t>
  </si>
  <si>
    <t>Multas y/o sanciones para la Universidad</t>
  </si>
  <si>
    <t>RELACIONES INTERNACIONALES</t>
  </si>
  <si>
    <t>BAJO</t>
  </si>
  <si>
    <t>Solicitud de capacitación a Migración Colombia</t>
  </si>
  <si>
    <t>Generación de circular dirigida a la comunidad universitaria</t>
  </si>
  <si>
    <t xml:space="preserve">Proponer la política de internacionalización para el tema migratorio de visitantes internacionales </t>
  </si>
  <si>
    <t xml:space="preserve">Número de sanciones generadas por Migración Colombia a la UTP </t>
  </si>
  <si>
    <t xml:space="preserve">Difundir el nuevo decreto de Migración </t>
  </si>
  <si>
    <t xml:space="preserve">Plan de sensibilización hacia las Facultades </t>
  </si>
  <si>
    <t>VICERRECTORÍA ACADÉMICA</t>
  </si>
  <si>
    <t>Pérdida del registro calificado de un programa académico</t>
  </si>
  <si>
    <t>No renovación del registro calificado de un programa académico</t>
  </si>
  <si>
    <t>No realizar seguimiento adecuado a las fechas de vencimiento y por lo tanto no realizar la solicitud en el tiempo reglamentario
No cumplir con los estándares establecidos para la renovación del Registro Calificado</t>
  </si>
  <si>
    <t>No poder matricular a los estudiantes en el programa
Deterioro en la credibilidad e imagen de la institución y sus programas académicos.
Posibles sanciones por parte del Ministerio de Educación Nacional, si un programa por equivocación llega a ofrecerse sin resolución vigente de Registro Calificado.</t>
  </si>
  <si>
    <t>Ascenso de docentes sin cumplimiento de requisitos</t>
  </si>
  <si>
    <t>Docentes con ascenso en el escalafon sin el debido cumplimiento  de los requisitos establecidos en el estatuto docente</t>
  </si>
  <si>
    <t xml:space="preserve">Errores humanos que involucran la falta de documentación, omisión o transcripción errónea de datos </t>
  </si>
  <si>
    <t>Incorrecta asignación salarial
Demandas de los docentes
Pérdida de credibilidad en la institución
Hallazgos por parte de la Contraloría General de la República que conducen a sanciones</t>
  </si>
  <si>
    <t>Seguimiento permanente   a la fecha de vencimiento de todos los registros calificados de los programas académicos a través del SACES y del cuadro de Vicerrectoría Académica</t>
  </si>
  <si>
    <t>Recordar a través de memorando un año antes, la fecha de vencimiento de registro calificado al programa y a su respectiva facultad</t>
  </si>
  <si>
    <t>Brindar asesoria a los directores de programa sobre el procedimiento para la solicitud de renovación de registro calificado.</t>
  </si>
  <si>
    <t>Estudio de hojas de vida para verificar cumplimiento de requisitos</t>
  </si>
  <si>
    <t>Verificación de las evaluaciones externas y del Consejo de Facultad</t>
  </si>
  <si>
    <t>Semanal</t>
  </si>
  <si>
    <t>No. de programas con registro calificado vencido de programas activos en un año</t>
  </si>
  <si>
    <t>Verificación de la evaluación externa y del estudio de hojas de vida</t>
  </si>
  <si>
    <t>No. de errores detectados en la verificación de hojas de vida</t>
  </si>
  <si>
    <t>Fraude Electrónico</t>
  </si>
  <si>
    <t>Acceso no autorizado a la banca virtual</t>
  </si>
  <si>
    <t>Falta de seguimiento a los protocolos definidos</t>
  </si>
  <si>
    <t>Hechos económicos no incluidos en el proceso contable.</t>
  </si>
  <si>
    <t>La Sección de Contabilidad y Presupuesto no sea informada de los hechos económicos, sociales y financieros generados en otras dependencias de la Universidad</t>
  </si>
  <si>
    <t>Desconocimiento de las políticas y prácticas contables establecidas por la UTP</t>
  </si>
  <si>
    <t>Estados Financieros no razonables</t>
  </si>
  <si>
    <t>DIVISIÓN FINANCIERA</t>
  </si>
  <si>
    <t>Financiero</t>
  </si>
  <si>
    <t>Contable</t>
  </si>
  <si>
    <t>Descripción en los manuales de funciones de las personas que manejan recursos</t>
  </si>
  <si>
    <t>Diaria</t>
  </si>
  <si>
    <t>Cambio de claves</t>
  </si>
  <si>
    <t>Manejo de token</t>
  </si>
  <si>
    <t>Socialización de las politicas contables</t>
  </si>
  <si>
    <t>Formalizar en los manuales de funciones la resposabilidad de reportar los hechos económicos y financieros</t>
  </si>
  <si>
    <t>Número de hechos económicos no reportadosdel período</t>
  </si>
  <si>
    <t>Envio periódico de la resolución de politicas y prácticas contables</t>
  </si>
  <si>
    <t xml:space="preserve"> Número de accesos no autorizados </t>
  </si>
  <si>
    <t>Desfinanciación de presupuesto de gasto de la vigencia de la Universidad</t>
  </si>
  <si>
    <t>El Gobierno, Congreso, Consejos Sueperior y académico, expiden normas que afectan directamente al presupuesto de gastos de la Universidad</t>
  </si>
  <si>
    <t xml:space="preserve"> Incremento con el IPC  de los recursos que aporta la nación para el presupuestos de ingresos, sin tener en cuenta los decretos y leyes que afectan los gastos por encima de lo otorgado.
Directrices administrativas no soportadas en análisis financieros que permita la toma de decisiones</t>
  </si>
  <si>
    <t>Presupuestal</t>
  </si>
  <si>
    <t>VICERRECTORIA ADMINISTRTIVA</t>
  </si>
  <si>
    <t>Incumplimiento en las directrices de contratación en las etapas precontratual y contratual</t>
  </si>
  <si>
    <t>No seguimiento a la normatividad o reglamentación estipulada para este tema</t>
  </si>
  <si>
    <t>Poca claridad en las funciones y responsabilidades de los ordenadores e interventores.
Redacciones ambiguas que generan diversas interpretaciones de las normas o reglamentación estipuladas.
No control de las dependencias responsables en la contratación.</t>
  </si>
  <si>
    <t xml:space="preserve">Reprocesos para la legalización o pago de los contratos.
Elaboración inadecuada de los contratos.
Personal laborando sin contratos activos.
</t>
  </si>
  <si>
    <t>Monitoreo a los planes operativos del proyecto Gestión Financiera incluido en el plan de desarrollo institucional 2013-2019</t>
  </si>
  <si>
    <t>Decisiones sobre la proyección del presupuesto</t>
  </si>
  <si>
    <t>Monitores al comportamiento de los indicadores del componente de desarrollo financiero</t>
  </si>
  <si>
    <t>Bimestral</t>
  </si>
  <si>
    <t>Reuniones semanales del personal de Unidad Cuentas para realizar consultorio Juridico</t>
  </si>
  <si>
    <t>Realizar capacitaciones con el personal de la UTP sobre contratación</t>
  </si>
  <si>
    <t>Emitir circulares informativa claras para el personal de la UTP</t>
  </si>
  <si>
    <t xml:space="preserve">Ajuste del Acuerdo de Contratación definiendo responsables </t>
  </si>
  <si>
    <t>% de contratos rechazados o anulados</t>
  </si>
  <si>
    <t>Actualización del plan de acción del proyecto desarrollo financiero del PDI</t>
  </si>
  <si>
    <t>% de cubrimiento del presupuesto con recursos de la nación para gasto de funcionamiento</t>
  </si>
  <si>
    <t xml:space="preserve">Manejo  inadecuado de la información  </t>
  </si>
  <si>
    <t>Publicación de información que incumpla con la normatividad relacionada con el periodismo y que puedan comprometer la integridad de la Universidad o de sus diferentes usuarios</t>
  </si>
  <si>
    <t xml:space="preserve">Falta de politicas y directrices sobre  la emisión del informativo virtual Campus InForma  </t>
  </si>
  <si>
    <t>Solicitudes de Rectificación de Información.                  
Demandas, Sanciones y multas.
Perdida de credibilidad</t>
  </si>
  <si>
    <t>Imagen</t>
  </si>
  <si>
    <t>COMUNICACIONES</t>
  </si>
  <si>
    <t>Control en la elaboración de la información</t>
  </si>
  <si>
    <t>Seguimiento constante  a la información que sale a través del informativo virtual Campus InForma hacia los diferentes públicos.</t>
  </si>
  <si>
    <t>Formulación de propuesta de políticas de comunicación.</t>
  </si>
  <si>
    <t>Número de veces que se han presentado solicitudes de rectificación</t>
  </si>
  <si>
    <t>Formulación de política de publicación.</t>
  </si>
  <si>
    <t>Perdida de la información del archivo histórico de las historias académicas físicas y digitalizadas</t>
  </si>
  <si>
    <t>Falta de cuidado en el manejo de la información
Falta de verificación de la información digitalizada
Fallas en el sistema de información</t>
  </si>
  <si>
    <t>Perdida de la memoria historica de los estudiantes
Implicaciones de carácter legal</t>
  </si>
  <si>
    <t>Información</t>
  </si>
  <si>
    <t>REGISTRO Y CONTROL ACADÉMICO</t>
  </si>
  <si>
    <t>Microfilmación de documentos por Gestión de Documentos</t>
  </si>
  <si>
    <t xml:space="preserve">Digitalización de las historías académicas </t>
  </si>
  <si>
    <t>Certificado de División de Sistemas sobre la conservación de las historias académicas</t>
  </si>
  <si>
    <t>Revisión de la existencia de historias académicas físicas y digitales</t>
  </si>
  <si>
    <t>No. De historias académicas perdidas en el semestre</t>
  </si>
  <si>
    <t>Perdida de la información de las series documentales conservadas físicamente</t>
  </si>
  <si>
    <t>Afectación a la informacion contenida en los archivos central e historico por agentes externos</t>
  </si>
  <si>
    <t>Perdida de la memoria institucional
Demandas por perjuicios a los usuarios
Ausencia de apoyo a la misión institucional</t>
  </si>
  <si>
    <t>GESTIÓN DE DOCUMENTOS</t>
  </si>
  <si>
    <t>Recarga de Extintores</t>
  </si>
  <si>
    <t>Miorofilmación</t>
  </si>
  <si>
    <t>Medición de temperatura y humedad relativa</t>
  </si>
  <si>
    <t>La sección de mantenimiento hace recarga anual de extintores</t>
  </si>
  <si>
    <t>No. documentos perdidos durante  la vigencia</t>
  </si>
  <si>
    <t>El procedimiento de microfilmación se realiza año tras año según plan de accion</t>
  </si>
  <si>
    <t>Permanentemente se está verificando la información</t>
  </si>
  <si>
    <t>Pérdida de conectividad en la red de voz y datos interna, en todo el Campus Universitario.</t>
  </si>
  <si>
    <t>Imposibilidad para acceder a los servicios de voz y datos de la red interna. (Portal institucional, acceso a aplicativos institucionales, correo electrónico interno, servicio telefónico IP)</t>
  </si>
  <si>
    <t>RECURSOS INFORMATICOS Y EDUCATIVOS</t>
  </si>
  <si>
    <t>1- Mantener Switch en stock</t>
  </si>
  <si>
    <t>Número de horas de disponibilidad anualmente.</t>
  </si>
  <si>
    <t>Intrusión a equipos y servicios de red</t>
  </si>
  <si>
    <t>Acceso no autorizado a servidores,  servicios y equipos de conectividad bajo la gestión de la Administración de la Red.</t>
  </si>
  <si>
    <t>Existe un dispositivo UTM, que permite bloquear ataques a servicios y dispositivos de red.</t>
  </si>
  <si>
    <t>Generar política para gestión de contraseñas para la administración de dispositivos y servidores</t>
  </si>
  <si>
    <t>Número de accesos no autorizados registrados.</t>
  </si>
  <si>
    <t>Adquirir un Sistema de prevención de intrusos dedicado.</t>
  </si>
  <si>
    <t>Personal laborando sin formalización del contrato</t>
  </si>
  <si>
    <t>Inicio de labores de un funcionario sin el lleno de los requisitos legales</t>
  </si>
  <si>
    <t xml:space="preserve">El jefe inmediaato permite la labor de personal no contratado
</t>
  </si>
  <si>
    <t>No afiliaciones a la seguridad social
Implicaciones legales</t>
  </si>
  <si>
    <t>PERSONAL</t>
  </si>
  <si>
    <t>Aplicativos de contratacion</t>
  </si>
  <si>
    <t>Ciculares de personal legalizado</t>
  </si>
  <si>
    <t>Emitir cirdulares recordando la necesidad del personal debidamente contratado</t>
  </si>
  <si>
    <t>Numero de casos detectados de personal laborando sin contratacion</t>
  </si>
  <si>
    <t>Alertas en carga academica y software de legalizacion</t>
  </si>
  <si>
    <t>Falta de sistemas de información articulado. 
Falta de actualización de la norma. 
Falta de aplicación de sanciones.
Estudiantes acostumbrados a presetar información inconsistente o falsa.</t>
  </si>
  <si>
    <t>Contraseñas y usuarios por defecto.
Contraseñas débiles.
Vulnerabilidades en sistemas operativos y servicios.
Errores en configuraciones.</t>
  </si>
  <si>
    <t>Retraso en el seguimiento proactivo, 
Baja accesibilidad a la  información que soporta el sistema de gerencia del plan de desarrollo y la estrategia institucional para toma de desiciones oportunas
Incumplimiento del envió  en los tiempos requeridos de los diferentes informes que presenta la universidad</t>
  </si>
  <si>
    <t xml:space="preserve">Desconocimiento de la norma
Predisposición negativa hacia trámites migratorios 
Falta de difusión sobre los trámites migratorios
Falta de conciencia sobre las consecuencias cuando se incumple la norma migratoria
</t>
  </si>
  <si>
    <t xml:space="preserve">Detrimento patrimonial.
Exposicion de la información financiera de la Universidad  </t>
  </si>
  <si>
    <t>Reducción del presupuesto de la Universidad.
No cumplimiento de las obligaciones.
Limitación en el crecimiento de la instiución.</t>
  </si>
  <si>
    <t>El sitio no cumple con la mayoría de las normas para la conservacion de los documentos
Causas naturales (Inundaciones,
Incendios, terremotos)</t>
  </si>
  <si>
    <t>No hay acceso a los servicios de red
Errores en configuraciones, Reprocesos, 
Falta de disponibilidad del servicio
Pérdida de conectividad desde el Campus, al centro de datos
Daño en equipos o fuentes de poder de estos</t>
  </si>
  <si>
    <t>Cambio de configuraciones que afecten el buen funcionamiento de equipos y servicios.
Robo, sabotaje o cambio de información y de hardware .</t>
  </si>
  <si>
    <t>Incluir presupuesto para adquirir y configurar una solución redundante en los switches de servidores y DMZ</t>
  </si>
  <si>
    <t>Establecer una bitácora para registrar los cambios realizados en los dispositivos mencionados.</t>
  </si>
  <si>
    <t>Sistema de backbone inalámbrico como respaldo a la conexión con el edificio administrativo. Solicitar presupuesto para nuevo sistema de respaldo de UPS con transferencia electrónica.</t>
  </si>
  <si>
    <t>Fallos en switches de servidores y DMZ
Falta de registro de las actividades de configuración realizadas, en los Firewall, y switches CORE, DMZ y Servidores.
Daño en la fibra optica que converge en el centro de datos.
Fluctuaciones eléctricas en la transferencia manual del sistema segundario de UPS.</t>
  </si>
  <si>
    <t>GRAVE</t>
  </si>
  <si>
    <t>LEVE</t>
  </si>
  <si>
    <t>MODERADO</t>
  </si>
  <si>
    <t>Perdida de la información de las series documentales conservadas</t>
  </si>
  <si>
    <t xml:space="preserve">Debilidad en la aprobación de las políticas, mecanismos y herramientas del sistema
Falta de definición e implementación de una metodología apropiada de vigilancia del contexto </t>
  </si>
  <si>
    <t>Falta de fortalecimiento de la vigilancia del contexto y consolidación de los mecanismos para el uso de la misma</t>
  </si>
  <si>
    <t>No exiten un proceso socializado  que permita la vigilancia en todos los temas relacionados con la institución. Sólo se dan actividades desarrolladas en temas puntuales.
Existen metodologías para la inteligencia institucional, sin embargo es necesario fortalecer su trabajo articulado y el soporte tecnológico para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</si>
</sst>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9"/>
      <name val="Arial"/>
      <family val="2"/>
    </font>
    <font>
      <b/>
      <sz val="13"/>
      <name val="Arial"/>
      <family val="2"/>
    </font>
    <font>
      <b/>
      <sz val="8"/>
      <name val="Arial"/>
      <family val="2"/>
    </font>
    <font>
      <sz val="8"/>
      <name val="Arial"/>
      <family val="2"/>
    </font>
    <font>
      <sz val="10"/>
      <name val="Arial"/>
      <family val="2"/>
    </font>
    <font>
      <b/>
      <sz val="10"/>
      <name val="Arial"/>
      <family val="2"/>
    </font>
    <font>
      <sz val="8"/>
      <name val="Arial"/>
      <family val="2"/>
    </font>
    <font>
      <b/>
      <sz val="6"/>
      <name val="Arial"/>
      <family val="2"/>
    </font>
    <font>
      <sz val="6"/>
      <name val="Arial"/>
      <family val="2"/>
    </font>
    <font>
      <b/>
      <sz val="11"/>
      <name val="Tahoma"/>
      <family val="2"/>
    </font>
    <font>
      <b/>
      <sz val="8"/>
      <name val="Tahoma"/>
      <family val="2"/>
    </font>
    <font>
      <sz val="8"/>
      <name val="Tahoma"/>
      <family val="2"/>
    </font>
    <font>
      <sz val="7"/>
      <name val="Times New Roman"/>
      <family val="1"/>
    </font>
    <font>
      <sz val="6"/>
      <name val="Tahoma"/>
      <family val="2"/>
    </font>
    <font>
      <b/>
      <sz val="10"/>
      <name val="Tahoma"/>
      <family val="2"/>
    </font>
    <font>
      <b/>
      <sz val="6"/>
      <name val="Tahoma"/>
      <family val="2"/>
    </font>
    <font>
      <b/>
      <sz val="8"/>
      <color indexed="8"/>
      <name val="Tahoma"/>
      <family val="2"/>
    </font>
    <font>
      <sz val="8"/>
      <name val="Courier New"/>
      <family val="3"/>
    </font>
    <font>
      <sz val="8"/>
      <name val="Calibri"/>
      <family val="2"/>
      <scheme val="minor"/>
    </font>
    <font>
      <b/>
      <sz val="9"/>
      <name val="Arial"/>
      <family val="2"/>
    </font>
    <font>
      <sz val="13"/>
      <color theme="1"/>
      <name val="Arial"/>
      <family val="2"/>
    </font>
    <font>
      <sz val="7"/>
      <name val="Arial"/>
      <family val="2"/>
    </font>
    <font>
      <b/>
      <sz val="7"/>
      <name val="Arial"/>
      <family val="2"/>
    </font>
  </fonts>
  <fills count="14">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5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5" fillId="0" borderId="0"/>
    <xf numFmtId="9" fontId="5" fillId="0" borderId="0" applyFont="0" applyFill="0" applyBorder="0" applyAlignment="0" applyProtection="0"/>
  </cellStyleXfs>
  <cellXfs count="214">
    <xf numFmtId="0" fontId="0" fillId="0" borderId="0" xfId="0"/>
    <xf numFmtId="0" fontId="1"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Border="1" applyAlignment="1" applyProtection="1">
      <alignment horizontal="center" vertical="center" wrapText="1"/>
    </xf>
    <xf numFmtId="0" fontId="6" fillId="0" borderId="0" xfId="0" applyFont="1"/>
    <xf numFmtId="0" fontId="0" fillId="0" borderId="0" xfId="0" applyBorder="1"/>
    <xf numFmtId="0" fontId="11" fillId="0" borderId="0" xfId="0" applyFont="1" applyBorder="1" applyAlignment="1">
      <alignment vertical="top" wrapText="1"/>
    </xf>
    <xf numFmtId="0" fontId="11" fillId="0" borderId="0" xfId="0" applyFont="1" applyBorder="1" applyAlignment="1">
      <alignment vertical="top" wrapText="1"/>
    </xf>
    <xf numFmtId="0" fontId="12" fillId="0" borderId="0" xfId="0" applyFont="1" applyBorder="1" applyAlignment="1">
      <alignment vertical="top"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0" applyFill="1" applyBorder="1"/>
    <xf numFmtId="0" fontId="11" fillId="0" borderId="0" xfId="0" applyFont="1" applyFill="1" applyBorder="1" applyAlignment="1">
      <alignment vertical="top" wrapText="1"/>
    </xf>
    <xf numFmtId="0" fontId="16" fillId="0" borderId="0" xfId="0" applyFont="1" applyFill="1" applyBorder="1" applyAlignment="1">
      <alignment horizontal="center" vertical="center" textRotation="90" wrapText="1"/>
    </xf>
    <xf numFmtId="0" fontId="16" fillId="0" borderId="0" xfId="0" applyFont="1" applyFill="1" applyBorder="1" applyAlignment="1">
      <alignment horizontal="center" vertical="center" wrapText="1"/>
    </xf>
    <xf numFmtId="0" fontId="11" fillId="0" borderId="6" xfId="0" applyFont="1" applyBorder="1" applyAlignment="1">
      <alignment horizontal="center" vertical="center" wrapText="1"/>
    </xf>
    <xf numFmtId="0" fontId="16" fillId="2" borderId="0" xfId="0" applyFont="1" applyFill="1" applyBorder="1" applyAlignment="1">
      <alignment horizontal="center" wrapText="1"/>
    </xf>
    <xf numFmtId="0" fontId="0" fillId="0" borderId="0" xfId="0" applyAlignment="1">
      <alignment horizontal="center"/>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0" fillId="0" borderId="21" xfId="0" applyBorder="1" applyAlignment="1">
      <alignment horizontal="center"/>
    </xf>
    <xf numFmtId="0" fontId="0" fillId="0" borderId="0" xfId="0" applyBorder="1" applyAlignment="1">
      <alignment horizontal="center"/>
    </xf>
    <xf numFmtId="0" fontId="6" fillId="0" borderId="2" xfId="0" applyFont="1" applyBorder="1"/>
    <xf numFmtId="0" fontId="6" fillId="0" borderId="21" xfId="0" applyFont="1" applyBorder="1" applyAlignment="1">
      <alignment horizontal="center"/>
    </xf>
    <xf numFmtId="0" fontId="6" fillId="0" borderId="0" xfId="0" applyFont="1" applyBorder="1" applyAlignment="1">
      <alignment horizontal="center"/>
    </xf>
    <xf numFmtId="0" fontId="6" fillId="0" borderId="22" xfId="0" applyFont="1" applyBorder="1" applyAlignment="1">
      <alignment horizontal="center"/>
    </xf>
    <xf numFmtId="0" fontId="0" fillId="0" borderId="22" xfId="0" applyBorder="1"/>
    <xf numFmtId="0" fontId="1" fillId="2" borderId="15"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protection locked="0"/>
    </xf>
    <xf numFmtId="0" fontId="12" fillId="0" borderId="0" xfId="0" applyFont="1" applyBorder="1" applyAlignment="1">
      <alignment horizontal="left" vertical="top" wrapText="1"/>
    </xf>
    <xf numFmtId="0" fontId="16" fillId="2" borderId="0" xfId="0" applyFont="1" applyFill="1" applyBorder="1" applyAlignment="1">
      <alignment horizontal="center" wrapText="1"/>
    </xf>
    <xf numFmtId="0" fontId="6" fillId="0" borderId="0" xfId="0" applyFont="1" applyBorder="1" applyAlignment="1">
      <alignment horizontal="center"/>
    </xf>
    <xf numFmtId="0" fontId="11" fillId="0" borderId="0" xfId="0" applyFont="1" applyBorder="1" applyAlignment="1">
      <alignment vertical="center" wrapText="1"/>
    </xf>
    <xf numFmtId="0" fontId="15" fillId="2" borderId="11" xfId="0" applyFont="1" applyFill="1" applyBorder="1" applyAlignment="1">
      <alignment horizontal="center" vertical="center" wrapText="1"/>
    </xf>
    <xf numFmtId="0" fontId="12" fillId="0" borderId="0" xfId="0" applyFont="1" applyBorder="1" applyAlignment="1">
      <alignment vertical="center"/>
    </xf>
    <xf numFmtId="0" fontId="11" fillId="0" borderId="0" xfId="0" applyFont="1" applyBorder="1" applyAlignment="1">
      <alignment horizontal="center" vertical="center" wrapText="1"/>
    </xf>
    <xf numFmtId="0" fontId="11" fillId="0" borderId="20" xfId="0" applyFont="1" applyBorder="1" applyAlignment="1">
      <alignment horizontal="center" vertical="top" wrapText="1"/>
    </xf>
    <xf numFmtId="0" fontId="1" fillId="2" borderId="24" xfId="0" applyFont="1" applyFill="1" applyBorder="1" applyAlignment="1" applyProtection="1">
      <alignment vertical="center" wrapText="1"/>
    </xf>
    <xf numFmtId="0" fontId="1" fillId="2" borderId="15" xfId="0" applyFont="1" applyFill="1" applyBorder="1" applyAlignment="1" applyProtection="1">
      <alignment vertical="center" wrapText="1"/>
    </xf>
    <xf numFmtId="0" fontId="1" fillId="2" borderId="21"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5" fillId="0" borderId="0" xfId="0" applyFont="1"/>
    <xf numFmtId="0" fontId="3" fillId="2" borderId="0" xfId="0" applyFont="1" applyFill="1" applyAlignment="1">
      <alignment horizontal="center" vertical="center" wrapText="1"/>
    </xf>
    <xf numFmtId="0" fontId="8" fillId="0" borderId="0" xfId="0" applyFont="1" applyFill="1" applyBorder="1" applyAlignment="1" applyProtection="1">
      <alignment horizontal="right" vertical="top" wrapText="1"/>
    </xf>
    <xf numFmtId="0" fontId="8" fillId="0" borderId="15" xfId="0" applyFont="1" applyBorder="1" applyAlignment="1" applyProtection="1">
      <alignment horizontal="right" vertical="top" wrapText="1"/>
    </xf>
    <xf numFmtId="0" fontId="9" fillId="0" borderId="25" xfId="0" applyFont="1" applyBorder="1" applyAlignment="1" applyProtection="1">
      <alignment horizontal="center" vertical="top" wrapText="1"/>
    </xf>
    <xf numFmtId="0" fontId="9" fillId="0" borderId="22" xfId="0" applyFont="1" applyFill="1" applyBorder="1" applyAlignment="1" applyProtection="1">
      <alignment horizontal="center" vertical="top" wrapText="1"/>
    </xf>
    <xf numFmtId="14" fontId="9" fillId="0" borderId="22" xfId="0" quotePrefix="1" applyNumberFormat="1" applyFont="1" applyFill="1" applyBorder="1" applyAlignment="1" applyProtection="1">
      <alignment horizontal="center" vertical="top" wrapText="1"/>
    </xf>
    <xf numFmtId="0" fontId="4"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6" fillId="12" borderId="2" xfId="0" applyFont="1" applyFill="1" applyBorder="1" applyAlignment="1" applyProtection="1">
      <alignment horizontal="center" vertical="center" wrapText="1"/>
    </xf>
    <xf numFmtId="0" fontId="3" fillId="12" borderId="2" xfId="0" applyFont="1" applyFill="1" applyBorder="1" applyAlignment="1" applyProtection="1">
      <alignment horizontal="center" vertical="center" wrapText="1"/>
    </xf>
    <xf numFmtId="0" fontId="23" fillId="1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protection locked="0"/>
    </xf>
    <xf numFmtId="0" fontId="6" fillId="12" borderId="13" xfId="0" applyFont="1" applyFill="1" applyBorder="1" applyAlignment="1" applyProtection="1">
      <alignment horizontal="center" vertical="center" wrapText="1"/>
    </xf>
    <xf numFmtId="2" fontId="1" fillId="2" borderId="15" xfId="0" applyNumberFormat="1" applyFont="1" applyFill="1" applyBorder="1" applyAlignment="1" applyProtection="1">
      <alignment horizontal="center" vertical="center" wrapText="1"/>
    </xf>
    <xf numFmtId="2" fontId="6" fillId="12" borderId="2" xfId="0" applyNumberFormat="1" applyFont="1" applyFill="1" applyBorder="1" applyAlignment="1" applyProtection="1">
      <alignment horizontal="center" vertical="center" wrapText="1"/>
    </xf>
    <xf numFmtId="2" fontId="5" fillId="2" borderId="0" xfId="0" applyNumberFormat="1" applyFont="1" applyFill="1" applyAlignment="1">
      <alignment horizontal="center" vertical="center" wrapText="1"/>
    </xf>
    <xf numFmtId="0" fontId="6" fillId="0"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xf>
    <xf numFmtId="0" fontId="6" fillId="12" borderId="2" xfId="0" applyFont="1" applyFill="1" applyBorder="1" applyAlignment="1" applyProtection="1">
      <alignment horizontal="center" vertical="center" wrapText="1"/>
    </xf>
    <xf numFmtId="0" fontId="1" fillId="13"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2" fontId="1" fillId="2" borderId="2"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0" fontId="1" fillId="2" borderId="2" xfId="0" quotePrefix="1"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xf>
    <xf numFmtId="2" fontId="1" fillId="2" borderId="2" xfId="0" applyNumberFormat="1" applyFont="1" applyFill="1" applyBorder="1" applyAlignment="1" applyProtection="1">
      <alignment horizontal="center" vertical="center" wrapText="1"/>
    </xf>
    <xf numFmtId="0" fontId="6" fillId="12" borderId="33" xfId="0" applyFont="1" applyFill="1" applyBorder="1" applyAlignment="1" applyProtection="1">
      <alignment horizontal="center" vertical="center" wrapText="1"/>
    </xf>
    <xf numFmtId="0" fontId="6" fillId="12" borderId="14" xfId="0"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protection locked="0"/>
    </xf>
    <xf numFmtId="2" fontId="1" fillId="2" borderId="2" xfId="1" applyNumberFormat="1" applyFont="1" applyFill="1" applyBorder="1" applyAlignment="1" applyProtection="1">
      <alignment horizontal="center" vertical="center" wrapText="1"/>
      <protection locked="0"/>
    </xf>
    <xf numFmtId="0" fontId="1" fillId="13" borderId="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6" fillId="12" borderId="1" xfId="0" applyFont="1" applyFill="1" applyBorder="1" applyAlignment="1" applyProtection="1">
      <alignment horizontal="center" vertical="center" wrapText="1"/>
    </xf>
    <xf numFmtId="0" fontId="6" fillId="12" borderId="2" xfId="0" applyFont="1" applyFill="1" applyBorder="1" applyAlignment="1" applyProtection="1">
      <alignment horizontal="center" vertical="center" wrapText="1"/>
    </xf>
    <xf numFmtId="0" fontId="3" fillId="12" borderId="2" xfId="0" applyFont="1" applyFill="1" applyBorder="1" applyAlignment="1" applyProtection="1">
      <alignment horizontal="center" vertical="center" wrapText="1"/>
    </xf>
    <xf numFmtId="0" fontId="21" fillId="2" borderId="31" xfId="0" applyFont="1" applyFill="1" applyBorder="1" applyAlignment="1" applyProtection="1">
      <alignment horizontal="left" vertical="center" wrapText="1"/>
      <protection locked="0"/>
    </xf>
    <xf numFmtId="0" fontId="21" fillId="2" borderId="30" xfId="0" applyFont="1" applyFill="1" applyBorder="1" applyAlignment="1" applyProtection="1">
      <alignment horizontal="left" vertical="center" wrapText="1"/>
      <protection locked="0"/>
    </xf>
    <xf numFmtId="0" fontId="6" fillId="12" borderId="32" xfId="0" applyFont="1" applyFill="1" applyBorder="1" applyAlignment="1" applyProtection="1">
      <alignment horizontal="center" vertical="center" wrapText="1"/>
    </xf>
    <xf numFmtId="0" fontId="2" fillId="2" borderId="16" xfId="0" applyFont="1" applyFill="1" applyBorder="1" applyAlignment="1" applyProtection="1">
      <alignment horizontal="left" vertical="center" wrapText="1"/>
    </xf>
    <xf numFmtId="0" fontId="2" fillId="2" borderId="31" xfId="0" applyFont="1" applyFill="1" applyBorder="1" applyAlignment="1" applyProtection="1">
      <alignment horizontal="left" vertical="center" wrapText="1"/>
    </xf>
    <xf numFmtId="0" fontId="0" fillId="9" borderId="11" xfId="0" applyFill="1" applyBorder="1" applyAlignment="1">
      <alignment horizontal="center" vertical="center"/>
    </xf>
    <xf numFmtId="0" fontId="0" fillId="9" borderId="1" xfId="0" applyFill="1" applyBorder="1" applyAlignment="1">
      <alignment horizontal="center" vertical="center"/>
    </xf>
    <xf numFmtId="0" fontId="0" fillId="6" borderId="11" xfId="0" applyFill="1" applyBorder="1" applyAlignment="1">
      <alignment horizontal="center" vertical="center"/>
    </xf>
    <xf numFmtId="0" fontId="0" fillId="6" borderId="1" xfId="0" applyFill="1" applyBorder="1" applyAlignment="1">
      <alignment horizontal="center" vertical="center"/>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0"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0" xfId="0" applyFont="1" applyBorder="1" applyAlignment="1">
      <alignment horizontal="center"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22" fillId="0" borderId="26" xfId="0" applyFont="1" applyBorder="1" applyAlignment="1">
      <alignment horizontal="center" vertical="center" wrapText="1"/>
    </xf>
    <xf numFmtId="0" fontId="22" fillId="0" borderId="1" xfId="0" applyFont="1" applyBorder="1" applyAlignment="1">
      <alignment horizontal="center" vertical="center" wrapText="1"/>
    </xf>
    <xf numFmtId="0" fontId="0" fillId="0" borderId="4" xfId="0" applyBorder="1" applyAlignment="1">
      <alignment horizontal="center"/>
    </xf>
    <xf numFmtId="0" fontId="0" fillId="8" borderId="11" xfId="0" applyFill="1" applyBorder="1" applyAlignment="1">
      <alignment horizontal="center" vertical="center"/>
    </xf>
    <xf numFmtId="0" fontId="0" fillId="8" borderId="1" xfId="0" applyFill="1" applyBorder="1" applyAlignment="1">
      <alignment horizontal="center" vertical="center"/>
    </xf>
    <xf numFmtId="0" fontId="11" fillId="0" borderId="8"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2" fillId="0" borderId="4" xfId="0" applyFont="1" applyBorder="1" applyAlignment="1">
      <alignment horizontal="center" vertical="top" wrapText="1"/>
    </xf>
    <xf numFmtId="0" fontId="0" fillId="0" borderId="12" xfId="0" applyBorder="1" applyAlignment="1">
      <alignment horizontal="center"/>
    </xf>
    <xf numFmtId="0" fontId="19"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1" fillId="0" borderId="17" xfId="0" applyFont="1" applyBorder="1" applyAlignment="1">
      <alignment horizontal="center" vertical="top" wrapText="1"/>
    </xf>
    <xf numFmtId="0" fontId="11" fillId="0" borderId="22" xfId="0" applyFont="1" applyBorder="1" applyAlignment="1">
      <alignment horizontal="center" vertical="top" wrapText="1"/>
    </xf>
    <xf numFmtId="0" fontId="11" fillId="0" borderId="9" xfId="0" applyFont="1" applyBorder="1" applyAlignment="1">
      <alignment horizontal="center" vertical="top" wrapText="1"/>
    </xf>
    <xf numFmtId="0" fontId="11" fillId="0" borderId="21" xfId="0" applyFont="1" applyBorder="1" applyAlignment="1">
      <alignment horizontal="center" vertical="top" wrapText="1"/>
    </xf>
    <xf numFmtId="0" fontId="0" fillId="0" borderId="0" xfId="0" applyFill="1"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11" fillId="0" borderId="19" xfId="0" applyFont="1" applyBorder="1" applyAlignment="1">
      <alignment horizontal="center" vertical="top" wrapText="1"/>
    </xf>
    <xf numFmtId="0" fontId="11" fillId="0" borderId="20" xfId="0" applyFont="1" applyBorder="1" applyAlignment="1">
      <alignment horizontal="center" vertical="top"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11" fillId="0" borderId="0" xfId="0" applyFont="1" applyBorder="1" applyAlignment="1">
      <alignment horizontal="center" vertical="top" wrapText="1"/>
    </xf>
    <xf numFmtId="0" fontId="12" fillId="0" borderId="0" xfId="0" applyFont="1" applyBorder="1" applyAlignment="1">
      <alignment horizontal="center" vertical="top" wrapText="1"/>
    </xf>
    <xf numFmtId="0" fontId="11" fillId="0" borderId="0" xfId="0" applyFont="1" applyBorder="1" applyAlignment="1">
      <alignment horizontal="left" vertical="top" wrapText="1"/>
    </xf>
    <xf numFmtId="0" fontId="16" fillId="2" borderId="0" xfId="0" applyFont="1" applyFill="1" applyBorder="1" applyAlignment="1">
      <alignment horizontal="center" vertical="center" textRotation="90" wrapText="1"/>
    </xf>
    <xf numFmtId="0" fontId="14" fillId="0" borderId="0" xfId="0" applyFont="1" applyBorder="1" applyAlignment="1">
      <alignment horizontal="justify" vertical="top" wrapText="1"/>
    </xf>
    <xf numFmtId="0" fontId="15" fillId="0"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3" fillId="0" borderId="2" xfId="0" applyFont="1" applyFill="1" applyBorder="1" applyAlignment="1">
      <alignment horizontal="center" vertical="center" textRotation="90"/>
    </xf>
    <xf numFmtId="0" fontId="11" fillId="0" borderId="27" xfId="0" applyFont="1" applyBorder="1" applyAlignment="1">
      <alignment horizontal="center" vertical="top"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5" fillId="3" borderId="1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2" borderId="0" xfId="0" applyFont="1" applyFill="1" applyBorder="1" applyAlignment="1">
      <alignment horizontal="center" wrapText="1"/>
    </xf>
    <xf numFmtId="0" fontId="11" fillId="0" borderId="23" xfId="0" applyFont="1" applyBorder="1" applyAlignment="1">
      <alignment horizontal="center" vertical="top" wrapText="1"/>
    </xf>
    <xf numFmtId="0" fontId="0" fillId="0" borderId="9" xfId="0" applyBorder="1" applyAlignment="1">
      <alignment horizontal="center"/>
    </xf>
    <xf numFmtId="0" fontId="0" fillId="0" borderId="21" xfId="0" applyBorder="1" applyAlignment="1">
      <alignment horizontal="center"/>
    </xf>
    <xf numFmtId="0" fontId="0" fillId="0" borderId="27" xfId="0" applyBorder="1" applyAlignment="1">
      <alignment horizontal="center"/>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6" fillId="0" borderId="2" xfId="0" applyFont="1" applyBorder="1" applyAlignment="1">
      <alignment horizontal="center"/>
    </xf>
    <xf numFmtId="0" fontId="6" fillId="0" borderId="21" xfId="0" applyFont="1" applyBorder="1" applyAlignment="1">
      <alignment horizontal="center"/>
    </xf>
    <xf numFmtId="0" fontId="6" fillId="0" borderId="0" xfId="0" applyFont="1" applyBorder="1" applyAlignment="1">
      <alignment horizontal="center"/>
    </xf>
    <xf numFmtId="0" fontId="6" fillId="0" borderId="22" xfId="0" applyFont="1" applyBorder="1" applyAlignment="1">
      <alignment horizontal="center"/>
    </xf>
    <xf numFmtId="0" fontId="6" fillId="0" borderId="24" xfId="0" applyFont="1" applyBorder="1" applyAlignment="1">
      <alignment horizontal="center"/>
    </xf>
    <xf numFmtId="0" fontId="6" fillId="0" borderId="15" xfId="0" applyFont="1" applyBorder="1" applyAlignment="1">
      <alignment horizontal="center"/>
    </xf>
    <xf numFmtId="0" fontId="6" fillId="0" borderId="25" xfId="0" applyFont="1" applyBorder="1" applyAlignment="1">
      <alignment horizontal="center"/>
    </xf>
    <xf numFmtId="0" fontId="5" fillId="0" borderId="2" xfId="0" applyFont="1" applyBorder="1" applyAlignment="1">
      <alignment horizontal="left"/>
    </xf>
    <xf numFmtId="14" fontId="5" fillId="0" borderId="2" xfId="0" quotePrefix="1" applyNumberFormat="1" applyFont="1" applyBorder="1" applyAlignment="1" applyProtection="1">
      <alignment horizontal="left"/>
      <protection locked="0"/>
    </xf>
    <xf numFmtId="14" fontId="5" fillId="0" borderId="2" xfId="0" applyNumberFormat="1" applyFont="1" applyBorder="1" applyAlignment="1" applyProtection="1">
      <alignment horizontal="left"/>
      <protection locked="0"/>
    </xf>
    <xf numFmtId="0" fontId="5" fillId="0" borderId="2" xfId="0" applyFont="1" applyBorder="1" applyAlignment="1" applyProtection="1">
      <alignment horizontal="left"/>
      <protection locked="0"/>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5" xfId="0" applyFont="1" applyBorder="1" applyAlignment="1">
      <alignment horizontal="center" vertical="center"/>
    </xf>
    <xf numFmtId="0" fontId="11" fillId="0" borderId="4" xfId="0" applyFont="1" applyBorder="1" applyAlignment="1">
      <alignment horizontal="center" vertical="top" wrapText="1"/>
    </xf>
    <xf numFmtId="0" fontId="0" fillId="0" borderId="4" xfId="0" applyBorder="1" applyAlignment="1">
      <alignment horizontal="center" vertical="top" wrapText="1"/>
    </xf>
    <xf numFmtId="0" fontId="11" fillId="0" borderId="8"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3" xfId="0" applyFont="1" applyBorder="1" applyAlignment="1">
      <alignment horizontal="left" vertical="center"/>
    </xf>
    <xf numFmtId="0" fontId="10" fillId="0" borderId="1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6" fillId="0" borderId="16" xfId="0" applyFont="1" applyBorder="1" applyAlignment="1">
      <alignment horizontal="center"/>
    </xf>
    <xf numFmtId="0" fontId="6" fillId="0" borderId="30" xfId="0" applyFont="1" applyBorder="1" applyAlignment="1">
      <alignment horizontal="center"/>
    </xf>
    <xf numFmtId="0" fontId="5" fillId="0" borderId="16" xfId="0" applyFont="1" applyBorder="1" applyAlignment="1">
      <alignment horizontal="center"/>
    </xf>
    <xf numFmtId="0" fontId="5" fillId="0" borderId="31" xfId="0" applyFont="1" applyBorder="1" applyAlignment="1">
      <alignment horizontal="center"/>
    </xf>
    <xf numFmtId="0" fontId="5" fillId="0" borderId="30" xfId="0" applyFont="1" applyBorder="1" applyAlignment="1">
      <alignment horizontal="center"/>
    </xf>
    <xf numFmtId="0" fontId="12" fillId="0" borderId="0" xfId="0" quotePrefix="1" applyFont="1" applyBorder="1" applyAlignment="1">
      <alignment horizontal="left" vertical="center" wrapText="1"/>
    </xf>
    <xf numFmtId="0" fontId="18" fillId="0" borderId="0" xfId="0" applyFont="1" applyBorder="1" applyAlignment="1">
      <alignment horizontal="left" vertical="center" wrapText="1"/>
    </xf>
    <xf numFmtId="0" fontId="0" fillId="0" borderId="19" xfId="0" applyBorder="1" applyAlignment="1">
      <alignment horizontal="center"/>
    </xf>
    <xf numFmtId="0" fontId="0" fillId="0" borderId="5" xfId="0" applyBorder="1" applyAlignment="1">
      <alignment horizontal="center"/>
    </xf>
    <xf numFmtId="0" fontId="11" fillId="0" borderId="5" xfId="0" applyFont="1" applyBorder="1" applyAlignment="1">
      <alignment horizontal="center" vertical="top" wrapText="1"/>
    </xf>
    <xf numFmtId="0" fontId="5" fillId="9" borderId="11" xfId="0" applyFont="1" applyFill="1" applyBorder="1" applyAlignment="1">
      <alignment horizontal="center" vertical="center"/>
    </xf>
    <xf numFmtId="0" fontId="5" fillId="9" borderId="1" xfId="0" applyFont="1" applyFill="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1" fillId="11"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1" fillId="10"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 fillId="2" borderId="1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cellXfs>
  <cellStyles count="3">
    <cellStyle name="Normal" xfId="0" builtinId="0"/>
    <cellStyle name="Normal 2" xfId="1"/>
    <cellStyle name="Porcentaje 2" xfId="2"/>
  </cellStyles>
  <dxfs count="371">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s>
  <tableStyles count="0" defaultTableStyle="TableStyleMedium9" defaultPivotStyle="PivotStyleLight16"/>
  <colors>
    <mruColors>
      <color rgb="FFFFFFCC"/>
      <color rgb="FFFF5050"/>
      <color rgb="FFFF0066"/>
      <color rgb="FFFFD685"/>
      <color rgb="FFFFCC66"/>
      <color rgb="FFFFD211"/>
      <color rgb="FFFFD54F"/>
      <color rgb="FFFFCE33"/>
      <color rgb="FFFFD03B"/>
      <color rgb="FFFFDA3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03-Seguimiento'!A1"/><Relationship Id="rId2" Type="http://schemas.openxmlformats.org/officeDocument/2006/relationships/hyperlink" Target="#'02-Plan Mitigacion'!A1"/><Relationship Id="rId1" Type="http://schemas.openxmlformats.org/officeDocument/2006/relationships/hyperlink" Target="#'01-Mapa de riesgo'!A1"/><Relationship Id="rId6" Type="http://schemas.openxmlformats.org/officeDocument/2006/relationships/hyperlink" Target="https://appserver.utp.edu.co/cas/login?service=http://reportes.utp.edu.co/aplicaciones/j_spring_cas_security_check;jsessionid=CEB468ABE27A1F4F883717EFB9613F88"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1156607</xdr:colOff>
      <xdr:row>0</xdr:row>
      <xdr:rowOff>51325</xdr:rowOff>
    </xdr:from>
    <xdr:to>
      <xdr:col>19</xdr:col>
      <xdr:colOff>584853</xdr:colOff>
      <xdr:row>3</xdr:row>
      <xdr:rowOff>235750</xdr:rowOff>
    </xdr:to>
    <xdr:pic>
      <xdr:nvPicPr>
        <xdr:cNvPr id="4212" name="6 Imagen" descr="logo SGC.png"/>
        <xdr:cNvPicPr>
          <a:picLocks noChangeAspect="1"/>
        </xdr:cNvPicPr>
      </xdr:nvPicPr>
      <xdr:blipFill>
        <a:blip xmlns:r="http://schemas.openxmlformats.org/officeDocument/2006/relationships" r:embed="rId1" cstate="print"/>
        <a:srcRect/>
        <a:stretch>
          <a:fillRect/>
        </a:stretch>
      </xdr:blipFill>
      <xdr:spPr bwMode="auto">
        <a:xfrm>
          <a:off x="20778107" y="51325"/>
          <a:ext cx="1207758" cy="919211"/>
        </a:xfrm>
        <a:prstGeom prst="rect">
          <a:avLst/>
        </a:prstGeom>
        <a:noFill/>
        <a:ln w="9525">
          <a:noFill/>
          <a:miter lim="800000"/>
          <a:headEnd/>
          <a:tailEnd/>
        </a:ln>
      </xdr:spPr>
    </xdr:pic>
    <xdr:clientData/>
  </xdr:twoCellAnchor>
  <xdr:twoCellAnchor editAs="oneCell">
    <xdr:from>
      <xdr:col>0</xdr:col>
      <xdr:colOff>228065</xdr:colOff>
      <xdr:row>0</xdr:row>
      <xdr:rowOff>80493</xdr:rowOff>
    </xdr:from>
    <xdr:to>
      <xdr:col>2</xdr:col>
      <xdr:colOff>346314</xdr:colOff>
      <xdr:row>3</xdr:row>
      <xdr:rowOff>169393</xdr:rowOff>
    </xdr:to>
    <xdr:pic>
      <xdr:nvPicPr>
        <xdr:cNvPr id="5" name="4 Imagen" descr="identificador horizontal.jpg"/>
        <xdr:cNvPicPr>
          <a:picLocks noChangeAspect="1"/>
        </xdr:cNvPicPr>
      </xdr:nvPicPr>
      <xdr:blipFill>
        <a:blip xmlns:r="http://schemas.openxmlformats.org/officeDocument/2006/relationships" r:embed="rId2" cstate="print"/>
        <a:stretch>
          <a:fillRect/>
        </a:stretch>
      </xdr:blipFill>
      <xdr:spPr>
        <a:xfrm>
          <a:off x="228065" y="80493"/>
          <a:ext cx="1690352" cy="813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461096</xdr:colOff>
      <xdr:row>78</xdr:row>
      <xdr:rowOff>77212</xdr:rowOff>
    </xdr:from>
    <xdr:to>
      <xdr:col>6</xdr:col>
      <xdr:colOff>119784</xdr:colOff>
      <xdr:row>82</xdr:row>
      <xdr:rowOff>1</xdr:rowOff>
    </xdr:to>
    <xdr:sp macro="" textlink="">
      <xdr:nvSpPr>
        <xdr:cNvPr id="5" name="4 Rectángulo redondeado">
          <a:hlinkClick xmlns:r="http://schemas.openxmlformats.org/officeDocument/2006/relationships" r:id="rId1"/>
        </xdr:cNvPr>
        <xdr:cNvSpPr/>
      </xdr:nvSpPr>
      <xdr:spPr>
        <a:xfrm>
          <a:off x="2885641" y="17109644"/>
          <a:ext cx="1217325" cy="58088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Mapa de Riesgo</a:t>
          </a:r>
        </a:p>
      </xdr:txBody>
    </xdr:sp>
    <xdr:clientData/>
  </xdr:twoCellAnchor>
  <xdr:twoCellAnchor>
    <xdr:from>
      <xdr:col>6</xdr:col>
      <xdr:colOff>744682</xdr:colOff>
      <xdr:row>78</xdr:row>
      <xdr:rowOff>77212</xdr:rowOff>
    </xdr:from>
    <xdr:to>
      <xdr:col>10</xdr:col>
      <xdr:colOff>196995</xdr:colOff>
      <xdr:row>82</xdr:row>
      <xdr:rowOff>1</xdr:rowOff>
    </xdr:to>
    <xdr:sp macro="" textlink="">
      <xdr:nvSpPr>
        <xdr:cNvPr id="6" name="5 Rectángulo redondeado">
          <a:hlinkClick xmlns:r="http://schemas.openxmlformats.org/officeDocument/2006/relationships" r:id="rId2"/>
        </xdr:cNvPr>
        <xdr:cNvSpPr/>
      </xdr:nvSpPr>
      <xdr:spPr>
        <a:xfrm>
          <a:off x="4727864" y="17109644"/>
          <a:ext cx="1218767" cy="58088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a:t>
          </a:r>
        </a:p>
        <a:p>
          <a:pPr algn="ctr"/>
          <a:r>
            <a:rPr lang="es-ES" sz="1100" b="1"/>
            <a:t>Plan </a:t>
          </a:r>
          <a:r>
            <a:rPr lang="es-ES" sz="1100" b="1" baseline="0"/>
            <a:t>Mitigación</a:t>
          </a:r>
          <a:endParaRPr lang="es-ES" sz="1100" b="1"/>
        </a:p>
      </xdr:txBody>
    </xdr:sp>
    <xdr:clientData/>
  </xdr:twoCellAnchor>
  <xdr:twoCellAnchor>
    <xdr:from>
      <xdr:col>10</xdr:col>
      <xdr:colOff>648855</xdr:colOff>
      <xdr:row>78</xdr:row>
      <xdr:rowOff>79520</xdr:rowOff>
    </xdr:from>
    <xdr:to>
      <xdr:col>12</xdr:col>
      <xdr:colOff>555049</xdr:colOff>
      <xdr:row>82</xdr:row>
      <xdr:rowOff>2309</xdr:rowOff>
    </xdr:to>
    <xdr:sp macro="" textlink="">
      <xdr:nvSpPr>
        <xdr:cNvPr id="7" name="6 Rectángulo redondeado">
          <a:hlinkClick xmlns:r="http://schemas.openxmlformats.org/officeDocument/2006/relationships" r:id="rId3"/>
        </xdr:cNvPr>
        <xdr:cNvSpPr/>
      </xdr:nvSpPr>
      <xdr:spPr>
        <a:xfrm>
          <a:off x="6398491" y="17111952"/>
          <a:ext cx="1213717" cy="58088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Seguimiento</a:t>
          </a:r>
        </a:p>
      </xdr:txBody>
    </xdr:sp>
    <xdr:clientData/>
  </xdr:twoCellAnchor>
  <xdr:twoCellAnchor editAs="oneCell">
    <xdr:from>
      <xdr:col>13</xdr:col>
      <xdr:colOff>363681</xdr:colOff>
      <xdr:row>0</xdr:row>
      <xdr:rowOff>0</xdr:rowOff>
    </xdr:from>
    <xdr:to>
      <xdr:col>14</xdr:col>
      <xdr:colOff>320387</xdr:colOff>
      <xdr:row>3</xdr:row>
      <xdr:rowOff>138546</xdr:rowOff>
    </xdr:to>
    <xdr:pic>
      <xdr:nvPicPr>
        <xdr:cNvPr id="8" name="6 Imagen" descr="logo SGC.png"/>
        <xdr:cNvPicPr>
          <a:picLocks noChangeAspect="1"/>
        </xdr:cNvPicPr>
      </xdr:nvPicPr>
      <xdr:blipFill>
        <a:blip xmlns:r="http://schemas.openxmlformats.org/officeDocument/2006/relationships" r:embed="rId4" cstate="print"/>
        <a:srcRect/>
        <a:stretch>
          <a:fillRect/>
        </a:stretch>
      </xdr:blipFill>
      <xdr:spPr bwMode="auto">
        <a:xfrm>
          <a:off x="8338704" y="0"/>
          <a:ext cx="874569" cy="632114"/>
        </a:xfrm>
        <a:prstGeom prst="rect">
          <a:avLst/>
        </a:prstGeom>
        <a:noFill/>
        <a:ln w="9525">
          <a:noFill/>
          <a:miter lim="800000"/>
          <a:headEnd/>
          <a:tailEnd/>
        </a:ln>
      </xdr:spPr>
    </xdr:pic>
    <xdr:clientData/>
  </xdr:twoCellAnchor>
  <xdr:twoCellAnchor>
    <xdr:from>
      <xdr:col>0</xdr:col>
      <xdr:colOff>294409</xdr:colOff>
      <xdr:row>0</xdr:row>
      <xdr:rowOff>33412</xdr:rowOff>
    </xdr:from>
    <xdr:to>
      <xdr:col>2</xdr:col>
      <xdr:colOff>562841</xdr:colOff>
      <xdr:row>3</xdr:row>
      <xdr:rowOff>116897</xdr:rowOff>
    </xdr:to>
    <xdr:pic>
      <xdr:nvPicPr>
        <xdr:cNvPr id="9"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294409" y="33412"/>
          <a:ext cx="1134341" cy="577053"/>
        </a:xfrm>
        <a:prstGeom prst="rect">
          <a:avLst/>
        </a:prstGeom>
        <a:noFill/>
        <a:ln w="9525">
          <a:noFill/>
          <a:miter lim="800000"/>
          <a:headEnd/>
          <a:tailEnd/>
        </a:ln>
      </xdr:spPr>
    </xdr:pic>
    <xdr:clientData/>
  </xdr:twoCellAnchor>
  <xdr:twoCellAnchor>
    <xdr:from>
      <xdr:col>5</xdr:col>
      <xdr:colOff>632114</xdr:colOff>
      <xdr:row>83</xdr:row>
      <xdr:rowOff>0</xdr:rowOff>
    </xdr:from>
    <xdr:to>
      <xdr:col>11</xdr:col>
      <xdr:colOff>381000</xdr:colOff>
      <xdr:row>87</xdr:row>
      <xdr:rowOff>43295</xdr:rowOff>
    </xdr:to>
    <xdr:sp macro="" textlink="">
      <xdr:nvSpPr>
        <xdr:cNvPr id="10" name="9 Rectángulo redondeado">
          <a:hlinkClick xmlns:r="http://schemas.openxmlformats.org/officeDocument/2006/relationships" r:id="rId6"/>
        </xdr:cNvPr>
        <xdr:cNvSpPr/>
      </xdr:nvSpPr>
      <xdr:spPr>
        <a:xfrm>
          <a:off x="3835978" y="17855045"/>
          <a:ext cx="2944090" cy="822614"/>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Aplicativo de</a:t>
          </a:r>
          <a:r>
            <a:rPr lang="es-ES" sz="1100" b="1" baseline="0"/>
            <a:t> Acciones Correctivas, Preventivas y de Mejora</a:t>
          </a:r>
          <a:endParaRPr lang="es-ES" sz="11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1724025</xdr:colOff>
      <xdr:row>0</xdr:row>
      <xdr:rowOff>47625</xdr:rowOff>
    </xdr:from>
    <xdr:to>
      <xdr:col>3</xdr:col>
      <xdr:colOff>924729</xdr:colOff>
      <xdr:row>3</xdr:row>
      <xdr:rowOff>232050</xdr:rowOff>
    </xdr:to>
    <xdr:pic>
      <xdr:nvPicPr>
        <xdr:cNvPr id="2" name="6 Imagen" descr="logo SGC.png"/>
        <xdr:cNvPicPr>
          <a:picLocks noChangeAspect="1"/>
        </xdr:cNvPicPr>
      </xdr:nvPicPr>
      <xdr:blipFill>
        <a:blip xmlns:r="http://schemas.openxmlformats.org/officeDocument/2006/relationships" r:embed="rId1" cstate="print"/>
        <a:srcRect/>
        <a:stretch>
          <a:fillRect/>
        </a:stretch>
      </xdr:blipFill>
      <xdr:spPr bwMode="auto">
        <a:xfrm>
          <a:off x="4791075" y="47625"/>
          <a:ext cx="1200954" cy="898800"/>
        </a:xfrm>
        <a:prstGeom prst="rect">
          <a:avLst/>
        </a:prstGeom>
        <a:noFill/>
        <a:ln w="9525">
          <a:noFill/>
          <a:miter lim="800000"/>
          <a:headEnd/>
          <a:tailEnd/>
        </a:ln>
      </xdr:spPr>
    </xdr:pic>
    <xdr:clientData/>
  </xdr:twoCellAnchor>
  <xdr:twoCellAnchor editAs="oneCell">
    <xdr:from>
      <xdr:col>0</xdr:col>
      <xdr:colOff>0</xdr:colOff>
      <xdr:row>0</xdr:row>
      <xdr:rowOff>80493</xdr:rowOff>
    </xdr:from>
    <xdr:to>
      <xdr:col>1</xdr:col>
      <xdr:colOff>99199</xdr:colOff>
      <xdr:row>3</xdr:row>
      <xdr:rowOff>169393</xdr:rowOff>
    </xdr:to>
    <xdr:pic>
      <xdr:nvPicPr>
        <xdr:cNvPr id="3" name="2 Imagen" descr="identificador horizontal.jpg"/>
        <xdr:cNvPicPr>
          <a:picLocks noChangeAspect="1"/>
        </xdr:cNvPicPr>
      </xdr:nvPicPr>
      <xdr:blipFill>
        <a:blip xmlns:r="http://schemas.openxmlformats.org/officeDocument/2006/relationships" r:embed="rId2" cstate="print"/>
        <a:stretch>
          <a:fillRect/>
        </a:stretch>
      </xdr:blipFill>
      <xdr:spPr>
        <a:xfrm>
          <a:off x="228065" y="80493"/>
          <a:ext cx="1689874" cy="803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64"/>
  <sheetViews>
    <sheetView tabSelected="1" topLeftCell="A4" zoomScale="90" zoomScaleNormal="90" zoomScaleSheetLayoutView="130" workbookViewId="0">
      <pane xSplit="5" ySplit="4" topLeftCell="F8" activePane="bottomRight" state="frozen"/>
      <selection activeCell="A4" sqref="A4"/>
      <selection pane="topRight" activeCell="F4" sqref="F4"/>
      <selection pane="bottomLeft" activeCell="A8" sqref="A8"/>
      <selection pane="bottomRight" activeCell="E53" sqref="E53:E55"/>
    </sheetView>
  </sheetViews>
  <sheetFormatPr baseColWidth="10" defaultColWidth="11.42578125" defaultRowHeight="12.75" x14ac:dyDescent="0.2"/>
  <cols>
    <col min="1" max="1" width="6" style="3" customWidth="1"/>
    <col min="2" max="2" width="17.5703125" style="4" customWidth="1"/>
    <col min="3" max="3" width="14.85546875" style="4" customWidth="1"/>
    <col min="4" max="4" width="30" style="4" customWidth="1"/>
    <col min="5" max="5" width="28.7109375" style="4" customWidth="1"/>
    <col min="6" max="6" width="28.7109375" style="60" customWidth="1"/>
    <col min="7" max="7" width="25" style="4" customWidth="1"/>
    <col min="8" max="8" width="18.7109375" style="4" customWidth="1"/>
    <col min="9" max="9" width="18.85546875" style="4" customWidth="1"/>
    <col min="10" max="10" width="14.7109375" style="4" customWidth="1"/>
    <col min="11" max="11" width="12.5703125" style="4" customWidth="1"/>
    <col min="12" max="12" width="5.42578125" style="4" hidden="1" customWidth="1"/>
    <col min="13" max="13" width="25" style="4" customWidth="1"/>
    <col min="14" max="14" width="15.7109375" style="4" customWidth="1"/>
    <col min="15" max="15" width="9.140625" style="4" customWidth="1"/>
    <col min="16" max="16" width="16" style="4" customWidth="1"/>
    <col min="17" max="17" width="14.42578125" style="4" customWidth="1"/>
    <col min="18" max="18" width="18" style="3" customWidth="1"/>
    <col min="19" max="19" width="26.7109375" style="3" customWidth="1"/>
    <col min="20" max="20" width="17" style="3" customWidth="1"/>
    <col min="21" max="16384" width="11.42578125" style="3"/>
  </cols>
  <sheetData>
    <row r="1" spans="1:20" s="1" customFormat="1" ht="18.75" customHeight="1" x14ac:dyDescent="0.2">
      <c r="A1" s="40"/>
      <c r="B1" s="41"/>
      <c r="C1" s="41"/>
      <c r="D1" s="41"/>
      <c r="E1" s="30"/>
      <c r="F1" s="58"/>
      <c r="G1" s="30"/>
      <c r="H1" s="30"/>
      <c r="I1" s="30"/>
      <c r="J1" s="30"/>
      <c r="K1" s="30"/>
      <c r="L1" s="30"/>
      <c r="M1" s="30"/>
      <c r="N1" s="30"/>
      <c r="O1" s="30"/>
      <c r="P1" s="30"/>
      <c r="Q1" s="88"/>
      <c r="R1" s="30"/>
      <c r="S1" s="47"/>
      <c r="T1" s="48"/>
    </row>
    <row r="2" spans="1:20" s="1" customFormat="1" ht="18.75" customHeight="1" x14ac:dyDescent="0.2">
      <c r="A2" s="42"/>
      <c r="B2" s="43"/>
      <c r="C2" s="43"/>
      <c r="D2" s="43"/>
      <c r="E2" s="89" t="s">
        <v>71</v>
      </c>
      <c r="F2" s="89"/>
      <c r="G2" s="89"/>
      <c r="H2" s="89"/>
      <c r="I2" s="89"/>
      <c r="J2" s="89"/>
      <c r="K2" s="89"/>
      <c r="L2" s="89"/>
      <c r="M2" s="89"/>
      <c r="N2" s="89"/>
      <c r="O2" s="89"/>
      <c r="P2" s="89"/>
      <c r="Q2" s="89"/>
      <c r="R2" s="5"/>
      <c r="S2" s="46"/>
      <c r="T2" s="49"/>
    </row>
    <row r="3" spans="1:20" s="1" customFormat="1" ht="18.75" customHeight="1" x14ac:dyDescent="0.2">
      <c r="A3" s="42"/>
      <c r="B3" s="43"/>
      <c r="C3" s="43"/>
      <c r="D3" s="43"/>
      <c r="E3" s="89" t="s">
        <v>138</v>
      </c>
      <c r="F3" s="89"/>
      <c r="G3" s="89"/>
      <c r="H3" s="89"/>
      <c r="I3" s="89"/>
      <c r="J3" s="89"/>
      <c r="K3" s="89"/>
      <c r="L3" s="89"/>
      <c r="M3" s="89"/>
      <c r="N3" s="89"/>
      <c r="O3" s="89"/>
      <c r="P3" s="89"/>
      <c r="Q3" s="89"/>
      <c r="R3" s="5"/>
      <c r="S3" s="46"/>
      <c r="T3" s="50"/>
    </row>
    <row r="4" spans="1:20" s="1" customFormat="1" ht="19.5" customHeight="1" x14ac:dyDescent="0.2">
      <c r="A4" s="42"/>
      <c r="B4" s="43"/>
      <c r="C4" s="43"/>
      <c r="D4" s="43"/>
      <c r="E4" s="89"/>
      <c r="F4" s="89"/>
      <c r="G4" s="89"/>
      <c r="H4" s="89"/>
      <c r="I4" s="89"/>
      <c r="J4" s="89"/>
      <c r="K4" s="89"/>
      <c r="L4" s="89"/>
      <c r="M4" s="89"/>
      <c r="N4" s="89"/>
      <c r="O4" s="89"/>
      <c r="P4" s="89"/>
      <c r="Q4" s="89"/>
      <c r="R4" s="5"/>
      <c r="S4" s="46"/>
      <c r="T4" s="49"/>
    </row>
    <row r="5" spans="1:20" s="1" customFormat="1" ht="147.75" customHeight="1" x14ac:dyDescent="0.2">
      <c r="A5" s="96" t="s">
        <v>139</v>
      </c>
      <c r="B5" s="97"/>
      <c r="C5" s="97"/>
      <c r="D5" s="97"/>
      <c r="E5" s="93" t="s">
        <v>140</v>
      </c>
      <c r="F5" s="93"/>
      <c r="G5" s="93"/>
      <c r="H5" s="93"/>
      <c r="I5" s="93"/>
      <c r="J5" s="93"/>
      <c r="K5" s="93"/>
      <c r="L5" s="93"/>
      <c r="M5" s="93"/>
      <c r="N5" s="93"/>
      <c r="O5" s="93"/>
      <c r="P5" s="93"/>
      <c r="Q5" s="93"/>
      <c r="R5" s="93"/>
      <c r="S5" s="93"/>
      <c r="T5" s="94"/>
    </row>
    <row r="6" spans="1:20" s="1" customFormat="1" ht="34.5" customHeight="1" x14ac:dyDescent="0.2">
      <c r="A6" s="82" t="s">
        <v>63</v>
      </c>
      <c r="B6" s="90" t="s">
        <v>93</v>
      </c>
      <c r="C6" s="90"/>
      <c r="D6" s="90"/>
      <c r="E6" s="90"/>
      <c r="F6" s="90"/>
      <c r="G6" s="90"/>
      <c r="H6" s="90" t="s">
        <v>94</v>
      </c>
      <c r="I6" s="90"/>
      <c r="J6" s="90"/>
      <c r="K6" s="90" t="s">
        <v>78</v>
      </c>
      <c r="L6" s="90"/>
      <c r="M6" s="90"/>
      <c r="N6" s="90"/>
      <c r="O6" s="90"/>
      <c r="P6" s="90"/>
      <c r="Q6" s="90" t="s">
        <v>87</v>
      </c>
      <c r="R6" s="90" t="s">
        <v>95</v>
      </c>
      <c r="S6" s="90"/>
      <c r="T6" s="95"/>
    </row>
    <row r="7" spans="1:20" s="2" customFormat="1" ht="44.25" customHeight="1" x14ac:dyDescent="0.2">
      <c r="A7" s="83"/>
      <c r="B7" s="53" t="s">
        <v>144</v>
      </c>
      <c r="C7" s="53" t="s">
        <v>77</v>
      </c>
      <c r="D7" s="53" t="s">
        <v>1</v>
      </c>
      <c r="E7" s="53" t="s">
        <v>0</v>
      </c>
      <c r="F7" s="59" t="s">
        <v>31</v>
      </c>
      <c r="G7" s="53" t="s">
        <v>32</v>
      </c>
      <c r="H7" s="53" t="s">
        <v>2</v>
      </c>
      <c r="I7" s="53" t="s">
        <v>3</v>
      </c>
      <c r="J7" s="53" t="s">
        <v>62</v>
      </c>
      <c r="K7" s="92" t="s">
        <v>4</v>
      </c>
      <c r="L7" s="92"/>
      <c r="M7" s="54" t="s">
        <v>109</v>
      </c>
      <c r="N7" s="54" t="s">
        <v>6</v>
      </c>
      <c r="O7" s="54" t="s">
        <v>7</v>
      </c>
      <c r="P7" s="55" t="s">
        <v>75</v>
      </c>
      <c r="Q7" s="91"/>
      <c r="R7" s="53" t="s">
        <v>73</v>
      </c>
      <c r="S7" s="53" t="s">
        <v>76</v>
      </c>
      <c r="T7" s="57" t="s">
        <v>33</v>
      </c>
    </row>
    <row r="8" spans="1:20" s="2" customFormat="1" ht="65.099999999999994" customHeight="1" x14ac:dyDescent="0.2">
      <c r="A8" s="67">
        <v>1</v>
      </c>
      <c r="B8" s="68" t="s">
        <v>145</v>
      </c>
      <c r="C8" s="68" t="s">
        <v>146</v>
      </c>
      <c r="D8" s="68" t="s">
        <v>141</v>
      </c>
      <c r="E8" s="68" t="s">
        <v>142</v>
      </c>
      <c r="F8" s="69" t="s">
        <v>333</v>
      </c>
      <c r="G8" s="68" t="s">
        <v>143</v>
      </c>
      <c r="H8" s="70" t="s">
        <v>128</v>
      </c>
      <c r="I8" s="70" t="s">
        <v>134</v>
      </c>
      <c r="J8" s="71">
        <f>IF(AND(H8="ALTA",I8="ALTO"),9,IF(AND(H8="MEDIA",I8="ALTO"),6,IF(AND(H8="BAJA",I8="ALTO"),3,IF(AND(H8="ALTA",I8="MEDIO"),6,IF(AND(H8="MEDIA",I8="MEDIO"),4,IF(AND(H8="BAJA",I8="MEDIO"),2,IF(AND(H8="ALTA",I8="BAJO"),3,IF(AND(H8="MEDIA",I8="BAJO"),2,1))))))))</f>
        <v>9</v>
      </c>
      <c r="K8" s="72" t="s">
        <v>147</v>
      </c>
      <c r="L8" s="73">
        <f>IF(K8="No existen",5, IF(K8="No aplicados",4, IF(K8="Aplicados - No Efectivos",3, IF(K8="Aplicados efectivos y No Documentados",2, 1))))</f>
        <v>3</v>
      </c>
      <c r="M8" s="51" t="s">
        <v>148</v>
      </c>
      <c r="N8" s="51" t="s">
        <v>149</v>
      </c>
      <c r="O8" s="51" t="s">
        <v>150</v>
      </c>
      <c r="P8" s="74">
        <f>J8*L8</f>
        <v>27</v>
      </c>
      <c r="Q8" s="75" t="str">
        <f>IF(P8&gt;=12,"GRAVE", IF(P8&lt;=3, "LEVE", "MODERADO"))</f>
        <v>GRAVE</v>
      </c>
      <c r="R8" s="76" t="str">
        <f>IF(Q8="LEVE","ASUMIR", IF(Q8="MODERADO", "REDUCIR - COMPARTIR - TRANSFERIR", "EVITAR - REDUCIR - COMPARTIR - TRANSFERIR" ))</f>
        <v>EVITAR - REDUCIR - COMPARTIR - TRANSFERIR</v>
      </c>
      <c r="S8" s="52" t="s">
        <v>153</v>
      </c>
      <c r="T8" s="77" t="s">
        <v>154</v>
      </c>
    </row>
    <row r="9" spans="1:20" s="2" customFormat="1" ht="65.099999999999994" customHeight="1" x14ac:dyDescent="0.2">
      <c r="A9" s="67"/>
      <c r="B9" s="68"/>
      <c r="C9" s="68"/>
      <c r="D9" s="68"/>
      <c r="E9" s="68"/>
      <c r="F9" s="69"/>
      <c r="G9" s="68"/>
      <c r="H9" s="70"/>
      <c r="I9" s="70"/>
      <c r="J9" s="71"/>
      <c r="K9" s="72"/>
      <c r="L9" s="73"/>
      <c r="M9" s="51" t="s">
        <v>151</v>
      </c>
      <c r="N9" s="51" t="s">
        <v>149</v>
      </c>
      <c r="O9" s="51" t="s">
        <v>150</v>
      </c>
      <c r="P9" s="74"/>
      <c r="Q9" s="75"/>
      <c r="R9" s="76"/>
      <c r="S9" s="52" t="s">
        <v>155</v>
      </c>
      <c r="T9" s="77"/>
    </row>
    <row r="10" spans="1:20" s="2" customFormat="1" ht="65.099999999999994" customHeight="1" x14ac:dyDescent="0.2">
      <c r="A10" s="67"/>
      <c r="B10" s="68"/>
      <c r="C10" s="68"/>
      <c r="D10" s="68"/>
      <c r="E10" s="68"/>
      <c r="F10" s="69"/>
      <c r="G10" s="68"/>
      <c r="H10" s="70"/>
      <c r="I10" s="70"/>
      <c r="J10" s="71"/>
      <c r="K10" s="72"/>
      <c r="L10" s="73"/>
      <c r="M10" s="51" t="s">
        <v>152</v>
      </c>
      <c r="N10" s="51" t="s">
        <v>149</v>
      </c>
      <c r="O10" s="51" t="s">
        <v>150</v>
      </c>
      <c r="P10" s="74"/>
      <c r="Q10" s="75"/>
      <c r="R10" s="76"/>
      <c r="S10" s="52" t="s">
        <v>156</v>
      </c>
      <c r="T10" s="77"/>
    </row>
    <row r="11" spans="1:20" s="2" customFormat="1" ht="64.5" customHeight="1" x14ac:dyDescent="0.2">
      <c r="A11" s="67">
        <v>2</v>
      </c>
      <c r="B11" s="68" t="s">
        <v>145</v>
      </c>
      <c r="C11" s="68" t="s">
        <v>133</v>
      </c>
      <c r="D11" s="68" t="s">
        <v>157</v>
      </c>
      <c r="E11" s="68" t="s">
        <v>158</v>
      </c>
      <c r="F11" s="69" t="s">
        <v>159</v>
      </c>
      <c r="G11" s="78" t="s">
        <v>160</v>
      </c>
      <c r="H11" s="70" t="s">
        <v>135</v>
      </c>
      <c r="I11" s="70" t="s">
        <v>134</v>
      </c>
      <c r="J11" s="71">
        <f t="shared" ref="J11" si="0">IF(AND(H11="ALTA",I11="ALTO"),9,IF(AND(H11="MEDIA",I11="ALTO"),6,IF(AND(H11="BAJA",I11="ALTO"),3,IF(AND(H11="ALTA",I11="MEDIO"),6,IF(AND(H11="MEDIA",I11="MEDIO"),4,IF(AND(H11="BAJA",I11="MEDIO"),2,IF(AND(H11="ALTA",I11="BAJO"),3,IF(AND(H11="MEDIA",I11="BAJO"),2,1))))))))</f>
        <v>3</v>
      </c>
      <c r="K11" s="72" t="s">
        <v>136</v>
      </c>
      <c r="L11" s="73">
        <f t="shared" ref="L11" si="1">IF(K11="No existen",5, IF(K11="No aplicados",4, IF(K11="Aplicados - No Efectivos",3, IF(K11="Aplicados efectivos y No Documentados",2, 1))))</f>
        <v>1</v>
      </c>
      <c r="M11" s="51" t="s">
        <v>161</v>
      </c>
      <c r="N11" s="51" t="s">
        <v>149</v>
      </c>
      <c r="O11" s="51" t="s">
        <v>150</v>
      </c>
      <c r="P11" s="74">
        <f t="shared" ref="P11" si="2">J11*L11</f>
        <v>3</v>
      </c>
      <c r="Q11" s="75" t="str">
        <f t="shared" ref="Q11" si="3">IF(P11&gt;=12,"GRAVE", IF(P11&lt;=3, "LEVE", "MODERADO"))</f>
        <v>LEVE</v>
      </c>
      <c r="R11" s="76" t="str">
        <f t="shared" ref="R11" si="4">IF(Q11="LEVE","ASUMIR", IF(Q11="MODERADO", "REDUCIR - COMPARTIR - TRANSFERIR", "EVITAR - REDUCIR - COMPARTIR - TRANSFERIR" ))</f>
        <v>ASUMIR</v>
      </c>
      <c r="S11" s="52"/>
      <c r="T11" s="77" t="s">
        <v>164</v>
      </c>
    </row>
    <row r="12" spans="1:20" s="2" customFormat="1" ht="64.5" customHeight="1" x14ac:dyDescent="0.2">
      <c r="A12" s="67"/>
      <c r="B12" s="68"/>
      <c r="C12" s="68"/>
      <c r="D12" s="68"/>
      <c r="E12" s="68"/>
      <c r="F12" s="69"/>
      <c r="G12" s="78"/>
      <c r="H12" s="70"/>
      <c r="I12" s="70"/>
      <c r="J12" s="71"/>
      <c r="K12" s="72"/>
      <c r="L12" s="73"/>
      <c r="M12" s="51" t="s">
        <v>162</v>
      </c>
      <c r="N12" s="51" t="s">
        <v>149</v>
      </c>
      <c r="O12" s="51" t="s">
        <v>150</v>
      </c>
      <c r="P12" s="74"/>
      <c r="Q12" s="75"/>
      <c r="R12" s="76"/>
      <c r="S12" s="52"/>
      <c r="T12" s="77"/>
    </row>
    <row r="13" spans="1:20" s="2" customFormat="1" ht="64.5" customHeight="1" x14ac:dyDescent="0.2">
      <c r="A13" s="67"/>
      <c r="B13" s="68"/>
      <c r="C13" s="68"/>
      <c r="D13" s="68"/>
      <c r="E13" s="68"/>
      <c r="F13" s="69"/>
      <c r="G13" s="78"/>
      <c r="H13" s="70"/>
      <c r="I13" s="70"/>
      <c r="J13" s="71"/>
      <c r="K13" s="72"/>
      <c r="L13" s="73"/>
      <c r="M13" s="51" t="s">
        <v>163</v>
      </c>
      <c r="N13" s="51" t="s">
        <v>149</v>
      </c>
      <c r="O13" s="51" t="s">
        <v>150</v>
      </c>
      <c r="P13" s="74"/>
      <c r="Q13" s="75"/>
      <c r="R13" s="76"/>
      <c r="S13" s="52"/>
      <c r="T13" s="77"/>
    </row>
    <row r="14" spans="1:20" s="2" customFormat="1" ht="80.25" customHeight="1" x14ac:dyDescent="0.2">
      <c r="A14" s="67">
        <v>3</v>
      </c>
      <c r="B14" s="68" t="s">
        <v>165</v>
      </c>
      <c r="C14" s="68" t="s">
        <v>177</v>
      </c>
      <c r="D14" s="86" t="s">
        <v>166</v>
      </c>
      <c r="E14" s="84" t="s">
        <v>167</v>
      </c>
      <c r="F14" s="85" t="s">
        <v>168</v>
      </c>
      <c r="G14" s="84" t="s">
        <v>335</v>
      </c>
      <c r="H14" s="70" t="s">
        <v>178</v>
      </c>
      <c r="I14" s="70" t="s">
        <v>134</v>
      </c>
      <c r="J14" s="71">
        <f t="shared" ref="J14" si="5">IF(AND(H14="ALTA",I14="ALTO"),9,IF(AND(H14="MEDIA",I14="ALTO"),6,IF(AND(H14="BAJA",I14="ALTO"),3,IF(AND(H14="ALTA",I14="MEDIO"),6,IF(AND(H14="MEDIA",I14="MEDIO"),4,IF(AND(H14="BAJA",I14="MEDIO"),2,IF(AND(H14="ALTA",I14="BAJO"),3,IF(AND(H14="MEDIA",I14="BAJO"),2,1))))))))</f>
        <v>6</v>
      </c>
      <c r="K14" s="72" t="s">
        <v>132</v>
      </c>
      <c r="L14" s="73">
        <f t="shared" ref="L14" si="6">IF(K14="No existen",5, IF(K14="No aplicados",4, IF(K14="Aplicados - No Efectivos",3, IF(K14="Aplicados efectivos y No Documentados",2, 1))))</f>
        <v>2</v>
      </c>
      <c r="M14" s="51" t="s">
        <v>179</v>
      </c>
      <c r="N14" s="51" t="s">
        <v>149</v>
      </c>
      <c r="O14" s="51" t="s">
        <v>180</v>
      </c>
      <c r="P14" s="74">
        <f t="shared" ref="P14" si="7">J14*L14</f>
        <v>12</v>
      </c>
      <c r="Q14" s="75" t="str">
        <f t="shared" ref="Q14" si="8">IF(P14&gt;=12,"GRAVE", IF(P14&lt;=3, "LEVE", "MODERADO"))</f>
        <v>GRAVE</v>
      </c>
      <c r="R14" s="76" t="str">
        <f t="shared" ref="R14" si="9">IF(Q14="LEVE","ASUMIR", IF(Q14="MODERADO", "REDUCIR - COMPARTIR - TRANSFERIR", "EVITAR - REDUCIR - COMPARTIR - TRANSFERIR" ))</f>
        <v>EVITAR - REDUCIR - COMPARTIR - TRANSFERIR</v>
      </c>
      <c r="S14" s="52" t="s">
        <v>184</v>
      </c>
      <c r="T14" s="87" t="s">
        <v>185</v>
      </c>
    </row>
    <row r="15" spans="1:20" s="2" customFormat="1" ht="56.25" x14ac:dyDescent="0.2">
      <c r="A15" s="67"/>
      <c r="B15" s="68"/>
      <c r="C15" s="68"/>
      <c r="D15" s="86"/>
      <c r="E15" s="84"/>
      <c r="F15" s="85" t="s">
        <v>169</v>
      </c>
      <c r="G15" s="84" t="s">
        <v>170</v>
      </c>
      <c r="H15" s="70"/>
      <c r="I15" s="70"/>
      <c r="J15" s="71"/>
      <c r="K15" s="72"/>
      <c r="L15" s="73"/>
      <c r="M15" s="51" t="s">
        <v>181</v>
      </c>
      <c r="N15" s="51" t="s">
        <v>149</v>
      </c>
      <c r="O15" s="51" t="s">
        <v>180</v>
      </c>
      <c r="P15" s="74"/>
      <c r="Q15" s="75"/>
      <c r="R15" s="76"/>
      <c r="S15" s="52" t="s">
        <v>186</v>
      </c>
      <c r="T15" s="87"/>
    </row>
    <row r="16" spans="1:20" s="2" customFormat="1" ht="51" customHeight="1" x14ac:dyDescent="0.2">
      <c r="A16" s="67"/>
      <c r="B16" s="68"/>
      <c r="C16" s="68"/>
      <c r="D16" s="86"/>
      <c r="E16" s="84"/>
      <c r="F16" s="85" t="s">
        <v>169</v>
      </c>
      <c r="G16" s="84" t="s">
        <v>170</v>
      </c>
      <c r="H16" s="70"/>
      <c r="I16" s="70"/>
      <c r="J16" s="71"/>
      <c r="K16" s="72"/>
      <c r="L16" s="73"/>
      <c r="M16" s="51" t="s">
        <v>182</v>
      </c>
      <c r="N16" s="51" t="s">
        <v>183</v>
      </c>
      <c r="O16" s="51" t="s">
        <v>180</v>
      </c>
      <c r="P16" s="74"/>
      <c r="Q16" s="75"/>
      <c r="R16" s="76"/>
      <c r="S16" s="52"/>
      <c r="T16" s="87"/>
    </row>
    <row r="17" spans="1:20" s="2" customFormat="1" ht="42.75" customHeight="1" x14ac:dyDescent="0.2">
      <c r="A17" s="67">
        <v>4</v>
      </c>
      <c r="B17" s="68" t="s">
        <v>165</v>
      </c>
      <c r="C17" s="68" t="s">
        <v>127</v>
      </c>
      <c r="D17" s="86" t="s">
        <v>351</v>
      </c>
      <c r="E17" s="84" t="s">
        <v>352</v>
      </c>
      <c r="F17" s="85" t="s">
        <v>350</v>
      </c>
      <c r="G17" s="84" t="s">
        <v>172</v>
      </c>
      <c r="H17" s="70" t="s">
        <v>135</v>
      </c>
      <c r="I17" s="70" t="s">
        <v>129</v>
      </c>
      <c r="J17" s="71">
        <f t="shared" ref="J17" si="10">IF(AND(H17="ALTA",I17="ALTO"),9,IF(AND(H17="MEDIA",I17="ALTO"),6,IF(AND(H17="BAJA",I17="ALTO"),3,IF(AND(H17="ALTA",I17="MEDIO"),6,IF(AND(H17="MEDIA",I17="MEDIO"),4,IF(AND(H17="BAJA",I17="MEDIO"),2,IF(AND(H17="ALTA",I17="BAJO"),3,IF(AND(H17="MEDIA",I17="BAJO"),2,1))))))))</f>
        <v>2</v>
      </c>
      <c r="K17" s="72" t="s">
        <v>132</v>
      </c>
      <c r="L17" s="73">
        <f t="shared" ref="L17" si="11">IF(K17="No existen",5, IF(K17="No aplicados",4, IF(K17="Aplicados - No Efectivos",3, IF(K17="Aplicados efectivos y No Documentados",2, 1))))</f>
        <v>2</v>
      </c>
      <c r="M17" s="51" t="s">
        <v>187</v>
      </c>
      <c r="N17" s="51" t="s">
        <v>188</v>
      </c>
      <c r="O17" s="51" t="s">
        <v>180</v>
      </c>
      <c r="P17" s="74">
        <f t="shared" ref="P17" si="12">J17*L17</f>
        <v>4</v>
      </c>
      <c r="Q17" s="75" t="str">
        <f t="shared" ref="Q17" si="13">IF(P17&gt;=12,"GRAVE", IF(P17&lt;=3, "LEVE", "MODERADO"))</f>
        <v>MODERADO</v>
      </c>
      <c r="R17" s="76" t="str">
        <f t="shared" ref="R17" si="14">IF(Q17="LEVE","ASUMIR", IF(Q17="MODERADO", "REDUCIR - COMPARTIR - TRANSFERIR", "EVITAR - REDUCIR - COMPARTIR - TRANSFERIR" ))</f>
        <v>REDUCIR - COMPARTIR - TRANSFERIR</v>
      </c>
      <c r="S17" s="52" t="s">
        <v>191</v>
      </c>
      <c r="T17" s="87" t="s">
        <v>190</v>
      </c>
    </row>
    <row r="18" spans="1:20" s="2" customFormat="1" ht="33" customHeight="1" x14ac:dyDescent="0.2">
      <c r="A18" s="67"/>
      <c r="B18" s="68"/>
      <c r="C18" s="68"/>
      <c r="D18" s="86" t="s">
        <v>173</v>
      </c>
      <c r="E18" s="84" t="s">
        <v>174</v>
      </c>
      <c r="F18" s="85" t="s">
        <v>175</v>
      </c>
      <c r="G18" s="84" t="s">
        <v>176</v>
      </c>
      <c r="H18" s="70"/>
      <c r="I18" s="70"/>
      <c r="J18" s="71"/>
      <c r="K18" s="72"/>
      <c r="L18" s="73"/>
      <c r="M18" s="51" t="s">
        <v>189</v>
      </c>
      <c r="N18" s="51" t="s">
        <v>137</v>
      </c>
      <c r="O18" s="51" t="s">
        <v>180</v>
      </c>
      <c r="P18" s="74"/>
      <c r="Q18" s="75"/>
      <c r="R18" s="76"/>
      <c r="S18" s="52"/>
      <c r="T18" s="87"/>
    </row>
    <row r="19" spans="1:20" s="2" customFormat="1" ht="61.5" customHeight="1" x14ac:dyDescent="0.2">
      <c r="A19" s="67"/>
      <c r="B19" s="68"/>
      <c r="C19" s="68"/>
      <c r="D19" s="86" t="s">
        <v>173</v>
      </c>
      <c r="E19" s="84" t="s">
        <v>174</v>
      </c>
      <c r="F19" s="85" t="s">
        <v>175</v>
      </c>
      <c r="G19" s="84" t="s">
        <v>176</v>
      </c>
      <c r="H19" s="70"/>
      <c r="I19" s="70"/>
      <c r="J19" s="71"/>
      <c r="K19" s="72"/>
      <c r="L19" s="73"/>
      <c r="M19" s="51"/>
      <c r="N19" s="31"/>
      <c r="O19" s="31"/>
      <c r="P19" s="74"/>
      <c r="Q19" s="75"/>
      <c r="R19" s="76"/>
      <c r="S19" s="52"/>
      <c r="T19" s="87"/>
    </row>
    <row r="20" spans="1:20" s="2" customFormat="1" ht="64.5" customHeight="1" x14ac:dyDescent="0.2">
      <c r="A20" s="67">
        <v>5</v>
      </c>
      <c r="B20" s="68" t="s">
        <v>196</v>
      </c>
      <c r="C20" s="68" t="s">
        <v>146</v>
      </c>
      <c r="D20" s="68" t="s">
        <v>192</v>
      </c>
      <c r="E20" s="68" t="s">
        <v>193</v>
      </c>
      <c r="F20" s="69" t="s">
        <v>194</v>
      </c>
      <c r="G20" s="68" t="s">
        <v>195</v>
      </c>
      <c r="H20" s="70" t="s">
        <v>135</v>
      </c>
      <c r="I20" s="70" t="s">
        <v>134</v>
      </c>
      <c r="J20" s="71">
        <f t="shared" ref="J20" si="15">IF(AND(H20="ALTA",I20="ALTO"),9,IF(AND(H20="MEDIA",I20="ALTO"),6,IF(AND(H20="BAJA",I20="ALTO"),3,IF(AND(H20="ALTA",I20="MEDIO"),6,IF(AND(H20="MEDIA",I20="MEDIO"),4,IF(AND(H20="BAJA",I20="MEDIO"),2,IF(AND(H20="ALTA",I20="BAJO"),3,IF(AND(H20="MEDIA",I20="BAJO"),2,1))))))))</f>
        <v>3</v>
      </c>
      <c r="K20" s="72" t="s">
        <v>136</v>
      </c>
      <c r="L20" s="73">
        <f t="shared" ref="L20" si="16">IF(K20="No existen",5, IF(K20="No aplicados",4, IF(K20="Aplicados - No Efectivos",3, IF(K20="Aplicados efectivos y No Documentados",2, 1))))</f>
        <v>1</v>
      </c>
      <c r="M20" s="51" t="s">
        <v>197</v>
      </c>
      <c r="N20" s="51" t="s">
        <v>137</v>
      </c>
      <c r="O20" s="51" t="s">
        <v>150</v>
      </c>
      <c r="P20" s="74">
        <f t="shared" ref="P20" si="17">J20*L20</f>
        <v>3</v>
      </c>
      <c r="Q20" s="75" t="str">
        <f t="shared" ref="Q20" si="18">IF(P20&gt;=12,"GRAVE", IF(P20&lt;=3, "LEVE", "MODERADO"))</f>
        <v>LEVE</v>
      </c>
      <c r="R20" s="76" t="str">
        <f t="shared" ref="R20" si="19">IF(Q20="LEVE","ASUMIR", IF(Q20="MODERADO", "REDUCIR - COMPARTIR - TRANSFERIR", "EVITAR - REDUCIR - COMPARTIR - TRANSFERIR" ))</f>
        <v>ASUMIR</v>
      </c>
      <c r="S20" s="52"/>
      <c r="T20" s="77" t="s">
        <v>201</v>
      </c>
    </row>
    <row r="21" spans="1:20" s="2" customFormat="1" ht="64.5" customHeight="1" x14ac:dyDescent="0.2">
      <c r="A21" s="67"/>
      <c r="B21" s="68"/>
      <c r="C21" s="68"/>
      <c r="D21" s="68"/>
      <c r="E21" s="68"/>
      <c r="F21" s="69"/>
      <c r="G21" s="68"/>
      <c r="H21" s="70"/>
      <c r="I21" s="70"/>
      <c r="J21" s="71"/>
      <c r="K21" s="72"/>
      <c r="L21" s="73"/>
      <c r="M21" s="51" t="s">
        <v>198</v>
      </c>
      <c r="N21" s="51" t="s">
        <v>137</v>
      </c>
      <c r="O21" s="51" t="s">
        <v>199</v>
      </c>
      <c r="P21" s="74"/>
      <c r="Q21" s="75"/>
      <c r="R21" s="76"/>
      <c r="S21" s="52"/>
      <c r="T21" s="77"/>
    </row>
    <row r="22" spans="1:20" s="2" customFormat="1" ht="64.5" customHeight="1" x14ac:dyDescent="0.2">
      <c r="A22" s="67"/>
      <c r="B22" s="68"/>
      <c r="C22" s="68"/>
      <c r="D22" s="68"/>
      <c r="E22" s="68"/>
      <c r="F22" s="69"/>
      <c r="G22" s="68"/>
      <c r="H22" s="70"/>
      <c r="I22" s="70"/>
      <c r="J22" s="71"/>
      <c r="K22" s="72"/>
      <c r="L22" s="73"/>
      <c r="M22" s="51" t="s">
        <v>200</v>
      </c>
      <c r="N22" s="51" t="s">
        <v>137</v>
      </c>
      <c r="O22" s="51" t="s">
        <v>199</v>
      </c>
      <c r="P22" s="74"/>
      <c r="Q22" s="75"/>
      <c r="R22" s="76"/>
      <c r="S22" s="52"/>
      <c r="T22" s="77"/>
    </row>
    <row r="23" spans="1:20" s="2" customFormat="1" ht="63.75" customHeight="1" x14ac:dyDescent="0.2">
      <c r="A23" s="67">
        <v>6</v>
      </c>
      <c r="B23" s="68" t="s">
        <v>207</v>
      </c>
      <c r="C23" s="68" t="s">
        <v>206</v>
      </c>
      <c r="D23" s="68" t="s">
        <v>202</v>
      </c>
      <c r="E23" s="68" t="s">
        <v>203</v>
      </c>
      <c r="F23" s="69" t="s">
        <v>204</v>
      </c>
      <c r="G23" s="68" t="s">
        <v>205</v>
      </c>
      <c r="H23" s="70" t="s">
        <v>135</v>
      </c>
      <c r="I23" s="70" t="s">
        <v>134</v>
      </c>
      <c r="J23" s="71">
        <f t="shared" ref="J23" si="20">IF(AND(H23="ALTA",I23="ALTO"),9,IF(AND(H23="MEDIA",I23="ALTO"),6,IF(AND(H23="BAJA",I23="ALTO"),3,IF(AND(H23="ALTA",I23="MEDIO"),6,IF(AND(H23="MEDIA",I23="MEDIO"),4,IF(AND(H23="BAJA",I23="MEDIO"),2,IF(AND(H23="ALTA",I23="BAJO"),3,IF(AND(H23="MEDIA",I23="BAJO"),2,1))))))))</f>
        <v>3</v>
      </c>
      <c r="K23" s="72" t="s">
        <v>136</v>
      </c>
      <c r="L23" s="73">
        <f t="shared" ref="L23" si="21">IF(K23="No existen",5, IF(K23="No aplicados",4, IF(K23="Aplicados - No Efectivos",3, IF(K23="Aplicados efectivos y No Documentados",2, 1))))</f>
        <v>1</v>
      </c>
      <c r="M23" s="51" t="s">
        <v>208</v>
      </c>
      <c r="N23" s="51" t="s">
        <v>130</v>
      </c>
      <c r="O23" s="51" t="s">
        <v>131</v>
      </c>
      <c r="P23" s="74">
        <f t="shared" ref="P23" si="22">J23*L23</f>
        <v>3</v>
      </c>
      <c r="Q23" s="75" t="str">
        <f t="shared" ref="Q23" si="23">IF(P23&gt;=12,"GRAVE", IF(P23&lt;=3, "LEVE", "MODERADO"))</f>
        <v>LEVE</v>
      </c>
      <c r="R23" s="76" t="str">
        <f t="shared" ref="R23" si="24">IF(Q23="LEVE","ASUMIR", IF(Q23="MODERADO", "REDUCIR - COMPARTIR - TRANSFERIR", "EVITAR - REDUCIR - COMPARTIR - TRANSFERIR" ))</f>
        <v>ASUMIR</v>
      </c>
      <c r="S23" s="52"/>
      <c r="T23" s="77" t="s">
        <v>211</v>
      </c>
    </row>
    <row r="24" spans="1:20" s="2" customFormat="1" ht="63.75" customHeight="1" x14ac:dyDescent="0.2">
      <c r="A24" s="67"/>
      <c r="B24" s="68"/>
      <c r="C24" s="68"/>
      <c r="D24" s="68"/>
      <c r="E24" s="68"/>
      <c r="F24" s="69"/>
      <c r="G24" s="68"/>
      <c r="H24" s="70"/>
      <c r="I24" s="70"/>
      <c r="J24" s="71"/>
      <c r="K24" s="72"/>
      <c r="L24" s="73"/>
      <c r="M24" s="51" t="s">
        <v>209</v>
      </c>
      <c r="N24" s="51" t="s">
        <v>210</v>
      </c>
      <c r="O24" s="51" t="s">
        <v>131</v>
      </c>
      <c r="P24" s="74"/>
      <c r="Q24" s="75"/>
      <c r="R24" s="76"/>
      <c r="S24" s="52"/>
      <c r="T24" s="77"/>
    </row>
    <row r="25" spans="1:20" s="2" customFormat="1" ht="63.75" customHeight="1" x14ac:dyDescent="0.2">
      <c r="A25" s="67"/>
      <c r="B25" s="68"/>
      <c r="C25" s="68"/>
      <c r="D25" s="68"/>
      <c r="E25" s="68"/>
      <c r="F25" s="69"/>
      <c r="G25" s="68"/>
      <c r="H25" s="70"/>
      <c r="I25" s="70"/>
      <c r="J25" s="71"/>
      <c r="K25" s="72"/>
      <c r="L25" s="73"/>
      <c r="M25" s="51"/>
      <c r="N25" s="31"/>
      <c r="O25" s="31"/>
      <c r="P25" s="74"/>
      <c r="Q25" s="75"/>
      <c r="R25" s="76"/>
      <c r="S25" s="52"/>
      <c r="T25" s="77"/>
    </row>
    <row r="26" spans="1:20" s="45" customFormat="1" ht="63.75" customHeight="1" x14ac:dyDescent="0.2">
      <c r="A26" s="67">
        <v>7</v>
      </c>
      <c r="B26" s="68" t="s">
        <v>215</v>
      </c>
      <c r="C26" s="68" t="s">
        <v>206</v>
      </c>
      <c r="D26" s="80" t="s">
        <v>212</v>
      </c>
      <c r="E26" s="80" t="s">
        <v>213</v>
      </c>
      <c r="F26" s="81" t="s">
        <v>336</v>
      </c>
      <c r="G26" s="80" t="s">
        <v>214</v>
      </c>
      <c r="H26" s="70" t="s">
        <v>128</v>
      </c>
      <c r="I26" s="70" t="s">
        <v>216</v>
      </c>
      <c r="J26" s="71">
        <f t="shared" ref="J26" si="25">IF(AND(H26="ALTA",I26="ALTO"),9,IF(AND(H26="MEDIA",I26="ALTO"),6,IF(AND(H26="BAJA",I26="ALTO"),3,IF(AND(H26="ALTA",I26="MEDIO"),6,IF(AND(H26="MEDIA",I26="MEDIO"),4,IF(AND(H26="BAJA",I26="MEDIO"),2,IF(AND(H26="ALTA",I26="BAJO"),3,IF(AND(H26="MEDIA",I26="BAJO"),2,1))))))))</f>
        <v>3</v>
      </c>
      <c r="K26" s="72" t="s">
        <v>147</v>
      </c>
      <c r="L26" s="73">
        <f t="shared" ref="L26" si="26">IF(K26="No existen",5, IF(K26="No aplicados",4, IF(K26="Aplicados - No Efectivos",3, IF(K26="Aplicados efectivos y No Documentados",2, 1))))</f>
        <v>3</v>
      </c>
      <c r="M26" s="51" t="s">
        <v>217</v>
      </c>
      <c r="N26" s="51" t="s">
        <v>137</v>
      </c>
      <c r="O26" s="51" t="s">
        <v>180</v>
      </c>
      <c r="P26" s="74">
        <f t="shared" ref="P26" si="27">J26*L26</f>
        <v>9</v>
      </c>
      <c r="Q26" s="75" t="str">
        <f t="shared" ref="Q26" si="28">IF(P26&gt;=12,"GRAVE", IF(P26&lt;=3, "LEVE", "MODERADO"))</f>
        <v>MODERADO</v>
      </c>
      <c r="R26" s="76" t="str">
        <f t="shared" ref="R26" si="29">IF(Q26="LEVE","ASUMIR", IF(Q26="MODERADO", "REDUCIR - COMPARTIR - TRANSFERIR", "EVITAR - REDUCIR - COMPARTIR - TRANSFERIR" ))</f>
        <v>REDUCIR - COMPARTIR - TRANSFERIR</v>
      </c>
      <c r="S26" s="52" t="s">
        <v>219</v>
      </c>
      <c r="T26" s="77" t="s">
        <v>220</v>
      </c>
    </row>
    <row r="27" spans="1:20" s="45" customFormat="1" ht="63.75" customHeight="1" x14ac:dyDescent="0.2">
      <c r="A27" s="67"/>
      <c r="B27" s="68"/>
      <c r="C27" s="68"/>
      <c r="D27" s="80"/>
      <c r="E27" s="80"/>
      <c r="F27" s="81"/>
      <c r="G27" s="80"/>
      <c r="H27" s="70"/>
      <c r="I27" s="70"/>
      <c r="J27" s="71"/>
      <c r="K27" s="72"/>
      <c r="L27" s="73"/>
      <c r="M27" s="51" t="s">
        <v>218</v>
      </c>
      <c r="N27" s="51" t="s">
        <v>149</v>
      </c>
      <c r="O27" s="51" t="s">
        <v>131</v>
      </c>
      <c r="P27" s="74"/>
      <c r="Q27" s="75"/>
      <c r="R27" s="76"/>
      <c r="S27" s="52" t="s">
        <v>221</v>
      </c>
      <c r="T27" s="77"/>
    </row>
    <row r="28" spans="1:20" s="45" customFormat="1" ht="63.75" customHeight="1" x14ac:dyDescent="0.2">
      <c r="A28" s="67"/>
      <c r="B28" s="68"/>
      <c r="C28" s="68"/>
      <c r="D28" s="80"/>
      <c r="E28" s="80"/>
      <c r="F28" s="81"/>
      <c r="G28" s="80"/>
      <c r="H28" s="70"/>
      <c r="I28" s="70"/>
      <c r="J28" s="71"/>
      <c r="K28" s="72"/>
      <c r="L28" s="73"/>
      <c r="M28" s="51"/>
      <c r="N28" s="31"/>
      <c r="O28" s="31"/>
      <c r="P28" s="74"/>
      <c r="Q28" s="75"/>
      <c r="R28" s="76"/>
      <c r="S28" s="52" t="s">
        <v>222</v>
      </c>
      <c r="T28" s="77"/>
    </row>
    <row r="29" spans="1:20" s="45" customFormat="1" ht="63.75" customHeight="1" x14ac:dyDescent="0.2">
      <c r="A29" s="67">
        <v>8</v>
      </c>
      <c r="B29" s="68" t="s">
        <v>223</v>
      </c>
      <c r="C29" s="68" t="s">
        <v>206</v>
      </c>
      <c r="D29" s="68" t="s">
        <v>224</v>
      </c>
      <c r="E29" s="68" t="s">
        <v>225</v>
      </c>
      <c r="F29" s="69" t="s">
        <v>226</v>
      </c>
      <c r="G29" s="79" t="s">
        <v>227</v>
      </c>
      <c r="H29" s="70" t="s">
        <v>135</v>
      </c>
      <c r="I29" s="70" t="s">
        <v>129</v>
      </c>
      <c r="J29" s="71">
        <f t="shared" ref="J29" si="30">IF(AND(H29="ALTA",I29="ALTO"),9,IF(AND(H29="MEDIA",I29="ALTO"),6,IF(AND(H29="BAJA",I29="ALTO"),3,IF(AND(H29="ALTA",I29="MEDIO"),6,IF(AND(H29="MEDIA",I29="MEDIO"),4,IF(AND(H29="BAJA",I29="MEDIO"),2,IF(AND(H29="ALTA",I29="BAJO"),3,IF(AND(H29="MEDIA",I29="BAJO"),2,1))))))))</f>
        <v>2</v>
      </c>
      <c r="K29" s="72" t="s">
        <v>136</v>
      </c>
      <c r="L29" s="73">
        <f t="shared" ref="L29" si="31">IF(K29="No existen",5, IF(K29="No aplicados",4, IF(K29="Aplicados - No Efectivos",3, IF(K29="Aplicados efectivos y No Documentados",2, 1))))</f>
        <v>1</v>
      </c>
      <c r="M29" s="51" t="s">
        <v>232</v>
      </c>
      <c r="N29" s="51" t="s">
        <v>130</v>
      </c>
      <c r="O29" s="51" t="s">
        <v>180</v>
      </c>
      <c r="P29" s="74">
        <f t="shared" ref="P29" si="32">J29*L29</f>
        <v>2</v>
      </c>
      <c r="Q29" s="75" t="str">
        <f t="shared" ref="Q29" si="33">IF(P29&gt;=12,"GRAVE", IF(P29&lt;=3, "LEVE", "MODERADO"))</f>
        <v>LEVE</v>
      </c>
      <c r="R29" s="76" t="str">
        <f t="shared" ref="R29" si="34">IF(Q29="LEVE","ASUMIR", IF(Q29="MODERADO", "REDUCIR - COMPARTIR - TRANSFERIR", "EVITAR - REDUCIR - COMPARTIR - TRANSFERIR" ))</f>
        <v>ASUMIR</v>
      </c>
      <c r="S29" s="51" t="s">
        <v>234</v>
      </c>
      <c r="T29" s="77" t="s">
        <v>238</v>
      </c>
    </row>
    <row r="30" spans="1:20" s="45" customFormat="1" ht="63.75" customHeight="1" x14ac:dyDescent="0.2">
      <c r="A30" s="67"/>
      <c r="B30" s="68"/>
      <c r="C30" s="68"/>
      <c r="D30" s="68"/>
      <c r="E30" s="68"/>
      <c r="F30" s="69"/>
      <c r="G30" s="68"/>
      <c r="H30" s="70"/>
      <c r="I30" s="70"/>
      <c r="J30" s="71"/>
      <c r="K30" s="72"/>
      <c r="L30" s="73"/>
      <c r="M30" s="51" t="s">
        <v>233</v>
      </c>
      <c r="N30" s="51" t="s">
        <v>130</v>
      </c>
      <c r="O30" s="51" t="s">
        <v>180</v>
      </c>
      <c r="P30" s="74"/>
      <c r="Q30" s="75"/>
      <c r="R30" s="76"/>
      <c r="S30" s="51"/>
      <c r="T30" s="77"/>
    </row>
    <row r="31" spans="1:20" s="45" customFormat="1" ht="63.75" customHeight="1" x14ac:dyDescent="0.2">
      <c r="A31" s="67"/>
      <c r="B31" s="68"/>
      <c r="C31" s="68"/>
      <c r="D31" s="68"/>
      <c r="E31" s="68"/>
      <c r="F31" s="69"/>
      <c r="G31" s="68"/>
      <c r="H31" s="70"/>
      <c r="I31" s="70"/>
      <c r="J31" s="71"/>
      <c r="K31" s="72"/>
      <c r="L31" s="73"/>
      <c r="M31" s="51" t="s">
        <v>234</v>
      </c>
      <c r="N31" s="51" t="s">
        <v>130</v>
      </c>
      <c r="O31" s="51" t="s">
        <v>180</v>
      </c>
      <c r="P31" s="74"/>
      <c r="Q31" s="75"/>
      <c r="R31" s="76"/>
      <c r="S31" s="52"/>
      <c r="T31" s="77"/>
    </row>
    <row r="32" spans="1:20" s="45" customFormat="1" ht="63.75" customHeight="1" x14ac:dyDescent="0.2">
      <c r="A32" s="67">
        <v>9</v>
      </c>
      <c r="B32" s="68" t="s">
        <v>223</v>
      </c>
      <c r="C32" s="68" t="s">
        <v>206</v>
      </c>
      <c r="D32" s="68" t="s">
        <v>228</v>
      </c>
      <c r="E32" s="68" t="s">
        <v>229</v>
      </c>
      <c r="F32" s="69" t="s">
        <v>230</v>
      </c>
      <c r="G32" s="79" t="s">
        <v>231</v>
      </c>
      <c r="H32" s="70" t="s">
        <v>135</v>
      </c>
      <c r="I32" s="70" t="s">
        <v>129</v>
      </c>
      <c r="J32" s="71">
        <f t="shared" ref="J32" si="35">IF(AND(H32="ALTA",I32="ALTO"),9,IF(AND(H32="MEDIA",I32="ALTO"),6,IF(AND(H32="BAJA",I32="ALTO"),3,IF(AND(H32="ALTA",I32="MEDIO"),6,IF(AND(H32="MEDIA",I32="MEDIO"),4,IF(AND(H32="BAJA",I32="MEDIO"),2,IF(AND(H32="ALTA",I32="BAJO"),3,IF(AND(H32="MEDIA",I32="BAJO"),2,1))))))))</f>
        <v>2</v>
      </c>
      <c r="K32" s="72" t="s">
        <v>136</v>
      </c>
      <c r="L32" s="73">
        <f t="shared" ref="L32" si="36">IF(K32="No existen",5, IF(K32="No aplicados",4, IF(K32="Aplicados - No Efectivos",3, IF(K32="Aplicados efectivos y No Documentados",2, 1))))</f>
        <v>1</v>
      </c>
      <c r="M32" s="51" t="s">
        <v>235</v>
      </c>
      <c r="N32" s="51" t="s">
        <v>130</v>
      </c>
      <c r="O32" s="51" t="s">
        <v>150</v>
      </c>
      <c r="P32" s="74">
        <f t="shared" ref="P32" si="37">J32*L32</f>
        <v>2</v>
      </c>
      <c r="Q32" s="75" t="str">
        <f t="shared" ref="Q32" si="38">IF(P32&gt;=12,"GRAVE", IF(P32&lt;=3, "LEVE", "MODERADO"))</f>
        <v>LEVE</v>
      </c>
      <c r="R32" s="76" t="str">
        <f t="shared" ref="R32" si="39">IF(Q32="LEVE","ASUMIR", IF(Q32="MODERADO", "REDUCIR - COMPARTIR - TRANSFERIR", "EVITAR - REDUCIR - COMPARTIR - TRANSFERIR" ))</f>
        <v>ASUMIR</v>
      </c>
      <c r="S32" s="51" t="s">
        <v>239</v>
      </c>
      <c r="T32" s="77" t="s">
        <v>240</v>
      </c>
    </row>
    <row r="33" spans="1:20" s="45" customFormat="1" ht="63.75" customHeight="1" x14ac:dyDescent="0.2">
      <c r="A33" s="67"/>
      <c r="B33" s="68"/>
      <c r="C33" s="68"/>
      <c r="D33" s="68"/>
      <c r="E33" s="68"/>
      <c r="F33" s="69"/>
      <c r="G33" s="68"/>
      <c r="H33" s="70"/>
      <c r="I33" s="70"/>
      <c r="J33" s="71"/>
      <c r="K33" s="72"/>
      <c r="L33" s="73"/>
      <c r="M33" s="51" t="s">
        <v>236</v>
      </c>
      <c r="N33" s="51" t="s">
        <v>237</v>
      </c>
      <c r="O33" s="51" t="s">
        <v>150</v>
      </c>
      <c r="P33" s="74"/>
      <c r="Q33" s="75"/>
      <c r="R33" s="76"/>
      <c r="S33" s="52"/>
      <c r="T33" s="77"/>
    </row>
    <row r="34" spans="1:20" s="45" customFormat="1" ht="63.75" customHeight="1" x14ac:dyDescent="0.2">
      <c r="A34" s="67"/>
      <c r="B34" s="68"/>
      <c r="C34" s="68"/>
      <c r="D34" s="68"/>
      <c r="E34" s="68"/>
      <c r="F34" s="69"/>
      <c r="G34" s="68"/>
      <c r="H34" s="70"/>
      <c r="I34" s="70"/>
      <c r="J34" s="71"/>
      <c r="K34" s="72"/>
      <c r="L34" s="73"/>
      <c r="M34" s="51"/>
      <c r="N34" s="31"/>
      <c r="O34" s="31"/>
      <c r="P34" s="74"/>
      <c r="Q34" s="75"/>
      <c r="R34" s="76"/>
      <c r="S34" s="52"/>
      <c r="T34" s="77"/>
    </row>
    <row r="35" spans="1:20" s="45" customFormat="1" ht="63.75" customHeight="1" x14ac:dyDescent="0.2">
      <c r="A35" s="67">
        <v>10</v>
      </c>
      <c r="B35" s="68" t="s">
        <v>248</v>
      </c>
      <c r="C35" s="68" t="s">
        <v>249</v>
      </c>
      <c r="D35" s="68" t="s">
        <v>241</v>
      </c>
      <c r="E35" s="68" t="s">
        <v>242</v>
      </c>
      <c r="F35" s="69" t="s">
        <v>243</v>
      </c>
      <c r="G35" s="68" t="s">
        <v>337</v>
      </c>
      <c r="H35" s="70" t="s">
        <v>135</v>
      </c>
      <c r="I35" s="70" t="s">
        <v>134</v>
      </c>
      <c r="J35" s="71">
        <f t="shared" ref="J35" si="40">IF(AND(H35="ALTA",I35="ALTO"),9,IF(AND(H35="MEDIA",I35="ALTO"),6,IF(AND(H35="BAJA",I35="ALTO"),3,IF(AND(H35="ALTA",I35="MEDIO"),6,IF(AND(H35="MEDIA",I35="MEDIO"),4,IF(AND(H35="BAJA",I35="MEDIO"),2,IF(AND(H35="ALTA",I35="BAJO"),3,IF(AND(H35="MEDIA",I35="BAJO"),2,1))))))))</f>
        <v>3</v>
      </c>
      <c r="K35" s="72" t="s">
        <v>136</v>
      </c>
      <c r="L35" s="73">
        <f t="shared" ref="L35" si="41">IF(K35="No existen",5, IF(K35="No aplicados",4, IF(K35="Aplicados - No Efectivos",3, IF(K35="Aplicados efectivos y No Documentados",2, 1))))</f>
        <v>1</v>
      </c>
      <c r="M35" s="51" t="s">
        <v>251</v>
      </c>
      <c r="N35" s="51" t="s">
        <v>252</v>
      </c>
      <c r="O35" s="51" t="s">
        <v>180</v>
      </c>
      <c r="P35" s="74">
        <f t="shared" ref="P35" si="42">J35*L35</f>
        <v>3</v>
      </c>
      <c r="Q35" s="75" t="str">
        <f t="shared" ref="Q35" si="43">IF(P35&gt;=12,"GRAVE", IF(P35&lt;=3, "LEVE", "MODERADO"))</f>
        <v>LEVE</v>
      </c>
      <c r="R35" s="76" t="str">
        <f t="shared" ref="R35" si="44">IF(Q35="LEVE","ASUMIR", IF(Q35="MODERADO", "REDUCIR - COMPARTIR - TRANSFERIR", "EVITAR - REDUCIR - COMPARTIR - TRANSFERIR" ))</f>
        <v>ASUMIR</v>
      </c>
      <c r="S35" s="52"/>
      <c r="T35" s="77" t="s">
        <v>259</v>
      </c>
    </row>
    <row r="36" spans="1:20" s="45" customFormat="1" ht="63.75" customHeight="1" x14ac:dyDescent="0.2">
      <c r="A36" s="67"/>
      <c r="B36" s="68"/>
      <c r="C36" s="68"/>
      <c r="D36" s="68"/>
      <c r="E36" s="68"/>
      <c r="F36" s="69"/>
      <c r="G36" s="68"/>
      <c r="H36" s="70"/>
      <c r="I36" s="70"/>
      <c r="J36" s="71"/>
      <c r="K36" s="72"/>
      <c r="L36" s="73"/>
      <c r="M36" s="51" t="s">
        <v>253</v>
      </c>
      <c r="N36" s="51" t="s">
        <v>183</v>
      </c>
      <c r="O36" s="51" t="s">
        <v>180</v>
      </c>
      <c r="P36" s="74"/>
      <c r="Q36" s="75"/>
      <c r="R36" s="76"/>
      <c r="S36" s="52"/>
      <c r="T36" s="77"/>
    </row>
    <row r="37" spans="1:20" s="45" customFormat="1" ht="63.75" customHeight="1" x14ac:dyDescent="0.2">
      <c r="A37" s="67"/>
      <c r="B37" s="68"/>
      <c r="C37" s="68"/>
      <c r="D37" s="68"/>
      <c r="E37" s="68"/>
      <c r="F37" s="69"/>
      <c r="G37" s="68"/>
      <c r="H37" s="70"/>
      <c r="I37" s="70"/>
      <c r="J37" s="71"/>
      <c r="K37" s="72"/>
      <c r="L37" s="73"/>
      <c r="M37" s="51" t="s">
        <v>254</v>
      </c>
      <c r="N37" s="51" t="s">
        <v>252</v>
      </c>
      <c r="O37" s="51" t="s">
        <v>180</v>
      </c>
      <c r="P37" s="74"/>
      <c r="Q37" s="75"/>
      <c r="R37" s="76"/>
      <c r="S37" s="52"/>
      <c r="T37" s="77"/>
    </row>
    <row r="38" spans="1:20" s="45" customFormat="1" ht="63.75" customHeight="1" x14ac:dyDescent="0.2">
      <c r="A38" s="67">
        <v>11</v>
      </c>
      <c r="B38" s="68" t="s">
        <v>248</v>
      </c>
      <c r="C38" s="68" t="s">
        <v>250</v>
      </c>
      <c r="D38" s="68" t="s">
        <v>244</v>
      </c>
      <c r="E38" s="68" t="s">
        <v>245</v>
      </c>
      <c r="F38" s="69" t="s">
        <v>246</v>
      </c>
      <c r="G38" s="68" t="s">
        <v>247</v>
      </c>
      <c r="H38" s="70" t="s">
        <v>135</v>
      </c>
      <c r="I38" s="70" t="s">
        <v>134</v>
      </c>
      <c r="J38" s="71">
        <f t="shared" ref="J38" si="45">IF(AND(H38="ALTA",I38="ALTO"),9,IF(AND(H38="MEDIA",I38="ALTO"),6,IF(AND(H38="BAJA",I38="ALTO"),3,IF(AND(H38="ALTA",I38="MEDIO"),6,IF(AND(H38="MEDIA",I38="MEDIO"),4,IF(AND(H38="BAJA",I38="MEDIO"),2,IF(AND(H38="ALTA",I38="BAJO"),3,IF(AND(H38="MEDIA",I38="BAJO"),2,1))))))))</f>
        <v>3</v>
      </c>
      <c r="K38" s="72" t="s">
        <v>136</v>
      </c>
      <c r="L38" s="73">
        <f t="shared" ref="L38" si="46">IF(K38="No existen",5, IF(K38="No aplicados",4, IF(K38="Aplicados - No Efectivos",3, IF(K38="Aplicados efectivos y No Documentados",2, 1))))</f>
        <v>1</v>
      </c>
      <c r="M38" s="51" t="s">
        <v>255</v>
      </c>
      <c r="N38" s="51" t="s">
        <v>210</v>
      </c>
      <c r="O38" s="51" t="s">
        <v>180</v>
      </c>
      <c r="P38" s="74">
        <f t="shared" ref="P38" si="47">J38*L38</f>
        <v>3</v>
      </c>
      <c r="Q38" s="75" t="str">
        <f t="shared" ref="Q38" si="48">IF(P38&gt;=12,"GRAVE", IF(P38&lt;=3, "LEVE", "MODERADO"))</f>
        <v>LEVE</v>
      </c>
      <c r="R38" s="76" t="str">
        <f t="shared" ref="R38" si="49">IF(Q38="LEVE","ASUMIR", IF(Q38="MODERADO", "REDUCIR - COMPARTIR - TRANSFERIR", "EVITAR - REDUCIR - COMPARTIR - TRANSFERIR" ))</f>
        <v>ASUMIR</v>
      </c>
      <c r="S38" s="52"/>
      <c r="T38" s="77" t="s">
        <v>257</v>
      </c>
    </row>
    <row r="39" spans="1:20" s="45" customFormat="1" ht="63.75" customHeight="1" x14ac:dyDescent="0.2">
      <c r="A39" s="67"/>
      <c r="B39" s="68"/>
      <c r="C39" s="68"/>
      <c r="D39" s="68"/>
      <c r="E39" s="68"/>
      <c r="F39" s="69"/>
      <c r="G39" s="68"/>
      <c r="H39" s="70"/>
      <c r="I39" s="70"/>
      <c r="J39" s="71"/>
      <c r="K39" s="72"/>
      <c r="L39" s="73"/>
      <c r="M39" s="51" t="s">
        <v>256</v>
      </c>
      <c r="N39" s="51" t="s">
        <v>130</v>
      </c>
      <c r="O39" s="51" t="s">
        <v>180</v>
      </c>
      <c r="P39" s="74"/>
      <c r="Q39" s="75"/>
      <c r="R39" s="76"/>
      <c r="S39" s="52" t="s">
        <v>258</v>
      </c>
      <c r="T39" s="77"/>
    </row>
    <row r="40" spans="1:20" s="45" customFormat="1" ht="63.75" customHeight="1" x14ac:dyDescent="0.2">
      <c r="A40" s="67"/>
      <c r="B40" s="68"/>
      <c r="C40" s="68"/>
      <c r="D40" s="68"/>
      <c r="E40" s="68"/>
      <c r="F40" s="69"/>
      <c r="G40" s="68"/>
      <c r="H40" s="70"/>
      <c r="I40" s="70"/>
      <c r="J40" s="71"/>
      <c r="K40" s="72"/>
      <c r="L40" s="73"/>
      <c r="M40" s="51"/>
      <c r="N40" s="31"/>
      <c r="O40" s="31"/>
      <c r="P40" s="74"/>
      <c r="Q40" s="75"/>
      <c r="R40" s="76"/>
      <c r="S40" s="52"/>
      <c r="T40" s="77"/>
    </row>
    <row r="41" spans="1:20" s="45" customFormat="1" ht="63.75" customHeight="1" x14ac:dyDescent="0.2">
      <c r="A41" s="67">
        <v>12</v>
      </c>
      <c r="B41" s="68" t="s">
        <v>264</v>
      </c>
      <c r="C41" s="68" t="s">
        <v>263</v>
      </c>
      <c r="D41" s="68" t="s">
        <v>260</v>
      </c>
      <c r="E41" s="68" t="s">
        <v>261</v>
      </c>
      <c r="F41" s="69" t="s">
        <v>262</v>
      </c>
      <c r="G41" s="68" t="s">
        <v>338</v>
      </c>
      <c r="H41" s="70" t="s">
        <v>128</v>
      </c>
      <c r="I41" s="70" t="s">
        <v>134</v>
      </c>
      <c r="J41" s="71">
        <f t="shared" ref="J41" si="50">IF(AND(H41="ALTA",I41="ALTO"),9,IF(AND(H41="MEDIA",I41="ALTO"),6,IF(AND(H41="BAJA",I41="ALTO"),3,IF(AND(H41="ALTA",I41="MEDIO"),6,IF(AND(H41="MEDIA",I41="MEDIO"),4,IF(AND(H41="BAJA",I41="MEDIO"),2,IF(AND(H41="ALTA",I41="BAJO"),3,IF(AND(H41="MEDIA",I41="BAJO"),2,1))))))))</f>
        <v>9</v>
      </c>
      <c r="K41" s="72" t="s">
        <v>136</v>
      </c>
      <c r="L41" s="73">
        <f t="shared" ref="L41" si="51">IF(K41="No existen",5, IF(K41="No aplicados",4, IF(K41="Aplicados - No Efectivos",3, IF(K41="Aplicados efectivos y No Documentados",2, 1))))</f>
        <v>1</v>
      </c>
      <c r="M41" s="51" t="s">
        <v>269</v>
      </c>
      <c r="N41" s="51" t="s">
        <v>183</v>
      </c>
      <c r="O41" s="51" t="s">
        <v>150</v>
      </c>
      <c r="P41" s="74">
        <f t="shared" ref="P41" si="52">J41*L41</f>
        <v>9</v>
      </c>
      <c r="Q41" s="75" t="str">
        <f t="shared" ref="Q41" si="53">IF(P41&gt;=12,"GRAVE", IF(P41&lt;=3, "LEVE", "MODERADO"))</f>
        <v>MODERADO</v>
      </c>
      <c r="R41" s="76" t="str">
        <f t="shared" ref="R41" si="54">IF(Q41="LEVE","ASUMIR", IF(Q41="MODERADO", "REDUCIR - COMPARTIR - TRANSFERIR", "EVITAR - REDUCIR - COMPARTIR - TRANSFERIR" ))</f>
        <v>REDUCIR - COMPARTIR - TRANSFERIR</v>
      </c>
      <c r="S41" s="52" t="s">
        <v>278</v>
      </c>
      <c r="T41" s="77" t="s">
        <v>279</v>
      </c>
    </row>
    <row r="42" spans="1:20" s="45" customFormat="1" ht="63.75" customHeight="1" x14ac:dyDescent="0.2">
      <c r="A42" s="67"/>
      <c r="B42" s="68"/>
      <c r="C42" s="68"/>
      <c r="D42" s="68"/>
      <c r="E42" s="68"/>
      <c r="F42" s="69"/>
      <c r="G42" s="68"/>
      <c r="H42" s="70"/>
      <c r="I42" s="70"/>
      <c r="J42" s="71"/>
      <c r="K42" s="72"/>
      <c r="L42" s="73"/>
      <c r="M42" s="51" t="s">
        <v>270</v>
      </c>
      <c r="N42" s="51" t="s">
        <v>137</v>
      </c>
      <c r="O42" s="51" t="s">
        <v>180</v>
      </c>
      <c r="P42" s="74"/>
      <c r="Q42" s="75"/>
      <c r="R42" s="76"/>
      <c r="S42" s="52"/>
      <c r="T42" s="77"/>
    </row>
    <row r="43" spans="1:20" s="45" customFormat="1" ht="63.75" customHeight="1" x14ac:dyDescent="0.2">
      <c r="A43" s="67"/>
      <c r="B43" s="68"/>
      <c r="C43" s="68"/>
      <c r="D43" s="68"/>
      <c r="E43" s="68"/>
      <c r="F43" s="69"/>
      <c r="G43" s="68"/>
      <c r="H43" s="70"/>
      <c r="I43" s="70"/>
      <c r="J43" s="71"/>
      <c r="K43" s="72"/>
      <c r="L43" s="73"/>
      <c r="M43" s="51" t="s">
        <v>271</v>
      </c>
      <c r="N43" s="51" t="s">
        <v>272</v>
      </c>
      <c r="O43" s="51" t="s">
        <v>180</v>
      </c>
      <c r="P43" s="74"/>
      <c r="Q43" s="75"/>
      <c r="R43" s="76"/>
      <c r="S43" s="52"/>
      <c r="T43" s="77"/>
    </row>
    <row r="44" spans="1:20" s="45" customFormat="1" ht="63.75" customHeight="1" x14ac:dyDescent="0.2">
      <c r="A44" s="67">
        <v>13</v>
      </c>
      <c r="B44" s="68" t="s">
        <v>264</v>
      </c>
      <c r="C44" s="68" t="s">
        <v>146</v>
      </c>
      <c r="D44" s="68" t="s">
        <v>265</v>
      </c>
      <c r="E44" s="68" t="s">
        <v>266</v>
      </c>
      <c r="F44" s="69" t="s">
        <v>267</v>
      </c>
      <c r="G44" s="68" t="s">
        <v>268</v>
      </c>
      <c r="H44" s="70" t="s">
        <v>128</v>
      </c>
      <c r="I44" s="70" t="s">
        <v>134</v>
      </c>
      <c r="J44" s="71">
        <f t="shared" ref="J44" si="55">IF(AND(H44="ALTA",I44="ALTO"),9,IF(AND(H44="MEDIA",I44="ALTO"),6,IF(AND(H44="BAJA",I44="ALTO"),3,IF(AND(H44="ALTA",I44="MEDIO"),6,IF(AND(H44="MEDIA",I44="MEDIO"),4,IF(AND(H44="BAJA",I44="MEDIO"),2,IF(AND(H44="ALTA",I44="BAJO"),3,IF(AND(H44="MEDIA",I44="BAJO"),2,1))))))))</f>
        <v>9</v>
      </c>
      <c r="K44" s="72" t="s">
        <v>147</v>
      </c>
      <c r="L44" s="73">
        <f t="shared" ref="L44" si="56">IF(K44="No existen",5, IF(K44="No aplicados",4, IF(K44="Aplicados - No Efectivos",3, IF(K44="Aplicados efectivos y No Documentados",2, 1))))</f>
        <v>3</v>
      </c>
      <c r="M44" s="51" t="s">
        <v>273</v>
      </c>
      <c r="N44" s="51" t="s">
        <v>237</v>
      </c>
      <c r="O44" s="51" t="s">
        <v>180</v>
      </c>
      <c r="P44" s="74">
        <f t="shared" ref="P44" si="57">J44*L44</f>
        <v>27</v>
      </c>
      <c r="Q44" s="75" t="str">
        <f t="shared" ref="Q44" si="58">IF(P44&gt;=12,"GRAVE", IF(P44&lt;=3, "LEVE", "MODERADO"))</f>
        <v>GRAVE</v>
      </c>
      <c r="R44" s="76" t="str">
        <f t="shared" ref="R44" si="59">IF(Q44="LEVE","ASUMIR", IF(Q44="MODERADO", "REDUCIR - COMPARTIR - TRANSFERIR", "EVITAR - REDUCIR - COMPARTIR - TRANSFERIR" ))</f>
        <v>EVITAR - REDUCIR - COMPARTIR - TRANSFERIR</v>
      </c>
      <c r="S44" s="51" t="s">
        <v>276</v>
      </c>
      <c r="T44" s="77" t="s">
        <v>277</v>
      </c>
    </row>
    <row r="45" spans="1:20" s="45" customFormat="1" ht="63.75" customHeight="1" x14ac:dyDescent="0.2">
      <c r="A45" s="67"/>
      <c r="B45" s="68"/>
      <c r="C45" s="68"/>
      <c r="D45" s="68"/>
      <c r="E45" s="68"/>
      <c r="F45" s="69"/>
      <c r="G45" s="68"/>
      <c r="H45" s="70"/>
      <c r="I45" s="70"/>
      <c r="J45" s="71"/>
      <c r="K45" s="72"/>
      <c r="L45" s="73"/>
      <c r="M45" s="51" t="s">
        <v>274</v>
      </c>
      <c r="N45" s="51" t="s">
        <v>149</v>
      </c>
      <c r="O45" s="51" t="s">
        <v>180</v>
      </c>
      <c r="P45" s="74"/>
      <c r="Q45" s="75"/>
      <c r="R45" s="76"/>
      <c r="S45" s="56"/>
      <c r="T45" s="77"/>
    </row>
    <row r="46" spans="1:20" s="45" customFormat="1" ht="63.75" customHeight="1" x14ac:dyDescent="0.2">
      <c r="A46" s="67"/>
      <c r="B46" s="68"/>
      <c r="C46" s="68"/>
      <c r="D46" s="68"/>
      <c r="E46" s="68"/>
      <c r="F46" s="69"/>
      <c r="G46" s="68"/>
      <c r="H46" s="70"/>
      <c r="I46" s="70"/>
      <c r="J46" s="71"/>
      <c r="K46" s="72"/>
      <c r="L46" s="73"/>
      <c r="M46" s="51" t="s">
        <v>275</v>
      </c>
      <c r="N46" s="51" t="s">
        <v>130</v>
      </c>
      <c r="O46" s="51" t="s">
        <v>131</v>
      </c>
      <c r="P46" s="74"/>
      <c r="Q46" s="75"/>
      <c r="R46" s="76"/>
      <c r="S46" s="52"/>
      <c r="T46" s="77"/>
    </row>
    <row r="47" spans="1:20" s="45" customFormat="1" ht="63.75" customHeight="1" x14ac:dyDescent="0.2">
      <c r="A47" s="67">
        <v>14</v>
      </c>
      <c r="B47" s="68" t="s">
        <v>285</v>
      </c>
      <c r="C47" s="68" t="s">
        <v>284</v>
      </c>
      <c r="D47" s="68" t="s">
        <v>280</v>
      </c>
      <c r="E47" s="68" t="s">
        <v>281</v>
      </c>
      <c r="F47" s="69" t="s">
        <v>282</v>
      </c>
      <c r="G47" s="78" t="s">
        <v>283</v>
      </c>
      <c r="H47" s="70" t="s">
        <v>135</v>
      </c>
      <c r="I47" s="70" t="s">
        <v>134</v>
      </c>
      <c r="J47" s="71">
        <f t="shared" ref="J47" si="60">IF(AND(H47="ALTA",I47="ALTO"),9,IF(AND(H47="MEDIA",I47="ALTO"),6,IF(AND(H47="BAJA",I47="ALTO"),3,IF(AND(H47="ALTA",I47="MEDIO"),6,IF(AND(H47="MEDIA",I47="MEDIO"),4,IF(AND(H47="BAJA",I47="MEDIO"),2,IF(AND(H47="ALTA",I47="BAJO"),3,IF(AND(H47="MEDIA",I47="BAJO"),2,1))))))))</f>
        <v>3</v>
      </c>
      <c r="K47" s="72" t="s">
        <v>147</v>
      </c>
      <c r="L47" s="73">
        <f t="shared" ref="L47" si="61">IF(K47="No existen",5, IF(K47="No aplicados",4, IF(K47="Aplicados - No Efectivos",3, IF(K47="Aplicados efectivos y No Documentados",2, 1))))</f>
        <v>3</v>
      </c>
      <c r="M47" s="51" t="s">
        <v>286</v>
      </c>
      <c r="N47" s="51" t="s">
        <v>252</v>
      </c>
      <c r="O47" s="51" t="s">
        <v>180</v>
      </c>
      <c r="P47" s="74">
        <f t="shared" ref="P47" si="62">J47*L47</f>
        <v>9</v>
      </c>
      <c r="Q47" s="75" t="str">
        <f t="shared" ref="Q47" si="63">IF(P47&gt;=12,"GRAVE", IF(P47&lt;=3, "LEVE", "MODERADO"))</f>
        <v>MODERADO</v>
      </c>
      <c r="R47" s="76" t="str">
        <f t="shared" ref="R47" si="64">IF(Q47="LEVE","ASUMIR", IF(Q47="MODERADO", "REDUCIR - COMPARTIR - TRANSFERIR", "EVITAR - REDUCIR - COMPARTIR - TRANSFERIR" ))</f>
        <v>REDUCIR - COMPARTIR - TRANSFERIR</v>
      </c>
      <c r="S47" s="52" t="s">
        <v>288</v>
      </c>
      <c r="T47" s="77" t="s">
        <v>289</v>
      </c>
    </row>
    <row r="48" spans="1:20" s="45" customFormat="1" ht="63.75" customHeight="1" x14ac:dyDescent="0.2">
      <c r="A48" s="67"/>
      <c r="B48" s="68"/>
      <c r="C48" s="68"/>
      <c r="D48" s="68"/>
      <c r="E48" s="68"/>
      <c r="F48" s="69"/>
      <c r="G48" s="78"/>
      <c r="H48" s="70"/>
      <c r="I48" s="70"/>
      <c r="J48" s="71"/>
      <c r="K48" s="72"/>
      <c r="L48" s="73"/>
      <c r="M48" s="51" t="s">
        <v>287</v>
      </c>
      <c r="N48" s="51" t="s">
        <v>252</v>
      </c>
      <c r="O48" s="51" t="s">
        <v>180</v>
      </c>
      <c r="P48" s="74"/>
      <c r="Q48" s="75"/>
      <c r="R48" s="76"/>
      <c r="S48" s="52" t="s">
        <v>290</v>
      </c>
      <c r="T48" s="77"/>
    </row>
    <row r="49" spans="1:20" s="45" customFormat="1" ht="63.75" customHeight="1" x14ac:dyDescent="0.2">
      <c r="A49" s="67"/>
      <c r="B49" s="68"/>
      <c r="C49" s="68"/>
      <c r="D49" s="68"/>
      <c r="E49" s="68"/>
      <c r="F49" s="69"/>
      <c r="G49" s="78"/>
      <c r="H49" s="70"/>
      <c r="I49" s="70"/>
      <c r="J49" s="71"/>
      <c r="K49" s="72"/>
      <c r="L49" s="73"/>
      <c r="M49" s="51"/>
      <c r="N49" s="51"/>
      <c r="O49" s="51"/>
      <c r="P49" s="74"/>
      <c r="Q49" s="75"/>
      <c r="R49" s="76"/>
      <c r="S49" s="52"/>
      <c r="T49" s="77"/>
    </row>
    <row r="50" spans="1:20" s="45" customFormat="1" ht="63.75" customHeight="1" x14ac:dyDescent="0.2">
      <c r="A50" s="67">
        <v>15</v>
      </c>
      <c r="B50" s="68" t="s">
        <v>295</v>
      </c>
      <c r="C50" s="68" t="s">
        <v>294</v>
      </c>
      <c r="D50" s="68" t="s">
        <v>291</v>
      </c>
      <c r="E50" s="68" t="s">
        <v>291</v>
      </c>
      <c r="F50" s="69" t="s">
        <v>292</v>
      </c>
      <c r="G50" s="68" t="s">
        <v>293</v>
      </c>
      <c r="H50" s="70" t="s">
        <v>128</v>
      </c>
      <c r="I50" s="70" t="s">
        <v>134</v>
      </c>
      <c r="J50" s="71">
        <f t="shared" ref="J50" si="65">IF(AND(H50="ALTA",I50="ALTO"),9,IF(AND(H50="MEDIA",I50="ALTO"),6,IF(AND(H50="BAJA",I50="ALTO"),3,IF(AND(H50="ALTA",I50="MEDIO"),6,IF(AND(H50="MEDIA",I50="MEDIO"),4,IF(AND(H50="BAJA",I50="MEDIO"),2,IF(AND(H50="ALTA",I50="BAJO"),3,IF(AND(H50="MEDIA",I50="BAJO"),2,1))))))))</f>
        <v>9</v>
      </c>
      <c r="K50" s="72" t="s">
        <v>136</v>
      </c>
      <c r="L50" s="73">
        <f t="shared" ref="L50" si="66">IF(K50="No existen",5, IF(K50="No aplicados",4, IF(K50="Aplicados - No Efectivos",3, IF(K50="Aplicados efectivos y No Documentados",2, 1))))</f>
        <v>1</v>
      </c>
      <c r="M50" s="51" t="s">
        <v>296</v>
      </c>
      <c r="N50" s="51" t="s">
        <v>137</v>
      </c>
      <c r="O50" s="51" t="s">
        <v>180</v>
      </c>
      <c r="P50" s="74">
        <f t="shared" ref="P50" si="67">J50*L50</f>
        <v>9</v>
      </c>
      <c r="Q50" s="75" t="str">
        <f t="shared" ref="Q50" si="68">IF(P50&gt;=12,"GRAVE", IF(P50&lt;=3, "LEVE", "MODERADO"))</f>
        <v>MODERADO</v>
      </c>
      <c r="R50" s="76" t="str">
        <f t="shared" ref="R50" si="69">IF(Q50="LEVE","ASUMIR", IF(Q50="MODERADO", "REDUCIR - COMPARTIR - TRANSFERIR", "EVITAR - REDUCIR - COMPARTIR - TRANSFERIR" ))</f>
        <v>REDUCIR - COMPARTIR - TRANSFERIR</v>
      </c>
      <c r="S50" s="52" t="s">
        <v>299</v>
      </c>
      <c r="T50" s="77" t="s">
        <v>300</v>
      </c>
    </row>
    <row r="51" spans="1:20" s="45" customFormat="1" ht="63.75" customHeight="1" x14ac:dyDescent="0.2">
      <c r="A51" s="67"/>
      <c r="B51" s="68"/>
      <c r="C51" s="68"/>
      <c r="D51" s="68"/>
      <c r="E51" s="68"/>
      <c r="F51" s="69"/>
      <c r="G51" s="68"/>
      <c r="H51" s="70"/>
      <c r="I51" s="70"/>
      <c r="J51" s="71"/>
      <c r="K51" s="72"/>
      <c r="L51" s="73"/>
      <c r="M51" s="51" t="s">
        <v>297</v>
      </c>
      <c r="N51" s="51" t="s">
        <v>149</v>
      </c>
      <c r="O51" s="51" t="s">
        <v>180</v>
      </c>
      <c r="P51" s="74"/>
      <c r="Q51" s="75"/>
      <c r="R51" s="76"/>
      <c r="S51" s="52"/>
      <c r="T51" s="77"/>
    </row>
    <row r="52" spans="1:20" s="45" customFormat="1" ht="63.75" customHeight="1" x14ac:dyDescent="0.2">
      <c r="A52" s="67"/>
      <c r="B52" s="68"/>
      <c r="C52" s="68"/>
      <c r="D52" s="68"/>
      <c r="E52" s="68"/>
      <c r="F52" s="69"/>
      <c r="G52" s="68"/>
      <c r="H52" s="70"/>
      <c r="I52" s="70"/>
      <c r="J52" s="71"/>
      <c r="K52" s="72"/>
      <c r="L52" s="73"/>
      <c r="M52" s="51" t="s">
        <v>298</v>
      </c>
      <c r="N52" s="51" t="s">
        <v>137</v>
      </c>
      <c r="O52" s="51" t="s">
        <v>180</v>
      </c>
      <c r="P52" s="74"/>
      <c r="Q52" s="75"/>
      <c r="R52" s="76"/>
      <c r="S52" s="52"/>
      <c r="T52" s="77"/>
    </row>
    <row r="53" spans="1:20" s="45" customFormat="1" ht="63.75" customHeight="1" x14ac:dyDescent="0.2">
      <c r="A53" s="67">
        <v>16</v>
      </c>
      <c r="B53" s="68" t="s">
        <v>304</v>
      </c>
      <c r="C53" s="68" t="s">
        <v>294</v>
      </c>
      <c r="D53" s="213" t="s">
        <v>349</v>
      </c>
      <c r="E53" s="68" t="s">
        <v>302</v>
      </c>
      <c r="F53" s="69" t="s">
        <v>339</v>
      </c>
      <c r="G53" s="78" t="s">
        <v>303</v>
      </c>
      <c r="H53" s="70" t="s">
        <v>128</v>
      </c>
      <c r="I53" s="70" t="s">
        <v>134</v>
      </c>
      <c r="J53" s="71">
        <f t="shared" ref="J53" si="70">IF(AND(H53="ALTA",I53="ALTO"),9,IF(AND(H53="MEDIA",I53="ALTO"),6,IF(AND(H53="BAJA",I53="ALTO"),3,IF(AND(H53="ALTA",I53="MEDIO"),6,IF(AND(H53="MEDIA",I53="MEDIO"),4,IF(AND(H53="BAJA",I53="MEDIO"),2,IF(AND(H53="ALTA",I53="BAJO"),3,IF(AND(H53="MEDIA",I53="BAJO"),2,1))))))))</f>
        <v>9</v>
      </c>
      <c r="K53" s="72" t="s">
        <v>132</v>
      </c>
      <c r="L53" s="73">
        <f t="shared" ref="L53" si="71">IF(K53="No existen",5, IF(K53="No aplicados",4, IF(K53="Aplicados - No Efectivos",3, IF(K53="Aplicados efectivos y No Documentados",2, 1))))</f>
        <v>2</v>
      </c>
      <c r="M53" s="51" t="s">
        <v>305</v>
      </c>
      <c r="N53" s="51" t="s">
        <v>137</v>
      </c>
      <c r="O53" s="51" t="s">
        <v>180</v>
      </c>
      <c r="P53" s="74">
        <f t="shared" ref="P53" si="72">J53*L53</f>
        <v>18</v>
      </c>
      <c r="Q53" s="75" t="str">
        <f t="shared" ref="Q53" si="73">IF(P53&gt;=12,"GRAVE", IF(P53&lt;=3, "LEVE", "MODERADO"))</f>
        <v>GRAVE</v>
      </c>
      <c r="R53" s="76" t="str">
        <f t="shared" ref="R53" si="74">IF(Q53="LEVE","ASUMIR", IF(Q53="MODERADO", "REDUCIR - COMPARTIR - TRANSFERIR", "EVITAR - REDUCIR - COMPARTIR - TRANSFERIR" ))</f>
        <v>EVITAR - REDUCIR - COMPARTIR - TRANSFERIR</v>
      </c>
      <c r="S53" s="52" t="s">
        <v>308</v>
      </c>
      <c r="T53" s="77" t="s">
        <v>309</v>
      </c>
    </row>
    <row r="54" spans="1:20" s="45" customFormat="1" ht="63.75" customHeight="1" x14ac:dyDescent="0.2">
      <c r="A54" s="67"/>
      <c r="B54" s="68"/>
      <c r="C54" s="68"/>
      <c r="D54" s="213"/>
      <c r="E54" s="68"/>
      <c r="F54" s="69"/>
      <c r="G54" s="78"/>
      <c r="H54" s="70"/>
      <c r="I54" s="70"/>
      <c r="J54" s="71"/>
      <c r="K54" s="72"/>
      <c r="L54" s="73"/>
      <c r="M54" s="51" t="s">
        <v>306</v>
      </c>
      <c r="N54" s="51" t="s">
        <v>252</v>
      </c>
      <c r="O54" s="51" t="s">
        <v>180</v>
      </c>
      <c r="P54" s="74"/>
      <c r="Q54" s="75"/>
      <c r="R54" s="76"/>
      <c r="S54" s="52" t="s">
        <v>310</v>
      </c>
      <c r="T54" s="77"/>
    </row>
    <row r="55" spans="1:20" s="45" customFormat="1" ht="63.75" customHeight="1" x14ac:dyDescent="0.2">
      <c r="A55" s="67"/>
      <c r="B55" s="68"/>
      <c r="C55" s="68"/>
      <c r="D55" s="213"/>
      <c r="E55" s="68"/>
      <c r="F55" s="69"/>
      <c r="G55" s="78"/>
      <c r="H55" s="70"/>
      <c r="I55" s="70"/>
      <c r="J55" s="71"/>
      <c r="K55" s="72"/>
      <c r="L55" s="73"/>
      <c r="M55" s="51" t="s">
        <v>307</v>
      </c>
      <c r="N55" s="51" t="s">
        <v>252</v>
      </c>
      <c r="O55" s="51" t="s">
        <v>180</v>
      </c>
      <c r="P55" s="74"/>
      <c r="Q55" s="75"/>
      <c r="R55" s="76"/>
      <c r="S55" s="52" t="s">
        <v>311</v>
      </c>
      <c r="T55" s="77"/>
    </row>
    <row r="56" spans="1:20" s="45" customFormat="1" ht="63.75" customHeight="1" x14ac:dyDescent="0.2">
      <c r="A56" s="67">
        <v>17</v>
      </c>
      <c r="B56" s="68" t="s">
        <v>314</v>
      </c>
      <c r="C56" s="68" t="s">
        <v>177</v>
      </c>
      <c r="D56" s="68" t="s">
        <v>312</v>
      </c>
      <c r="E56" s="68" t="s">
        <v>313</v>
      </c>
      <c r="F56" s="69" t="s">
        <v>345</v>
      </c>
      <c r="G56" s="68" t="s">
        <v>340</v>
      </c>
      <c r="H56" s="70" t="s">
        <v>135</v>
      </c>
      <c r="I56" s="70" t="s">
        <v>134</v>
      </c>
      <c r="J56" s="71">
        <f t="shared" ref="J56" si="75">IF(AND(H56="ALTA",I56="ALTO"),9,IF(AND(H56="MEDIA",I56="ALTO"),6,IF(AND(H56="BAJA",I56="ALTO"),3,IF(AND(H56="ALTA",I56="MEDIO"),6,IF(AND(H56="MEDIA",I56="MEDIO"),4,IF(AND(H56="BAJA",I56="MEDIO"),2,IF(AND(H56="ALTA",I56="BAJO"),3,IF(AND(H56="MEDIA",I56="BAJO"),2,1))))))))</f>
        <v>3</v>
      </c>
      <c r="K56" s="72" t="s">
        <v>132</v>
      </c>
      <c r="L56" s="73">
        <f t="shared" ref="L56" si="76">IF(K56="No existen",5, IF(K56="No aplicados",4, IF(K56="Aplicados - No Efectivos",3, IF(K56="Aplicados efectivos y No Documentados",2, 1))))</f>
        <v>2</v>
      </c>
      <c r="M56" s="51" t="s">
        <v>315</v>
      </c>
      <c r="N56" s="51" t="s">
        <v>252</v>
      </c>
      <c r="O56" s="51" t="s">
        <v>199</v>
      </c>
      <c r="P56" s="74">
        <f t="shared" ref="P56" si="77">J56*L56</f>
        <v>6</v>
      </c>
      <c r="Q56" s="75" t="str">
        <f t="shared" ref="Q56" si="78">IF(P56&gt;=12,"GRAVE", IF(P56&lt;=3, "LEVE", "MODERADO"))</f>
        <v>MODERADO</v>
      </c>
      <c r="R56" s="76" t="str">
        <f t="shared" ref="R56" si="79">IF(Q56="LEVE","ASUMIR", IF(Q56="MODERADO", "REDUCIR - COMPARTIR - TRANSFERIR", "EVITAR - REDUCIR - COMPARTIR - TRANSFERIR" ))</f>
        <v>REDUCIR - COMPARTIR - TRANSFERIR</v>
      </c>
      <c r="S56" s="52" t="s">
        <v>342</v>
      </c>
      <c r="T56" s="77" t="s">
        <v>316</v>
      </c>
    </row>
    <row r="57" spans="1:20" s="45" customFormat="1" ht="63.75" customHeight="1" x14ac:dyDescent="0.2">
      <c r="A57" s="67"/>
      <c r="B57" s="68"/>
      <c r="C57" s="68"/>
      <c r="D57" s="68"/>
      <c r="E57" s="68"/>
      <c r="F57" s="69"/>
      <c r="G57" s="68"/>
      <c r="H57" s="70"/>
      <c r="I57" s="70"/>
      <c r="J57" s="71"/>
      <c r="K57" s="72"/>
      <c r="L57" s="73"/>
      <c r="M57" s="51"/>
      <c r="N57" s="31"/>
      <c r="O57" s="31"/>
      <c r="P57" s="74"/>
      <c r="Q57" s="75"/>
      <c r="R57" s="76"/>
      <c r="S57" s="52" t="s">
        <v>343</v>
      </c>
      <c r="T57" s="77"/>
    </row>
    <row r="58" spans="1:20" s="45" customFormat="1" ht="116.25" customHeight="1" x14ac:dyDescent="0.2">
      <c r="A58" s="67"/>
      <c r="B58" s="68"/>
      <c r="C58" s="68"/>
      <c r="D58" s="68"/>
      <c r="E58" s="68"/>
      <c r="F58" s="69"/>
      <c r="G58" s="68"/>
      <c r="H58" s="70"/>
      <c r="I58" s="70"/>
      <c r="J58" s="71"/>
      <c r="K58" s="72"/>
      <c r="L58" s="73"/>
      <c r="M58" s="51"/>
      <c r="N58" s="31"/>
      <c r="O58" s="31"/>
      <c r="P58" s="74"/>
      <c r="Q58" s="75"/>
      <c r="R58" s="76"/>
      <c r="S58" s="52" t="s">
        <v>344</v>
      </c>
      <c r="T58" s="77"/>
    </row>
    <row r="59" spans="1:20" s="45" customFormat="1" ht="63.75" customHeight="1" x14ac:dyDescent="0.2">
      <c r="A59" s="67">
        <v>18</v>
      </c>
      <c r="B59" s="68" t="s">
        <v>314</v>
      </c>
      <c r="C59" s="68" t="s">
        <v>294</v>
      </c>
      <c r="D59" s="68" t="s">
        <v>317</v>
      </c>
      <c r="E59" s="68" t="s">
        <v>318</v>
      </c>
      <c r="F59" s="69" t="s">
        <v>334</v>
      </c>
      <c r="G59" s="68" t="s">
        <v>341</v>
      </c>
      <c r="H59" s="70" t="s">
        <v>135</v>
      </c>
      <c r="I59" s="70" t="s">
        <v>129</v>
      </c>
      <c r="J59" s="71">
        <f t="shared" ref="J59" si="80">IF(AND(H59="ALTA",I59="ALTO"),9,IF(AND(H59="MEDIA",I59="ALTO"),6,IF(AND(H59="BAJA",I59="ALTO"),3,IF(AND(H59="ALTA",I59="MEDIO"),6,IF(AND(H59="MEDIA",I59="MEDIO"),4,IF(AND(H59="BAJA",I59="MEDIO"),2,IF(AND(H59="ALTA",I59="BAJO"),3,IF(AND(H59="MEDIA",I59="BAJO"),2,1))))))))</f>
        <v>2</v>
      </c>
      <c r="K59" s="72" t="s">
        <v>81</v>
      </c>
      <c r="L59" s="73">
        <f t="shared" ref="L59" si="81">IF(K59="No existen",5, IF(K59="No aplicados",4, IF(K59="Aplicados - No Efectivos",3, IF(K59="Aplicados efectivos y No Documentados",2, 1))))</f>
        <v>4</v>
      </c>
      <c r="M59" s="51" t="s">
        <v>319</v>
      </c>
      <c r="N59" s="51" t="s">
        <v>252</v>
      </c>
      <c r="O59" s="51" t="s">
        <v>180</v>
      </c>
      <c r="P59" s="74">
        <f t="shared" ref="P59" si="82">J59*L59</f>
        <v>8</v>
      </c>
      <c r="Q59" s="75" t="str">
        <f t="shared" ref="Q59" si="83">IF(P59&gt;=12,"GRAVE", IF(P59&lt;=3, "LEVE", "MODERADO"))</f>
        <v>MODERADO</v>
      </c>
      <c r="R59" s="76" t="str">
        <f t="shared" ref="R59" si="84">IF(Q59="LEVE","ASUMIR", IF(Q59="MODERADO", "REDUCIR - COMPARTIR - TRANSFERIR", "EVITAR - REDUCIR - COMPARTIR - TRANSFERIR" ))</f>
        <v>REDUCIR - COMPARTIR - TRANSFERIR</v>
      </c>
      <c r="S59" s="52" t="s">
        <v>320</v>
      </c>
      <c r="T59" s="77" t="s">
        <v>321</v>
      </c>
    </row>
    <row r="60" spans="1:20" s="45" customFormat="1" ht="63.75" customHeight="1" x14ac:dyDescent="0.2">
      <c r="A60" s="67"/>
      <c r="B60" s="68"/>
      <c r="C60" s="68"/>
      <c r="D60" s="68"/>
      <c r="E60" s="68"/>
      <c r="F60" s="69"/>
      <c r="G60" s="68"/>
      <c r="H60" s="70"/>
      <c r="I60" s="70"/>
      <c r="J60" s="71"/>
      <c r="K60" s="72"/>
      <c r="L60" s="73"/>
      <c r="M60" s="51"/>
      <c r="N60" s="31"/>
      <c r="O60" s="31"/>
      <c r="P60" s="74"/>
      <c r="Q60" s="75"/>
      <c r="R60" s="76"/>
      <c r="S60" s="52" t="s">
        <v>322</v>
      </c>
      <c r="T60" s="77"/>
    </row>
    <row r="61" spans="1:20" s="45" customFormat="1" ht="63.75" customHeight="1" x14ac:dyDescent="0.2">
      <c r="A61" s="67"/>
      <c r="B61" s="68"/>
      <c r="C61" s="68"/>
      <c r="D61" s="68"/>
      <c r="E61" s="68"/>
      <c r="F61" s="69"/>
      <c r="G61" s="68"/>
      <c r="H61" s="70"/>
      <c r="I61" s="70"/>
      <c r="J61" s="71"/>
      <c r="K61" s="72"/>
      <c r="L61" s="73"/>
      <c r="M61" s="51"/>
      <c r="N61" s="31"/>
      <c r="O61" s="31"/>
      <c r="P61" s="74"/>
      <c r="Q61" s="75"/>
      <c r="R61" s="76"/>
      <c r="S61" s="52"/>
      <c r="T61" s="77"/>
    </row>
    <row r="62" spans="1:20" s="45" customFormat="1" ht="63.75" customHeight="1" x14ac:dyDescent="0.2">
      <c r="A62" s="67">
        <v>19</v>
      </c>
      <c r="B62" s="68" t="s">
        <v>327</v>
      </c>
      <c r="C62" s="68" t="s">
        <v>206</v>
      </c>
      <c r="D62" s="68" t="s">
        <v>323</v>
      </c>
      <c r="E62" s="68" t="s">
        <v>324</v>
      </c>
      <c r="F62" s="69" t="s">
        <v>325</v>
      </c>
      <c r="G62" s="68" t="s">
        <v>326</v>
      </c>
      <c r="H62" s="70" t="s">
        <v>178</v>
      </c>
      <c r="I62" s="70" t="s">
        <v>129</v>
      </c>
      <c r="J62" s="71">
        <f t="shared" ref="J62" si="85">IF(AND(H62="ALTA",I62="ALTO"),9,IF(AND(H62="MEDIA",I62="ALTO"),6,IF(AND(H62="BAJA",I62="ALTO"),3,IF(AND(H62="ALTA",I62="MEDIO"),6,IF(AND(H62="MEDIA",I62="MEDIO"),4,IF(AND(H62="BAJA",I62="MEDIO"),2,IF(AND(H62="ALTA",I62="BAJO"),3,IF(AND(H62="MEDIA",I62="BAJO"),2,1))))))))</f>
        <v>4</v>
      </c>
      <c r="K62" s="72" t="s">
        <v>147</v>
      </c>
      <c r="L62" s="73">
        <f t="shared" ref="L62" si="86">IF(K62="No existen",5, IF(K62="No aplicados",4, IF(K62="Aplicados - No Efectivos",3, IF(K62="Aplicados efectivos y No Documentados",2, 1))))</f>
        <v>3</v>
      </c>
      <c r="M62" s="51" t="s">
        <v>328</v>
      </c>
      <c r="N62" s="51" t="s">
        <v>130</v>
      </c>
      <c r="O62" s="51" t="s">
        <v>150</v>
      </c>
      <c r="P62" s="74">
        <f t="shared" ref="P62" si="87">J62*L62</f>
        <v>12</v>
      </c>
      <c r="Q62" s="75" t="str">
        <f t="shared" ref="Q62" si="88">IF(P62&gt;=12,"GRAVE", IF(P62&lt;=3, "LEVE", "MODERADO"))</f>
        <v>GRAVE</v>
      </c>
      <c r="R62" s="76" t="str">
        <f t="shared" ref="R62" si="89">IF(Q62="LEVE","ASUMIR", IF(Q62="MODERADO", "REDUCIR - COMPARTIR - TRANSFERIR", "EVITAR - REDUCIR - COMPARTIR - TRANSFERIR" ))</f>
        <v>EVITAR - REDUCIR - COMPARTIR - TRANSFERIR</v>
      </c>
      <c r="S62" s="52" t="s">
        <v>330</v>
      </c>
      <c r="T62" s="77" t="s">
        <v>331</v>
      </c>
    </row>
    <row r="63" spans="1:20" s="45" customFormat="1" ht="63.75" customHeight="1" x14ac:dyDescent="0.2">
      <c r="A63" s="67"/>
      <c r="B63" s="68"/>
      <c r="C63" s="68"/>
      <c r="D63" s="68"/>
      <c r="E63" s="68"/>
      <c r="F63" s="69"/>
      <c r="G63" s="68"/>
      <c r="H63" s="70"/>
      <c r="I63" s="70"/>
      <c r="J63" s="71"/>
      <c r="K63" s="72"/>
      <c r="L63" s="73"/>
      <c r="M63" s="51" t="s">
        <v>329</v>
      </c>
      <c r="N63" s="51" t="s">
        <v>130</v>
      </c>
      <c r="O63" s="51" t="s">
        <v>180</v>
      </c>
      <c r="P63" s="74"/>
      <c r="Q63" s="75"/>
      <c r="R63" s="76"/>
      <c r="S63" s="52" t="s">
        <v>332</v>
      </c>
      <c r="T63" s="77"/>
    </row>
    <row r="64" spans="1:20" s="45" customFormat="1" ht="63.75" customHeight="1" x14ac:dyDescent="0.2">
      <c r="A64" s="67"/>
      <c r="B64" s="68"/>
      <c r="C64" s="68"/>
      <c r="D64" s="68"/>
      <c r="E64" s="68"/>
      <c r="F64" s="69"/>
      <c r="G64" s="68"/>
      <c r="H64" s="70"/>
      <c r="I64" s="70"/>
      <c r="J64" s="71"/>
      <c r="K64" s="72"/>
      <c r="L64" s="73"/>
      <c r="M64" s="51"/>
      <c r="N64" s="51"/>
      <c r="O64" s="51"/>
      <c r="P64" s="74"/>
      <c r="Q64" s="75"/>
      <c r="R64" s="76"/>
      <c r="S64" s="52"/>
      <c r="T64" s="77"/>
    </row>
  </sheetData>
  <sheetProtection formatRows="0" insertRows="0" deleteRows="0" selectLockedCells="1" autoFilter="0"/>
  <mergeCells count="316">
    <mergeCell ref="J56:J58"/>
    <mergeCell ref="K56:K58"/>
    <mergeCell ref="L56:L58"/>
    <mergeCell ref="P56:P58"/>
    <mergeCell ref="Q56:Q58"/>
    <mergeCell ref="R56:R58"/>
    <mergeCell ref="T56:T58"/>
    <mergeCell ref="A56:A58"/>
    <mergeCell ref="B56:B58"/>
    <mergeCell ref="C56:C58"/>
    <mergeCell ref="D56:D58"/>
    <mergeCell ref="E56:E58"/>
    <mergeCell ref="F56:F58"/>
    <mergeCell ref="G56:G58"/>
    <mergeCell ref="H56:H58"/>
    <mergeCell ref="I56:I58"/>
    <mergeCell ref="J50:J52"/>
    <mergeCell ref="K50:K52"/>
    <mergeCell ref="L50:L52"/>
    <mergeCell ref="P50:P52"/>
    <mergeCell ref="Q50:Q52"/>
    <mergeCell ref="R50:R52"/>
    <mergeCell ref="T50:T52"/>
    <mergeCell ref="A53:A55"/>
    <mergeCell ref="B53:B55"/>
    <mergeCell ref="C53:C55"/>
    <mergeCell ref="D53:D55"/>
    <mergeCell ref="E53:E55"/>
    <mergeCell ref="F53:F55"/>
    <mergeCell ref="G53:G55"/>
    <mergeCell ref="H53:H55"/>
    <mergeCell ref="I53:I55"/>
    <mergeCell ref="J53:J55"/>
    <mergeCell ref="K53:K55"/>
    <mergeCell ref="L53:L55"/>
    <mergeCell ref="P53:P55"/>
    <mergeCell ref="Q53:Q55"/>
    <mergeCell ref="R53:R55"/>
    <mergeCell ref="T53:T55"/>
    <mergeCell ref="A50:A52"/>
    <mergeCell ref="B50:B52"/>
    <mergeCell ref="C50:C52"/>
    <mergeCell ref="D50:D52"/>
    <mergeCell ref="E50:E52"/>
    <mergeCell ref="F50:F52"/>
    <mergeCell ref="G50:G52"/>
    <mergeCell ref="H50:H52"/>
    <mergeCell ref="I50:I52"/>
    <mergeCell ref="E2:P2"/>
    <mergeCell ref="E3:P4"/>
    <mergeCell ref="E8:E10"/>
    <mergeCell ref="F8:F10"/>
    <mergeCell ref="K23:K25"/>
    <mergeCell ref="A5:D5"/>
    <mergeCell ref="A11:A13"/>
    <mergeCell ref="A14:A16"/>
    <mergeCell ref="A17:A19"/>
    <mergeCell ref="A20:A22"/>
    <mergeCell ref="G20:G22"/>
    <mergeCell ref="F20:F22"/>
    <mergeCell ref="E20:E22"/>
    <mergeCell ref="F17:F19"/>
    <mergeCell ref="G17:G19"/>
    <mergeCell ref="E17:E19"/>
    <mergeCell ref="Q1:Q4"/>
    <mergeCell ref="P8:P10"/>
    <mergeCell ref="R8:R10"/>
    <mergeCell ref="Q8:Q10"/>
    <mergeCell ref="T8:T10"/>
    <mergeCell ref="Q6:Q7"/>
    <mergeCell ref="K7:L7"/>
    <mergeCell ref="H6:J6"/>
    <mergeCell ref="K8:K10"/>
    <mergeCell ref="L8:L10"/>
    <mergeCell ref="E5:T5"/>
    <mergeCell ref="R6:T6"/>
    <mergeCell ref="B6:G6"/>
    <mergeCell ref="K6:P6"/>
    <mergeCell ref="G8:G10"/>
    <mergeCell ref="H8:H10"/>
    <mergeCell ref="I8:I10"/>
    <mergeCell ref="J8:J10"/>
    <mergeCell ref="D8:D10"/>
    <mergeCell ref="T11:T13"/>
    <mergeCell ref="Q11:Q13"/>
    <mergeCell ref="I11:I13"/>
    <mergeCell ref="L11:L13"/>
    <mergeCell ref="K11:K13"/>
    <mergeCell ref="R11:R13"/>
    <mergeCell ref="J17:J19"/>
    <mergeCell ref="J20:J22"/>
    <mergeCell ref="J11:J13"/>
    <mergeCell ref="T23:T25"/>
    <mergeCell ref="I14:I16"/>
    <mergeCell ref="T17:T19"/>
    <mergeCell ref="R14:R16"/>
    <mergeCell ref="Q14:Q16"/>
    <mergeCell ref="T14:T16"/>
    <mergeCell ref="K17:K19"/>
    <mergeCell ref="L17:L19"/>
    <mergeCell ref="K14:K16"/>
    <mergeCell ref="L14:L16"/>
    <mergeCell ref="P14:P16"/>
    <mergeCell ref="T20:T22"/>
    <mergeCell ref="L23:L25"/>
    <mergeCell ref="P23:P25"/>
    <mergeCell ref="Q23:Q25"/>
    <mergeCell ref="I20:I22"/>
    <mergeCell ref="K20:K22"/>
    <mergeCell ref="L20:L22"/>
    <mergeCell ref="Q17:Q19"/>
    <mergeCell ref="J23:J25"/>
    <mergeCell ref="R17:R19"/>
    <mergeCell ref="R20:R22"/>
    <mergeCell ref="R23:R25"/>
    <mergeCell ref="Q20:Q22"/>
    <mergeCell ref="A6:A7"/>
    <mergeCell ref="C23:C25"/>
    <mergeCell ref="E23:E25"/>
    <mergeCell ref="F23:F25"/>
    <mergeCell ref="G23:G25"/>
    <mergeCell ref="E14:E16"/>
    <mergeCell ref="F14:F16"/>
    <mergeCell ref="G14:G16"/>
    <mergeCell ref="C11:C13"/>
    <mergeCell ref="E11:E13"/>
    <mergeCell ref="F11:F13"/>
    <mergeCell ref="G11:G13"/>
    <mergeCell ref="D17:D19"/>
    <mergeCell ref="D20:D22"/>
    <mergeCell ref="D23:D25"/>
    <mergeCell ref="B8:B10"/>
    <mergeCell ref="B11:B13"/>
    <mergeCell ref="B14:B16"/>
    <mergeCell ref="B17:B19"/>
    <mergeCell ref="B20:B22"/>
    <mergeCell ref="B23:B25"/>
    <mergeCell ref="A8:A10"/>
    <mergeCell ref="C8:C10"/>
    <mergeCell ref="C20:C22"/>
    <mergeCell ref="T29:T31"/>
    <mergeCell ref="D26:D28"/>
    <mergeCell ref="K26:K28"/>
    <mergeCell ref="L26:L28"/>
    <mergeCell ref="P26:P28"/>
    <mergeCell ref="Q26:Q28"/>
    <mergeCell ref="R26:R28"/>
    <mergeCell ref="J29:J31"/>
    <mergeCell ref="K29:K31"/>
    <mergeCell ref="L29:L31"/>
    <mergeCell ref="P29:P31"/>
    <mergeCell ref="Q29:Q31"/>
    <mergeCell ref="R29:R31"/>
    <mergeCell ref="T26:T28"/>
    <mergeCell ref="A26:A28"/>
    <mergeCell ref="B26:B28"/>
    <mergeCell ref="C26:C28"/>
    <mergeCell ref="H26:H28"/>
    <mergeCell ref="I26:I28"/>
    <mergeCell ref="E26:E28"/>
    <mergeCell ref="F26:F28"/>
    <mergeCell ref="G26:G28"/>
    <mergeCell ref="J26:J28"/>
    <mergeCell ref="A23:A25"/>
    <mergeCell ref="H23:H25"/>
    <mergeCell ref="I23:I25"/>
    <mergeCell ref="J14:J16"/>
    <mergeCell ref="P20:P22"/>
    <mergeCell ref="P11:P13"/>
    <mergeCell ref="I17:I19"/>
    <mergeCell ref="C17:C19"/>
    <mergeCell ref="C14:C16"/>
    <mergeCell ref="H17:H19"/>
    <mergeCell ref="H20:H22"/>
    <mergeCell ref="P17:P19"/>
    <mergeCell ref="D11:D13"/>
    <mergeCell ref="D14:D16"/>
    <mergeCell ref="H14:H16"/>
    <mergeCell ref="H11:H13"/>
    <mergeCell ref="A29:A31"/>
    <mergeCell ref="B29:B31"/>
    <mergeCell ref="C29:C31"/>
    <mergeCell ref="D29:D31"/>
    <mergeCell ref="E29:E31"/>
    <mergeCell ref="F29:F31"/>
    <mergeCell ref="G29:G31"/>
    <mergeCell ref="H29:H31"/>
    <mergeCell ref="I29:I31"/>
    <mergeCell ref="K32:K34"/>
    <mergeCell ref="L32:L34"/>
    <mergeCell ref="P32:P34"/>
    <mergeCell ref="Q32:Q34"/>
    <mergeCell ref="R32:R34"/>
    <mergeCell ref="T32:T34"/>
    <mergeCell ref="A35:A37"/>
    <mergeCell ref="B35:B37"/>
    <mergeCell ref="C35:C37"/>
    <mergeCell ref="D35:D37"/>
    <mergeCell ref="E35:E37"/>
    <mergeCell ref="F35:F37"/>
    <mergeCell ref="G35:G37"/>
    <mergeCell ref="H35:H37"/>
    <mergeCell ref="I35:I37"/>
    <mergeCell ref="J35:J37"/>
    <mergeCell ref="K35:K37"/>
    <mergeCell ref="L35:L37"/>
    <mergeCell ref="P35:P37"/>
    <mergeCell ref="Q35:Q37"/>
    <mergeCell ref="R35:R37"/>
    <mergeCell ref="T35:T37"/>
    <mergeCell ref="A32:A34"/>
    <mergeCell ref="B32:B34"/>
    <mergeCell ref="J32:J34"/>
    <mergeCell ref="C32:C34"/>
    <mergeCell ref="D32:D34"/>
    <mergeCell ref="E32:E34"/>
    <mergeCell ref="F32:F34"/>
    <mergeCell ref="G32:G34"/>
    <mergeCell ref="H32:H34"/>
    <mergeCell ref="I32:I34"/>
    <mergeCell ref="J38:J40"/>
    <mergeCell ref="L38:L40"/>
    <mergeCell ref="P38:P40"/>
    <mergeCell ref="Q38:Q40"/>
    <mergeCell ref="R38:R40"/>
    <mergeCell ref="T38:T40"/>
    <mergeCell ref="A41:A43"/>
    <mergeCell ref="B41:B43"/>
    <mergeCell ref="C41:C43"/>
    <mergeCell ref="D41:D43"/>
    <mergeCell ref="E41:E43"/>
    <mergeCell ref="F41:F43"/>
    <mergeCell ref="G41:G43"/>
    <mergeCell ref="H41:H43"/>
    <mergeCell ref="I41:I43"/>
    <mergeCell ref="J41:J43"/>
    <mergeCell ref="K41:K43"/>
    <mergeCell ref="L41:L43"/>
    <mergeCell ref="P41:P43"/>
    <mergeCell ref="Q41:Q43"/>
    <mergeCell ref="R41:R43"/>
    <mergeCell ref="T41:T43"/>
    <mergeCell ref="A38:A40"/>
    <mergeCell ref="B38:B40"/>
    <mergeCell ref="C38:C40"/>
    <mergeCell ref="B44:B46"/>
    <mergeCell ref="C44:C46"/>
    <mergeCell ref="D44:D46"/>
    <mergeCell ref="E44:E46"/>
    <mergeCell ref="F44:F46"/>
    <mergeCell ref="G44:G46"/>
    <mergeCell ref="H44:H46"/>
    <mergeCell ref="I44:I46"/>
    <mergeCell ref="K38:K40"/>
    <mergeCell ref="D38:D40"/>
    <mergeCell ref="E38:E40"/>
    <mergeCell ref="F38:F40"/>
    <mergeCell ref="G38:G40"/>
    <mergeCell ref="H38:H40"/>
    <mergeCell ref="I38:I40"/>
    <mergeCell ref="J44:J46"/>
    <mergeCell ref="K44:K46"/>
    <mergeCell ref="A59:A61"/>
    <mergeCell ref="B59:B61"/>
    <mergeCell ref="L44:L46"/>
    <mergeCell ref="P44:P46"/>
    <mergeCell ref="Q44:Q46"/>
    <mergeCell ref="R44:R46"/>
    <mergeCell ref="T44:T46"/>
    <mergeCell ref="A47:A49"/>
    <mergeCell ref="B47:B49"/>
    <mergeCell ref="C47:C49"/>
    <mergeCell ref="D47:D49"/>
    <mergeCell ref="E47:E49"/>
    <mergeCell ref="F47:F49"/>
    <mergeCell ref="G47:G49"/>
    <mergeCell ref="H47:H49"/>
    <mergeCell ref="I47:I49"/>
    <mergeCell ref="J47:J49"/>
    <mergeCell ref="K47:K49"/>
    <mergeCell ref="L47:L49"/>
    <mergeCell ref="P47:P49"/>
    <mergeCell ref="Q47:Q49"/>
    <mergeCell ref="R47:R49"/>
    <mergeCell ref="T47:T49"/>
    <mergeCell ref="A44:A46"/>
    <mergeCell ref="J62:J64"/>
    <mergeCell ref="K62:K64"/>
    <mergeCell ref="L62:L64"/>
    <mergeCell ref="P62:P64"/>
    <mergeCell ref="Q62:Q64"/>
    <mergeCell ref="R62:R64"/>
    <mergeCell ref="T62:T64"/>
    <mergeCell ref="J59:J61"/>
    <mergeCell ref="C59:C61"/>
    <mergeCell ref="D59:D61"/>
    <mergeCell ref="E59:E61"/>
    <mergeCell ref="F59:F61"/>
    <mergeCell ref="G59:G61"/>
    <mergeCell ref="H59:H61"/>
    <mergeCell ref="I59:I61"/>
    <mergeCell ref="K59:K61"/>
    <mergeCell ref="L59:L61"/>
    <mergeCell ref="P59:P61"/>
    <mergeCell ref="Q59:Q61"/>
    <mergeCell ref="R59:R61"/>
    <mergeCell ref="T59:T61"/>
    <mergeCell ref="A62:A64"/>
    <mergeCell ref="B62:B64"/>
    <mergeCell ref="C62:C64"/>
    <mergeCell ref="D62:D64"/>
    <mergeCell ref="E62:E64"/>
    <mergeCell ref="F62:F64"/>
    <mergeCell ref="G62:G64"/>
    <mergeCell ref="H62:H64"/>
    <mergeCell ref="I62:I64"/>
  </mergeCells>
  <phoneticPr fontId="4" type="noConversion"/>
  <conditionalFormatting sqref="M19:O19 K8:K25 M25:O25">
    <cfRule type="containsText" dxfId="370" priority="513" stopIfTrue="1" operator="containsText" text="3">
      <formula>NOT(ISERROR(SEARCH("3",K8)))</formula>
    </cfRule>
    <cfRule type="containsText" dxfId="369" priority="514" stopIfTrue="1" operator="containsText" text="3">
      <formula>NOT(ISERROR(SEARCH("3",K8)))</formula>
    </cfRule>
    <cfRule type="containsText" dxfId="368" priority="517" stopIfTrue="1" operator="containsText" text="1">
      <formula>NOT(ISERROR(SEARCH("1",K8)))</formula>
    </cfRule>
  </conditionalFormatting>
  <conditionalFormatting sqref="H8:H25">
    <cfRule type="containsText" dxfId="367" priority="469" operator="containsText" text="MEDIA">
      <formula>NOT(ISERROR(SEARCH("MEDIA",H8)))</formula>
    </cfRule>
    <cfRule type="containsText" dxfId="366" priority="470" operator="containsText" text="ALTA">
      <formula>NOT(ISERROR(SEARCH("ALTA",H8)))</formula>
    </cfRule>
    <cfRule type="containsText" dxfId="365" priority="471" operator="containsText" text="BAJA">
      <formula>NOT(ISERROR(SEARCH("BAJA",H8)))</formula>
    </cfRule>
  </conditionalFormatting>
  <conditionalFormatting sqref="I8:I25">
    <cfRule type="containsText" dxfId="364" priority="466" operator="containsText" text="MEDIO">
      <formula>NOT(ISERROR(SEARCH("MEDIO",I8)))</formula>
    </cfRule>
    <cfRule type="containsText" dxfId="363" priority="467" operator="containsText" text="ALTO">
      <formula>NOT(ISERROR(SEARCH("ALTO",I8)))</formula>
    </cfRule>
    <cfRule type="containsText" dxfId="362" priority="468" operator="containsText" text="BAJO">
      <formula>NOT(ISERROR(SEARCH("BAJO",I8)))</formula>
    </cfRule>
  </conditionalFormatting>
  <conditionalFormatting sqref="K8:K25">
    <cfRule type="cellIs" dxfId="361" priority="457" operator="between">
      <formula>2</formula>
      <formula>3</formula>
    </cfRule>
  </conditionalFormatting>
  <conditionalFormatting sqref="J8:J25">
    <cfRule type="cellIs" dxfId="360" priority="440" operator="equal">
      <formula>1</formula>
    </cfRule>
    <cfRule type="cellIs" dxfId="359" priority="441" stopIfTrue="1" operator="between">
      <formula>2</formula>
      <formula>4</formula>
    </cfRule>
    <cfRule type="cellIs" dxfId="358" priority="442" operator="greaterThanOrEqual">
      <formula>6</formula>
    </cfRule>
  </conditionalFormatting>
  <conditionalFormatting sqref="P8:P25">
    <cfRule type="cellIs" dxfId="357" priority="437" operator="lessThanOrEqual">
      <formula>3</formula>
    </cfRule>
    <cfRule type="cellIs" dxfId="356" priority="438" stopIfTrue="1" operator="between">
      <formula>4</formula>
      <formula>10</formula>
    </cfRule>
    <cfRule type="cellIs" dxfId="355" priority="439" operator="greaterThanOrEqual">
      <formula>10</formula>
    </cfRule>
  </conditionalFormatting>
  <conditionalFormatting sqref="Q8:Q25">
    <cfRule type="cellIs" dxfId="354" priority="434" operator="equal">
      <formula>"LEVE"</formula>
    </cfRule>
    <cfRule type="cellIs" dxfId="353" priority="435" operator="equal">
      <formula>"MODERADO"</formula>
    </cfRule>
    <cfRule type="cellIs" dxfId="352" priority="436" operator="equal">
      <formula>"GRAVE"</formula>
    </cfRule>
  </conditionalFormatting>
  <conditionalFormatting sqref="N8:O10">
    <cfRule type="containsText" dxfId="351" priority="431" stopIfTrue="1" operator="containsText" text="3">
      <formula>NOT(ISERROR(SEARCH("3",N8)))</formula>
    </cfRule>
    <cfRule type="containsText" dxfId="350" priority="432" stopIfTrue="1" operator="containsText" text="3">
      <formula>NOT(ISERROR(SEARCH("3",N8)))</formula>
    </cfRule>
    <cfRule type="containsText" dxfId="349" priority="433" stopIfTrue="1" operator="containsText" text="1">
      <formula>NOT(ISERROR(SEARCH("1",N8)))</formula>
    </cfRule>
  </conditionalFormatting>
  <conditionalFormatting sqref="M8:M10">
    <cfRule type="containsText" dxfId="348" priority="428" stopIfTrue="1" operator="containsText" text="3">
      <formula>NOT(ISERROR(SEARCH("3",M8)))</formula>
    </cfRule>
    <cfRule type="containsText" dxfId="347" priority="429" stopIfTrue="1" operator="containsText" text="3">
      <formula>NOT(ISERROR(SEARCH("3",M8)))</formula>
    </cfRule>
    <cfRule type="containsText" dxfId="346" priority="430" stopIfTrue="1" operator="containsText" text="1">
      <formula>NOT(ISERROR(SEARCH("1",M8)))</formula>
    </cfRule>
  </conditionalFormatting>
  <conditionalFormatting sqref="N11:O13">
    <cfRule type="containsText" dxfId="345" priority="425" stopIfTrue="1" operator="containsText" text="3">
      <formula>NOT(ISERROR(SEARCH("3",N11)))</formula>
    </cfRule>
    <cfRule type="containsText" dxfId="344" priority="426" stopIfTrue="1" operator="containsText" text="3">
      <formula>NOT(ISERROR(SEARCH("3",N11)))</formula>
    </cfRule>
    <cfRule type="containsText" dxfId="343" priority="427" stopIfTrue="1" operator="containsText" text="1">
      <formula>NOT(ISERROR(SEARCH("1",N11)))</formula>
    </cfRule>
  </conditionalFormatting>
  <conditionalFormatting sqref="M14:O14 N15:O16">
    <cfRule type="containsText" dxfId="342" priority="422" stopIfTrue="1" operator="containsText" text="3">
      <formula>NOT(ISERROR(SEARCH("3",M14)))</formula>
    </cfRule>
    <cfRule type="containsText" dxfId="341" priority="423" stopIfTrue="1" operator="containsText" text="3">
      <formula>NOT(ISERROR(SEARCH("3",M14)))</formula>
    </cfRule>
    <cfRule type="containsText" dxfId="340" priority="424" stopIfTrue="1" operator="containsText" text="1">
      <formula>NOT(ISERROR(SEARCH("1",M14)))</formula>
    </cfRule>
  </conditionalFormatting>
  <conditionalFormatting sqref="M15:M16">
    <cfRule type="containsText" dxfId="339" priority="419" stopIfTrue="1" operator="containsText" text="3">
      <formula>NOT(ISERROR(SEARCH("3",M15)))</formula>
    </cfRule>
    <cfRule type="containsText" dxfId="338" priority="420" stopIfTrue="1" operator="containsText" text="3">
      <formula>NOT(ISERROR(SEARCH("3",M15)))</formula>
    </cfRule>
    <cfRule type="containsText" dxfId="337" priority="421" stopIfTrue="1" operator="containsText" text="1">
      <formula>NOT(ISERROR(SEARCH("1",M15)))</formula>
    </cfRule>
  </conditionalFormatting>
  <conditionalFormatting sqref="M17:O18">
    <cfRule type="containsText" dxfId="336" priority="416" stopIfTrue="1" operator="containsText" text="3">
      <formula>NOT(ISERROR(SEARCH("3",M17)))</formula>
    </cfRule>
    <cfRule type="containsText" dxfId="335" priority="417" stopIfTrue="1" operator="containsText" text="3">
      <formula>NOT(ISERROR(SEARCH("3",M17)))</formula>
    </cfRule>
    <cfRule type="containsText" dxfId="334" priority="418" stopIfTrue="1" operator="containsText" text="1">
      <formula>NOT(ISERROR(SEARCH("1",M17)))</formula>
    </cfRule>
  </conditionalFormatting>
  <conditionalFormatting sqref="N20:O22">
    <cfRule type="containsText" dxfId="333" priority="413" stopIfTrue="1" operator="containsText" text="3">
      <formula>NOT(ISERROR(SEARCH("3",N20)))</formula>
    </cfRule>
    <cfRule type="containsText" dxfId="332" priority="414" stopIfTrue="1" operator="containsText" text="3">
      <formula>NOT(ISERROR(SEARCH("3",N20)))</formula>
    </cfRule>
    <cfRule type="containsText" dxfId="331" priority="415" stopIfTrue="1" operator="containsText" text="1">
      <formula>NOT(ISERROR(SEARCH("1",N20)))</formula>
    </cfRule>
  </conditionalFormatting>
  <conditionalFormatting sqref="K26:K28 M26:O28">
    <cfRule type="containsText" dxfId="330" priority="372" stopIfTrue="1" operator="containsText" text="3">
      <formula>NOT(ISERROR(SEARCH("3",K26)))</formula>
    </cfRule>
    <cfRule type="containsText" dxfId="329" priority="373" stopIfTrue="1" operator="containsText" text="3">
      <formula>NOT(ISERROR(SEARCH("3",K26)))</formula>
    </cfRule>
    <cfRule type="containsText" dxfId="328" priority="374" stopIfTrue="1" operator="containsText" text="1">
      <formula>NOT(ISERROR(SEARCH("1",K26)))</formula>
    </cfRule>
  </conditionalFormatting>
  <conditionalFormatting sqref="H26:H28">
    <cfRule type="containsText" dxfId="327" priority="369" operator="containsText" text="MEDIA">
      <formula>NOT(ISERROR(SEARCH("MEDIA",H26)))</formula>
    </cfRule>
    <cfRule type="containsText" dxfId="326" priority="370" operator="containsText" text="ALTA">
      <formula>NOT(ISERROR(SEARCH("ALTA",H26)))</formula>
    </cfRule>
    <cfRule type="containsText" dxfId="325" priority="371" operator="containsText" text="BAJA">
      <formula>NOT(ISERROR(SEARCH("BAJA",H26)))</formula>
    </cfRule>
  </conditionalFormatting>
  <conditionalFormatting sqref="I26:I28">
    <cfRule type="containsText" dxfId="324" priority="366" operator="containsText" text="MEDIO">
      <formula>NOT(ISERROR(SEARCH("MEDIO",I26)))</formula>
    </cfRule>
    <cfRule type="containsText" dxfId="323" priority="367" operator="containsText" text="ALTO">
      <formula>NOT(ISERROR(SEARCH("ALTO",I26)))</formula>
    </cfRule>
    <cfRule type="containsText" dxfId="322" priority="368" operator="containsText" text="BAJO">
      <formula>NOT(ISERROR(SEARCH("BAJO",I26)))</formula>
    </cfRule>
  </conditionalFormatting>
  <conditionalFormatting sqref="K26:K28">
    <cfRule type="cellIs" dxfId="321" priority="365" operator="between">
      <formula>2</formula>
      <formula>3</formula>
    </cfRule>
  </conditionalFormatting>
  <conditionalFormatting sqref="J26:J28">
    <cfRule type="cellIs" dxfId="320" priority="362" operator="equal">
      <formula>1</formula>
    </cfRule>
    <cfRule type="cellIs" dxfId="319" priority="363" stopIfTrue="1" operator="between">
      <formula>2</formula>
      <formula>4</formula>
    </cfRule>
    <cfRule type="cellIs" dxfId="318" priority="364" operator="greaterThanOrEqual">
      <formula>6</formula>
    </cfRule>
  </conditionalFormatting>
  <conditionalFormatting sqref="P26:P28">
    <cfRule type="cellIs" dxfId="317" priority="359" operator="lessThanOrEqual">
      <formula>3</formula>
    </cfRule>
    <cfRule type="cellIs" dxfId="316" priority="360" stopIfTrue="1" operator="between">
      <formula>4</formula>
      <formula>10</formula>
    </cfRule>
    <cfRule type="cellIs" dxfId="315" priority="361" operator="greaterThanOrEqual">
      <formula>10</formula>
    </cfRule>
  </conditionalFormatting>
  <conditionalFormatting sqref="Q26:Q28">
    <cfRule type="cellIs" dxfId="314" priority="356" operator="equal">
      <formula>"LEVE"</formula>
    </cfRule>
    <cfRule type="cellIs" dxfId="313" priority="357" operator="equal">
      <formula>"MODERADO"</formula>
    </cfRule>
    <cfRule type="cellIs" dxfId="312" priority="358" operator="equal">
      <formula>"GRAVE"</formula>
    </cfRule>
  </conditionalFormatting>
  <conditionalFormatting sqref="K29:K31">
    <cfRule type="containsText" dxfId="311" priority="353" stopIfTrue="1" operator="containsText" text="3">
      <formula>NOT(ISERROR(SEARCH("3",K29)))</formula>
    </cfRule>
    <cfRule type="containsText" dxfId="310" priority="354" stopIfTrue="1" operator="containsText" text="3">
      <formula>NOT(ISERROR(SEARCH("3",K29)))</formula>
    </cfRule>
    <cfRule type="containsText" dxfId="309" priority="355" stopIfTrue="1" operator="containsText" text="1">
      <formula>NOT(ISERROR(SEARCH("1",K29)))</formula>
    </cfRule>
  </conditionalFormatting>
  <conditionalFormatting sqref="H29:H31">
    <cfRule type="containsText" dxfId="308" priority="350" operator="containsText" text="MEDIA">
      <formula>NOT(ISERROR(SEARCH("MEDIA",H29)))</formula>
    </cfRule>
    <cfRule type="containsText" dxfId="307" priority="351" operator="containsText" text="ALTA">
      <formula>NOT(ISERROR(SEARCH("ALTA",H29)))</formula>
    </cfRule>
    <cfRule type="containsText" dxfId="306" priority="352" operator="containsText" text="BAJA">
      <formula>NOT(ISERROR(SEARCH("BAJA",H29)))</formula>
    </cfRule>
  </conditionalFormatting>
  <conditionalFormatting sqref="I29:I31">
    <cfRule type="containsText" dxfId="305" priority="347" operator="containsText" text="MEDIO">
      <formula>NOT(ISERROR(SEARCH("MEDIO",I29)))</formula>
    </cfRule>
    <cfRule type="containsText" dxfId="304" priority="348" operator="containsText" text="ALTO">
      <formula>NOT(ISERROR(SEARCH("ALTO",I29)))</formula>
    </cfRule>
    <cfRule type="containsText" dxfId="303" priority="349" operator="containsText" text="BAJO">
      <formula>NOT(ISERROR(SEARCH("BAJO",I29)))</formula>
    </cfRule>
  </conditionalFormatting>
  <conditionalFormatting sqref="K29:K31">
    <cfRule type="cellIs" dxfId="302" priority="346" operator="between">
      <formula>2</formula>
      <formula>3</formula>
    </cfRule>
  </conditionalFormatting>
  <conditionalFormatting sqref="J29:J31">
    <cfRule type="cellIs" dxfId="301" priority="343" operator="equal">
      <formula>1</formula>
    </cfRule>
    <cfRule type="cellIs" dxfId="300" priority="344" stopIfTrue="1" operator="between">
      <formula>2</formula>
      <formula>4</formula>
    </cfRule>
    <cfRule type="cellIs" dxfId="299" priority="345" operator="greaterThanOrEqual">
      <formula>6</formula>
    </cfRule>
  </conditionalFormatting>
  <conditionalFormatting sqref="P29:P31">
    <cfRule type="cellIs" dxfId="298" priority="340" operator="lessThanOrEqual">
      <formula>3</formula>
    </cfRule>
    <cfRule type="cellIs" dxfId="297" priority="341" stopIfTrue="1" operator="between">
      <formula>4</formula>
      <formula>10</formula>
    </cfRule>
    <cfRule type="cellIs" dxfId="296" priority="342" operator="greaterThanOrEqual">
      <formula>10</formula>
    </cfRule>
  </conditionalFormatting>
  <conditionalFormatting sqref="Q29:Q31">
    <cfRule type="cellIs" dxfId="295" priority="337" operator="equal">
      <formula>"LEVE"</formula>
    </cfRule>
    <cfRule type="cellIs" dxfId="294" priority="338" operator="equal">
      <formula>"MODERADO"</formula>
    </cfRule>
    <cfRule type="cellIs" dxfId="293" priority="339" operator="equal">
      <formula>"GRAVE"</formula>
    </cfRule>
  </conditionalFormatting>
  <conditionalFormatting sqref="K32:K34 M34:O34">
    <cfRule type="containsText" dxfId="292" priority="334" stopIfTrue="1" operator="containsText" text="3">
      <formula>NOT(ISERROR(SEARCH("3",K32)))</formula>
    </cfRule>
    <cfRule type="containsText" dxfId="291" priority="335" stopIfTrue="1" operator="containsText" text="3">
      <formula>NOT(ISERROR(SEARCH("3",K32)))</formula>
    </cfRule>
    <cfRule type="containsText" dxfId="290" priority="336" stopIfTrue="1" operator="containsText" text="1">
      <formula>NOT(ISERROR(SEARCH("1",K32)))</formula>
    </cfRule>
  </conditionalFormatting>
  <conditionalFormatting sqref="H32:H34">
    <cfRule type="containsText" dxfId="289" priority="331" operator="containsText" text="MEDIA">
      <formula>NOT(ISERROR(SEARCH("MEDIA",H32)))</formula>
    </cfRule>
    <cfRule type="containsText" dxfId="288" priority="332" operator="containsText" text="ALTA">
      <formula>NOT(ISERROR(SEARCH("ALTA",H32)))</formula>
    </cfRule>
    <cfRule type="containsText" dxfId="287" priority="333" operator="containsText" text="BAJA">
      <formula>NOT(ISERROR(SEARCH("BAJA",H32)))</formula>
    </cfRule>
  </conditionalFormatting>
  <conditionalFormatting sqref="I32:I34">
    <cfRule type="containsText" dxfId="286" priority="328" operator="containsText" text="MEDIO">
      <formula>NOT(ISERROR(SEARCH("MEDIO",I32)))</formula>
    </cfRule>
    <cfRule type="containsText" dxfId="285" priority="329" operator="containsText" text="ALTO">
      <formula>NOT(ISERROR(SEARCH("ALTO",I32)))</formula>
    </cfRule>
    <cfRule type="containsText" dxfId="284" priority="330" operator="containsText" text="BAJO">
      <formula>NOT(ISERROR(SEARCH("BAJO",I32)))</formula>
    </cfRule>
  </conditionalFormatting>
  <conditionalFormatting sqref="K32:K34">
    <cfRule type="cellIs" dxfId="283" priority="327" operator="between">
      <formula>2</formula>
      <formula>3</formula>
    </cfRule>
  </conditionalFormatting>
  <conditionalFormatting sqref="J32:J34">
    <cfRule type="cellIs" dxfId="282" priority="324" operator="equal">
      <formula>1</formula>
    </cfRule>
    <cfRule type="cellIs" dxfId="281" priority="325" stopIfTrue="1" operator="between">
      <formula>2</formula>
      <formula>4</formula>
    </cfRule>
    <cfRule type="cellIs" dxfId="280" priority="326" operator="greaterThanOrEqual">
      <formula>6</formula>
    </cfRule>
  </conditionalFormatting>
  <conditionalFormatting sqref="P32:P34">
    <cfRule type="cellIs" dxfId="279" priority="321" operator="lessThanOrEqual">
      <formula>3</formula>
    </cfRule>
    <cfRule type="cellIs" dxfId="278" priority="322" stopIfTrue="1" operator="between">
      <formula>4</formula>
      <formula>10</formula>
    </cfRule>
    <cfRule type="cellIs" dxfId="277" priority="323" operator="greaterThanOrEqual">
      <formula>10</formula>
    </cfRule>
  </conditionalFormatting>
  <conditionalFormatting sqref="Q32:Q34">
    <cfRule type="cellIs" dxfId="276" priority="318" operator="equal">
      <formula>"LEVE"</formula>
    </cfRule>
    <cfRule type="cellIs" dxfId="275" priority="319" operator="equal">
      <formula>"MODERADO"</formula>
    </cfRule>
    <cfRule type="cellIs" dxfId="274" priority="320" operator="equal">
      <formula>"GRAVE"</formula>
    </cfRule>
  </conditionalFormatting>
  <conditionalFormatting sqref="K35:K37">
    <cfRule type="containsText" dxfId="273" priority="315" stopIfTrue="1" operator="containsText" text="3">
      <formula>NOT(ISERROR(SEARCH("3",K35)))</formula>
    </cfRule>
    <cfRule type="containsText" dxfId="272" priority="316" stopIfTrue="1" operator="containsText" text="3">
      <formula>NOT(ISERROR(SEARCH("3",K35)))</formula>
    </cfRule>
    <cfRule type="containsText" dxfId="271" priority="317" stopIfTrue="1" operator="containsText" text="1">
      <formula>NOT(ISERROR(SEARCH("1",K35)))</formula>
    </cfRule>
  </conditionalFormatting>
  <conditionalFormatting sqref="H35:H37">
    <cfRule type="containsText" dxfId="270" priority="312" operator="containsText" text="MEDIA">
      <formula>NOT(ISERROR(SEARCH("MEDIA",H35)))</formula>
    </cfRule>
    <cfRule type="containsText" dxfId="269" priority="313" operator="containsText" text="ALTA">
      <formula>NOT(ISERROR(SEARCH("ALTA",H35)))</formula>
    </cfRule>
    <cfRule type="containsText" dxfId="268" priority="314" operator="containsText" text="BAJA">
      <formula>NOT(ISERROR(SEARCH("BAJA",H35)))</formula>
    </cfRule>
  </conditionalFormatting>
  <conditionalFormatting sqref="I35:I37">
    <cfRule type="containsText" dxfId="267" priority="309" operator="containsText" text="MEDIO">
      <formula>NOT(ISERROR(SEARCH("MEDIO",I35)))</formula>
    </cfRule>
    <cfRule type="containsText" dxfId="266" priority="310" operator="containsText" text="ALTO">
      <formula>NOT(ISERROR(SEARCH("ALTO",I35)))</formula>
    </cfRule>
    <cfRule type="containsText" dxfId="265" priority="311" operator="containsText" text="BAJO">
      <formula>NOT(ISERROR(SEARCH("BAJO",I35)))</formula>
    </cfRule>
  </conditionalFormatting>
  <conditionalFormatting sqref="K35:K37">
    <cfRule type="cellIs" dxfId="264" priority="308" operator="between">
      <formula>2</formula>
      <formula>3</formula>
    </cfRule>
  </conditionalFormatting>
  <conditionalFormatting sqref="J35:J37">
    <cfRule type="cellIs" dxfId="263" priority="305" operator="equal">
      <formula>1</formula>
    </cfRule>
    <cfRule type="cellIs" dxfId="262" priority="306" stopIfTrue="1" operator="between">
      <formula>2</formula>
      <formula>4</formula>
    </cfRule>
    <cfRule type="cellIs" dxfId="261" priority="307" operator="greaterThanOrEqual">
      <formula>6</formula>
    </cfRule>
  </conditionalFormatting>
  <conditionalFormatting sqref="P35:P37">
    <cfRule type="cellIs" dxfId="260" priority="302" operator="lessThanOrEqual">
      <formula>3</formula>
    </cfRule>
    <cfRule type="cellIs" dxfId="259" priority="303" stopIfTrue="1" operator="between">
      <formula>4</formula>
      <formula>10</formula>
    </cfRule>
    <cfRule type="cellIs" dxfId="258" priority="304" operator="greaterThanOrEqual">
      <formula>10</formula>
    </cfRule>
  </conditionalFormatting>
  <conditionalFormatting sqref="Q35:Q37">
    <cfRule type="cellIs" dxfId="257" priority="299" operator="equal">
      <formula>"LEVE"</formula>
    </cfRule>
    <cfRule type="cellIs" dxfId="256" priority="300" operator="equal">
      <formula>"MODERADO"</formula>
    </cfRule>
    <cfRule type="cellIs" dxfId="255" priority="301" operator="equal">
      <formula>"GRAVE"</formula>
    </cfRule>
  </conditionalFormatting>
  <conditionalFormatting sqref="K38:K40 M40:O40">
    <cfRule type="containsText" dxfId="254" priority="296" stopIfTrue="1" operator="containsText" text="3">
      <formula>NOT(ISERROR(SEARCH("3",K38)))</formula>
    </cfRule>
    <cfRule type="containsText" dxfId="253" priority="297" stopIfTrue="1" operator="containsText" text="3">
      <formula>NOT(ISERROR(SEARCH("3",K38)))</formula>
    </cfRule>
    <cfRule type="containsText" dxfId="252" priority="298" stopIfTrue="1" operator="containsText" text="1">
      <formula>NOT(ISERROR(SEARCH("1",K38)))</formula>
    </cfRule>
  </conditionalFormatting>
  <conditionalFormatting sqref="H38:H40">
    <cfRule type="containsText" dxfId="251" priority="293" operator="containsText" text="MEDIA">
      <formula>NOT(ISERROR(SEARCH("MEDIA",H38)))</formula>
    </cfRule>
    <cfRule type="containsText" dxfId="250" priority="294" operator="containsText" text="ALTA">
      <formula>NOT(ISERROR(SEARCH("ALTA",H38)))</formula>
    </cfRule>
    <cfRule type="containsText" dxfId="249" priority="295" operator="containsText" text="BAJA">
      <formula>NOT(ISERROR(SEARCH("BAJA",H38)))</formula>
    </cfRule>
  </conditionalFormatting>
  <conditionalFormatting sqref="I38:I40">
    <cfRule type="containsText" dxfId="248" priority="290" operator="containsText" text="MEDIO">
      <formula>NOT(ISERROR(SEARCH("MEDIO",I38)))</formula>
    </cfRule>
    <cfRule type="containsText" dxfId="247" priority="291" operator="containsText" text="ALTO">
      <formula>NOT(ISERROR(SEARCH("ALTO",I38)))</formula>
    </cfRule>
    <cfRule type="containsText" dxfId="246" priority="292" operator="containsText" text="BAJO">
      <formula>NOT(ISERROR(SEARCH("BAJO",I38)))</formula>
    </cfRule>
  </conditionalFormatting>
  <conditionalFormatting sqref="K38:K40">
    <cfRule type="cellIs" dxfId="245" priority="289" operator="between">
      <formula>2</formula>
      <formula>3</formula>
    </cfRule>
  </conditionalFormatting>
  <conditionalFormatting sqref="J38:J40">
    <cfRule type="cellIs" dxfId="244" priority="286" operator="equal">
      <formula>1</formula>
    </cfRule>
    <cfRule type="cellIs" dxfId="243" priority="287" stopIfTrue="1" operator="between">
      <formula>2</formula>
      <formula>4</formula>
    </cfRule>
    <cfRule type="cellIs" dxfId="242" priority="288" operator="greaterThanOrEqual">
      <formula>6</formula>
    </cfRule>
  </conditionalFormatting>
  <conditionalFormatting sqref="P38:P40">
    <cfRule type="cellIs" dxfId="241" priority="283" operator="lessThanOrEqual">
      <formula>3</formula>
    </cfRule>
    <cfRule type="cellIs" dxfId="240" priority="284" stopIfTrue="1" operator="between">
      <formula>4</formula>
      <formula>10</formula>
    </cfRule>
    <cfRule type="cellIs" dxfId="239" priority="285" operator="greaterThanOrEqual">
      <formula>10</formula>
    </cfRule>
  </conditionalFormatting>
  <conditionalFormatting sqref="Q38:Q40">
    <cfRule type="cellIs" dxfId="238" priority="280" operator="equal">
      <formula>"LEVE"</formula>
    </cfRule>
    <cfRule type="cellIs" dxfId="237" priority="281" operator="equal">
      <formula>"MODERADO"</formula>
    </cfRule>
    <cfRule type="cellIs" dxfId="236" priority="282" operator="equal">
      <formula>"GRAVE"</formula>
    </cfRule>
  </conditionalFormatting>
  <conditionalFormatting sqref="K41:K43">
    <cfRule type="containsText" dxfId="235" priority="277" stopIfTrue="1" operator="containsText" text="3">
      <formula>NOT(ISERROR(SEARCH("3",K41)))</formula>
    </cfRule>
    <cfRule type="containsText" dxfId="234" priority="278" stopIfTrue="1" operator="containsText" text="3">
      <formula>NOT(ISERROR(SEARCH("3",K41)))</formula>
    </cfRule>
    <cfRule type="containsText" dxfId="233" priority="279" stopIfTrue="1" operator="containsText" text="1">
      <formula>NOT(ISERROR(SEARCH("1",K41)))</formula>
    </cfRule>
  </conditionalFormatting>
  <conditionalFormatting sqref="H41:H43">
    <cfRule type="containsText" dxfId="232" priority="274" operator="containsText" text="MEDIA">
      <formula>NOT(ISERROR(SEARCH("MEDIA",H41)))</formula>
    </cfRule>
    <cfRule type="containsText" dxfId="231" priority="275" operator="containsText" text="ALTA">
      <formula>NOT(ISERROR(SEARCH("ALTA",H41)))</formula>
    </cfRule>
    <cfRule type="containsText" dxfId="230" priority="276" operator="containsText" text="BAJA">
      <formula>NOT(ISERROR(SEARCH("BAJA",H41)))</formula>
    </cfRule>
  </conditionalFormatting>
  <conditionalFormatting sqref="I41:I43">
    <cfRule type="containsText" dxfId="229" priority="271" operator="containsText" text="MEDIO">
      <formula>NOT(ISERROR(SEARCH("MEDIO",I41)))</formula>
    </cfRule>
    <cfRule type="containsText" dxfId="228" priority="272" operator="containsText" text="ALTO">
      <formula>NOT(ISERROR(SEARCH("ALTO",I41)))</formula>
    </cfRule>
    <cfRule type="containsText" dxfId="227" priority="273" operator="containsText" text="BAJO">
      <formula>NOT(ISERROR(SEARCH("BAJO",I41)))</formula>
    </cfRule>
  </conditionalFormatting>
  <conditionalFormatting sqref="K41:K43">
    <cfRule type="cellIs" dxfId="226" priority="270" operator="between">
      <formula>2</formula>
      <formula>3</formula>
    </cfRule>
  </conditionalFormatting>
  <conditionalFormatting sqref="J41:J43">
    <cfRule type="cellIs" dxfId="225" priority="267" operator="equal">
      <formula>1</formula>
    </cfRule>
    <cfRule type="cellIs" dxfId="224" priority="268" stopIfTrue="1" operator="between">
      <formula>2</formula>
      <formula>4</formula>
    </cfRule>
    <cfRule type="cellIs" dxfId="223" priority="269" operator="greaterThanOrEqual">
      <formula>6</formula>
    </cfRule>
  </conditionalFormatting>
  <conditionalFormatting sqref="P41:P43">
    <cfRule type="cellIs" dxfId="222" priority="264" operator="lessThanOrEqual">
      <formula>3</formula>
    </cfRule>
    <cfRule type="cellIs" dxfId="221" priority="265" stopIfTrue="1" operator="between">
      <formula>4</formula>
      <formula>10</formula>
    </cfRule>
    <cfRule type="cellIs" dxfId="220" priority="266" operator="greaterThanOrEqual">
      <formula>10</formula>
    </cfRule>
  </conditionalFormatting>
  <conditionalFormatting sqref="Q41:Q43">
    <cfRule type="cellIs" dxfId="219" priority="261" operator="equal">
      <formula>"LEVE"</formula>
    </cfRule>
    <cfRule type="cellIs" dxfId="218" priority="262" operator="equal">
      <formula>"MODERADO"</formula>
    </cfRule>
    <cfRule type="cellIs" dxfId="217" priority="263" operator="equal">
      <formula>"GRAVE"</formula>
    </cfRule>
  </conditionalFormatting>
  <conditionalFormatting sqref="K44:K46">
    <cfRule type="containsText" dxfId="216" priority="258" stopIfTrue="1" operator="containsText" text="3">
      <formula>NOT(ISERROR(SEARCH("3",K44)))</formula>
    </cfRule>
    <cfRule type="containsText" dxfId="215" priority="259" stopIfTrue="1" operator="containsText" text="3">
      <formula>NOT(ISERROR(SEARCH("3",K44)))</formula>
    </cfRule>
    <cfRule type="containsText" dxfId="214" priority="260" stopIfTrue="1" operator="containsText" text="1">
      <formula>NOT(ISERROR(SEARCH("1",K44)))</formula>
    </cfRule>
  </conditionalFormatting>
  <conditionalFormatting sqref="H44:H46">
    <cfRule type="containsText" dxfId="213" priority="255" operator="containsText" text="MEDIA">
      <formula>NOT(ISERROR(SEARCH("MEDIA",H44)))</formula>
    </cfRule>
    <cfRule type="containsText" dxfId="212" priority="256" operator="containsText" text="ALTA">
      <formula>NOT(ISERROR(SEARCH("ALTA",H44)))</formula>
    </cfRule>
    <cfRule type="containsText" dxfId="211" priority="257" operator="containsText" text="BAJA">
      <formula>NOT(ISERROR(SEARCH("BAJA",H44)))</formula>
    </cfRule>
  </conditionalFormatting>
  <conditionalFormatting sqref="I44:I46">
    <cfRule type="containsText" dxfId="210" priority="252" operator="containsText" text="MEDIO">
      <formula>NOT(ISERROR(SEARCH("MEDIO",I44)))</formula>
    </cfRule>
    <cfRule type="containsText" dxfId="209" priority="253" operator="containsText" text="ALTO">
      <formula>NOT(ISERROR(SEARCH("ALTO",I44)))</formula>
    </cfRule>
    <cfRule type="containsText" dxfId="208" priority="254" operator="containsText" text="BAJO">
      <formula>NOT(ISERROR(SEARCH("BAJO",I44)))</formula>
    </cfRule>
  </conditionalFormatting>
  <conditionalFormatting sqref="K44:K46">
    <cfRule type="cellIs" dxfId="207" priority="251" operator="between">
      <formula>2</formula>
      <formula>3</formula>
    </cfRule>
  </conditionalFormatting>
  <conditionalFormatting sqref="J44:J46">
    <cfRule type="cellIs" dxfId="206" priority="248" operator="equal">
      <formula>1</formula>
    </cfRule>
    <cfRule type="cellIs" dxfId="205" priority="249" stopIfTrue="1" operator="between">
      <formula>2</formula>
      <formula>4</formula>
    </cfRule>
    <cfRule type="cellIs" dxfId="204" priority="250" operator="greaterThanOrEqual">
      <formula>6</formula>
    </cfRule>
  </conditionalFormatting>
  <conditionalFormatting sqref="P44:P46">
    <cfRule type="cellIs" dxfId="203" priority="245" operator="lessThanOrEqual">
      <formula>3</formula>
    </cfRule>
    <cfRule type="cellIs" dxfId="202" priority="246" stopIfTrue="1" operator="between">
      <formula>4</formula>
      <formula>10</formula>
    </cfRule>
    <cfRule type="cellIs" dxfId="201" priority="247" operator="greaterThanOrEqual">
      <formula>10</formula>
    </cfRule>
  </conditionalFormatting>
  <conditionalFormatting sqref="Q44:Q46">
    <cfRule type="cellIs" dxfId="200" priority="242" operator="equal">
      <formula>"LEVE"</formula>
    </cfRule>
    <cfRule type="cellIs" dxfId="199" priority="243" operator="equal">
      <formula>"MODERADO"</formula>
    </cfRule>
    <cfRule type="cellIs" dxfId="198" priority="244" operator="equal">
      <formula>"GRAVE"</formula>
    </cfRule>
  </conditionalFormatting>
  <conditionalFormatting sqref="K47:K49">
    <cfRule type="containsText" dxfId="197" priority="239" stopIfTrue="1" operator="containsText" text="3">
      <formula>NOT(ISERROR(SEARCH("3",K47)))</formula>
    </cfRule>
    <cfRule type="containsText" dxfId="196" priority="240" stopIfTrue="1" operator="containsText" text="3">
      <formula>NOT(ISERROR(SEARCH("3",K47)))</formula>
    </cfRule>
    <cfRule type="containsText" dxfId="195" priority="241" stopIfTrue="1" operator="containsText" text="1">
      <formula>NOT(ISERROR(SEARCH("1",K47)))</formula>
    </cfRule>
  </conditionalFormatting>
  <conditionalFormatting sqref="H47:H49">
    <cfRule type="containsText" dxfId="194" priority="236" operator="containsText" text="MEDIA">
      <formula>NOT(ISERROR(SEARCH("MEDIA",H47)))</formula>
    </cfRule>
    <cfRule type="containsText" dxfId="193" priority="237" operator="containsText" text="ALTA">
      <formula>NOT(ISERROR(SEARCH("ALTA",H47)))</formula>
    </cfRule>
    <cfRule type="containsText" dxfId="192" priority="238" operator="containsText" text="BAJA">
      <formula>NOT(ISERROR(SEARCH("BAJA",H47)))</formula>
    </cfRule>
  </conditionalFormatting>
  <conditionalFormatting sqref="I47:I49">
    <cfRule type="containsText" dxfId="191" priority="233" operator="containsText" text="MEDIO">
      <formula>NOT(ISERROR(SEARCH("MEDIO",I47)))</formula>
    </cfRule>
    <cfRule type="containsText" dxfId="190" priority="234" operator="containsText" text="ALTO">
      <formula>NOT(ISERROR(SEARCH("ALTO",I47)))</formula>
    </cfRule>
    <cfRule type="containsText" dxfId="189" priority="235" operator="containsText" text="BAJO">
      <formula>NOT(ISERROR(SEARCH("BAJO",I47)))</formula>
    </cfRule>
  </conditionalFormatting>
  <conditionalFormatting sqref="K47:K49">
    <cfRule type="cellIs" dxfId="188" priority="232" operator="between">
      <formula>2</formula>
      <formula>3</formula>
    </cfRule>
  </conditionalFormatting>
  <conditionalFormatting sqref="J47:J49">
    <cfRule type="cellIs" dxfId="187" priority="229" operator="equal">
      <formula>1</formula>
    </cfRule>
    <cfRule type="cellIs" dxfId="186" priority="230" stopIfTrue="1" operator="between">
      <formula>2</formula>
      <formula>4</formula>
    </cfRule>
    <cfRule type="cellIs" dxfId="185" priority="231" operator="greaterThanOrEqual">
      <formula>6</formula>
    </cfRule>
  </conditionalFormatting>
  <conditionalFormatting sqref="P47:P49">
    <cfRule type="cellIs" dxfId="184" priority="226" operator="lessThanOrEqual">
      <formula>3</formula>
    </cfRule>
    <cfRule type="cellIs" dxfId="183" priority="227" stopIfTrue="1" operator="between">
      <formula>4</formula>
      <formula>10</formula>
    </cfRule>
    <cfRule type="cellIs" dxfId="182" priority="228" operator="greaterThanOrEqual">
      <formula>10</formula>
    </cfRule>
  </conditionalFormatting>
  <conditionalFormatting sqref="Q47:Q49">
    <cfRule type="cellIs" dxfId="181" priority="223" operator="equal">
      <formula>"LEVE"</formula>
    </cfRule>
    <cfRule type="cellIs" dxfId="180" priority="224" operator="equal">
      <formula>"MODERADO"</formula>
    </cfRule>
    <cfRule type="cellIs" dxfId="179" priority="225" operator="equal">
      <formula>"GRAVE"</formula>
    </cfRule>
  </conditionalFormatting>
  <conditionalFormatting sqref="N23:O24">
    <cfRule type="containsText" dxfId="178" priority="220" stopIfTrue="1" operator="containsText" text="3">
      <formula>NOT(ISERROR(SEARCH("3",N23)))</formula>
    </cfRule>
    <cfRule type="containsText" dxfId="177" priority="221" stopIfTrue="1" operator="containsText" text="3">
      <formula>NOT(ISERROR(SEARCH("3",N23)))</formula>
    </cfRule>
    <cfRule type="containsText" dxfId="176" priority="222" stopIfTrue="1" operator="containsText" text="1">
      <formula>NOT(ISERROR(SEARCH("1",N23)))</formula>
    </cfRule>
  </conditionalFormatting>
  <conditionalFormatting sqref="M29:O30 N31:O33">
    <cfRule type="containsText" dxfId="175" priority="217" stopIfTrue="1" operator="containsText" text="3">
      <formula>NOT(ISERROR(SEARCH("3",M29)))</formula>
    </cfRule>
    <cfRule type="containsText" dxfId="174" priority="218" stopIfTrue="1" operator="containsText" text="3">
      <formula>NOT(ISERROR(SEARCH("3",M29)))</formula>
    </cfRule>
    <cfRule type="containsText" dxfId="173" priority="219" stopIfTrue="1" operator="containsText" text="1">
      <formula>NOT(ISERROR(SEARCH("1",M29)))</formula>
    </cfRule>
  </conditionalFormatting>
  <conditionalFormatting sqref="M31">
    <cfRule type="containsText" dxfId="172" priority="214" stopIfTrue="1" operator="containsText" text="3">
      <formula>NOT(ISERROR(SEARCH("3",M31)))</formula>
    </cfRule>
    <cfRule type="containsText" dxfId="171" priority="215" stopIfTrue="1" operator="containsText" text="3">
      <formula>NOT(ISERROR(SEARCH("3",M31)))</formula>
    </cfRule>
    <cfRule type="containsText" dxfId="170" priority="216" stopIfTrue="1" operator="containsText" text="1">
      <formula>NOT(ISERROR(SEARCH("1",M31)))</formula>
    </cfRule>
  </conditionalFormatting>
  <conditionalFormatting sqref="S29:S30">
    <cfRule type="containsText" dxfId="169" priority="211" stopIfTrue="1" operator="containsText" text="3">
      <formula>NOT(ISERROR(SEARCH("3",S29)))</formula>
    </cfRule>
    <cfRule type="containsText" dxfId="168" priority="212" stopIfTrue="1" operator="containsText" text="3">
      <formula>NOT(ISERROR(SEARCH("3",S29)))</formula>
    </cfRule>
    <cfRule type="containsText" dxfId="167" priority="213" stopIfTrue="1" operator="containsText" text="1">
      <formula>NOT(ISERROR(SEARCH("1",S29)))</formula>
    </cfRule>
  </conditionalFormatting>
  <conditionalFormatting sqref="M35:O39">
    <cfRule type="containsText" dxfId="166" priority="208" stopIfTrue="1" operator="containsText" text="3">
      <formula>NOT(ISERROR(SEARCH("3",M35)))</formula>
    </cfRule>
    <cfRule type="containsText" dxfId="165" priority="209" stopIfTrue="1" operator="containsText" text="3">
      <formula>NOT(ISERROR(SEARCH("3",M35)))</formula>
    </cfRule>
    <cfRule type="containsText" dxfId="164" priority="210" stopIfTrue="1" operator="containsText" text="1">
      <formula>NOT(ISERROR(SEARCH("1",M35)))</formula>
    </cfRule>
  </conditionalFormatting>
  <conditionalFormatting sqref="M42:O43 N41:O41">
    <cfRule type="containsText" dxfId="163" priority="205" stopIfTrue="1" operator="containsText" text="3">
      <formula>NOT(ISERROR(SEARCH("3",M41)))</formula>
    </cfRule>
    <cfRule type="containsText" dxfId="162" priority="206" stopIfTrue="1" operator="containsText" text="3">
      <formula>NOT(ISERROR(SEARCH("3",M41)))</formula>
    </cfRule>
    <cfRule type="containsText" dxfId="161" priority="207" stopIfTrue="1" operator="containsText" text="1">
      <formula>NOT(ISERROR(SEARCH("1",M41)))</formula>
    </cfRule>
  </conditionalFormatting>
  <conditionalFormatting sqref="M44:O46">
    <cfRule type="containsText" dxfId="160" priority="202" stopIfTrue="1" operator="containsText" text="3">
      <formula>NOT(ISERROR(SEARCH("3",M44)))</formula>
    </cfRule>
    <cfRule type="containsText" dxfId="159" priority="203" stopIfTrue="1" operator="containsText" text="3">
      <formula>NOT(ISERROR(SEARCH("3",M44)))</formula>
    </cfRule>
    <cfRule type="containsText" dxfId="158" priority="204" stopIfTrue="1" operator="containsText" text="1">
      <formula>NOT(ISERROR(SEARCH("1",M44)))</formula>
    </cfRule>
  </conditionalFormatting>
  <conditionalFormatting sqref="S44">
    <cfRule type="containsText" dxfId="157" priority="199" stopIfTrue="1" operator="containsText" text="3">
      <formula>NOT(ISERROR(SEARCH("3",S44)))</formula>
    </cfRule>
    <cfRule type="containsText" dxfId="156" priority="200" stopIfTrue="1" operator="containsText" text="3">
      <formula>NOT(ISERROR(SEARCH("3",S44)))</formula>
    </cfRule>
    <cfRule type="containsText" dxfId="155" priority="201" stopIfTrue="1" operator="containsText" text="1">
      <formula>NOT(ISERROR(SEARCH("1",S44)))</formula>
    </cfRule>
  </conditionalFormatting>
  <conditionalFormatting sqref="K50:K52">
    <cfRule type="containsText" dxfId="154" priority="196" stopIfTrue="1" operator="containsText" text="3">
      <formula>NOT(ISERROR(SEARCH("3",K50)))</formula>
    </cfRule>
    <cfRule type="containsText" dxfId="153" priority="197" stopIfTrue="1" operator="containsText" text="3">
      <formula>NOT(ISERROR(SEARCH("3",K50)))</formula>
    </cfRule>
    <cfRule type="containsText" dxfId="152" priority="198" stopIfTrue="1" operator="containsText" text="1">
      <formula>NOT(ISERROR(SEARCH("1",K50)))</formula>
    </cfRule>
  </conditionalFormatting>
  <conditionalFormatting sqref="H50:H52">
    <cfRule type="containsText" dxfId="151" priority="193" operator="containsText" text="MEDIA">
      <formula>NOT(ISERROR(SEARCH("MEDIA",H50)))</formula>
    </cfRule>
    <cfRule type="containsText" dxfId="150" priority="194" operator="containsText" text="ALTA">
      <formula>NOT(ISERROR(SEARCH("ALTA",H50)))</formula>
    </cfRule>
    <cfRule type="containsText" dxfId="149" priority="195" operator="containsText" text="BAJA">
      <formula>NOT(ISERROR(SEARCH("BAJA",H50)))</formula>
    </cfRule>
  </conditionalFormatting>
  <conditionalFormatting sqref="I50:I52">
    <cfRule type="containsText" dxfId="148" priority="190" operator="containsText" text="MEDIO">
      <formula>NOT(ISERROR(SEARCH("MEDIO",I50)))</formula>
    </cfRule>
    <cfRule type="containsText" dxfId="147" priority="191" operator="containsText" text="ALTO">
      <formula>NOT(ISERROR(SEARCH("ALTO",I50)))</formula>
    </cfRule>
    <cfRule type="containsText" dxfId="146" priority="192" operator="containsText" text="BAJO">
      <formula>NOT(ISERROR(SEARCH("BAJO",I50)))</formula>
    </cfRule>
  </conditionalFormatting>
  <conditionalFormatting sqref="K50:K52">
    <cfRule type="cellIs" dxfId="145" priority="189" operator="between">
      <formula>2</formula>
      <formula>3</formula>
    </cfRule>
  </conditionalFormatting>
  <conditionalFormatting sqref="J50:J52">
    <cfRule type="cellIs" dxfId="144" priority="186" operator="equal">
      <formula>1</formula>
    </cfRule>
    <cfRule type="cellIs" dxfId="143" priority="187" stopIfTrue="1" operator="between">
      <formula>2</formula>
      <formula>4</formula>
    </cfRule>
    <cfRule type="cellIs" dxfId="142" priority="188" operator="greaterThanOrEqual">
      <formula>6</formula>
    </cfRule>
  </conditionalFormatting>
  <conditionalFormatting sqref="P50:P52">
    <cfRule type="cellIs" dxfId="141" priority="183" operator="lessThanOrEqual">
      <formula>3</formula>
    </cfRule>
    <cfRule type="cellIs" dxfId="140" priority="184" stopIfTrue="1" operator="between">
      <formula>4</formula>
      <formula>10</formula>
    </cfRule>
    <cfRule type="cellIs" dxfId="139" priority="185" operator="greaterThanOrEqual">
      <formula>10</formula>
    </cfRule>
  </conditionalFormatting>
  <conditionalFormatting sqref="Q50:Q52">
    <cfRule type="cellIs" dxfId="138" priority="180" operator="equal">
      <formula>"LEVE"</formula>
    </cfRule>
    <cfRule type="cellIs" dxfId="137" priority="181" operator="equal">
      <formula>"MODERADO"</formula>
    </cfRule>
    <cfRule type="cellIs" dxfId="136" priority="182" operator="equal">
      <formula>"GRAVE"</formula>
    </cfRule>
  </conditionalFormatting>
  <conditionalFormatting sqref="K53:K55">
    <cfRule type="containsText" dxfId="135" priority="177" stopIfTrue="1" operator="containsText" text="3">
      <formula>NOT(ISERROR(SEARCH("3",K53)))</formula>
    </cfRule>
    <cfRule type="containsText" dxfId="134" priority="178" stopIfTrue="1" operator="containsText" text="3">
      <formula>NOT(ISERROR(SEARCH("3",K53)))</formula>
    </cfRule>
    <cfRule type="containsText" dxfId="133" priority="179" stopIfTrue="1" operator="containsText" text="1">
      <formula>NOT(ISERROR(SEARCH("1",K53)))</formula>
    </cfRule>
  </conditionalFormatting>
  <conditionalFormatting sqref="H53:H55">
    <cfRule type="containsText" dxfId="132" priority="174" operator="containsText" text="MEDIA">
      <formula>NOT(ISERROR(SEARCH("MEDIA",H53)))</formula>
    </cfRule>
    <cfRule type="containsText" dxfId="131" priority="175" operator="containsText" text="ALTA">
      <formula>NOT(ISERROR(SEARCH("ALTA",H53)))</formula>
    </cfRule>
    <cfRule type="containsText" dxfId="130" priority="176" operator="containsText" text="BAJA">
      <formula>NOT(ISERROR(SEARCH("BAJA",H53)))</formula>
    </cfRule>
  </conditionalFormatting>
  <conditionalFormatting sqref="I53:I55">
    <cfRule type="containsText" dxfId="129" priority="171" operator="containsText" text="MEDIO">
      <formula>NOT(ISERROR(SEARCH("MEDIO",I53)))</formula>
    </cfRule>
    <cfRule type="containsText" dxfId="128" priority="172" operator="containsText" text="ALTO">
      <formula>NOT(ISERROR(SEARCH("ALTO",I53)))</formula>
    </cfRule>
    <cfRule type="containsText" dxfId="127" priority="173" operator="containsText" text="BAJO">
      <formula>NOT(ISERROR(SEARCH("BAJO",I53)))</formula>
    </cfRule>
  </conditionalFormatting>
  <conditionalFormatting sqref="K53:K55">
    <cfRule type="cellIs" dxfId="126" priority="170" operator="between">
      <formula>2</formula>
      <formula>3</formula>
    </cfRule>
  </conditionalFormatting>
  <conditionalFormatting sqref="J53:J55">
    <cfRule type="cellIs" dxfId="125" priority="167" operator="equal">
      <formula>1</formula>
    </cfRule>
    <cfRule type="cellIs" dxfId="124" priority="168" stopIfTrue="1" operator="between">
      <formula>2</formula>
      <formula>4</formula>
    </cfRule>
    <cfRule type="cellIs" dxfId="123" priority="169" operator="greaterThanOrEqual">
      <formula>6</formula>
    </cfRule>
  </conditionalFormatting>
  <conditionalFormatting sqref="P53:P55">
    <cfRule type="cellIs" dxfId="122" priority="164" operator="lessThanOrEqual">
      <formula>3</formula>
    </cfRule>
    <cfRule type="cellIs" dxfId="121" priority="165" stopIfTrue="1" operator="between">
      <formula>4</formula>
      <formula>10</formula>
    </cfRule>
    <cfRule type="cellIs" dxfId="120" priority="166" operator="greaterThanOrEqual">
      <formula>10</formula>
    </cfRule>
  </conditionalFormatting>
  <conditionalFormatting sqref="Q53:Q55">
    <cfRule type="cellIs" dxfId="119" priority="161" operator="equal">
      <formula>"LEVE"</formula>
    </cfRule>
    <cfRule type="cellIs" dxfId="118" priority="162" operator="equal">
      <formula>"MODERADO"</formula>
    </cfRule>
    <cfRule type="cellIs" dxfId="117" priority="163" operator="equal">
      <formula>"GRAVE"</formula>
    </cfRule>
  </conditionalFormatting>
  <conditionalFormatting sqref="K56:K58 M57:O58">
    <cfRule type="containsText" dxfId="116" priority="158" stopIfTrue="1" operator="containsText" text="3">
      <formula>NOT(ISERROR(SEARCH("3",K56)))</formula>
    </cfRule>
    <cfRule type="containsText" dxfId="115" priority="159" stopIfTrue="1" operator="containsText" text="3">
      <formula>NOT(ISERROR(SEARCH("3",K56)))</formula>
    </cfRule>
    <cfRule type="containsText" dxfId="114" priority="160" stopIfTrue="1" operator="containsText" text="1">
      <formula>NOT(ISERROR(SEARCH("1",K56)))</formula>
    </cfRule>
  </conditionalFormatting>
  <conditionalFormatting sqref="H56:H58">
    <cfRule type="containsText" dxfId="113" priority="155" operator="containsText" text="MEDIA">
      <formula>NOT(ISERROR(SEARCH("MEDIA",H56)))</formula>
    </cfRule>
    <cfRule type="containsText" dxfId="112" priority="156" operator="containsText" text="ALTA">
      <formula>NOT(ISERROR(SEARCH("ALTA",H56)))</formula>
    </cfRule>
    <cfRule type="containsText" dxfId="111" priority="157" operator="containsText" text="BAJA">
      <formula>NOT(ISERROR(SEARCH("BAJA",H56)))</formula>
    </cfRule>
  </conditionalFormatting>
  <conditionalFormatting sqref="I56:I58">
    <cfRule type="containsText" dxfId="110" priority="152" operator="containsText" text="MEDIO">
      <formula>NOT(ISERROR(SEARCH("MEDIO",I56)))</formula>
    </cfRule>
    <cfRule type="containsText" dxfId="109" priority="153" operator="containsText" text="ALTO">
      <formula>NOT(ISERROR(SEARCH("ALTO",I56)))</formula>
    </cfRule>
    <cfRule type="containsText" dxfId="108" priority="154" operator="containsText" text="BAJO">
      <formula>NOT(ISERROR(SEARCH("BAJO",I56)))</formula>
    </cfRule>
  </conditionalFormatting>
  <conditionalFormatting sqref="K56:K58">
    <cfRule type="cellIs" dxfId="107" priority="151" operator="between">
      <formula>2</formula>
      <formula>3</formula>
    </cfRule>
  </conditionalFormatting>
  <conditionalFormatting sqref="J56:J58">
    <cfRule type="cellIs" dxfId="106" priority="148" operator="equal">
      <formula>1</formula>
    </cfRule>
    <cfRule type="cellIs" dxfId="105" priority="149" stopIfTrue="1" operator="between">
      <formula>2</formula>
      <formula>4</formula>
    </cfRule>
    <cfRule type="cellIs" dxfId="104" priority="150" operator="greaterThanOrEqual">
      <formula>6</formula>
    </cfRule>
  </conditionalFormatting>
  <conditionalFormatting sqref="P56:P58">
    <cfRule type="cellIs" dxfId="103" priority="145" operator="lessThanOrEqual">
      <formula>3</formula>
    </cfRule>
    <cfRule type="cellIs" dxfId="102" priority="146" stopIfTrue="1" operator="between">
      <formula>4</formula>
      <formula>10</formula>
    </cfRule>
    <cfRule type="cellIs" dxfId="101" priority="147" operator="greaterThanOrEqual">
      <formula>10</formula>
    </cfRule>
  </conditionalFormatting>
  <conditionalFormatting sqref="Q56:Q58">
    <cfRule type="cellIs" dxfId="100" priority="142" operator="equal">
      <formula>"LEVE"</formula>
    </cfRule>
    <cfRule type="cellIs" dxfId="99" priority="143" operator="equal">
      <formula>"MODERADO"</formula>
    </cfRule>
    <cfRule type="cellIs" dxfId="98" priority="144" operator="equal">
      <formula>"GRAVE"</formula>
    </cfRule>
  </conditionalFormatting>
  <conditionalFormatting sqref="N47:O49">
    <cfRule type="containsText" dxfId="97" priority="139" stopIfTrue="1" operator="containsText" text="3">
      <formula>NOT(ISERROR(SEARCH("3",N47)))</formula>
    </cfRule>
    <cfRule type="containsText" dxfId="96" priority="140" stopIfTrue="1" operator="containsText" text="3">
      <formula>NOT(ISERROR(SEARCH("3",N47)))</formula>
    </cfRule>
    <cfRule type="containsText" dxfId="95" priority="141" stopIfTrue="1" operator="containsText" text="1">
      <formula>NOT(ISERROR(SEARCH("1",N47)))</formula>
    </cfRule>
  </conditionalFormatting>
  <conditionalFormatting sqref="M50:O52">
    <cfRule type="containsText" dxfId="94" priority="136" stopIfTrue="1" operator="containsText" text="3">
      <formula>NOT(ISERROR(SEARCH("3",M50)))</formula>
    </cfRule>
    <cfRule type="containsText" dxfId="93" priority="137" stopIfTrue="1" operator="containsText" text="3">
      <formula>NOT(ISERROR(SEARCH("3",M50)))</formula>
    </cfRule>
    <cfRule type="containsText" dxfId="92" priority="138" stopIfTrue="1" operator="containsText" text="1">
      <formula>NOT(ISERROR(SEARCH("1",M50)))</formula>
    </cfRule>
  </conditionalFormatting>
  <conditionalFormatting sqref="M55:O55 N53:O54">
    <cfRule type="containsText" dxfId="91" priority="133" stopIfTrue="1" operator="containsText" text="3">
      <formula>NOT(ISERROR(SEARCH("3",M53)))</formula>
    </cfRule>
    <cfRule type="containsText" dxfId="90" priority="134" stopIfTrue="1" operator="containsText" text="3">
      <formula>NOT(ISERROR(SEARCH("3",M53)))</formula>
    </cfRule>
    <cfRule type="containsText" dxfId="89" priority="135" stopIfTrue="1" operator="containsText" text="1">
      <formula>NOT(ISERROR(SEARCH("1",M53)))</formula>
    </cfRule>
  </conditionalFormatting>
  <conditionalFormatting sqref="K59:K61 M60:O61">
    <cfRule type="containsText" dxfId="88" priority="130" stopIfTrue="1" operator="containsText" text="3">
      <formula>NOT(ISERROR(SEARCH("3",K59)))</formula>
    </cfRule>
    <cfRule type="containsText" dxfId="87" priority="131" stopIfTrue="1" operator="containsText" text="3">
      <formula>NOT(ISERROR(SEARCH("3",K59)))</formula>
    </cfRule>
    <cfRule type="containsText" dxfId="86" priority="132" stopIfTrue="1" operator="containsText" text="1">
      <formula>NOT(ISERROR(SEARCH("1",K59)))</formula>
    </cfRule>
  </conditionalFormatting>
  <conditionalFormatting sqref="H59:H61">
    <cfRule type="containsText" dxfId="85" priority="127" operator="containsText" text="MEDIA">
      <formula>NOT(ISERROR(SEARCH("MEDIA",H59)))</formula>
    </cfRule>
    <cfRule type="containsText" dxfId="84" priority="128" operator="containsText" text="ALTA">
      <formula>NOT(ISERROR(SEARCH("ALTA",H59)))</formula>
    </cfRule>
    <cfRule type="containsText" dxfId="83" priority="129" operator="containsText" text="BAJA">
      <formula>NOT(ISERROR(SEARCH("BAJA",H59)))</formula>
    </cfRule>
  </conditionalFormatting>
  <conditionalFormatting sqref="I59:I61">
    <cfRule type="containsText" dxfId="82" priority="124" operator="containsText" text="MEDIO">
      <formula>NOT(ISERROR(SEARCH("MEDIO",I59)))</formula>
    </cfRule>
    <cfRule type="containsText" dxfId="81" priority="125" operator="containsText" text="ALTO">
      <formula>NOT(ISERROR(SEARCH("ALTO",I59)))</formula>
    </cfRule>
    <cfRule type="containsText" dxfId="80" priority="126" operator="containsText" text="BAJO">
      <formula>NOT(ISERROR(SEARCH("BAJO",I59)))</formula>
    </cfRule>
  </conditionalFormatting>
  <conditionalFormatting sqref="K59:K61">
    <cfRule type="cellIs" dxfId="79" priority="123" operator="between">
      <formula>2</formula>
      <formula>3</formula>
    </cfRule>
  </conditionalFormatting>
  <conditionalFormatting sqref="J59:J61">
    <cfRule type="cellIs" dxfId="78" priority="120" operator="equal">
      <formula>1</formula>
    </cfRule>
    <cfRule type="cellIs" dxfId="77" priority="121" stopIfTrue="1" operator="between">
      <formula>2</formula>
      <formula>4</formula>
    </cfRule>
    <cfRule type="cellIs" dxfId="76" priority="122" operator="greaterThanOrEqual">
      <formula>6</formula>
    </cfRule>
  </conditionalFormatting>
  <conditionalFormatting sqref="P59:P61">
    <cfRule type="cellIs" dxfId="75" priority="117" operator="lessThanOrEqual">
      <formula>3</formula>
    </cfRule>
    <cfRule type="cellIs" dxfId="74" priority="118" stopIfTrue="1" operator="between">
      <formula>4</formula>
      <formula>10</formula>
    </cfRule>
    <cfRule type="cellIs" dxfId="73" priority="119" operator="greaterThanOrEqual">
      <formula>10</formula>
    </cfRule>
  </conditionalFormatting>
  <conditionalFormatting sqref="Q59:Q61">
    <cfRule type="cellIs" dxfId="72" priority="114" operator="equal">
      <formula>"LEVE"</formula>
    </cfRule>
    <cfRule type="cellIs" dxfId="71" priority="115" operator="equal">
      <formula>"MODERADO"</formula>
    </cfRule>
    <cfRule type="cellIs" dxfId="70" priority="116" operator="equal">
      <formula>"GRAVE"</formula>
    </cfRule>
  </conditionalFormatting>
  <conditionalFormatting sqref="K62:K64">
    <cfRule type="containsText" dxfId="69" priority="73" stopIfTrue="1" operator="containsText" text="3">
      <formula>NOT(ISERROR(SEARCH("3",K62)))</formula>
    </cfRule>
    <cfRule type="containsText" dxfId="68" priority="74" stopIfTrue="1" operator="containsText" text="3">
      <formula>NOT(ISERROR(SEARCH("3",K62)))</formula>
    </cfRule>
    <cfRule type="containsText" dxfId="67" priority="75" stopIfTrue="1" operator="containsText" text="1">
      <formula>NOT(ISERROR(SEARCH("1",K62)))</formula>
    </cfRule>
  </conditionalFormatting>
  <conditionalFormatting sqref="H62:H64">
    <cfRule type="containsText" dxfId="66" priority="70" operator="containsText" text="MEDIA">
      <formula>NOT(ISERROR(SEARCH("MEDIA",H62)))</formula>
    </cfRule>
    <cfRule type="containsText" dxfId="65" priority="71" operator="containsText" text="ALTA">
      <formula>NOT(ISERROR(SEARCH("ALTA",H62)))</formula>
    </cfRule>
    <cfRule type="containsText" dxfId="64" priority="72" operator="containsText" text="BAJA">
      <formula>NOT(ISERROR(SEARCH("BAJA",H62)))</formula>
    </cfRule>
  </conditionalFormatting>
  <conditionalFormatting sqref="I62:I64">
    <cfRule type="containsText" dxfId="63" priority="67" operator="containsText" text="MEDIO">
      <formula>NOT(ISERROR(SEARCH("MEDIO",I62)))</formula>
    </cfRule>
    <cfRule type="containsText" dxfId="62" priority="68" operator="containsText" text="ALTO">
      <formula>NOT(ISERROR(SEARCH("ALTO",I62)))</formula>
    </cfRule>
    <cfRule type="containsText" dxfId="61" priority="69" operator="containsText" text="BAJO">
      <formula>NOT(ISERROR(SEARCH("BAJO",I62)))</formula>
    </cfRule>
  </conditionalFormatting>
  <conditionalFormatting sqref="K62:K64">
    <cfRule type="cellIs" dxfId="60" priority="66" operator="between">
      <formula>2</formula>
      <formula>3</formula>
    </cfRule>
  </conditionalFormatting>
  <conditionalFormatting sqref="J62:J64">
    <cfRule type="cellIs" dxfId="59" priority="63" operator="equal">
      <formula>1</formula>
    </cfRule>
    <cfRule type="cellIs" dxfId="58" priority="64" stopIfTrue="1" operator="between">
      <formula>2</formula>
      <formula>4</formula>
    </cfRule>
    <cfRule type="cellIs" dxfId="57" priority="65" operator="greaterThanOrEqual">
      <formula>6</formula>
    </cfRule>
  </conditionalFormatting>
  <conditionalFormatting sqref="P62:P64">
    <cfRule type="cellIs" dxfId="56" priority="60" operator="lessThanOrEqual">
      <formula>3</formula>
    </cfRule>
    <cfRule type="cellIs" dxfId="55" priority="61" stopIfTrue="1" operator="between">
      <formula>4</formula>
      <formula>10</formula>
    </cfRule>
    <cfRule type="cellIs" dxfId="54" priority="62" operator="greaterThanOrEqual">
      <formula>10</formula>
    </cfRule>
  </conditionalFormatting>
  <conditionalFormatting sqref="Q62:Q64">
    <cfRule type="cellIs" dxfId="53" priority="57" operator="equal">
      <formula>"LEVE"</formula>
    </cfRule>
    <cfRule type="cellIs" dxfId="52" priority="58" operator="equal">
      <formula>"MODERADO"</formula>
    </cfRule>
    <cfRule type="cellIs" dxfId="51" priority="59" operator="equal">
      <formula>"GRAVE"</formula>
    </cfRule>
  </conditionalFormatting>
  <conditionalFormatting sqref="N56:O56">
    <cfRule type="containsText" dxfId="50" priority="16" stopIfTrue="1" operator="containsText" text="3">
      <formula>NOT(ISERROR(SEARCH("3",N56)))</formula>
    </cfRule>
    <cfRule type="containsText" dxfId="49" priority="17" stopIfTrue="1" operator="containsText" text="3">
      <formula>NOT(ISERROR(SEARCH("3",N56)))</formula>
    </cfRule>
    <cfRule type="containsText" dxfId="48" priority="18" stopIfTrue="1" operator="containsText" text="1">
      <formula>NOT(ISERROR(SEARCH("1",N56)))</formula>
    </cfRule>
  </conditionalFormatting>
  <conditionalFormatting sqref="M59:O59">
    <cfRule type="containsText" dxfId="47" priority="13" stopIfTrue="1" operator="containsText" text="3">
      <formula>NOT(ISERROR(SEARCH("3",M59)))</formula>
    </cfRule>
    <cfRule type="containsText" dxfId="46" priority="14" stopIfTrue="1" operator="containsText" text="3">
      <formula>NOT(ISERROR(SEARCH("3",M59)))</formula>
    </cfRule>
    <cfRule type="containsText" dxfId="45" priority="15" stopIfTrue="1" operator="containsText" text="1">
      <formula>NOT(ISERROR(SEARCH("1",M59)))</formula>
    </cfRule>
  </conditionalFormatting>
  <conditionalFormatting sqref="M62:O64">
    <cfRule type="containsText" dxfId="44" priority="7" stopIfTrue="1" operator="containsText" text="3">
      <formula>NOT(ISERROR(SEARCH("3",M62)))</formula>
    </cfRule>
    <cfRule type="containsText" dxfId="43" priority="8" stopIfTrue="1" operator="containsText" text="3">
      <formula>NOT(ISERROR(SEARCH("3",M62)))</formula>
    </cfRule>
    <cfRule type="containsText" dxfId="42" priority="9" stopIfTrue="1" operator="containsText" text="1">
      <formula>NOT(ISERROR(SEARCH("1",M62)))</formula>
    </cfRule>
  </conditionalFormatting>
  <dataValidations xWindow="807" yWindow="603" count="16">
    <dataValidation allowBlank="1" showInputMessage="1" showErrorMessage="1" prompt="Defina el riesgo_x000a_" sqref="D8:D40 D44:D64"/>
    <dataValidation allowBlank="1" showInputMessage="1" showErrorMessage="1" prompt="Describa brevemente en qué consiste el riesgo" sqref="E8:E40 E44:E64"/>
    <dataValidation allowBlank="1" showInputMessage="1" showErrorMessage="1" prompt="Identiique aquellas principales consecuencias que se pueden presentar al momento de que se materialice el riesgo" sqref="G8:G40 G44:G64"/>
    <dataValidation type="date" operator="greaterThan" allowBlank="1" showInputMessage="1" showErrorMessage="1" errorTitle="INTRODUZCA FECHA" error="DD/MM/AA" promptTitle="FECHA DE ELABORACIÓN" prompt="Ingrese la fecha en la cual elabora el plan de manejo de riesgos" sqref="S3">
      <formula1>#REF!</formula1>
    </dataValidation>
    <dataValidation allowBlank="1" showInputMessage="1" showErrorMessage="1" prompt="De acuerdo al análisis de los factores interno y externos que incluyo en el estudio de contexto del proceso, establezca claramente la causa que genera el riesgo." sqref="F8:F40 F44:F64"/>
    <dataValidation allowBlank="1" showInputMessage="1" showErrorMessage="1" promptTitle="TRATAMIENTO DEL RIESGO" prompt="Defina el tratamiento que se le dará al riesgo" sqref="R8 R11 R14 R17 R20 R23 R26 R29 R32 R35 R38 R41 R44 R47 R50 R53 R56 R59 R62"/>
    <dataValidation allowBlank="1" showInputMessage="1" showErrorMessage="1" promptTitle="INDICADOR  DEL RIESGO" prompt="Establezca un indicador que permita monitorear el riesgo" sqref="T8:T64"/>
    <dataValidation allowBlank="1" showInputMessage="1" showErrorMessage="1" promptTitle="CONTROL" prompt="Defina el estado del control asociado al riesgo" sqref="L8:L64"/>
    <dataValidation type="list" allowBlank="1" showInputMessage="1" showErrorMessage="1" promptTitle="Periodicidad" prompt="Determine los intervalos en los cuales aplica el control" sqref="N8:N64">
      <formula1>"Anual, Semestral, Trimestral, Bimestral, Mensual, Quincenal, Semanal, Diaria,Otra"</formula1>
    </dataValidation>
    <dataValidation type="list" allowBlank="1" showInputMessage="1" showErrorMessage="1" promptTitle="Tipo de control" prompt="Defina que tipo de control es el que se aplica" sqref="O8:O64">
      <formula1>"Detectivo, Correctivo, Preventivo, Direccion"</formula1>
    </dataValidation>
    <dataValidation type="list" allowBlank="1" showInputMessage="1" showErrorMessage="1" errorTitle="DATO NO VALIDO" error="CELDA DE SELECCIÓN  - NO CAMBIAR CONFIGURACIÓN" promptTitle="PROBABILIDAD" prompt="Seleccione la probabilidad de ocurrencia del riesgo" sqref="H8:H64">
      <formula1>"ALTA,MEDIA, BAJA"</formula1>
    </dataValidation>
    <dataValidation type="list" allowBlank="1" showInputMessage="1" showErrorMessage="1" errorTitle="DATO NO VALIDO" error="CELDA DE SELECCIÓN - NO CAMBIAR CONFIGURACIÓN" promptTitle="IMPACTO" prompt="Seleccione el nivel de impacto del riesgo" sqref="I8:I64">
      <formula1>"ALTO, MEDIO, BAJO"</formula1>
    </dataValidation>
    <dataValidation type="list" allowBlank="1" showInputMessage="1" showErrorMessage="1" errorTitle="DATO NO VALIDO" error="CELDA DE SELECCIÓN - NO CAMBIAR CONFIGURACIÓN" promptTitle="TIPO DE RIESGO" prompt="Seleccione el Tipo de Riesgo" sqref="C8:C64">
      <formula1>"Estratégico, Imagen, Operacional, Financiero, Contable, Presupuestal, Cumplimiento, Tecnología, Información, Transparencia, Laborales, Ambiental, Derechos Humanos"</formula1>
    </dataValidation>
    <dataValidation type="list" allowBlank="1" showInputMessage="1" showErrorMessage="1" errorTitle="DATO NO VÁLIDO" error="CELDA DE SELECCIÓN - NO CAMBIAR CONFIGURACIÓN" promptTitle="Estado del Control" prompt="Determine el estado del control" sqref="K8:K64">
      <formula1>"No existen, No aplicados, Aplicados - No efectivos, Aplicados efectivos y No Documentados, Documentados Aplicados y Efectivos"</formula1>
    </dataValidation>
    <dataValidation type="list" allowBlank="1" showInputMessage="1" showErrorMessage="1" errorTitle="DATO NO VÁLIDO" error="CELDA DE SELECCIÓN - NO CAMBIAR CONFIGURACIÓN" promptTitle="CONTROL" prompt="Defina el estado del control asociado al riesgo" sqref="K8:K64">
      <formula1>"No existen, No aplicados, Aplicados - No efectivos, Aplicados efectivos y No Documentados, Documentados Aplicados y Efectivos"</formula1>
    </dataValidation>
    <dataValidation allowBlank="1" showInputMessage="1" showErrorMessage="1" errorTitle="DATO NO VALIDO" error="CELDA DE SELECCIÓN - NO CAMBIAR CONFIGURACIÓN" promptTitle="TIPO DE RIESGO" prompt="Seleccione el Tipo de Riesgo" sqref="B8:B64"/>
  </dataValidations>
  <pageMargins left="1.3779527559055118" right="0.15748031496062992" top="0.59055118110236227" bottom="0.39370078740157483" header="0" footer="0"/>
  <pageSetup paperSize="5" scale="58" fitToHeight="10"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0" sqref="B10"/>
    </sheetView>
  </sheetViews>
  <sheetFormatPr baseColWidth="10" defaultColWidth="11.42578125" defaultRowHeight="12.75" x14ac:dyDescent="0.2"/>
  <cols>
    <col min="1" max="1" width="4.5703125" customWidth="1"/>
    <col min="2" max="2" width="35.7109375" customWidth="1"/>
  </cols>
  <sheetData>
    <row r="1" spans="1:2" x14ac:dyDescent="0.2">
      <c r="A1" t="s">
        <v>8</v>
      </c>
    </row>
    <row r="3" spans="1:2" x14ac:dyDescent="0.2">
      <c r="A3" s="6" t="s">
        <v>9</v>
      </c>
    </row>
    <row r="5" spans="1:2" x14ac:dyDescent="0.2">
      <c r="A5">
        <v>1</v>
      </c>
      <c r="B5" t="s">
        <v>10</v>
      </c>
    </row>
    <row r="6" spans="1:2" x14ac:dyDescent="0.2">
      <c r="A6">
        <v>2</v>
      </c>
      <c r="B6" t="s">
        <v>11</v>
      </c>
    </row>
    <row r="7" spans="1:2" x14ac:dyDescent="0.2">
      <c r="A7">
        <v>3</v>
      </c>
      <c r="B7" t="s">
        <v>12</v>
      </c>
    </row>
    <row r="8" spans="1:2" x14ac:dyDescent="0.2">
      <c r="A8">
        <v>5</v>
      </c>
      <c r="B8" t="s">
        <v>13</v>
      </c>
    </row>
    <row r="9" spans="1:2" x14ac:dyDescent="0.2">
      <c r="A9">
        <v>6</v>
      </c>
      <c r="B9" t="s">
        <v>14</v>
      </c>
    </row>
    <row r="10" spans="1:2" x14ac:dyDescent="0.2">
      <c r="A10">
        <v>7</v>
      </c>
      <c r="B10" t="s">
        <v>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opLeftCell="A28" zoomScaleNormal="100" workbookViewId="0">
      <selection activeCell="F6" sqref="F6"/>
    </sheetView>
  </sheetViews>
  <sheetFormatPr baseColWidth="10" defaultColWidth="11.42578125" defaultRowHeight="12.75" x14ac:dyDescent="0.2"/>
  <cols>
    <col min="1" max="1" width="11.42578125" style="20"/>
    <col min="2" max="2" width="1.5703125" style="20" customWidth="1"/>
    <col min="3" max="8" width="11.7109375" customWidth="1"/>
    <col min="9" max="10" width="1.5703125" customWidth="1"/>
    <col min="11" max="11" width="9.7109375" customWidth="1"/>
    <col min="12" max="12" width="9.85546875" customWidth="1"/>
    <col min="13" max="17" width="13.7109375" customWidth="1"/>
    <col min="18" max="18" width="1.5703125" customWidth="1"/>
    <col min="250" max="250" width="53.85546875" customWidth="1"/>
    <col min="251" max="251" width="4.140625" customWidth="1"/>
    <col min="252" max="252" width="3.7109375" customWidth="1"/>
    <col min="253" max="254" width="4.7109375" customWidth="1"/>
    <col min="255" max="255" width="8.7109375" customWidth="1"/>
    <col min="256" max="258" width="16.7109375" customWidth="1"/>
    <col min="259" max="259" width="3.7109375" customWidth="1"/>
    <col min="506" max="506" width="53.85546875" customWidth="1"/>
    <col min="507" max="507" width="4.140625" customWidth="1"/>
    <col min="508" max="508" width="3.7109375" customWidth="1"/>
    <col min="509" max="510" width="4.7109375" customWidth="1"/>
    <col min="511" max="511" width="8.7109375" customWidth="1"/>
    <col min="512" max="514" width="16.7109375" customWidth="1"/>
    <col min="515" max="515" width="3.7109375" customWidth="1"/>
    <col min="762" max="762" width="53.85546875" customWidth="1"/>
    <col min="763" max="763" width="4.140625" customWidth="1"/>
    <col min="764" max="764" width="3.7109375" customWidth="1"/>
    <col min="765" max="766" width="4.7109375" customWidth="1"/>
    <col min="767" max="767" width="8.7109375" customWidth="1"/>
    <col min="768" max="770" width="16.7109375" customWidth="1"/>
    <col min="771" max="771" width="3.7109375" customWidth="1"/>
    <col min="1018" max="1018" width="53.85546875" customWidth="1"/>
    <col min="1019" max="1019" width="4.140625" customWidth="1"/>
    <col min="1020" max="1020" width="3.7109375" customWidth="1"/>
    <col min="1021" max="1022" width="4.7109375" customWidth="1"/>
    <col min="1023" max="1023" width="8.7109375" customWidth="1"/>
    <col min="1024" max="1026" width="16.7109375" customWidth="1"/>
    <col min="1027" max="1027" width="3.7109375" customWidth="1"/>
    <col min="1274" max="1274" width="53.85546875" customWidth="1"/>
    <col min="1275" max="1275" width="4.140625" customWidth="1"/>
    <col min="1276" max="1276" width="3.7109375" customWidth="1"/>
    <col min="1277" max="1278" width="4.7109375" customWidth="1"/>
    <col min="1279" max="1279" width="8.7109375" customWidth="1"/>
    <col min="1280" max="1282" width="16.7109375" customWidth="1"/>
    <col min="1283" max="1283" width="3.7109375" customWidth="1"/>
    <col min="1530" max="1530" width="53.85546875" customWidth="1"/>
    <col min="1531" max="1531" width="4.140625" customWidth="1"/>
    <col min="1532" max="1532" width="3.7109375" customWidth="1"/>
    <col min="1533" max="1534" width="4.7109375" customWidth="1"/>
    <col min="1535" max="1535" width="8.7109375" customWidth="1"/>
    <col min="1536" max="1538" width="16.7109375" customWidth="1"/>
    <col min="1539" max="1539" width="3.7109375" customWidth="1"/>
    <col min="1786" max="1786" width="53.85546875" customWidth="1"/>
    <col min="1787" max="1787" width="4.140625" customWidth="1"/>
    <col min="1788" max="1788" width="3.7109375" customWidth="1"/>
    <col min="1789" max="1790" width="4.7109375" customWidth="1"/>
    <col min="1791" max="1791" width="8.7109375" customWidth="1"/>
    <col min="1792" max="1794" width="16.7109375" customWidth="1"/>
    <col min="1795" max="1795" width="3.7109375" customWidth="1"/>
    <col min="2042" max="2042" width="53.85546875" customWidth="1"/>
    <col min="2043" max="2043" width="4.140625" customWidth="1"/>
    <col min="2044" max="2044" width="3.7109375" customWidth="1"/>
    <col min="2045" max="2046" width="4.7109375" customWidth="1"/>
    <col min="2047" max="2047" width="8.7109375" customWidth="1"/>
    <col min="2048" max="2050" width="16.7109375" customWidth="1"/>
    <col min="2051" max="2051" width="3.7109375" customWidth="1"/>
    <col min="2298" max="2298" width="53.85546875" customWidth="1"/>
    <col min="2299" max="2299" width="4.140625" customWidth="1"/>
    <col min="2300" max="2300" width="3.7109375" customWidth="1"/>
    <col min="2301" max="2302" width="4.7109375" customWidth="1"/>
    <col min="2303" max="2303" width="8.7109375" customWidth="1"/>
    <col min="2304" max="2306" width="16.7109375" customWidth="1"/>
    <col min="2307" max="2307" width="3.7109375" customWidth="1"/>
    <col min="2554" max="2554" width="53.85546875" customWidth="1"/>
    <col min="2555" max="2555" width="4.140625" customWidth="1"/>
    <col min="2556" max="2556" width="3.7109375" customWidth="1"/>
    <col min="2557" max="2558" width="4.7109375" customWidth="1"/>
    <col min="2559" max="2559" width="8.7109375" customWidth="1"/>
    <col min="2560" max="2562" width="16.7109375" customWidth="1"/>
    <col min="2563" max="2563" width="3.7109375" customWidth="1"/>
    <col min="2810" max="2810" width="53.85546875" customWidth="1"/>
    <col min="2811" max="2811" width="4.140625" customWidth="1"/>
    <col min="2812" max="2812" width="3.7109375" customWidth="1"/>
    <col min="2813" max="2814" width="4.7109375" customWidth="1"/>
    <col min="2815" max="2815" width="8.7109375" customWidth="1"/>
    <col min="2816" max="2818" width="16.7109375" customWidth="1"/>
    <col min="2819" max="2819" width="3.7109375" customWidth="1"/>
    <col min="3066" max="3066" width="53.85546875" customWidth="1"/>
    <col min="3067" max="3067" width="4.140625" customWidth="1"/>
    <col min="3068" max="3068" width="3.7109375" customWidth="1"/>
    <col min="3069" max="3070" width="4.7109375" customWidth="1"/>
    <col min="3071" max="3071" width="8.7109375" customWidth="1"/>
    <col min="3072" max="3074" width="16.7109375" customWidth="1"/>
    <col min="3075" max="3075" width="3.7109375" customWidth="1"/>
    <col min="3322" max="3322" width="53.85546875" customWidth="1"/>
    <col min="3323" max="3323" width="4.140625" customWidth="1"/>
    <col min="3324" max="3324" width="3.7109375" customWidth="1"/>
    <col min="3325" max="3326" width="4.7109375" customWidth="1"/>
    <col min="3327" max="3327" width="8.7109375" customWidth="1"/>
    <col min="3328" max="3330" width="16.7109375" customWidth="1"/>
    <col min="3331" max="3331" width="3.7109375" customWidth="1"/>
    <col min="3578" max="3578" width="53.85546875" customWidth="1"/>
    <col min="3579" max="3579" width="4.140625" customWidth="1"/>
    <col min="3580" max="3580" width="3.7109375" customWidth="1"/>
    <col min="3581" max="3582" width="4.7109375" customWidth="1"/>
    <col min="3583" max="3583" width="8.7109375" customWidth="1"/>
    <col min="3584" max="3586" width="16.7109375" customWidth="1"/>
    <col min="3587" max="3587" width="3.7109375" customWidth="1"/>
    <col min="3834" max="3834" width="53.85546875" customWidth="1"/>
    <col min="3835" max="3835" width="4.140625" customWidth="1"/>
    <col min="3836" max="3836" width="3.7109375" customWidth="1"/>
    <col min="3837" max="3838" width="4.7109375" customWidth="1"/>
    <col min="3839" max="3839" width="8.7109375" customWidth="1"/>
    <col min="3840" max="3842" width="16.7109375" customWidth="1"/>
    <col min="3843" max="3843" width="3.7109375" customWidth="1"/>
    <col min="4090" max="4090" width="53.85546875" customWidth="1"/>
    <col min="4091" max="4091" width="4.140625" customWidth="1"/>
    <col min="4092" max="4092" width="3.7109375" customWidth="1"/>
    <col min="4093" max="4094" width="4.7109375" customWidth="1"/>
    <col min="4095" max="4095" width="8.7109375" customWidth="1"/>
    <col min="4096" max="4098" width="16.7109375" customWidth="1"/>
    <col min="4099" max="4099" width="3.7109375" customWidth="1"/>
    <col min="4346" max="4346" width="53.85546875" customWidth="1"/>
    <col min="4347" max="4347" width="4.140625" customWidth="1"/>
    <col min="4348" max="4348" width="3.7109375" customWidth="1"/>
    <col min="4349" max="4350" width="4.7109375" customWidth="1"/>
    <col min="4351" max="4351" width="8.7109375" customWidth="1"/>
    <col min="4352" max="4354" width="16.7109375" customWidth="1"/>
    <col min="4355" max="4355" width="3.7109375" customWidth="1"/>
    <col min="4602" max="4602" width="53.85546875" customWidth="1"/>
    <col min="4603" max="4603" width="4.140625" customWidth="1"/>
    <col min="4604" max="4604" width="3.7109375" customWidth="1"/>
    <col min="4605" max="4606" width="4.7109375" customWidth="1"/>
    <col min="4607" max="4607" width="8.7109375" customWidth="1"/>
    <col min="4608" max="4610" width="16.7109375" customWidth="1"/>
    <col min="4611" max="4611" width="3.7109375" customWidth="1"/>
    <col min="4858" max="4858" width="53.85546875" customWidth="1"/>
    <col min="4859" max="4859" width="4.140625" customWidth="1"/>
    <col min="4860" max="4860" width="3.7109375" customWidth="1"/>
    <col min="4861" max="4862" width="4.7109375" customWidth="1"/>
    <col min="4863" max="4863" width="8.7109375" customWidth="1"/>
    <col min="4864" max="4866" width="16.7109375" customWidth="1"/>
    <col min="4867" max="4867" width="3.7109375" customWidth="1"/>
    <col min="5114" max="5114" width="53.85546875" customWidth="1"/>
    <col min="5115" max="5115" width="4.140625" customWidth="1"/>
    <col min="5116" max="5116" width="3.7109375" customWidth="1"/>
    <col min="5117" max="5118" width="4.7109375" customWidth="1"/>
    <col min="5119" max="5119" width="8.7109375" customWidth="1"/>
    <col min="5120" max="5122" width="16.7109375" customWidth="1"/>
    <col min="5123" max="5123" width="3.7109375" customWidth="1"/>
    <col min="5370" max="5370" width="53.85546875" customWidth="1"/>
    <col min="5371" max="5371" width="4.140625" customWidth="1"/>
    <col min="5372" max="5372" width="3.7109375" customWidth="1"/>
    <col min="5373" max="5374" width="4.7109375" customWidth="1"/>
    <col min="5375" max="5375" width="8.7109375" customWidth="1"/>
    <col min="5376" max="5378" width="16.7109375" customWidth="1"/>
    <col min="5379" max="5379" width="3.7109375" customWidth="1"/>
    <col min="5626" max="5626" width="53.85546875" customWidth="1"/>
    <col min="5627" max="5627" width="4.140625" customWidth="1"/>
    <col min="5628" max="5628" width="3.7109375" customWidth="1"/>
    <col min="5629" max="5630" width="4.7109375" customWidth="1"/>
    <col min="5631" max="5631" width="8.7109375" customWidth="1"/>
    <col min="5632" max="5634" width="16.7109375" customWidth="1"/>
    <col min="5635" max="5635" width="3.7109375" customWidth="1"/>
    <col min="5882" max="5882" width="53.85546875" customWidth="1"/>
    <col min="5883" max="5883" width="4.140625" customWidth="1"/>
    <col min="5884" max="5884" width="3.7109375" customWidth="1"/>
    <col min="5885" max="5886" width="4.7109375" customWidth="1"/>
    <col min="5887" max="5887" width="8.7109375" customWidth="1"/>
    <col min="5888" max="5890" width="16.7109375" customWidth="1"/>
    <col min="5891" max="5891" width="3.7109375" customWidth="1"/>
    <col min="6138" max="6138" width="53.85546875" customWidth="1"/>
    <col min="6139" max="6139" width="4.140625" customWidth="1"/>
    <col min="6140" max="6140" width="3.7109375" customWidth="1"/>
    <col min="6141" max="6142" width="4.7109375" customWidth="1"/>
    <col min="6143" max="6143" width="8.7109375" customWidth="1"/>
    <col min="6144" max="6146" width="16.7109375" customWidth="1"/>
    <col min="6147" max="6147" width="3.7109375" customWidth="1"/>
    <col min="6394" max="6394" width="53.85546875" customWidth="1"/>
    <col min="6395" max="6395" width="4.140625" customWidth="1"/>
    <col min="6396" max="6396" width="3.7109375" customWidth="1"/>
    <col min="6397" max="6398" width="4.7109375" customWidth="1"/>
    <col min="6399" max="6399" width="8.7109375" customWidth="1"/>
    <col min="6400" max="6402" width="16.7109375" customWidth="1"/>
    <col min="6403" max="6403" width="3.7109375" customWidth="1"/>
    <col min="6650" max="6650" width="53.85546875" customWidth="1"/>
    <col min="6651" max="6651" width="4.140625" customWidth="1"/>
    <col min="6652" max="6652" width="3.7109375" customWidth="1"/>
    <col min="6653" max="6654" width="4.7109375" customWidth="1"/>
    <col min="6655" max="6655" width="8.7109375" customWidth="1"/>
    <col min="6656" max="6658" width="16.7109375" customWidth="1"/>
    <col min="6659" max="6659" width="3.7109375" customWidth="1"/>
    <col min="6906" max="6906" width="53.85546875" customWidth="1"/>
    <col min="6907" max="6907" width="4.140625" customWidth="1"/>
    <col min="6908" max="6908" width="3.7109375" customWidth="1"/>
    <col min="6909" max="6910" width="4.7109375" customWidth="1"/>
    <col min="6911" max="6911" width="8.7109375" customWidth="1"/>
    <col min="6912" max="6914" width="16.7109375" customWidth="1"/>
    <col min="6915" max="6915" width="3.7109375" customWidth="1"/>
    <col min="7162" max="7162" width="53.85546875" customWidth="1"/>
    <col min="7163" max="7163" width="4.140625" customWidth="1"/>
    <col min="7164" max="7164" width="3.7109375" customWidth="1"/>
    <col min="7165" max="7166" width="4.7109375" customWidth="1"/>
    <col min="7167" max="7167" width="8.7109375" customWidth="1"/>
    <col min="7168" max="7170" width="16.7109375" customWidth="1"/>
    <col min="7171" max="7171" width="3.7109375" customWidth="1"/>
    <col min="7418" max="7418" width="53.85546875" customWidth="1"/>
    <col min="7419" max="7419" width="4.140625" customWidth="1"/>
    <col min="7420" max="7420" width="3.7109375" customWidth="1"/>
    <col min="7421" max="7422" width="4.7109375" customWidth="1"/>
    <col min="7423" max="7423" width="8.7109375" customWidth="1"/>
    <col min="7424" max="7426" width="16.7109375" customWidth="1"/>
    <col min="7427" max="7427" width="3.7109375" customWidth="1"/>
    <col min="7674" max="7674" width="53.85546875" customWidth="1"/>
    <col min="7675" max="7675" width="4.140625" customWidth="1"/>
    <col min="7676" max="7676" width="3.7109375" customWidth="1"/>
    <col min="7677" max="7678" width="4.7109375" customWidth="1"/>
    <col min="7679" max="7679" width="8.7109375" customWidth="1"/>
    <col min="7680" max="7682" width="16.7109375" customWidth="1"/>
    <col min="7683" max="7683" width="3.7109375" customWidth="1"/>
    <col min="7930" max="7930" width="53.85546875" customWidth="1"/>
    <col min="7931" max="7931" width="4.140625" customWidth="1"/>
    <col min="7932" max="7932" width="3.7109375" customWidth="1"/>
    <col min="7933" max="7934" width="4.7109375" customWidth="1"/>
    <col min="7935" max="7935" width="8.7109375" customWidth="1"/>
    <col min="7936" max="7938" width="16.7109375" customWidth="1"/>
    <col min="7939" max="7939" width="3.7109375" customWidth="1"/>
    <col min="8186" max="8186" width="53.85546875" customWidth="1"/>
    <col min="8187" max="8187" width="4.140625" customWidth="1"/>
    <col min="8188" max="8188" width="3.7109375" customWidth="1"/>
    <col min="8189" max="8190" width="4.7109375" customWidth="1"/>
    <col min="8191" max="8191" width="8.7109375" customWidth="1"/>
    <col min="8192" max="8194" width="16.7109375" customWidth="1"/>
    <col min="8195" max="8195" width="3.7109375" customWidth="1"/>
    <col min="8442" max="8442" width="53.85546875" customWidth="1"/>
    <col min="8443" max="8443" width="4.140625" customWidth="1"/>
    <col min="8444" max="8444" width="3.7109375" customWidth="1"/>
    <col min="8445" max="8446" width="4.7109375" customWidth="1"/>
    <col min="8447" max="8447" width="8.7109375" customWidth="1"/>
    <col min="8448" max="8450" width="16.7109375" customWidth="1"/>
    <col min="8451" max="8451" width="3.7109375" customWidth="1"/>
    <col min="8698" max="8698" width="53.85546875" customWidth="1"/>
    <col min="8699" max="8699" width="4.140625" customWidth="1"/>
    <col min="8700" max="8700" width="3.7109375" customWidth="1"/>
    <col min="8701" max="8702" width="4.7109375" customWidth="1"/>
    <col min="8703" max="8703" width="8.7109375" customWidth="1"/>
    <col min="8704" max="8706" width="16.7109375" customWidth="1"/>
    <col min="8707" max="8707" width="3.7109375" customWidth="1"/>
    <col min="8954" max="8954" width="53.85546875" customWidth="1"/>
    <col min="8955" max="8955" width="4.140625" customWidth="1"/>
    <col min="8956" max="8956" width="3.7109375" customWidth="1"/>
    <col min="8957" max="8958" width="4.7109375" customWidth="1"/>
    <col min="8959" max="8959" width="8.7109375" customWidth="1"/>
    <col min="8960" max="8962" width="16.7109375" customWidth="1"/>
    <col min="8963" max="8963" width="3.7109375" customWidth="1"/>
    <col min="9210" max="9210" width="53.85546875" customWidth="1"/>
    <col min="9211" max="9211" width="4.140625" customWidth="1"/>
    <col min="9212" max="9212" width="3.7109375" customWidth="1"/>
    <col min="9213" max="9214" width="4.7109375" customWidth="1"/>
    <col min="9215" max="9215" width="8.7109375" customWidth="1"/>
    <col min="9216" max="9218" width="16.7109375" customWidth="1"/>
    <col min="9219" max="9219" width="3.7109375" customWidth="1"/>
    <col min="9466" max="9466" width="53.85546875" customWidth="1"/>
    <col min="9467" max="9467" width="4.140625" customWidth="1"/>
    <col min="9468" max="9468" width="3.7109375" customWidth="1"/>
    <col min="9469" max="9470" width="4.7109375" customWidth="1"/>
    <col min="9471" max="9471" width="8.7109375" customWidth="1"/>
    <col min="9472" max="9474" width="16.7109375" customWidth="1"/>
    <col min="9475" max="9475" width="3.7109375" customWidth="1"/>
    <col min="9722" max="9722" width="53.85546875" customWidth="1"/>
    <col min="9723" max="9723" width="4.140625" customWidth="1"/>
    <col min="9724" max="9724" width="3.7109375" customWidth="1"/>
    <col min="9725" max="9726" width="4.7109375" customWidth="1"/>
    <col min="9727" max="9727" width="8.7109375" customWidth="1"/>
    <col min="9728" max="9730" width="16.7109375" customWidth="1"/>
    <col min="9731" max="9731" width="3.7109375" customWidth="1"/>
    <col min="9978" max="9978" width="53.85546875" customWidth="1"/>
    <col min="9979" max="9979" width="4.140625" customWidth="1"/>
    <col min="9980" max="9980" width="3.7109375" customWidth="1"/>
    <col min="9981" max="9982" width="4.7109375" customWidth="1"/>
    <col min="9983" max="9983" width="8.7109375" customWidth="1"/>
    <col min="9984" max="9986" width="16.7109375" customWidth="1"/>
    <col min="9987" max="9987" width="3.7109375" customWidth="1"/>
    <col min="10234" max="10234" width="53.85546875" customWidth="1"/>
    <col min="10235" max="10235" width="4.140625" customWidth="1"/>
    <col min="10236" max="10236" width="3.7109375" customWidth="1"/>
    <col min="10237" max="10238" width="4.7109375" customWidth="1"/>
    <col min="10239" max="10239" width="8.7109375" customWidth="1"/>
    <col min="10240" max="10242" width="16.7109375" customWidth="1"/>
    <col min="10243" max="10243" width="3.7109375" customWidth="1"/>
    <col min="10490" max="10490" width="53.85546875" customWidth="1"/>
    <col min="10491" max="10491" width="4.140625" customWidth="1"/>
    <col min="10492" max="10492" width="3.7109375" customWidth="1"/>
    <col min="10493" max="10494" width="4.7109375" customWidth="1"/>
    <col min="10495" max="10495" width="8.7109375" customWidth="1"/>
    <col min="10496" max="10498" width="16.7109375" customWidth="1"/>
    <col min="10499" max="10499" width="3.7109375" customWidth="1"/>
    <col min="10746" max="10746" width="53.85546875" customWidth="1"/>
    <col min="10747" max="10747" width="4.140625" customWidth="1"/>
    <col min="10748" max="10748" width="3.7109375" customWidth="1"/>
    <col min="10749" max="10750" width="4.7109375" customWidth="1"/>
    <col min="10751" max="10751" width="8.7109375" customWidth="1"/>
    <col min="10752" max="10754" width="16.7109375" customWidth="1"/>
    <col min="10755" max="10755" width="3.7109375" customWidth="1"/>
    <col min="11002" max="11002" width="53.85546875" customWidth="1"/>
    <col min="11003" max="11003" width="4.140625" customWidth="1"/>
    <col min="11004" max="11004" width="3.7109375" customWidth="1"/>
    <col min="11005" max="11006" width="4.7109375" customWidth="1"/>
    <col min="11007" max="11007" width="8.7109375" customWidth="1"/>
    <col min="11008" max="11010" width="16.7109375" customWidth="1"/>
    <col min="11011" max="11011" width="3.7109375" customWidth="1"/>
    <col min="11258" max="11258" width="53.85546875" customWidth="1"/>
    <col min="11259" max="11259" width="4.140625" customWidth="1"/>
    <col min="11260" max="11260" width="3.7109375" customWidth="1"/>
    <col min="11261" max="11262" width="4.7109375" customWidth="1"/>
    <col min="11263" max="11263" width="8.7109375" customWidth="1"/>
    <col min="11264" max="11266" width="16.7109375" customWidth="1"/>
    <col min="11267" max="11267" width="3.7109375" customWidth="1"/>
    <col min="11514" max="11514" width="53.85546875" customWidth="1"/>
    <col min="11515" max="11515" width="4.140625" customWidth="1"/>
    <col min="11516" max="11516" width="3.7109375" customWidth="1"/>
    <col min="11517" max="11518" width="4.7109375" customWidth="1"/>
    <col min="11519" max="11519" width="8.7109375" customWidth="1"/>
    <col min="11520" max="11522" width="16.7109375" customWidth="1"/>
    <col min="11523" max="11523" width="3.7109375" customWidth="1"/>
    <col min="11770" max="11770" width="53.85546875" customWidth="1"/>
    <col min="11771" max="11771" width="4.140625" customWidth="1"/>
    <col min="11772" max="11772" width="3.7109375" customWidth="1"/>
    <col min="11773" max="11774" width="4.7109375" customWidth="1"/>
    <col min="11775" max="11775" width="8.7109375" customWidth="1"/>
    <col min="11776" max="11778" width="16.7109375" customWidth="1"/>
    <col min="11779" max="11779" width="3.7109375" customWidth="1"/>
    <col min="12026" max="12026" width="53.85546875" customWidth="1"/>
    <col min="12027" max="12027" width="4.140625" customWidth="1"/>
    <col min="12028" max="12028" width="3.7109375" customWidth="1"/>
    <col min="12029" max="12030" width="4.7109375" customWidth="1"/>
    <col min="12031" max="12031" width="8.7109375" customWidth="1"/>
    <col min="12032" max="12034" width="16.7109375" customWidth="1"/>
    <col min="12035" max="12035" width="3.7109375" customWidth="1"/>
    <col min="12282" max="12282" width="53.85546875" customWidth="1"/>
    <col min="12283" max="12283" width="4.140625" customWidth="1"/>
    <col min="12284" max="12284" width="3.7109375" customWidth="1"/>
    <col min="12285" max="12286" width="4.7109375" customWidth="1"/>
    <col min="12287" max="12287" width="8.7109375" customWidth="1"/>
    <col min="12288" max="12290" width="16.7109375" customWidth="1"/>
    <col min="12291" max="12291" width="3.7109375" customWidth="1"/>
    <col min="12538" max="12538" width="53.85546875" customWidth="1"/>
    <col min="12539" max="12539" width="4.140625" customWidth="1"/>
    <col min="12540" max="12540" width="3.7109375" customWidth="1"/>
    <col min="12541" max="12542" width="4.7109375" customWidth="1"/>
    <col min="12543" max="12543" width="8.7109375" customWidth="1"/>
    <col min="12544" max="12546" width="16.7109375" customWidth="1"/>
    <col min="12547" max="12547" width="3.7109375" customWidth="1"/>
    <col min="12794" max="12794" width="53.85546875" customWidth="1"/>
    <col min="12795" max="12795" width="4.140625" customWidth="1"/>
    <col min="12796" max="12796" width="3.7109375" customWidth="1"/>
    <col min="12797" max="12798" width="4.7109375" customWidth="1"/>
    <col min="12799" max="12799" width="8.7109375" customWidth="1"/>
    <col min="12800" max="12802" width="16.7109375" customWidth="1"/>
    <col min="12803" max="12803" width="3.7109375" customWidth="1"/>
    <col min="13050" max="13050" width="53.85546875" customWidth="1"/>
    <col min="13051" max="13051" width="4.140625" customWidth="1"/>
    <col min="13052" max="13052" width="3.7109375" customWidth="1"/>
    <col min="13053" max="13054" width="4.7109375" customWidth="1"/>
    <col min="13055" max="13055" width="8.7109375" customWidth="1"/>
    <col min="13056" max="13058" width="16.7109375" customWidth="1"/>
    <col min="13059" max="13059" width="3.7109375" customWidth="1"/>
    <col min="13306" max="13306" width="53.85546875" customWidth="1"/>
    <col min="13307" max="13307" width="4.140625" customWidth="1"/>
    <col min="13308" max="13308" width="3.7109375" customWidth="1"/>
    <col min="13309" max="13310" width="4.7109375" customWidth="1"/>
    <col min="13311" max="13311" width="8.7109375" customWidth="1"/>
    <col min="13312" max="13314" width="16.7109375" customWidth="1"/>
    <col min="13315" max="13315" width="3.7109375" customWidth="1"/>
    <col min="13562" max="13562" width="53.85546875" customWidth="1"/>
    <col min="13563" max="13563" width="4.140625" customWidth="1"/>
    <col min="13564" max="13564" width="3.7109375" customWidth="1"/>
    <col min="13565" max="13566" width="4.7109375" customWidth="1"/>
    <col min="13567" max="13567" width="8.7109375" customWidth="1"/>
    <col min="13568" max="13570" width="16.7109375" customWidth="1"/>
    <col min="13571" max="13571" width="3.7109375" customWidth="1"/>
    <col min="13818" max="13818" width="53.85546875" customWidth="1"/>
    <col min="13819" max="13819" width="4.140625" customWidth="1"/>
    <col min="13820" max="13820" width="3.7109375" customWidth="1"/>
    <col min="13821" max="13822" width="4.7109375" customWidth="1"/>
    <col min="13823" max="13823" width="8.7109375" customWidth="1"/>
    <col min="13824" max="13826" width="16.7109375" customWidth="1"/>
    <col min="13827" max="13827" width="3.7109375" customWidth="1"/>
    <col min="14074" max="14074" width="53.85546875" customWidth="1"/>
    <col min="14075" max="14075" width="4.140625" customWidth="1"/>
    <col min="14076" max="14076" width="3.7109375" customWidth="1"/>
    <col min="14077" max="14078" width="4.7109375" customWidth="1"/>
    <col min="14079" max="14079" width="8.7109375" customWidth="1"/>
    <col min="14080" max="14082" width="16.7109375" customWidth="1"/>
    <col min="14083" max="14083" width="3.7109375" customWidth="1"/>
    <col min="14330" max="14330" width="53.85546875" customWidth="1"/>
    <col min="14331" max="14331" width="4.140625" customWidth="1"/>
    <col min="14332" max="14332" width="3.7109375" customWidth="1"/>
    <col min="14333" max="14334" width="4.7109375" customWidth="1"/>
    <col min="14335" max="14335" width="8.7109375" customWidth="1"/>
    <col min="14336" max="14338" width="16.7109375" customWidth="1"/>
    <col min="14339" max="14339" width="3.7109375" customWidth="1"/>
    <col min="14586" max="14586" width="53.85546875" customWidth="1"/>
    <col min="14587" max="14587" width="4.140625" customWidth="1"/>
    <col min="14588" max="14588" width="3.7109375" customWidth="1"/>
    <col min="14589" max="14590" width="4.7109375" customWidth="1"/>
    <col min="14591" max="14591" width="8.7109375" customWidth="1"/>
    <col min="14592" max="14594" width="16.7109375" customWidth="1"/>
    <col min="14595" max="14595" width="3.7109375" customWidth="1"/>
    <col min="14842" max="14842" width="53.85546875" customWidth="1"/>
    <col min="14843" max="14843" width="4.140625" customWidth="1"/>
    <col min="14844" max="14844" width="3.7109375" customWidth="1"/>
    <col min="14845" max="14846" width="4.7109375" customWidth="1"/>
    <col min="14847" max="14847" width="8.7109375" customWidth="1"/>
    <col min="14848" max="14850" width="16.7109375" customWidth="1"/>
    <col min="14851" max="14851" width="3.7109375" customWidth="1"/>
    <col min="15098" max="15098" width="53.85546875" customWidth="1"/>
    <col min="15099" max="15099" width="4.140625" customWidth="1"/>
    <col min="15100" max="15100" width="3.7109375" customWidth="1"/>
    <col min="15101" max="15102" width="4.7109375" customWidth="1"/>
    <col min="15103" max="15103" width="8.7109375" customWidth="1"/>
    <col min="15104" max="15106" width="16.7109375" customWidth="1"/>
    <col min="15107" max="15107" width="3.7109375" customWidth="1"/>
    <col min="15354" max="15354" width="53.85546875" customWidth="1"/>
    <col min="15355" max="15355" width="4.140625" customWidth="1"/>
    <col min="15356" max="15356" width="3.7109375" customWidth="1"/>
    <col min="15357" max="15358" width="4.7109375" customWidth="1"/>
    <col min="15359" max="15359" width="8.7109375" customWidth="1"/>
    <col min="15360" max="15362" width="16.7109375" customWidth="1"/>
    <col min="15363" max="15363" width="3.7109375" customWidth="1"/>
    <col min="15610" max="15610" width="53.85546875" customWidth="1"/>
    <col min="15611" max="15611" width="4.140625" customWidth="1"/>
    <col min="15612" max="15612" width="3.7109375" customWidth="1"/>
    <col min="15613" max="15614" width="4.7109375" customWidth="1"/>
    <col min="15615" max="15615" width="8.7109375" customWidth="1"/>
    <col min="15616" max="15618" width="16.7109375" customWidth="1"/>
    <col min="15619" max="15619" width="3.7109375" customWidth="1"/>
    <col min="15866" max="15866" width="53.85546875" customWidth="1"/>
    <col min="15867" max="15867" width="4.140625" customWidth="1"/>
    <col min="15868" max="15868" width="3.7109375" customWidth="1"/>
    <col min="15869" max="15870" width="4.7109375" customWidth="1"/>
    <col min="15871" max="15871" width="8.7109375" customWidth="1"/>
    <col min="15872" max="15874" width="16.7109375" customWidth="1"/>
    <col min="15875" max="15875" width="3.7109375" customWidth="1"/>
    <col min="16122" max="16122" width="53.85546875" customWidth="1"/>
    <col min="16123" max="16123" width="4.140625" customWidth="1"/>
    <col min="16124" max="16124" width="3.7109375" customWidth="1"/>
    <col min="16125" max="16126" width="4.7109375" customWidth="1"/>
    <col min="16127" max="16127" width="8.7109375" customWidth="1"/>
    <col min="16128" max="16130" width="16.7109375" customWidth="1"/>
    <col min="16131" max="16131" width="3.7109375" customWidth="1"/>
  </cols>
  <sheetData>
    <row r="1" spans="1:18" x14ac:dyDescent="0.2">
      <c r="A1" s="170" t="s">
        <v>71</v>
      </c>
      <c r="B1" s="171"/>
      <c r="C1" s="171"/>
      <c r="D1" s="171"/>
      <c r="E1" s="171"/>
      <c r="F1" s="171"/>
      <c r="G1" s="171"/>
      <c r="H1" s="171"/>
      <c r="I1" s="171"/>
      <c r="J1" s="171"/>
      <c r="K1" s="171"/>
      <c r="L1" s="171"/>
      <c r="M1" s="171"/>
      <c r="N1" s="171"/>
      <c r="O1" s="171"/>
      <c r="P1" s="171"/>
      <c r="Q1" s="171"/>
      <c r="R1" s="172"/>
    </row>
    <row r="2" spans="1:18" x14ac:dyDescent="0.2">
      <c r="A2" s="26"/>
      <c r="B2" s="27"/>
      <c r="C2" s="27"/>
      <c r="D2" s="27"/>
      <c r="E2" s="27"/>
      <c r="F2" s="27"/>
      <c r="G2" s="27"/>
      <c r="H2" s="27"/>
      <c r="I2" s="27"/>
      <c r="J2" s="27"/>
      <c r="K2" s="27"/>
      <c r="L2" s="27"/>
      <c r="M2" s="27"/>
      <c r="N2" s="27"/>
      <c r="O2" s="34"/>
      <c r="P2" s="34"/>
      <c r="Q2" s="27"/>
      <c r="R2" s="28"/>
    </row>
    <row r="3" spans="1:18" x14ac:dyDescent="0.2">
      <c r="A3" s="167" t="s">
        <v>70</v>
      </c>
      <c r="B3" s="168"/>
      <c r="C3" s="168"/>
      <c r="D3" s="168"/>
      <c r="E3" s="168"/>
      <c r="F3" s="168"/>
      <c r="G3" s="168"/>
      <c r="H3" s="168"/>
      <c r="I3" s="168"/>
      <c r="J3" s="168"/>
      <c r="K3" s="168"/>
      <c r="L3" s="168"/>
      <c r="M3" s="168"/>
      <c r="N3" s="168"/>
      <c r="O3" s="168"/>
      <c r="P3" s="168"/>
      <c r="Q3" s="168"/>
      <c r="R3" s="169"/>
    </row>
    <row r="4" spans="1:18" x14ac:dyDescent="0.2">
      <c r="A4" s="23"/>
      <c r="B4" s="24"/>
      <c r="C4" s="7"/>
      <c r="D4" s="7"/>
      <c r="E4" s="7"/>
      <c r="F4" s="7"/>
      <c r="G4" s="7"/>
      <c r="H4" s="7"/>
      <c r="I4" s="7"/>
      <c r="J4" s="7"/>
      <c r="K4" s="7"/>
      <c r="L4" s="7"/>
      <c r="M4" s="7"/>
      <c r="N4" s="7"/>
      <c r="O4" s="7"/>
      <c r="P4" s="7"/>
      <c r="Q4" s="7"/>
      <c r="R4" s="29"/>
    </row>
    <row r="5" spans="1:18" x14ac:dyDescent="0.2">
      <c r="A5" s="166" t="s">
        <v>66</v>
      </c>
      <c r="B5" s="166"/>
      <c r="C5" s="176">
        <v>2</v>
      </c>
      <c r="D5" s="176"/>
      <c r="E5" s="25" t="s">
        <v>67</v>
      </c>
      <c r="F5" s="174" t="s">
        <v>126</v>
      </c>
      <c r="G5" s="175"/>
      <c r="H5" s="25" t="s">
        <v>68</v>
      </c>
      <c r="I5" s="173" t="s">
        <v>69</v>
      </c>
      <c r="J5" s="173"/>
      <c r="K5" s="173"/>
      <c r="L5" s="173"/>
      <c r="M5" s="173"/>
      <c r="N5" s="189" t="s">
        <v>65</v>
      </c>
      <c r="O5" s="190"/>
      <c r="P5" s="191" t="s">
        <v>5</v>
      </c>
      <c r="Q5" s="192"/>
      <c r="R5" s="193"/>
    </row>
    <row r="6" spans="1:18" ht="13.5" thickBot="1" x14ac:dyDescent="0.25"/>
    <row r="7" spans="1:18" ht="24" customHeight="1" x14ac:dyDescent="0.2">
      <c r="A7" s="22" t="s">
        <v>16</v>
      </c>
      <c r="B7" s="182"/>
      <c r="C7" s="117" t="s">
        <v>103</v>
      </c>
      <c r="D7" s="117"/>
      <c r="E7" s="117"/>
      <c r="F7" s="117"/>
      <c r="G7" s="117"/>
      <c r="H7" s="117"/>
      <c r="I7" s="186"/>
      <c r="J7" s="161"/>
      <c r="K7" s="185" t="s">
        <v>102</v>
      </c>
      <c r="L7" s="185"/>
      <c r="M7" s="185"/>
      <c r="N7" s="185"/>
      <c r="O7" s="185"/>
      <c r="P7" s="185"/>
      <c r="Q7" s="185"/>
      <c r="R7" s="177"/>
    </row>
    <row r="8" spans="1:18" ht="15" customHeight="1" x14ac:dyDescent="0.2">
      <c r="A8" s="152" t="s">
        <v>19</v>
      </c>
      <c r="B8" s="183"/>
      <c r="C8" s="118"/>
      <c r="D8" s="118"/>
      <c r="E8" s="118"/>
      <c r="F8" s="118"/>
      <c r="G8" s="118"/>
      <c r="H8" s="118"/>
      <c r="I8" s="187"/>
      <c r="J8" s="162"/>
      <c r="K8" s="104" t="s">
        <v>30</v>
      </c>
      <c r="L8" s="104"/>
      <c r="M8" s="104"/>
      <c r="N8" s="104"/>
      <c r="O8" s="104"/>
      <c r="P8" s="104"/>
      <c r="Q8" s="104"/>
      <c r="R8" s="178"/>
    </row>
    <row r="9" spans="1:18" ht="15" customHeight="1" x14ac:dyDescent="0.2">
      <c r="A9" s="152"/>
      <c r="B9" s="183"/>
      <c r="C9" s="102" t="s">
        <v>17</v>
      </c>
      <c r="D9" s="102"/>
      <c r="E9" s="102"/>
      <c r="F9" s="102" t="s">
        <v>18</v>
      </c>
      <c r="G9" s="102"/>
      <c r="H9" s="102"/>
      <c r="I9" s="187"/>
      <c r="J9" s="162"/>
      <c r="K9" s="104"/>
      <c r="L9" s="104"/>
      <c r="M9" s="104"/>
      <c r="N9" s="104"/>
      <c r="O9" s="104"/>
      <c r="P9" s="104"/>
      <c r="Q9" s="104"/>
      <c r="R9" s="178"/>
    </row>
    <row r="10" spans="1:18" ht="15" customHeight="1" x14ac:dyDescent="0.2">
      <c r="A10" s="152"/>
      <c r="B10" s="183"/>
      <c r="C10" s="103" t="s">
        <v>35</v>
      </c>
      <c r="D10" s="103"/>
      <c r="E10" s="103"/>
      <c r="F10" s="103" t="s">
        <v>41</v>
      </c>
      <c r="G10" s="103"/>
      <c r="H10" s="103"/>
      <c r="I10" s="187"/>
      <c r="J10" s="162"/>
      <c r="K10" s="104" t="s">
        <v>96</v>
      </c>
      <c r="L10" s="104"/>
      <c r="M10" s="104"/>
      <c r="N10" s="104"/>
      <c r="O10" s="104"/>
      <c r="P10" s="104"/>
      <c r="Q10" s="104"/>
      <c r="R10" s="178"/>
    </row>
    <row r="11" spans="1:18" ht="12.75" customHeight="1" x14ac:dyDescent="0.2">
      <c r="A11" s="152"/>
      <c r="B11" s="183"/>
      <c r="C11" s="103" t="s">
        <v>36</v>
      </c>
      <c r="D11" s="103"/>
      <c r="E11" s="103"/>
      <c r="F11" s="103" t="s">
        <v>42</v>
      </c>
      <c r="G11" s="103"/>
      <c r="H11" s="103"/>
      <c r="I11" s="187"/>
      <c r="J11" s="162"/>
      <c r="K11" s="104"/>
      <c r="L11" s="104"/>
      <c r="M11" s="104"/>
      <c r="N11" s="104"/>
      <c r="O11" s="104"/>
      <c r="P11" s="104"/>
      <c r="Q11" s="104"/>
      <c r="R11" s="178"/>
    </row>
    <row r="12" spans="1:18" ht="15" customHeight="1" x14ac:dyDescent="0.2">
      <c r="A12" s="152"/>
      <c r="B12" s="183"/>
      <c r="C12" s="103" t="s">
        <v>37</v>
      </c>
      <c r="D12" s="103"/>
      <c r="E12" s="103"/>
      <c r="F12" s="103" t="s">
        <v>43</v>
      </c>
      <c r="G12" s="103"/>
      <c r="H12" s="103"/>
      <c r="I12" s="187"/>
      <c r="J12" s="162"/>
      <c r="K12" s="104"/>
      <c r="L12" s="104"/>
      <c r="M12" s="104"/>
      <c r="N12" s="104"/>
      <c r="O12" s="104"/>
      <c r="P12" s="104"/>
      <c r="Q12" s="104"/>
      <c r="R12" s="178"/>
    </row>
    <row r="13" spans="1:18" ht="12.75" customHeight="1" x14ac:dyDescent="0.2">
      <c r="A13" s="152"/>
      <c r="B13" s="183"/>
      <c r="C13" s="103" t="s">
        <v>38</v>
      </c>
      <c r="D13" s="103"/>
      <c r="E13" s="103"/>
      <c r="F13" s="103" t="s">
        <v>44</v>
      </c>
      <c r="G13" s="103"/>
      <c r="H13" s="103"/>
      <c r="I13" s="187"/>
      <c r="J13" s="162"/>
      <c r="K13" s="104" t="s">
        <v>20</v>
      </c>
      <c r="L13" s="104"/>
      <c r="M13" s="104"/>
      <c r="N13" s="104"/>
      <c r="O13" s="104"/>
      <c r="P13" s="104"/>
      <c r="Q13" s="104"/>
      <c r="R13" s="178"/>
    </row>
    <row r="14" spans="1:18" ht="12.75" customHeight="1" x14ac:dyDescent="0.2">
      <c r="A14" s="152"/>
      <c r="B14" s="183"/>
      <c r="C14" s="103" t="s">
        <v>72</v>
      </c>
      <c r="D14" s="103"/>
      <c r="E14" s="103"/>
      <c r="F14" s="103" t="s">
        <v>45</v>
      </c>
      <c r="G14" s="103"/>
      <c r="H14" s="103"/>
      <c r="I14" s="187"/>
      <c r="J14" s="162"/>
      <c r="K14" s="104"/>
      <c r="L14" s="104"/>
      <c r="M14" s="104"/>
      <c r="N14" s="104"/>
      <c r="O14" s="104"/>
      <c r="P14" s="104"/>
      <c r="Q14" s="104"/>
      <c r="R14" s="178"/>
    </row>
    <row r="15" spans="1:18" ht="12.75" customHeight="1" x14ac:dyDescent="0.2">
      <c r="A15" s="152"/>
      <c r="B15" s="183"/>
      <c r="C15" s="103" t="s">
        <v>40</v>
      </c>
      <c r="D15" s="103"/>
      <c r="E15" s="103"/>
      <c r="F15" s="103" t="s">
        <v>46</v>
      </c>
      <c r="G15" s="103"/>
      <c r="H15" s="103"/>
      <c r="I15" s="187"/>
      <c r="J15" s="162"/>
      <c r="K15" s="104" t="s">
        <v>29</v>
      </c>
      <c r="L15" s="104"/>
      <c r="M15" s="104"/>
      <c r="N15" s="104"/>
      <c r="O15" s="104"/>
      <c r="P15" s="104"/>
      <c r="Q15" s="104"/>
      <c r="R15" s="178"/>
    </row>
    <row r="16" spans="1:18" ht="12.75" customHeight="1" x14ac:dyDescent="0.2">
      <c r="A16" s="152"/>
      <c r="B16" s="183"/>
      <c r="C16" s="103" t="s">
        <v>39</v>
      </c>
      <c r="D16" s="103"/>
      <c r="E16" s="103"/>
      <c r="I16" s="187"/>
      <c r="J16" s="162"/>
      <c r="K16" s="104" t="s">
        <v>105</v>
      </c>
      <c r="L16" s="104"/>
      <c r="M16" s="104"/>
      <c r="N16" s="104"/>
      <c r="O16" s="104"/>
      <c r="P16" s="104"/>
      <c r="Q16" s="104"/>
      <c r="R16" s="178"/>
    </row>
    <row r="17" spans="1:19" ht="12.75" customHeight="1" x14ac:dyDescent="0.2">
      <c r="A17" s="152"/>
      <c r="B17" s="183"/>
      <c r="C17" s="103" t="s">
        <v>104</v>
      </c>
      <c r="D17" s="103"/>
      <c r="E17" s="103"/>
      <c r="F17" s="103"/>
      <c r="G17" s="103"/>
      <c r="H17" s="103"/>
      <c r="I17" s="187"/>
      <c r="J17" s="162"/>
      <c r="K17" s="104"/>
      <c r="L17" s="104"/>
      <c r="M17" s="104"/>
      <c r="N17" s="104"/>
      <c r="O17" s="104"/>
      <c r="P17" s="104"/>
      <c r="Q17" s="104"/>
      <c r="R17" s="178"/>
    </row>
    <row r="18" spans="1:19" ht="19.5" customHeight="1" x14ac:dyDescent="0.2">
      <c r="A18" s="152"/>
      <c r="B18" s="183"/>
      <c r="C18" s="103"/>
      <c r="D18" s="103"/>
      <c r="E18" s="103"/>
      <c r="F18" s="103"/>
      <c r="G18" s="103"/>
      <c r="H18" s="103"/>
      <c r="I18" s="187"/>
      <c r="J18" s="162"/>
      <c r="K18" s="104"/>
      <c r="L18" s="104"/>
      <c r="M18" s="104"/>
      <c r="N18" s="104"/>
      <c r="O18" s="104"/>
      <c r="P18" s="104"/>
      <c r="Q18" s="104"/>
      <c r="R18" s="178"/>
    </row>
    <row r="19" spans="1:19" ht="13.5" thickBot="1" x14ac:dyDescent="0.25">
      <c r="A19" s="153"/>
      <c r="B19" s="184"/>
      <c r="C19" s="180"/>
      <c r="D19" s="180"/>
      <c r="E19" s="180"/>
      <c r="F19" s="180"/>
      <c r="G19" s="180"/>
      <c r="H19" s="180"/>
      <c r="I19" s="188"/>
      <c r="J19" s="163"/>
      <c r="K19" s="181"/>
      <c r="L19" s="181"/>
      <c r="M19" s="181"/>
      <c r="N19" s="181"/>
      <c r="O19" s="181"/>
      <c r="P19" s="181"/>
      <c r="Q19" s="181"/>
      <c r="R19" s="179"/>
    </row>
    <row r="20" spans="1:19" ht="24" customHeight="1" x14ac:dyDescent="0.2">
      <c r="A20" s="21" t="s">
        <v>21</v>
      </c>
      <c r="B20" s="124"/>
      <c r="C20" s="118" t="s">
        <v>60</v>
      </c>
      <c r="D20" s="118"/>
      <c r="E20" s="118"/>
      <c r="F20" s="118"/>
      <c r="G20" s="118"/>
      <c r="H20" s="118"/>
      <c r="I20" s="131"/>
      <c r="J20" s="161"/>
      <c r="K20" s="7"/>
      <c r="L20" s="158" t="s">
        <v>59</v>
      </c>
      <c r="M20" s="158"/>
      <c r="N20" s="158"/>
      <c r="O20" s="158"/>
      <c r="P20" s="158"/>
      <c r="Q20" s="158"/>
      <c r="R20" s="196"/>
    </row>
    <row r="21" spans="1:19" x14ac:dyDescent="0.2">
      <c r="A21" s="152" t="s">
        <v>22</v>
      </c>
      <c r="B21" s="125"/>
      <c r="C21" s="142"/>
      <c r="D21" s="142"/>
      <c r="E21" s="142"/>
      <c r="F21" s="142"/>
      <c r="G21" s="142"/>
      <c r="H21" s="142"/>
      <c r="I21" s="132"/>
      <c r="J21" s="162"/>
      <c r="K21" s="9"/>
      <c r="L21" s="158"/>
      <c r="M21" s="158"/>
      <c r="N21" s="158"/>
      <c r="O21" s="158"/>
      <c r="P21" s="158"/>
      <c r="Q21" s="158"/>
      <c r="R21" s="137"/>
      <c r="S21" s="8"/>
    </row>
    <row r="22" spans="1:19" ht="12.75" customHeight="1" x14ac:dyDescent="0.2">
      <c r="A22" s="152"/>
      <c r="B22" s="125"/>
      <c r="C22" s="144" t="s">
        <v>48</v>
      </c>
      <c r="D22" s="144"/>
      <c r="E22" s="144"/>
      <c r="F22" s="144"/>
      <c r="G22" s="144"/>
      <c r="H22" s="144"/>
      <c r="I22" s="132"/>
      <c r="J22" s="162"/>
      <c r="L22" s="145" t="s">
        <v>23</v>
      </c>
      <c r="M22" s="105" t="s">
        <v>50</v>
      </c>
      <c r="N22" s="108">
        <v>3</v>
      </c>
      <c r="O22" s="112">
        <v>6</v>
      </c>
      <c r="P22" s="112">
        <v>9</v>
      </c>
      <c r="R22" s="137"/>
      <c r="S22" s="7"/>
    </row>
    <row r="23" spans="1:19" x14ac:dyDescent="0.2">
      <c r="A23" s="152"/>
      <c r="B23" s="125"/>
      <c r="C23" s="144" t="s">
        <v>110</v>
      </c>
      <c r="D23" s="144"/>
      <c r="E23" s="144"/>
      <c r="F23" s="144"/>
      <c r="G23" s="144"/>
      <c r="H23" s="144"/>
      <c r="I23" s="132"/>
      <c r="J23" s="162"/>
      <c r="L23" s="145"/>
      <c r="M23" s="105"/>
      <c r="N23" s="109"/>
      <c r="O23" s="113"/>
      <c r="P23" s="113"/>
      <c r="R23" s="137"/>
      <c r="S23" s="7"/>
    </row>
    <row r="24" spans="1:19" x14ac:dyDescent="0.2">
      <c r="A24" s="152"/>
      <c r="B24" s="125"/>
      <c r="C24" s="144" t="s">
        <v>111</v>
      </c>
      <c r="D24" s="144"/>
      <c r="E24" s="144"/>
      <c r="F24" s="144"/>
      <c r="G24" s="144"/>
      <c r="H24" s="144"/>
      <c r="I24" s="132"/>
      <c r="J24" s="162"/>
      <c r="L24" s="145"/>
      <c r="M24" s="105" t="s">
        <v>34</v>
      </c>
      <c r="N24" s="108">
        <v>2</v>
      </c>
      <c r="O24" s="154">
        <v>4</v>
      </c>
      <c r="P24" s="110">
        <v>6</v>
      </c>
      <c r="R24" s="137"/>
      <c r="S24" s="7"/>
    </row>
    <row r="25" spans="1:19" x14ac:dyDescent="0.2">
      <c r="A25" s="152"/>
      <c r="B25" s="125"/>
      <c r="C25" s="144" t="s">
        <v>112</v>
      </c>
      <c r="D25" s="144"/>
      <c r="E25" s="144"/>
      <c r="F25" s="144"/>
      <c r="G25" s="144"/>
      <c r="H25" s="144"/>
      <c r="I25" s="132"/>
      <c r="J25" s="162"/>
      <c r="L25" s="145"/>
      <c r="M25" s="105"/>
      <c r="N25" s="109"/>
      <c r="O25" s="155"/>
      <c r="P25" s="111"/>
      <c r="R25" s="137"/>
      <c r="S25" s="7"/>
    </row>
    <row r="26" spans="1:19" x14ac:dyDescent="0.2">
      <c r="A26" s="152"/>
      <c r="B26" s="125"/>
      <c r="C26" s="143"/>
      <c r="D26" s="143"/>
      <c r="E26" s="143"/>
      <c r="F26" s="143"/>
      <c r="G26" s="143"/>
      <c r="H26" s="143"/>
      <c r="I26" s="132"/>
      <c r="J26" s="162"/>
      <c r="L26" s="145"/>
      <c r="M26" s="105" t="s">
        <v>51</v>
      </c>
      <c r="N26" s="156">
        <v>1</v>
      </c>
      <c r="O26" s="108">
        <v>2</v>
      </c>
      <c r="P26" s="108">
        <v>3</v>
      </c>
      <c r="R26" s="137"/>
      <c r="S26" s="7"/>
    </row>
    <row r="27" spans="1:19" x14ac:dyDescent="0.2">
      <c r="A27" s="152"/>
      <c r="B27" s="125"/>
      <c r="C27" s="144" t="s">
        <v>49</v>
      </c>
      <c r="D27" s="144"/>
      <c r="E27" s="144"/>
      <c r="F27" s="144"/>
      <c r="G27" s="144"/>
      <c r="H27" s="144"/>
      <c r="I27" s="132"/>
      <c r="J27" s="162"/>
      <c r="L27" s="145"/>
      <c r="M27" s="105"/>
      <c r="N27" s="157"/>
      <c r="O27" s="109"/>
      <c r="P27" s="109"/>
      <c r="R27" s="137"/>
    </row>
    <row r="28" spans="1:19" x14ac:dyDescent="0.2">
      <c r="A28" s="152"/>
      <c r="B28" s="125"/>
      <c r="C28" s="144" t="s">
        <v>113</v>
      </c>
      <c r="D28" s="144"/>
      <c r="E28" s="144"/>
      <c r="F28" s="144"/>
      <c r="G28" s="144"/>
      <c r="H28" s="144"/>
      <c r="I28" s="132"/>
      <c r="J28" s="162"/>
      <c r="K28" s="10"/>
      <c r="L28" s="10"/>
      <c r="N28" s="105" t="s">
        <v>52</v>
      </c>
      <c r="O28" s="106" t="s">
        <v>34</v>
      </c>
      <c r="P28" s="106" t="s">
        <v>50</v>
      </c>
      <c r="R28" s="137"/>
    </row>
    <row r="29" spans="1:19" x14ac:dyDescent="0.2">
      <c r="A29" s="152"/>
      <c r="B29" s="125"/>
      <c r="C29" s="144" t="s">
        <v>114</v>
      </c>
      <c r="D29" s="144"/>
      <c r="E29" s="144"/>
      <c r="F29" s="144"/>
      <c r="G29" s="144"/>
      <c r="H29" s="144"/>
      <c r="I29" s="132"/>
      <c r="J29" s="162"/>
      <c r="K29" s="143"/>
      <c r="L29" s="143"/>
      <c r="N29" s="105"/>
      <c r="O29" s="107"/>
      <c r="P29" s="107"/>
      <c r="R29" s="137"/>
    </row>
    <row r="30" spans="1:19" x14ac:dyDescent="0.2">
      <c r="A30" s="152"/>
      <c r="B30" s="125"/>
      <c r="C30" s="144" t="s">
        <v>115</v>
      </c>
      <c r="D30" s="144"/>
      <c r="E30" s="144"/>
      <c r="F30" s="144"/>
      <c r="G30" s="144"/>
      <c r="H30" s="144"/>
      <c r="I30" s="132"/>
      <c r="J30" s="162"/>
      <c r="K30" s="143"/>
      <c r="L30" s="143"/>
      <c r="M30" s="159" t="s">
        <v>24</v>
      </c>
      <c r="N30" s="159"/>
      <c r="O30" s="159"/>
      <c r="P30" s="159"/>
      <c r="Q30" s="159"/>
      <c r="R30" s="137"/>
    </row>
    <row r="31" spans="1:19" x14ac:dyDescent="0.2">
      <c r="A31" s="152"/>
      <c r="B31" s="125"/>
      <c r="C31" s="142"/>
      <c r="D31" s="142"/>
      <c r="E31" s="142"/>
      <c r="F31" s="142"/>
      <c r="G31" s="142"/>
      <c r="H31" s="142"/>
      <c r="I31" s="132"/>
      <c r="J31" s="162"/>
      <c r="K31" s="143"/>
      <c r="L31" s="143"/>
      <c r="M31" s="19"/>
      <c r="N31" s="19"/>
      <c r="O31" s="33"/>
      <c r="P31" s="33"/>
      <c r="Q31" s="19"/>
      <c r="R31" s="137"/>
    </row>
    <row r="32" spans="1:19" ht="26.25" customHeight="1" x14ac:dyDescent="0.2">
      <c r="A32" s="152"/>
      <c r="B32" s="125"/>
      <c r="C32" s="144" t="s">
        <v>106</v>
      </c>
      <c r="D32" s="144"/>
      <c r="E32" s="144"/>
      <c r="F32" s="144"/>
      <c r="G32" s="144"/>
      <c r="H32" s="144"/>
      <c r="I32" s="132"/>
      <c r="J32" s="162"/>
      <c r="K32" s="143" t="s">
        <v>47</v>
      </c>
      <c r="L32" s="143"/>
      <c r="M32" s="143"/>
      <c r="N32" s="143"/>
      <c r="O32" s="143"/>
      <c r="P32" s="143"/>
      <c r="Q32" s="143"/>
      <c r="R32" s="137"/>
    </row>
    <row r="33" spans="1:18" ht="13.5" thickBot="1" x14ac:dyDescent="0.25">
      <c r="A33" s="153"/>
      <c r="B33" s="126"/>
      <c r="C33" s="121"/>
      <c r="D33" s="121"/>
      <c r="E33" s="121"/>
      <c r="F33" s="121"/>
      <c r="G33" s="121"/>
      <c r="H33" s="121"/>
      <c r="I33" s="160"/>
      <c r="J33" s="163"/>
      <c r="K33" s="127"/>
      <c r="L33" s="127"/>
      <c r="M33" s="127"/>
      <c r="N33" s="127"/>
      <c r="O33" s="127"/>
      <c r="P33" s="127"/>
      <c r="Q33" s="127"/>
      <c r="R33" s="197"/>
    </row>
    <row r="34" spans="1:18" ht="24" customHeight="1" x14ac:dyDescent="0.2">
      <c r="A34" s="21" t="s">
        <v>25</v>
      </c>
      <c r="B34" s="124"/>
      <c r="C34" s="117" t="s">
        <v>116</v>
      </c>
      <c r="D34" s="117"/>
      <c r="E34" s="117"/>
      <c r="F34" s="117"/>
      <c r="G34" s="117"/>
      <c r="H34" s="117"/>
      <c r="I34" s="131"/>
      <c r="J34" s="133"/>
      <c r="K34" s="140" t="s">
        <v>82</v>
      </c>
      <c r="L34" s="140"/>
      <c r="M34" s="140"/>
      <c r="N34" s="140"/>
      <c r="O34" s="140"/>
      <c r="P34" s="140"/>
      <c r="Q34" s="140"/>
      <c r="R34" s="138"/>
    </row>
    <row r="35" spans="1:18" ht="21" customHeight="1" x14ac:dyDescent="0.2">
      <c r="A35" s="164" t="s">
        <v>56</v>
      </c>
      <c r="B35" s="125"/>
      <c r="C35" s="118"/>
      <c r="D35" s="118"/>
      <c r="E35" s="118"/>
      <c r="F35" s="118"/>
      <c r="G35" s="118"/>
      <c r="H35" s="118"/>
      <c r="I35" s="132"/>
      <c r="J35" s="134"/>
      <c r="K35" s="141"/>
      <c r="L35" s="141"/>
      <c r="M35" s="141"/>
      <c r="N35" s="141"/>
      <c r="O35" s="141"/>
      <c r="P35" s="141"/>
      <c r="Q35" s="141"/>
      <c r="R35" s="139"/>
    </row>
    <row r="36" spans="1:18" ht="12.75" customHeight="1" x14ac:dyDescent="0.2">
      <c r="A36" s="164"/>
      <c r="B36" s="125"/>
      <c r="D36" s="35"/>
      <c r="E36" s="35"/>
      <c r="F36" s="35"/>
      <c r="G36" s="35"/>
      <c r="H36" s="35"/>
      <c r="I36" s="132"/>
      <c r="J36" s="134"/>
      <c r="K36" s="149" t="s">
        <v>83</v>
      </c>
      <c r="L36" s="148">
        <v>9</v>
      </c>
      <c r="M36" s="98">
        <f>L36*M48</f>
        <v>9</v>
      </c>
      <c r="N36" s="100">
        <f>L36*N48</f>
        <v>18</v>
      </c>
      <c r="O36" s="100">
        <f>L36*O48</f>
        <v>27</v>
      </c>
      <c r="P36" s="100">
        <f>L36*P48</f>
        <v>36</v>
      </c>
      <c r="Q36" s="100">
        <f>L36*Q48</f>
        <v>45</v>
      </c>
      <c r="R36" s="139"/>
    </row>
    <row r="37" spans="1:18" ht="12.75" customHeight="1" x14ac:dyDescent="0.2">
      <c r="A37" s="164"/>
      <c r="B37" s="125"/>
      <c r="C37" s="104" t="s">
        <v>92</v>
      </c>
      <c r="D37" s="104"/>
      <c r="E37" s="104"/>
      <c r="F37" s="104"/>
      <c r="G37" s="104"/>
      <c r="H37" s="104"/>
      <c r="I37" s="132"/>
      <c r="J37" s="134"/>
      <c r="K37" s="149"/>
      <c r="L37" s="148"/>
      <c r="M37" s="99"/>
      <c r="N37" s="101"/>
      <c r="O37" s="101"/>
      <c r="P37" s="101"/>
      <c r="Q37" s="101"/>
      <c r="R37" s="139"/>
    </row>
    <row r="38" spans="1:18" x14ac:dyDescent="0.2">
      <c r="A38" s="164"/>
      <c r="B38" s="125"/>
      <c r="C38" s="104"/>
      <c r="D38" s="104"/>
      <c r="E38" s="104"/>
      <c r="F38" s="104"/>
      <c r="G38" s="104"/>
      <c r="H38" s="104"/>
      <c r="I38" s="132"/>
      <c r="J38" s="134"/>
      <c r="K38" s="149"/>
      <c r="L38" s="148">
        <v>6</v>
      </c>
      <c r="M38" s="98">
        <f>L38*M48</f>
        <v>6</v>
      </c>
      <c r="N38" s="100">
        <f>L38*N48</f>
        <v>12</v>
      </c>
      <c r="O38" s="100">
        <f>L38*O48</f>
        <v>18</v>
      </c>
      <c r="P38" s="100">
        <f>L38*P48</f>
        <v>24</v>
      </c>
      <c r="Q38" s="100">
        <f>L38*Q48</f>
        <v>30</v>
      </c>
      <c r="R38" s="139"/>
    </row>
    <row r="39" spans="1:18" x14ac:dyDescent="0.2">
      <c r="A39" s="164"/>
      <c r="B39" s="125"/>
      <c r="C39" s="104"/>
      <c r="D39" s="104"/>
      <c r="E39" s="104"/>
      <c r="F39" s="104"/>
      <c r="G39" s="104"/>
      <c r="H39" s="104"/>
      <c r="I39" s="132"/>
      <c r="J39" s="134"/>
      <c r="K39" s="149"/>
      <c r="L39" s="148"/>
      <c r="M39" s="99"/>
      <c r="N39" s="101"/>
      <c r="O39" s="101"/>
      <c r="P39" s="101"/>
      <c r="Q39" s="101"/>
      <c r="R39" s="139"/>
    </row>
    <row r="40" spans="1:18" ht="12.75" customHeight="1" x14ac:dyDescent="0.2">
      <c r="A40" s="164"/>
      <c r="B40" s="125"/>
      <c r="C40" s="104"/>
      <c r="D40" s="104"/>
      <c r="E40" s="104"/>
      <c r="F40" s="104"/>
      <c r="G40" s="104"/>
      <c r="H40" s="104"/>
      <c r="I40" s="132"/>
      <c r="J40" s="134"/>
      <c r="K40" s="149"/>
      <c r="L40" s="148">
        <v>4</v>
      </c>
      <c r="M40" s="98">
        <f>L40*M48</f>
        <v>4</v>
      </c>
      <c r="N40" s="98">
        <f>L40*N48</f>
        <v>8</v>
      </c>
      <c r="O40" s="100">
        <f>L40*O48</f>
        <v>12</v>
      </c>
      <c r="P40" s="100">
        <f>L40*P48</f>
        <v>16</v>
      </c>
      <c r="Q40" s="100">
        <f>L40*Q48</f>
        <v>20</v>
      </c>
      <c r="R40" s="139"/>
    </row>
    <row r="41" spans="1:18" ht="12.75" customHeight="1" x14ac:dyDescent="0.2">
      <c r="A41" s="164"/>
      <c r="B41" s="125"/>
      <c r="D41" s="37"/>
      <c r="E41" s="37"/>
      <c r="F41" s="37"/>
      <c r="G41" s="37"/>
      <c r="H41" s="37"/>
      <c r="I41" s="132"/>
      <c r="J41" s="134"/>
      <c r="K41" s="149"/>
      <c r="L41" s="148"/>
      <c r="M41" s="99"/>
      <c r="N41" s="99"/>
      <c r="O41" s="101"/>
      <c r="P41" s="101"/>
      <c r="Q41" s="101"/>
      <c r="R41" s="139"/>
    </row>
    <row r="42" spans="1:18" x14ac:dyDescent="0.2">
      <c r="A42" s="164"/>
      <c r="B42" s="125"/>
      <c r="C42" s="118" t="s">
        <v>86</v>
      </c>
      <c r="D42" s="118"/>
      <c r="E42" s="118"/>
      <c r="F42" s="118"/>
      <c r="G42" s="118"/>
      <c r="H42" s="118"/>
      <c r="I42" s="132"/>
      <c r="J42" s="134"/>
      <c r="K42" s="149"/>
      <c r="L42" s="148">
        <v>3</v>
      </c>
      <c r="M42" s="122">
        <f>L42*M48</f>
        <v>3</v>
      </c>
      <c r="N42" s="98">
        <f>L42*N48</f>
        <v>6</v>
      </c>
      <c r="O42" s="199">
        <f>L42*O48</f>
        <v>9</v>
      </c>
      <c r="P42" s="100">
        <f>L42*P48</f>
        <v>12</v>
      </c>
      <c r="Q42" s="100">
        <f>L42*Q48</f>
        <v>15</v>
      </c>
      <c r="R42" s="139"/>
    </row>
    <row r="43" spans="1:18" x14ac:dyDescent="0.2">
      <c r="A43" s="164"/>
      <c r="B43" s="125"/>
      <c r="C43" s="118"/>
      <c r="D43" s="118"/>
      <c r="E43" s="118"/>
      <c r="F43" s="118"/>
      <c r="G43" s="118"/>
      <c r="H43" s="118"/>
      <c r="I43" s="132"/>
      <c r="J43" s="134"/>
      <c r="K43" s="149"/>
      <c r="L43" s="148"/>
      <c r="M43" s="123"/>
      <c r="N43" s="99"/>
      <c r="O43" s="200"/>
      <c r="P43" s="101"/>
      <c r="Q43" s="101"/>
      <c r="R43" s="139"/>
    </row>
    <row r="44" spans="1:18" ht="12.75" customHeight="1" x14ac:dyDescent="0.2">
      <c r="A44" s="164"/>
      <c r="B44" s="125"/>
      <c r="C44" s="118"/>
      <c r="D44" s="118"/>
      <c r="E44" s="118"/>
      <c r="F44" s="118"/>
      <c r="G44" s="118"/>
      <c r="H44" s="118"/>
      <c r="I44" s="132"/>
      <c r="J44" s="134"/>
      <c r="K44" s="149"/>
      <c r="L44" s="148">
        <v>2</v>
      </c>
      <c r="M44" s="122">
        <f>L44*M48</f>
        <v>2</v>
      </c>
      <c r="N44" s="98">
        <f>L44*N48</f>
        <v>4</v>
      </c>
      <c r="O44" s="98">
        <f>L44*O48</f>
        <v>6</v>
      </c>
      <c r="P44" s="98">
        <f>L44*P48</f>
        <v>8</v>
      </c>
      <c r="Q44" s="100">
        <f>L44*Q48</f>
        <v>10</v>
      </c>
      <c r="R44" s="139"/>
    </row>
    <row r="45" spans="1:18" x14ac:dyDescent="0.2">
      <c r="A45" s="164"/>
      <c r="B45" s="125"/>
      <c r="C45" s="118"/>
      <c r="D45" s="118"/>
      <c r="E45" s="118"/>
      <c r="F45" s="118"/>
      <c r="G45" s="118"/>
      <c r="H45" s="118"/>
      <c r="I45" s="132"/>
      <c r="J45" s="134"/>
      <c r="K45" s="149"/>
      <c r="L45" s="148"/>
      <c r="M45" s="123"/>
      <c r="N45" s="99"/>
      <c r="O45" s="99"/>
      <c r="P45" s="99"/>
      <c r="Q45" s="101"/>
      <c r="R45" s="139"/>
    </row>
    <row r="46" spans="1:18" x14ac:dyDescent="0.2">
      <c r="A46" s="164"/>
      <c r="B46" s="125"/>
      <c r="C46" s="118"/>
      <c r="D46" s="118"/>
      <c r="E46" s="118"/>
      <c r="F46" s="118"/>
      <c r="G46" s="118"/>
      <c r="H46" s="118"/>
      <c r="I46" s="132"/>
      <c r="J46" s="134"/>
      <c r="K46" s="149"/>
      <c r="L46" s="148">
        <v>1</v>
      </c>
      <c r="M46" s="122">
        <f>L46*M48</f>
        <v>1</v>
      </c>
      <c r="N46" s="122">
        <f>L46*N48</f>
        <v>2</v>
      </c>
      <c r="O46" s="122">
        <f>L46*O48</f>
        <v>3</v>
      </c>
      <c r="P46" s="98">
        <f>L46*P48</f>
        <v>4</v>
      </c>
      <c r="Q46" s="98">
        <f>L46*Q48</f>
        <v>5</v>
      </c>
      <c r="R46" s="139"/>
    </row>
    <row r="47" spans="1:18" x14ac:dyDescent="0.2">
      <c r="A47" s="164"/>
      <c r="B47" s="125"/>
      <c r="C47" s="118"/>
      <c r="D47" s="118"/>
      <c r="E47" s="118"/>
      <c r="F47" s="118"/>
      <c r="G47" s="118"/>
      <c r="H47" s="118"/>
      <c r="I47" s="132"/>
      <c r="J47" s="134"/>
      <c r="K47" s="149"/>
      <c r="L47" s="148"/>
      <c r="M47" s="123"/>
      <c r="N47" s="123"/>
      <c r="O47" s="123"/>
      <c r="P47" s="99"/>
      <c r="Q47" s="99"/>
      <c r="R47" s="139"/>
    </row>
    <row r="48" spans="1:18" x14ac:dyDescent="0.2">
      <c r="A48" s="164"/>
      <c r="B48" s="125"/>
      <c r="C48" s="35"/>
      <c r="D48" s="35"/>
      <c r="E48" s="35"/>
      <c r="F48" s="35"/>
      <c r="G48" s="35"/>
      <c r="H48" s="35"/>
      <c r="I48" s="132"/>
      <c r="J48" s="134"/>
      <c r="K48" s="135"/>
      <c r="L48" s="135"/>
      <c r="M48" s="36">
        <v>1</v>
      </c>
      <c r="N48" s="36">
        <v>2</v>
      </c>
      <c r="O48" s="36">
        <v>3</v>
      </c>
      <c r="P48" s="36">
        <v>4</v>
      </c>
      <c r="Q48" s="36">
        <v>5</v>
      </c>
      <c r="R48" s="139"/>
    </row>
    <row r="49" spans="1:18" ht="12.75" customHeight="1" x14ac:dyDescent="0.2">
      <c r="A49" s="164"/>
      <c r="B49" s="125"/>
      <c r="C49" s="102" t="s">
        <v>101</v>
      </c>
      <c r="D49" s="103"/>
      <c r="E49" s="103"/>
      <c r="F49" s="103"/>
      <c r="G49" s="103"/>
      <c r="H49" s="103"/>
      <c r="I49" s="132"/>
      <c r="J49" s="134"/>
      <c r="K49" s="10"/>
      <c r="L49" s="10"/>
      <c r="M49" s="119" t="s">
        <v>80</v>
      </c>
      <c r="N49" s="119" t="s">
        <v>85</v>
      </c>
      <c r="O49" s="119" t="s">
        <v>79</v>
      </c>
      <c r="P49" s="119" t="s">
        <v>81</v>
      </c>
      <c r="Q49" s="119" t="s">
        <v>74</v>
      </c>
      <c r="R49" s="139"/>
    </row>
    <row r="50" spans="1:18" ht="22.5" customHeight="1" x14ac:dyDescent="0.2">
      <c r="A50" s="164"/>
      <c r="B50" s="125"/>
      <c r="C50" s="103" t="s">
        <v>99</v>
      </c>
      <c r="D50" s="118" t="s">
        <v>100</v>
      </c>
      <c r="E50" s="118"/>
      <c r="F50" s="118"/>
      <c r="G50" s="118"/>
      <c r="H50" s="118"/>
      <c r="I50" s="132"/>
      <c r="J50" s="134"/>
      <c r="K50" s="32"/>
      <c r="L50" s="32"/>
      <c r="M50" s="120"/>
      <c r="N50" s="120"/>
      <c r="O50" s="120"/>
      <c r="P50" s="120"/>
      <c r="Q50" s="120"/>
      <c r="R50" s="139"/>
    </row>
    <row r="51" spans="1:18" ht="27" customHeight="1" x14ac:dyDescent="0.2">
      <c r="A51" s="164"/>
      <c r="B51" s="125"/>
      <c r="C51" s="103"/>
      <c r="D51" s="118"/>
      <c r="E51" s="118"/>
      <c r="F51" s="118"/>
      <c r="G51" s="118"/>
      <c r="H51" s="118"/>
      <c r="I51" s="132"/>
      <c r="J51" s="134"/>
      <c r="K51" s="10"/>
      <c r="L51" s="10"/>
      <c r="M51" s="114" t="s">
        <v>84</v>
      </c>
      <c r="N51" s="115"/>
      <c r="O51" s="115"/>
      <c r="P51" s="115"/>
      <c r="Q51" s="116"/>
      <c r="R51" s="139"/>
    </row>
    <row r="52" spans="1:18" ht="20.25" customHeight="1" x14ac:dyDescent="0.2">
      <c r="A52" s="164"/>
      <c r="B52" s="125"/>
      <c r="C52" s="103"/>
      <c r="D52" s="118"/>
      <c r="E52" s="118"/>
      <c r="F52" s="118"/>
      <c r="G52" s="118"/>
      <c r="H52" s="118"/>
      <c r="I52" s="132"/>
      <c r="J52" s="134"/>
      <c r="K52" s="10"/>
      <c r="L52" s="10"/>
      <c r="M52" s="38"/>
      <c r="N52" s="38"/>
      <c r="O52" s="38"/>
      <c r="P52" s="38"/>
      <c r="Q52" s="38"/>
      <c r="R52" s="39"/>
    </row>
    <row r="53" spans="1:18" ht="11.25" customHeight="1" thickBot="1" x14ac:dyDescent="0.25">
      <c r="A53" s="165"/>
      <c r="B53" s="125"/>
      <c r="C53" s="146"/>
      <c r="D53" s="146"/>
      <c r="E53" s="146"/>
      <c r="F53" s="146"/>
      <c r="G53" s="146"/>
      <c r="H53" s="146"/>
      <c r="I53" s="132"/>
      <c r="J53" s="134"/>
      <c r="K53" s="136"/>
      <c r="L53" s="136"/>
      <c r="M53" s="136"/>
      <c r="N53" s="136"/>
      <c r="O53" s="136"/>
      <c r="P53" s="136"/>
      <c r="Q53" s="136"/>
      <c r="R53" s="137"/>
    </row>
    <row r="54" spans="1:18" ht="32.25" customHeight="1" x14ac:dyDescent="0.2">
      <c r="A54" s="18" t="s">
        <v>26</v>
      </c>
      <c r="B54" s="124"/>
      <c r="C54" s="117" t="s">
        <v>117</v>
      </c>
      <c r="D54" s="117"/>
      <c r="E54" s="117"/>
      <c r="F54" s="117"/>
      <c r="G54" s="117"/>
      <c r="H54" s="117"/>
      <c r="I54" s="131"/>
      <c r="J54" s="133"/>
      <c r="K54" s="128"/>
      <c r="L54" s="128"/>
      <c r="M54" s="128"/>
      <c r="N54" s="128"/>
      <c r="O54" s="128"/>
      <c r="P54" s="128"/>
      <c r="Q54" s="128"/>
      <c r="R54" s="138"/>
    </row>
    <row r="55" spans="1:18" ht="25.5" customHeight="1" x14ac:dyDescent="0.2">
      <c r="A55" s="152" t="s">
        <v>28</v>
      </c>
      <c r="B55" s="125"/>
      <c r="C55" s="118" t="s">
        <v>119</v>
      </c>
      <c r="D55" s="118"/>
      <c r="E55" s="118"/>
      <c r="F55" s="118"/>
      <c r="G55" s="118"/>
      <c r="H55" s="118"/>
      <c r="I55" s="132"/>
      <c r="J55" s="134"/>
      <c r="K55" s="201" t="s">
        <v>61</v>
      </c>
      <c r="L55" s="202"/>
      <c r="M55" s="151" t="s">
        <v>57</v>
      </c>
      <c r="N55" s="151" t="s">
        <v>58</v>
      </c>
      <c r="O55" s="151"/>
      <c r="P55" s="151"/>
      <c r="Q55" s="151"/>
      <c r="R55" s="139"/>
    </row>
    <row r="56" spans="1:18" ht="24.95" customHeight="1" x14ac:dyDescent="0.2">
      <c r="A56" s="152"/>
      <c r="B56" s="125"/>
      <c r="C56" s="118" t="s">
        <v>118</v>
      </c>
      <c r="D56" s="118"/>
      <c r="E56" s="118"/>
      <c r="F56" s="118"/>
      <c r="G56" s="118"/>
      <c r="H56" s="118"/>
      <c r="I56" s="132"/>
      <c r="J56" s="134"/>
      <c r="K56" s="203"/>
      <c r="L56" s="204"/>
      <c r="M56" s="151"/>
      <c r="N56" s="151"/>
      <c r="O56" s="151"/>
      <c r="P56" s="151"/>
      <c r="Q56" s="151"/>
      <c r="R56" s="139"/>
    </row>
    <row r="57" spans="1:18" ht="23.25" customHeight="1" x14ac:dyDescent="0.2">
      <c r="A57" s="152"/>
      <c r="B57" s="125"/>
      <c r="C57" s="102" t="s">
        <v>120</v>
      </c>
      <c r="D57" s="102"/>
      <c r="E57" s="102"/>
      <c r="F57" s="102"/>
      <c r="G57" s="102"/>
      <c r="H57" s="102"/>
      <c r="I57" s="132"/>
      <c r="J57" s="134"/>
      <c r="K57" s="207" t="s">
        <v>91</v>
      </c>
      <c r="L57" s="207"/>
      <c r="M57" s="208" t="s">
        <v>53</v>
      </c>
      <c r="N57" s="206" t="s">
        <v>88</v>
      </c>
      <c r="O57" s="206"/>
      <c r="P57" s="206"/>
      <c r="Q57" s="206"/>
      <c r="R57" s="139"/>
    </row>
    <row r="58" spans="1:18" ht="24.95" customHeight="1" x14ac:dyDescent="0.2">
      <c r="A58" s="152"/>
      <c r="B58" s="125"/>
      <c r="C58" s="194" t="s">
        <v>121</v>
      </c>
      <c r="D58" s="118"/>
      <c r="E58" s="118"/>
      <c r="F58" s="118"/>
      <c r="G58" s="118"/>
      <c r="H58" s="118"/>
      <c r="I58" s="132"/>
      <c r="J58" s="134"/>
      <c r="K58" s="207"/>
      <c r="L58" s="207"/>
      <c r="M58" s="205"/>
      <c r="N58" s="206"/>
      <c r="O58" s="206"/>
      <c r="P58" s="206"/>
      <c r="Q58" s="206"/>
      <c r="R58" s="139"/>
    </row>
    <row r="59" spans="1:18" ht="24.95" customHeight="1" x14ac:dyDescent="0.2">
      <c r="A59" s="152"/>
      <c r="B59" s="125"/>
      <c r="C59" s="118"/>
      <c r="D59" s="118"/>
      <c r="E59" s="118"/>
      <c r="F59" s="118"/>
      <c r="G59" s="118"/>
      <c r="H59" s="118"/>
      <c r="I59" s="132"/>
      <c r="J59" s="134"/>
      <c r="K59" s="207"/>
      <c r="L59" s="207"/>
      <c r="M59" s="205"/>
      <c r="N59" s="206"/>
      <c r="O59" s="206"/>
      <c r="P59" s="206"/>
      <c r="Q59" s="206"/>
      <c r="R59" s="139"/>
    </row>
    <row r="60" spans="1:18" ht="24.95" customHeight="1" x14ac:dyDescent="0.2">
      <c r="A60" s="152"/>
      <c r="B60" s="125"/>
      <c r="C60" s="118"/>
      <c r="D60" s="118"/>
      <c r="E60" s="118"/>
      <c r="F60" s="118"/>
      <c r="G60" s="118"/>
      <c r="H60" s="118"/>
      <c r="I60" s="132"/>
      <c r="J60" s="134"/>
      <c r="K60" s="207"/>
      <c r="L60" s="207"/>
      <c r="M60" s="205"/>
      <c r="N60" s="206"/>
      <c r="O60" s="206"/>
      <c r="P60" s="206"/>
      <c r="Q60" s="206"/>
      <c r="R60" s="139"/>
    </row>
    <row r="61" spans="1:18" ht="24.95" customHeight="1" x14ac:dyDescent="0.2">
      <c r="A61" s="152"/>
      <c r="B61" s="125"/>
      <c r="C61" s="102" t="s">
        <v>27</v>
      </c>
      <c r="D61" s="102"/>
      <c r="E61" s="102"/>
      <c r="F61" s="102"/>
      <c r="G61" s="102"/>
      <c r="H61" s="102"/>
      <c r="I61" s="132"/>
      <c r="J61" s="134"/>
      <c r="K61" s="207"/>
      <c r="L61" s="207"/>
      <c r="M61" s="205"/>
      <c r="N61" s="206"/>
      <c r="O61" s="206"/>
      <c r="P61" s="206"/>
      <c r="Q61" s="206"/>
      <c r="R61" s="139"/>
    </row>
    <row r="62" spans="1:18" ht="23.1" customHeight="1" x14ac:dyDescent="0.2">
      <c r="A62" s="152"/>
      <c r="B62" s="125"/>
      <c r="C62" s="195" t="s">
        <v>122</v>
      </c>
      <c r="D62" s="195"/>
      <c r="E62" s="195"/>
      <c r="F62" s="195"/>
      <c r="G62" s="195"/>
      <c r="H62" s="195"/>
      <c r="I62" s="132"/>
      <c r="J62" s="134"/>
      <c r="K62" s="207"/>
      <c r="L62" s="207"/>
      <c r="M62" s="205"/>
      <c r="N62" s="206"/>
      <c r="O62" s="206"/>
      <c r="P62" s="206"/>
      <c r="Q62" s="206"/>
      <c r="R62" s="139"/>
    </row>
    <row r="63" spans="1:18" ht="23.1" customHeight="1" x14ac:dyDescent="0.2">
      <c r="A63" s="152"/>
      <c r="B63" s="125"/>
      <c r="C63" s="195"/>
      <c r="D63" s="195"/>
      <c r="E63" s="195"/>
      <c r="F63" s="195"/>
      <c r="G63" s="195"/>
      <c r="H63" s="195"/>
      <c r="I63" s="132"/>
      <c r="J63" s="134"/>
      <c r="K63" s="210" t="s">
        <v>107</v>
      </c>
      <c r="L63" s="210"/>
      <c r="M63" s="205" t="s">
        <v>54</v>
      </c>
      <c r="N63" s="206" t="s">
        <v>89</v>
      </c>
      <c r="O63" s="206"/>
      <c r="P63" s="206"/>
      <c r="Q63" s="206"/>
      <c r="R63" s="139"/>
    </row>
    <row r="64" spans="1:18" ht="23.1" customHeight="1" x14ac:dyDescent="0.2">
      <c r="A64" s="152"/>
      <c r="B64" s="125"/>
      <c r="C64" s="195"/>
      <c r="D64" s="195"/>
      <c r="E64" s="195"/>
      <c r="F64" s="195"/>
      <c r="G64" s="195"/>
      <c r="H64" s="195"/>
      <c r="I64" s="132"/>
      <c r="J64" s="134"/>
      <c r="K64" s="210"/>
      <c r="L64" s="210"/>
      <c r="M64" s="205"/>
      <c r="N64" s="206"/>
      <c r="O64" s="206"/>
      <c r="P64" s="206"/>
      <c r="Q64" s="206"/>
      <c r="R64" s="139"/>
    </row>
    <row r="65" spans="1:18" ht="23.1" customHeight="1" x14ac:dyDescent="0.2">
      <c r="A65" s="152"/>
      <c r="B65" s="125"/>
      <c r="C65" s="102" t="s">
        <v>123</v>
      </c>
      <c r="D65" s="102"/>
      <c r="E65" s="102"/>
      <c r="F65" s="102"/>
      <c r="G65" s="102"/>
      <c r="H65" s="102"/>
      <c r="I65" s="132"/>
      <c r="J65" s="134"/>
      <c r="K65" s="210"/>
      <c r="L65" s="210"/>
      <c r="M65" s="205"/>
      <c r="N65" s="206"/>
      <c r="O65" s="206"/>
      <c r="P65" s="206"/>
      <c r="Q65" s="206"/>
      <c r="R65" s="139"/>
    </row>
    <row r="66" spans="1:18" ht="23.1" customHeight="1" x14ac:dyDescent="0.2">
      <c r="A66" s="152"/>
      <c r="B66" s="125"/>
      <c r="C66" s="194" t="s">
        <v>125</v>
      </c>
      <c r="D66" s="104"/>
      <c r="E66" s="104"/>
      <c r="F66" s="104"/>
      <c r="G66" s="104"/>
      <c r="H66" s="104"/>
      <c r="I66" s="132"/>
      <c r="J66" s="134"/>
      <c r="K66" s="210"/>
      <c r="L66" s="210"/>
      <c r="M66" s="205"/>
      <c r="N66" s="206"/>
      <c r="O66" s="206"/>
      <c r="P66" s="206"/>
      <c r="Q66" s="206"/>
      <c r="R66" s="139"/>
    </row>
    <row r="67" spans="1:18" ht="23.1" customHeight="1" x14ac:dyDescent="0.2">
      <c r="A67" s="152"/>
      <c r="B67" s="125"/>
      <c r="C67" s="104"/>
      <c r="D67" s="104"/>
      <c r="E67" s="104"/>
      <c r="F67" s="104"/>
      <c r="G67" s="104"/>
      <c r="H67" s="104"/>
      <c r="I67" s="132"/>
      <c r="J67" s="134"/>
      <c r="K67" s="210"/>
      <c r="L67" s="210"/>
      <c r="M67" s="205"/>
      <c r="N67" s="206"/>
      <c r="O67" s="206"/>
      <c r="P67" s="206"/>
      <c r="Q67" s="206"/>
      <c r="R67" s="139"/>
    </row>
    <row r="68" spans="1:18" ht="23.1" customHeight="1" x14ac:dyDescent="0.2">
      <c r="A68" s="152"/>
      <c r="B68" s="125"/>
      <c r="C68" s="102" t="s">
        <v>98</v>
      </c>
      <c r="D68" s="102"/>
      <c r="E68" s="102"/>
      <c r="F68" s="102"/>
      <c r="G68" s="102"/>
      <c r="H68" s="102"/>
      <c r="I68" s="132"/>
      <c r="J68" s="134"/>
      <c r="K68" s="210"/>
      <c r="L68" s="210"/>
      <c r="M68" s="205"/>
      <c r="N68" s="206"/>
      <c r="O68" s="206"/>
      <c r="P68" s="206"/>
      <c r="Q68" s="206"/>
      <c r="R68" s="139"/>
    </row>
    <row r="69" spans="1:18" ht="23.1" customHeight="1" x14ac:dyDescent="0.2">
      <c r="A69" s="152"/>
      <c r="B69" s="125"/>
      <c r="C69" s="103" t="s">
        <v>97</v>
      </c>
      <c r="D69" s="103"/>
      <c r="E69" s="103"/>
      <c r="F69" s="103"/>
      <c r="G69" s="103"/>
      <c r="H69" s="103"/>
      <c r="I69" s="132"/>
      <c r="J69" s="134"/>
      <c r="K69" s="209" t="s">
        <v>108</v>
      </c>
      <c r="L69" s="209"/>
      <c r="M69" s="130" t="s">
        <v>55</v>
      </c>
      <c r="N69" s="129" t="s">
        <v>90</v>
      </c>
      <c r="O69" s="129"/>
      <c r="P69" s="129"/>
      <c r="Q69" s="129"/>
      <c r="R69" s="139"/>
    </row>
    <row r="70" spans="1:18" ht="23.1" customHeight="1" x14ac:dyDescent="0.2">
      <c r="A70" s="152"/>
      <c r="B70" s="125"/>
      <c r="C70" s="103"/>
      <c r="D70" s="103"/>
      <c r="E70" s="103"/>
      <c r="F70" s="103"/>
      <c r="G70" s="103"/>
      <c r="H70" s="103"/>
      <c r="I70" s="132"/>
      <c r="J70" s="134"/>
      <c r="K70" s="209"/>
      <c r="L70" s="209"/>
      <c r="M70" s="130"/>
      <c r="N70" s="129"/>
      <c r="O70" s="129"/>
      <c r="P70" s="129"/>
      <c r="Q70" s="129"/>
      <c r="R70" s="139"/>
    </row>
    <row r="71" spans="1:18" ht="23.1" customHeight="1" x14ac:dyDescent="0.2">
      <c r="A71" s="152"/>
      <c r="B71" s="125"/>
      <c r="C71" s="102" t="s">
        <v>64</v>
      </c>
      <c r="D71" s="102"/>
      <c r="E71" s="102"/>
      <c r="F71" s="102"/>
      <c r="G71" s="102"/>
      <c r="H71" s="102"/>
      <c r="I71" s="132"/>
      <c r="J71" s="134"/>
      <c r="K71" s="209"/>
      <c r="L71" s="209"/>
      <c r="M71" s="130"/>
      <c r="N71" s="129"/>
      <c r="O71" s="129"/>
      <c r="P71" s="129"/>
      <c r="Q71" s="129"/>
      <c r="R71" s="139"/>
    </row>
    <row r="72" spans="1:18" ht="23.1" customHeight="1" x14ac:dyDescent="0.2">
      <c r="A72" s="152"/>
      <c r="B72" s="125"/>
      <c r="C72" s="103" t="s">
        <v>124</v>
      </c>
      <c r="D72" s="103"/>
      <c r="E72" s="103"/>
      <c r="F72" s="103"/>
      <c r="G72" s="103"/>
      <c r="H72" s="103"/>
      <c r="I72" s="132"/>
      <c r="J72" s="134"/>
      <c r="K72" s="209"/>
      <c r="L72" s="209"/>
      <c r="M72" s="130"/>
      <c r="N72" s="129"/>
      <c r="O72" s="129"/>
      <c r="P72" s="129"/>
      <c r="Q72" s="129"/>
      <c r="R72" s="139"/>
    </row>
    <row r="73" spans="1:18" ht="23.1" customHeight="1" x14ac:dyDescent="0.2">
      <c r="A73" s="152"/>
      <c r="B73" s="125"/>
      <c r="C73" s="103"/>
      <c r="D73" s="103"/>
      <c r="E73" s="103"/>
      <c r="F73" s="103"/>
      <c r="G73" s="103"/>
      <c r="H73" s="103"/>
      <c r="I73" s="132"/>
      <c r="J73" s="134"/>
      <c r="K73" s="209"/>
      <c r="L73" s="209"/>
      <c r="M73" s="130"/>
      <c r="N73" s="129"/>
      <c r="O73" s="129"/>
      <c r="P73" s="129"/>
      <c r="Q73" s="129"/>
      <c r="R73" s="139"/>
    </row>
    <row r="74" spans="1:18" ht="22.5" customHeight="1" x14ac:dyDescent="0.2">
      <c r="A74" s="152"/>
      <c r="B74" s="125"/>
      <c r="C74" s="103"/>
      <c r="D74" s="103"/>
      <c r="E74" s="103"/>
      <c r="F74" s="103"/>
      <c r="G74" s="103"/>
      <c r="H74" s="103"/>
      <c r="I74" s="132"/>
      <c r="J74" s="134"/>
      <c r="K74" s="209"/>
      <c r="L74" s="209"/>
      <c r="M74" s="130"/>
      <c r="N74" s="129"/>
      <c r="O74" s="129"/>
      <c r="P74" s="129"/>
      <c r="Q74" s="129"/>
      <c r="R74" s="139"/>
    </row>
    <row r="75" spans="1:18" ht="18" customHeight="1" thickBot="1" x14ac:dyDescent="0.25">
      <c r="A75" s="153"/>
      <c r="B75" s="126"/>
      <c r="C75" s="121"/>
      <c r="D75" s="121"/>
      <c r="E75" s="121"/>
      <c r="F75" s="121"/>
      <c r="G75" s="121"/>
      <c r="H75" s="121"/>
      <c r="I75" s="160"/>
      <c r="J75" s="150"/>
      <c r="K75" s="127"/>
      <c r="L75" s="127"/>
      <c r="M75" s="127"/>
      <c r="N75" s="127"/>
      <c r="O75" s="127"/>
      <c r="P75" s="127"/>
      <c r="Q75" s="127"/>
      <c r="R75" s="198"/>
    </row>
    <row r="79" spans="1:18" ht="12.75" customHeight="1" x14ac:dyDescent="0.2"/>
    <row r="80" spans="1:18" x14ac:dyDescent="0.2">
      <c r="F80" s="12"/>
    </row>
    <row r="81" spans="1:12" x14ac:dyDescent="0.2">
      <c r="F81" s="12"/>
    </row>
    <row r="82" spans="1:12" x14ac:dyDescent="0.2">
      <c r="F82" s="12"/>
    </row>
    <row r="83" spans="1:12" ht="12.75" customHeight="1" x14ac:dyDescent="0.2">
      <c r="F83" s="12"/>
    </row>
    <row r="85" spans="1:12" ht="12.75" customHeight="1" x14ac:dyDescent="0.2">
      <c r="B85" s="11"/>
      <c r="C85" s="11"/>
      <c r="D85" s="11"/>
      <c r="E85" s="11"/>
      <c r="F85" s="11"/>
    </row>
    <row r="86" spans="1:12" x14ac:dyDescent="0.2">
      <c r="A86" s="11"/>
      <c r="B86" s="11"/>
      <c r="C86" s="11"/>
      <c r="D86" s="11"/>
      <c r="E86" s="11"/>
      <c r="F86" s="11"/>
      <c r="I86" s="14"/>
      <c r="J86" s="147"/>
      <c r="K86" s="147"/>
      <c r="L86" s="147"/>
    </row>
    <row r="87" spans="1:12" ht="22.5" customHeight="1" x14ac:dyDescent="0.2">
      <c r="A87" s="11"/>
      <c r="B87" s="11"/>
      <c r="C87" s="11"/>
      <c r="D87" s="11"/>
      <c r="E87" s="11"/>
      <c r="F87" s="11"/>
      <c r="I87" s="15"/>
      <c r="J87" s="147"/>
      <c r="K87" s="147"/>
      <c r="L87" s="147"/>
    </row>
    <row r="88" spans="1:12" x14ac:dyDescent="0.2">
      <c r="A88" s="11"/>
      <c r="B88" s="11"/>
      <c r="C88" s="11"/>
      <c r="D88" s="11"/>
      <c r="E88" s="11"/>
      <c r="F88" s="11"/>
      <c r="I88" s="16"/>
      <c r="J88" s="17"/>
      <c r="K88" s="13"/>
      <c r="L88" s="13"/>
    </row>
    <row r="89" spans="1:12" x14ac:dyDescent="0.2">
      <c r="A89" s="11"/>
      <c r="B89" s="11"/>
      <c r="C89" s="11"/>
      <c r="D89" s="11"/>
      <c r="E89" s="11"/>
      <c r="F89" s="11"/>
    </row>
    <row r="98" spans="5:5" x14ac:dyDescent="0.2">
      <c r="E98" s="44"/>
    </row>
  </sheetData>
  <sheetProtection password="CB37" sheet="1" objects="1" scenarios="1"/>
  <mergeCells count="170">
    <mergeCell ref="P5:R5"/>
    <mergeCell ref="C54:H54"/>
    <mergeCell ref="C55:H55"/>
    <mergeCell ref="C56:H56"/>
    <mergeCell ref="C57:H57"/>
    <mergeCell ref="C58:H60"/>
    <mergeCell ref="C62:H64"/>
    <mergeCell ref="C66:H67"/>
    <mergeCell ref="R20:R33"/>
    <mergeCell ref="C20:H20"/>
    <mergeCell ref="R54:R75"/>
    <mergeCell ref="I54:I75"/>
    <mergeCell ref="O44:O45"/>
    <mergeCell ref="O42:O43"/>
    <mergeCell ref="O40:O41"/>
    <mergeCell ref="K55:L56"/>
    <mergeCell ref="M63:M68"/>
    <mergeCell ref="N63:Q68"/>
    <mergeCell ref="K57:L62"/>
    <mergeCell ref="M57:M62"/>
    <mergeCell ref="N57:Q62"/>
    <mergeCell ref="L46:L47"/>
    <mergeCell ref="K69:L74"/>
    <mergeCell ref="K63:L68"/>
    <mergeCell ref="A5:B5"/>
    <mergeCell ref="A3:R3"/>
    <mergeCell ref="A1:R1"/>
    <mergeCell ref="I5:M5"/>
    <mergeCell ref="F5:G5"/>
    <mergeCell ref="C5:D5"/>
    <mergeCell ref="C10:E10"/>
    <mergeCell ref="C11:E11"/>
    <mergeCell ref="R7:R19"/>
    <mergeCell ref="C19:H19"/>
    <mergeCell ref="K19:Q19"/>
    <mergeCell ref="C13:E13"/>
    <mergeCell ref="A8:A19"/>
    <mergeCell ref="B7:B19"/>
    <mergeCell ref="K7:Q7"/>
    <mergeCell ref="F14:H14"/>
    <mergeCell ref="C14:E14"/>
    <mergeCell ref="J7:J19"/>
    <mergeCell ref="I7:I19"/>
    <mergeCell ref="C12:E12"/>
    <mergeCell ref="C15:E15"/>
    <mergeCell ref="K8:Q9"/>
    <mergeCell ref="K13:Q14"/>
    <mergeCell ref="N5:O5"/>
    <mergeCell ref="A55:A75"/>
    <mergeCell ref="A21:A33"/>
    <mergeCell ref="O28:O29"/>
    <mergeCell ref="C29:H29"/>
    <mergeCell ref="O22:O23"/>
    <mergeCell ref="C23:H23"/>
    <mergeCell ref="C24:H24"/>
    <mergeCell ref="M24:M25"/>
    <mergeCell ref="N24:N25"/>
    <mergeCell ref="O24:O25"/>
    <mergeCell ref="C25:H25"/>
    <mergeCell ref="N22:N23"/>
    <mergeCell ref="N26:N27"/>
    <mergeCell ref="L20:Q21"/>
    <mergeCell ref="C30:H30"/>
    <mergeCell ref="M30:Q30"/>
    <mergeCell ref="O26:O27"/>
    <mergeCell ref="B20:B33"/>
    <mergeCell ref="I20:I33"/>
    <mergeCell ref="J20:J33"/>
    <mergeCell ref="A35:A53"/>
    <mergeCell ref="K33:Q33"/>
    <mergeCell ref="C28:H28"/>
    <mergeCell ref="N28:N29"/>
    <mergeCell ref="J86:L87"/>
    <mergeCell ref="L36:L37"/>
    <mergeCell ref="L38:L39"/>
    <mergeCell ref="N38:N39"/>
    <mergeCell ref="N40:N41"/>
    <mergeCell ref="N42:N43"/>
    <mergeCell ref="O38:O39"/>
    <mergeCell ref="K36:K47"/>
    <mergeCell ref="M44:M45"/>
    <mergeCell ref="M42:M43"/>
    <mergeCell ref="M40:M41"/>
    <mergeCell ref="M38:M39"/>
    <mergeCell ref="L40:L41"/>
    <mergeCell ref="L42:L43"/>
    <mergeCell ref="L44:L45"/>
    <mergeCell ref="J54:J75"/>
    <mergeCell ref="M55:M56"/>
    <mergeCell ref="N55:Q56"/>
    <mergeCell ref="P38:P39"/>
    <mergeCell ref="P40:P41"/>
    <mergeCell ref="P42:P43"/>
    <mergeCell ref="P44:P45"/>
    <mergeCell ref="P46:P47"/>
    <mergeCell ref="O46:O47"/>
    <mergeCell ref="B34:B53"/>
    <mergeCell ref="I34:I53"/>
    <mergeCell ref="J34:J53"/>
    <mergeCell ref="K48:L48"/>
    <mergeCell ref="K53:R53"/>
    <mergeCell ref="R34:R51"/>
    <mergeCell ref="K34:Q35"/>
    <mergeCell ref="C21:H21"/>
    <mergeCell ref="C26:H26"/>
    <mergeCell ref="C32:H32"/>
    <mergeCell ref="C31:H31"/>
    <mergeCell ref="K29:L31"/>
    <mergeCell ref="C22:H22"/>
    <mergeCell ref="L22:L27"/>
    <mergeCell ref="M26:M27"/>
    <mergeCell ref="C27:H27"/>
    <mergeCell ref="K32:Q32"/>
    <mergeCell ref="C49:H49"/>
    <mergeCell ref="C50:C52"/>
    <mergeCell ref="D50:H52"/>
    <mergeCell ref="C53:H53"/>
    <mergeCell ref="C42:H47"/>
    <mergeCell ref="Q44:Q45"/>
    <mergeCell ref="Q46:Q47"/>
    <mergeCell ref="B54:B75"/>
    <mergeCell ref="C65:H65"/>
    <mergeCell ref="C71:H71"/>
    <mergeCell ref="C61:H61"/>
    <mergeCell ref="C72:H74"/>
    <mergeCell ref="C75:H75"/>
    <mergeCell ref="K75:Q75"/>
    <mergeCell ref="K54:Q54"/>
    <mergeCell ref="C68:H68"/>
    <mergeCell ref="N69:Q74"/>
    <mergeCell ref="M69:M74"/>
    <mergeCell ref="C69:H70"/>
    <mergeCell ref="M51:Q51"/>
    <mergeCell ref="K16:Q18"/>
    <mergeCell ref="C7:H8"/>
    <mergeCell ref="C16:E16"/>
    <mergeCell ref="F15:H15"/>
    <mergeCell ref="K10:Q12"/>
    <mergeCell ref="F13:H13"/>
    <mergeCell ref="M49:M50"/>
    <mergeCell ref="N49:N50"/>
    <mergeCell ref="O49:O50"/>
    <mergeCell ref="P49:P50"/>
    <mergeCell ref="Q49:Q50"/>
    <mergeCell ref="O36:O37"/>
    <mergeCell ref="P36:P37"/>
    <mergeCell ref="Q36:Q37"/>
    <mergeCell ref="Q38:Q39"/>
    <mergeCell ref="Q40:Q41"/>
    <mergeCell ref="Q42:Q43"/>
    <mergeCell ref="C33:H33"/>
    <mergeCell ref="C34:H35"/>
    <mergeCell ref="C37:H40"/>
    <mergeCell ref="N44:N45"/>
    <mergeCell ref="N46:N47"/>
    <mergeCell ref="M46:M47"/>
    <mergeCell ref="M36:M37"/>
    <mergeCell ref="N36:N37"/>
    <mergeCell ref="C9:E9"/>
    <mergeCell ref="F9:H9"/>
    <mergeCell ref="F10:H10"/>
    <mergeCell ref="F11:H11"/>
    <mergeCell ref="F12:H12"/>
    <mergeCell ref="C17:H18"/>
    <mergeCell ref="K15:Q15"/>
    <mergeCell ref="M22:M23"/>
    <mergeCell ref="P28:P29"/>
    <mergeCell ref="P26:P27"/>
    <mergeCell ref="P24:P25"/>
    <mergeCell ref="P22:P23"/>
  </mergeCells>
  <pageMargins left="0.7" right="0.7" top="0.75" bottom="0.75" header="0.3" footer="0.3"/>
  <pageSetup scale="80" orientation="landscape" r:id="rId1"/>
  <rowBreaks count="2" manualBreakCount="2">
    <brk id="33" max="16383" man="1"/>
    <brk id="5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13" zoomScaleNormal="100" zoomScaleSheetLayoutView="130" workbookViewId="0">
      <selection activeCell="I13" sqref="I13"/>
    </sheetView>
  </sheetViews>
  <sheetFormatPr baseColWidth="10" defaultColWidth="11.42578125" defaultRowHeight="12.75" x14ac:dyDescent="0.2"/>
  <cols>
    <col min="1" max="1" width="23.85546875" style="4" customWidth="1"/>
    <col min="2" max="2" width="16.140625" style="4" customWidth="1"/>
    <col min="3" max="3" width="30" style="4" customWidth="1"/>
    <col min="4" max="4" width="14.42578125" style="4" customWidth="1"/>
    <col min="5" max="16384" width="11.42578125" style="3"/>
  </cols>
  <sheetData>
    <row r="1" spans="1:4" s="1" customFormat="1" ht="18.75" customHeight="1" x14ac:dyDescent="0.2">
      <c r="A1" s="41"/>
      <c r="B1" s="41"/>
      <c r="C1" s="41"/>
      <c r="D1" s="88"/>
    </row>
    <row r="2" spans="1:4" s="1" customFormat="1" ht="18.75" customHeight="1" x14ac:dyDescent="0.2">
      <c r="A2" s="43"/>
      <c r="B2" s="43"/>
      <c r="C2" s="43"/>
      <c r="D2" s="89"/>
    </row>
    <row r="3" spans="1:4" s="1" customFormat="1" ht="18.75" customHeight="1" x14ac:dyDescent="0.2">
      <c r="A3" s="43"/>
      <c r="B3" s="43"/>
      <c r="C3" s="43"/>
      <c r="D3" s="89"/>
    </row>
    <row r="4" spans="1:4" s="1" customFormat="1" ht="19.5" customHeight="1" x14ac:dyDescent="0.2">
      <c r="A4" s="43"/>
      <c r="B4" s="43"/>
      <c r="C4" s="43"/>
      <c r="D4" s="89"/>
    </row>
    <row r="5" spans="1:4" s="1" customFormat="1" ht="19.5" customHeight="1" x14ac:dyDescent="0.2">
      <c r="A5" s="43"/>
      <c r="B5" s="43"/>
      <c r="C5" s="43"/>
      <c r="D5" s="63"/>
    </row>
    <row r="6" spans="1:4" s="1" customFormat="1" ht="34.5" customHeight="1" x14ac:dyDescent="0.2">
      <c r="A6" s="91" t="s">
        <v>93</v>
      </c>
      <c r="B6" s="91"/>
      <c r="C6" s="91"/>
      <c r="D6" s="91" t="s">
        <v>87</v>
      </c>
    </row>
    <row r="7" spans="1:4" s="45" customFormat="1" ht="44.25" customHeight="1" x14ac:dyDescent="0.2">
      <c r="A7" s="64" t="s">
        <v>144</v>
      </c>
      <c r="B7" s="64" t="s">
        <v>77</v>
      </c>
      <c r="C7" s="64" t="s">
        <v>1</v>
      </c>
      <c r="D7" s="91"/>
    </row>
    <row r="8" spans="1:4" s="45" customFormat="1" ht="44.25" customHeight="1" x14ac:dyDescent="0.2">
      <c r="A8" s="211" t="s">
        <v>264</v>
      </c>
      <c r="B8" s="62" t="s">
        <v>263</v>
      </c>
      <c r="C8" s="62" t="s">
        <v>260</v>
      </c>
      <c r="D8" s="61" t="s">
        <v>348</v>
      </c>
    </row>
    <row r="9" spans="1:4" s="45" customFormat="1" ht="44.25" customHeight="1" x14ac:dyDescent="0.2">
      <c r="A9" s="212"/>
      <c r="B9" s="62" t="s">
        <v>146</v>
      </c>
      <c r="C9" s="62" t="s">
        <v>265</v>
      </c>
      <c r="D9" s="61" t="s">
        <v>346</v>
      </c>
    </row>
    <row r="10" spans="1:4" s="45" customFormat="1" ht="44.25" customHeight="1" x14ac:dyDescent="0.2">
      <c r="A10" s="211" t="s">
        <v>223</v>
      </c>
      <c r="B10" s="62" t="s">
        <v>206</v>
      </c>
      <c r="C10" s="62" t="s">
        <v>224</v>
      </c>
      <c r="D10" s="61" t="s">
        <v>347</v>
      </c>
    </row>
    <row r="11" spans="1:4" s="45" customFormat="1" ht="44.25" customHeight="1" x14ac:dyDescent="0.2">
      <c r="A11" s="212"/>
      <c r="B11" s="62" t="s">
        <v>206</v>
      </c>
      <c r="C11" s="62" t="s">
        <v>228</v>
      </c>
      <c r="D11" s="61" t="s">
        <v>347</v>
      </c>
    </row>
    <row r="12" spans="1:4" s="45" customFormat="1" ht="48" customHeight="1" x14ac:dyDescent="0.2">
      <c r="A12" s="211" t="s">
        <v>145</v>
      </c>
      <c r="B12" s="62" t="s">
        <v>146</v>
      </c>
      <c r="C12" s="62" t="s">
        <v>141</v>
      </c>
      <c r="D12" s="61" t="s">
        <v>346</v>
      </c>
    </row>
    <row r="13" spans="1:4" s="45" customFormat="1" ht="48" customHeight="1" x14ac:dyDescent="0.2">
      <c r="A13" s="212"/>
      <c r="B13" s="62" t="s">
        <v>133</v>
      </c>
      <c r="C13" s="62" t="s">
        <v>157</v>
      </c>
      <c r="D13" s="61" t="s">
        <v>347</v>
      </c>
    </row>
    <row r="14" spans="1:4" s="45" customFormat="1" ht="48" x14ac:dyDescent="0.2">
      <c r="A14" s="211" t="s">
        <v>165</v>
      </c>
      <c r="B14" s="62" t="s">
        <v>177</v>
      </c>
      <c r="C14" s="65" t="s">
        <v>166</v>
      </c>
      <c r="D14" s="61" t="s">
        <v>346</v>
      </c>
    </row>
    <row r="15" spans="1:4" s="45" customFormat="1" ht="51.75" customHeight="1" x14ac:dyDescent="0.2">
      <c r="A15" s="212"/>
      <c r="B15" s="62" t="s">
        <v>127</v>
      </c>
      <c r="C15" s="65" t="s">
        <v>171</v>
      </c>
      <c r="D15" s="61" t="s">
        <v>348</v>
      </c>
    </row>
    <row r="16" spans="1:4" s="45" customFormat="1" ht="34.5" customHeight="1" x14ac:dyDescent="0.2">
      <c r="A16" s="62" t="s">
        <v>196</v>
      </c>
      <c r="B16" s="62" t="s">
        <v>146</v>
      </c>
      <c r="C16" s="62" t="s">
        <v>192</v>
      </c>
      <c r="D16" s="61" t="s">
        <v>347</v>
      </c>
    </row>
    <row r="17" spans="1:4" s="45" customFormat="1" ht="36" x14ac:dyDescent="0.2">
      <c r="A17" s="62" t="s">
        <v>207</v>
      </c>
      <c r="B17" s="62" t="s">
        <v>206</v>
      </c>
      <c r="C17" s="62" t="s">
        <v>202</v>
      </c>
      <c r="D17" s="61" t="s">
        <v>347</v>
      </c>
    </row>
    <row r="18" spans="1:4" s="45" customFormat="1" ht="30.75" customHeight="1" x14ac:dyDescent="0.2">
      <c r="A18" s="62" t="s">
        <v>215</v>
      </c>
      <c r="B18" s="62" t="s">
        <v>206</v>
      </c>
      <c r="C18" s="66" t="s">
        <v>212</v>
      </c>
      <c r="D18" s="61" t="s">
        <v>348</v>
      </c>
    </row>
    <row r="19" spans="1:4" s="45" customFormat="1" ht="23.25" customHeight="1" x14ac:dyDescent="0.2">
      <c r="A19" s="211" t="s">
        <v>248</v>
      </c>
      <c r="B19" s="62" t="s">
        <v>249</v>
      </c>
      <c r="C19" s="62" t="s">
        <v>241</v>
      </c>
      <c r="D19" s="61" t="s">
        <v>347</v>
      </c>
    </row>
    <row r="20" spans="1:4" s="45" customFormat="1" ht="24" x14ac:dyDescent="0.2">
      <c r="A20" s="212"/>
      <c r="B20" s="62" t="s">
        <v>250</v>
      </c>
      <c r="C20" s="62" t="s">
        <v>244</v>
      </c>
      <c r="D20" s="61" t="s">
        <v>347</v>
      </c>
    </row>
    <row r="21" spans="1:4" s="45" customFormat="1" ht="24" x14ac:dyDescent="0.2">
      <c r="A21" s="62" t="s">
        <v>285</v>
      </c>
      <c r="B21" s="62" t="s">
        <v>284</v>
      </c>
      <c r="C21" s="62" t="s">
        <v>280</v>
      </c>
      <c r="D21" s="61" t="s">
        <v>348</v>
      </c>
    </row>
    <row r="22" spans="1:4" s="45" customFormat="1" ht="36" x14ac:dyDescent="0.2">
      <c r="A22" s="62" t="s">
        <v>295</v>
      </c>
      <c r="B22" s="62" t="s">
        <v>294</v>
      </c>
      <c r="C22" s="62" t="s">
        <v>291</v>
      </c>
      <c r="D22" s="61" t="s">
        <v>348</v>
      </c>
    </row>
    <row r="23" spans="1:4" s="45" customFormat="1" ht="36" x14ac:dyDescent="0.2">
      <c r="A23" s="62" t="s">
        <v>304</v>
      </c>
      <c r="B23" s="62" t="s">
        <v>294</v>
      </c>
      <c r="C23" s="62" t="s">
        <v>301</v>
      </c>
      <c r="D23" s="61" t="s">
        <v>346</v>
      </c>
    </row>
    <row r="24" spans="1:4" s="45" customFormat="1" ht="36" x14ac:dyDescent="0.2">
      <c r="A24" s="62" t="s">
        <v>314</v>
      </c>
      <c r="B24" s="62" t="s">
        <v>177</v>
      </c>
      <c r="C24" s="62" t="s">
        <v>312</v>
      </c>
      <c r="D24" s="61" t="s">
        <v>348</v>
      </c>
    </row>
    <row r="25" spans="1:4" s="45" customFormat="1" ht="36" x14ac:dyDescent="0.2">
      <c r="A25" s="62" t="s">
        <v>314</v>
      </c>
      <c r="B25" s="62" t="s">
        <v>294</v>
      </c>
      <c r="C25" s="62" t="s">
        <v>317</v>
      </c>
      <c r="D25" s="61" t="s">
        <v>348</v>
      </c>
    </row>
    <row r="26" spans="1:4" s="45" customFormat="1" ht="24" x14ac:dyDescent="0.2">
      <c r="A26" s="62" t="s">
        <v>327</v>
      </c>
      <c r="B26" s="62" t="s">
        <v>206</v>
      </c>
      <c r="C26" s="62" t="s">
        <v>323</v>
      </c>
      <c r="D26" s="61" t="s">
        <v>346</v>
      </c>
    </row>
  </sheetData>
  <sheetProtection formatRows="0" insertRows="0" deleteRows="0" selectLockedCells="1" autoFilter="0"/>
  <mergeCells count="8">
    <mergeCell ref="A19:A20"/>
    <mergeCell ref="A10:A11"/>
    <mergeCell ref="D1:D4"/>
    <mergeCell ref="A6:C6"/>
    <mergeCell ref="D6:D7"/>
    <mergeCell ref="A8:A9"/>
    <mergeCell ref="A12:A13"/>
    <mergeCell ref="A14:A15"/>
  </mergeCells>
  <conditionalFormatting sqref="D12:D17">
    <cfRule type="cellIs" dxfId="41" priority="311" operator="equal">
      <formula>"LEVE"</formula>
    </cfRule>
    <cfRule type="cellIs" dxfId="40" priority="312" operator="equal">
      <formula>"MODERADO"</formula>
    </cfRule>
    <cfRule type="cellIs" dxfId="39" priority="313" operator="equal">
      <formula>"GRAVE"</formula>
    </cfRule>
  </conditionalFormatting>
  <conditionalFormatting sqref="D18">
    <cfRule type="cellIs" dxfId="38" priority="271" operator="equal">
      <formula>"LEVE"</formula>
    </cfRule>
    <cfRule type="cellIs" dxfId="37" priority="272" operator="equal">
      <formula>"MODERADO"</formula>
    </cfRule>
    <cfRule type="cellIs" dxfId="36" priority="273" operator="equal">
      <formula>"GRAVE"</formula>
    </cfRule>
  </conditionalFormatting>
  <conditionalFormatting sqref="D10">
    <cfRule type="cellIs" dxfId="35" priority="252" operator="equal">
      <formula>"LEVE"</formula>
    </cfRule>
    <cfRule type="cellIs" dxfId="34" priority="253" operator="equal">
      <formula>"MODERADO"</formula>
    </cfRule>
    <cfRule type="cellIs" dxfId="33" priority="254" operator="equal">
      <formula>"GRAVE"</formula>
    </cfRule>
  </conditionalFormatting>
  <conditionalFormatting sqref="D11">
    <cfRule type="cellIs" dxfId="32" priority="233" operator="equal">
      <formula>"LEVE"</formula>
    </cfRule>
    <cfRule type="cellIs" dxfId="31" priority="234" operator="equal">
      <formula>"MODERADO"</formula>
    </cfRule>
    <cfRule type="cellIs" dxfId="30" priority="235" operator="equal">
      <formula>"GRAVE"</formula>
    </cfRule>
  </conditionalFormatting>
  <conditionalFormatting sqref="D19">
    <cfRule type="cellIs" dxfId="29" priority="214" operator="equal">
      <formula>"LEVE"</formula>
    </cfRule>
    <cfRule type="cellIs" dxfId="28" priority="215" operator="equal">
      <formula>"MODERADO"</formula>
    </cfRule>
    <cfRule type="cellIs" dxfId="27" priority="216" operator="equal">
      <formula>"GRAVE"</formula>
    </cfRule>
  </conditionalFormatting>
  <conditionalFormatting sqref="D20">
    <cfRule type="cellIs" dxfId="26" priority="195" operator="equal">
      <formula>"LEVE"</formula>
    </cfRule>
    <cfRule type="cellIs" dxfId="25" priority="196" operator="equal">
      <formula>"MODERADO"</formula>
    </cfRule>
    <cfRule type="cellIs" dxfId="24" priority="197" operator="equal">
      <formula>"GRAVE"</formula>
    </cfRule>
  </conditionalFormatting>
  <conditionalFormatting sqref="D8">
    <cfRule type="cellIs" dxfId="23" priority="176" operator="equal">
      <formula>"LEVE"</formula>
    </cfRule>
    <cfRule type="cellIs" dxfId="22" priority="177" operator="equal">
      <formula>"MODERADO"</formula>
    </cfRule>
    <cfRule type="cellIs" dxfId="21" priority="178" operator="equal">
      <formula>"GRAVE"</formula>
    </cfRule>
  </conditionalFormatting>
  <conditionalFormatting sqref="D9">
    <cfRule type="cellIs" dxfId="20" priority="157" operator="equal">
      <formula>"LEVE"</formula>
    </cfRule>
    <cfRule type="cellIs" dxfId="19" priority="158" operator="equal">
      <formula>"MODERADO"</formula>
    </cfRule>
    <cfRule type="cellIs" dxfId="18" priority="159" operator="equal">
      <formula>"GRAVE"</formula>
    </cfRule>
  </conditionalFormatting>
  <conditionalFormatting sqref="D21">
    <cfRule type="cellIs" dxfId="17" priority="138" operator="equal">
      <formula>"LEVE"</formula>
    </cfRule>
    <cfRule type="cellIs" dxfId="16" priority="139" operator="equal">
      <formula>"MODERADO"</formula>
    </cfRule>
    <cfRule type="cellIs" dxfId="15" priority="140" operator="equal">
      <formula>"GRAVE"</formula>
    </cfRule>
  </conditionalFormatting>
  <conditionalFormatting sqref="D22">
    <cfRule type="cellIs" dxfId="14" priority="95" operator="equal">
      <formula>"LEVE"</formula>
    </cfRule>
    <cfRule type="cellIs" dxfId="13" priority="96" operator="equal">
      <formula>"MODERADO"</formula>
    </cfRule>
    <cfRule type="cellIs" dxfId="12" priority="97" operator="equal">
      <formula>"GRAVE"</formula>
    </cfRule>
  </conditionalFormatting>
  <conditionalFormatting sqref="D23">
    <cfRule type="cellIs" dxfId="11" priority="76" operator="equal">
      <formula>"LEVE"</formula>
    </cfRule>
    <cfRule type="cellIs" dxfId="10" priority="77" operator="equal">
      <formula>"MODERADO"</formula>
    </cfRule>
    <cfRule type="cellIs" dxfId="9" priority="78" operator="equal">
      <formula>"GRAVE"</formula>
    </cfRule>
  </conditionalFormatting>
  <conditionalFormatting sqref="D24">
    <cfRule type="cellIs" dxfId="8" priority="57" operator="equal">
      <formula>"LEVE"</formula>
    </cfRule>
    <cfRule type="cellIs" dxfId="7" priority="58" operator="equal">
      <formula>"MODERADO"</formula>
    </cfRule>
    <cfRule type="cellIs" dxfId="6" priority="59" operator="equal">
      <formula>"GRAVE"</formula>
    </cfRule>
  </conditionalFormatting>
  <conditionalFormatting sqref="D25">
    <cfRule type="cellIs" dxfId="5" priority="29" operator="equal">
      <formula>"LEVE"</formula>
    </cfRule>
    <cfRule type="cellIs" dxfId="4" priority="30" operator="equal">
      <formula>"MODERADO"</formula>
    </cfRule>
    <cfRule type="cellIs" dxfId="3" priority="31" operator="equal">
      <formula>"GRAVE"</formula>
    </cfRule>
  </conditionalFormatting>
  <conditionalFormatting sqref="D26">
    <cfRule type="cellIs" dxfId="2" priority="10" operator="equal">
      <formula>"LEVE"</formula>
    </cfRule>
    <cfRule type="cellIs" dxfId="1" priority="11" operator="equal">
      <formula>"MODERADO"</formula>
    </cfRule>
    <cfRule type="cellIs" dxfId="0" priority="12" operator="equal">
      <formula>"GRAVE"</formula>
    </cfRule>
  </conditionalFormatting>
  <dataValidations count="3">
    <dataValidation allowBlank="1" showInputMessage="1" showErrorMessage="1" prompt="Defina el riesgo_x000a_" sqref="C21:C26 C9:C11 C12:C18 C19:C20"/>
    <dataValidation allowBlank="1" showInputMessage="1" showErrorMessage="1" errorTitle="DATO NO VALIDO" error="CELDA DE SELECCIÓN - NO CAMBIAR CONFIGURACIÓN" promptTitle="TIPO DE RIESGO" prompt="Seleccione el Tipo de Riesgo" sqref="A12 A14 A19 A8 A21:A26 A10 A16:A18"/>
    <dataValidation type="list" allowBlank="1" showInputMessage="1" showErrorMessage="1" errorTitle="DATO NO VALIDO" error="CELDA DE SELECCIÓN - NO CAMBIAR CONFIGURACIÓN" promptTitle="TIPO DE RIESGO" prompt="Seleccione el Tipo de Riesgo" sqref="B21:B26 B8:B11 B12:B18 B19:B20">
      <formula1>"Estratégico, Imagen, Operacional, Financiero, Contable, Presupuestal, Cumplimiento, Tecnología, Información, Transparencia, Laborales, Ambiental, Derechos Humanos"</formula1>
    </dataValidation>
  </dataValidations>
  <pageMargins left="1.3779527559055118" right="0.15748031496062992" top="0.59055118110236227" bottom="0.39370078740157483" header="0" footer="0"/>
  <pageSetup paperSize="5" scale="58" fitToHeight="10"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01-Mapa de riesgo</vt:lpstr>
      <vt:lpstr>Hoja1</vt:lpstr>
      <vt:lpstr>INSTRUCTIVO</vt:lpstr>
      <vt:lpstr>01-Mapa de riesgo (2)</vt:lpstr>
      <vt:lpstr>'01-Mapa de riesgo'!Títulos_a_imprimir</vt:lpstr>
      <vt:lpstr>'01-Mapa de riesgo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Soto</dc:creator>
  <cp:lastModifiedBy>Usuario UTP</cp:lastModifiedBy>
  <cp:lastPrinted>2013-07-22T14:00:58Z</cp:lastPrinted>
  <dcterms:created xsi:type="dcterms:W3CDTF">2006-09-13T22:30:50Z</dcterms:created>
  <dcterms:modified xsi:type="dcterms:W3CDTF">2014-05-12T14:58:56Z</dcterms:modified>
</cp:coreProperties>
</file>