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defaultThemeVersion="124226"/>
  <bookViews>
    <workbookView xWindow="0" yWindow="240" windowWidth="15570" windowHeight="11640"/>
  </bookViews>
  <sheets>
    <sheet name="01-Mapa de riesgo" sheetId="4" r:id="rId1"/>
    <sheet name="02-Plan Mitigacion" sheetId="8" r:id="rId2"/>
    <sheet name="03-Seguimiento" sheetId="7" r:id="rId3"/>
    <sheet name="Hoja1" sheetId="9" state="hidden" r:id="rId4"/>
    <sheet name="INSTRUCTIVO" sheetId="10" r:id="rId5"/>
  </sheets>
  <definedNames>
    <definedName name="_xlnm._FilterDatabase" localSheetId="0" hidden="1">'01-Mapa de riesgo'!$B$1:$S$29</definedName>
    <definedName name="_xlnm.Print_Area" localSheetId="2">'03-Seguimiento'!$B$1:$R$14</definedName>
    <definedName name="_xlnm.Print_Titles" localSheetId="0">'01-Mapa de riesgo'!$7:$8</definedName>
    <definedName name="_xlnm.Print_Titles" localSheetId="1">'02-Plan Mitigacion'!$7:$8</definedName>
    <definedName name="_xlnm.Print_Titles" localSheetId="2">'03-Seguimiento'!$7:$8</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J24" i="7" l="1"/>
  <c r="F24" i="7"/>
  <c r="E24" i="7"/>
  <c r="D24" i="7"/>
  <c r="C24" i="7"/>
  <c r="B24" i="7"/>
  <c r="F24" i="8"/>
  <c r="E24" i="8"/>
  <c r="D24" i="8"/>
  <c r="C24" i="8"/>
  <c r="B24" i="8"/>
  <c r="I24" i="4"/>
  <c r="O24" i="4" s="1"/>
  <c r="P24" i="4" s="1"/>
  <c r="Q24" i="4" s="1"/>
  <c r="H24" i="7" s="1"/>
  <c r="H24" i="8" l="1"/>
  <c r="G24" i="7"/>
  <c r="G24" i="8"/>
  <c r="I24" i="8" s="1"/>
  <c r="I5" i="8"/>
  <c r="Q36" i="10"/>
  <c r="M36" i="10"/>
  <c r="N36" i="10"/>
  <c r="O36" i="10"/>
  <c r="P36" i="10"/>
  <c r="Q46" i="10"/>
  <c r="Q44" i="10"/>
  <c r="Q42" i="10"/>
  <c r="Q40" i="10"/>
  <c r="Q38" i="10"/>
  <c r="M46" i="10"/>
  <c r="M44" i="10"/>
  <c r="M42" i="10"/>
  <c r="M40" i="10"/>
  <c r="M38" i="10"/>
  <c r="N46" i="10"/>
  <c r="N44" i="10"/>
  <c r="N42" i="10"/>
  <c r="N40" i="10"/>
  <c r="N38" i="10"/>
  <c r="O46" i="10"/>
  <c r="O44" i="10"/>
  <c r="O42" i="10"/>
  <c r="O40" i="10"/>
  <c r="O38" i="10"/>
  <c r="P46" i="10"/>
  <c r="P44" i="10"/>
  <c r="P42" i="10"/>
  <c r="P40" i="10"/>
  <c r="P38" i="10"/>
  <c r="K12" i="4"/>
  <c r="K15" i="4"/>
  <c r="K18" i="4"/>
  <c r="K21" i="4"/>
  <c r="O21" i="4" s="1"/>
  <c r="P21" i="4" s="1"/>
  <c r="K27" i="4"/>
  <c r="K9" i="4"/>
  <c r="I9" i="4"/>
  <c r="I12" i="4"/>
  <c r="O12" i="4" s="1"/>
  <c r="P12" i="4" s="1"/>
  <c r="I15" i="4"/>
  <c r="I18" i="4"/>
  <c r="O18" i="4" s="1"/>
  <c r="P18" i="4" s="1"/>
  <c r="I21" i="4"/>
  <c r="I27" i="4"/>
  <c r="O27" i="4" s="1"/>
  <c r="P27" i="4" s="1"/>
  <c r="O15" i="4"/>
  <c r="P15" i="4" s="1"/>
  <c r="D5" i="7"/>
  <c r="D5" i="8"/>
  <c r="D6" i="7"/>
  <c r="M12" i="7"/>
  <c r="M13" i="7"/>
  <c r="M14" i="7"/>
  <c r="M15" i="7"/>
  <c r="M16" i="7"/>
  <c r="M17" i="7"/>
  <c r="M18" i="7"/>
  <c r="M19" i="7"/>
  <c r="M20" i="7"/>
  <c r="M21" i="7"/>
  <c r="M22" i="7"/>
  <c r="M23" i="7"/>
  <c r="M24" i="7"/>
  <c r="M25" i="7"/>
  <c r="M26" i="7"/>
  <c r="M11" i="7"/>
  <c r="M10" i="7"/>
  <c r="M9" i="7"/>
  <c r="J12" i="7"/>
  <c r="J15" i="7"/>
  <c r="J18" i="7"/>
  <c r="J21" i="7"/>
  <c r="J27" i="7"/>
  <c r="F12" i="7"/>
  <c r="F15" i="7"/>
  <c r="F18" i="7"/>
  <c r="F21" i="7"/>
  <c r="F27" i="7"/>
  <c r="E12" i="7"/>
  <c r="E15" i="7"/>
  <c r="E18" i="7"/>
  <c r="E21" i="7"/>
  <c r="E27" i="7"/>
  <c r="D12" i="7"/>
  <c r="D15" i="7"/>
  <c r="D18" i="7"/>
  <c r="D21" i="7"/>
  <c r="D27" i="7"/>
  <c r="C12" i="7"/>
  <c r="C15" i="7"/>
  <c r="C18" i="7"/>
  <c r="C21" i="7"/>
  <c r="C27" i="7"/>
  <c r="B12" i="7"/>
  <c r="B15" i="7"/>
  <c r="B18" i="7"/>
  <c r="B21" i="7"/>
  <c r="B27" i="7"/>
  <c r="N10" i="7"/>
  <c r="O10" i="7"/>
  <c r="N11" i="7"/>
  <c r="O11" i="7"/>
  <c r="N12" i="7"/>
  <c r="O12" i="7"/>
  <c r="N13" i="7"/>
  <c r="O13" i="7"/>
  <c r="N14" i="7"/>
  <c r="O14" i="7"/>
  <c r="N15" i="7"/>
  <c r="O15" i="7"/>
  <c r="N16" i="7"/>
  <c r="O16" i="7"/>
  <c r="N17" i="7"/>
  <c r="O17" i="7"/>
  <c r="N18" i="7"/>
  <c r="O18" i="7"/>
  <c r="N19" i="7"/>
  <c r="O19" i="7"/>
  <c r="N20" i="7"/>
  <c r="O20" i="7"/>
  <c r="N21" i="7"/>
  <c r="O21" i="7"/>
  <c r="N22" i="7"/>
  <c r="O22" i="7"/>
  <c r="N23" i="7"/>
  <c r="O23" i="7"/>
  <c r="N24" i="7"/>
  <c r="O24" i="7"/>
  <c r="N25" i="7"/>
  <c r="O25" i="7"/>
  <c r="N26" i="7"/>
  <c r="O26" i="7"/>
  <c r="O9" i="7"/>
  <c r="N9" i="7"/>
  <c r="J9" i="7"/>
  <c r="F9" i="7"/>
  <c r="E9" i="7"/>
  <c r="D9" i="7"/>
  <c r="C9" i="7"/>
  <c r="B9" i="7"/>
  <c r="A6" i="7"/>
  <c r="A5" i="7"/>
  <c r="F12" i="8"/>
  <c r="F15" i="8"/>
  <c r="F18" i="8"/>
  <c r="F21" i="8"/>
  <c r="F27" i="8"/>
  <c r="E12" i="8"/>
  <c r="E15" i="8"/>
  <c r="E18" i="8"/>
  <c r="E21" i="8"/>
  <c r="E27" i="8"/>
  <c r="D12" i="8"/>
  <c r="D15" i="8"/>
  <c r="D18" i="8"/>
  <c r="D21" i="8"/>
  <c r="D27" i="8"/>
  <c r="C12" i="8"/>
  <c r="C15" i="8"/>
  <c r="C18" i="8"/>
  <c r="C21" i="8"/>
  <c r="C27" i="8"/>
  <c r="B12" i="8"/>
  <c r="B15" i="8"/>
  <c r="B18" i="8"/>
  <c r="B21" i="8"/>
  <c r="B27" i="8"/>
  <c r="F9" i="8"/>
  <c r="E9" i="8"/>
  <c r="B9" i="8"/>
  <c r="D9" i="8"/>
  <c r="C9" i="8"/>
  <c r="D6" i="8"/>
  <c r="A6" i="8"/>
  <c r="A5" i="8"/>
  <c r="O9" i="4"/>
  <c r="P9" i="4" s="1"/>
  <c r="G27" i="8" l="1"/>
  <c r="I27" i="8" s="1"/>
  <c r="G27" i="7"/>
  <c r="G18" i="8"/>
  <c r="I18" i="8" s="1"/>
  <c r="G18" i="7"/>
  <c r="Q18" i="4"/>
  <c r="Q12" i="4"/>
  <c r="G12" i="8"/>
  <c r="I12" i="8" s="1"/>
  <c r="G12" i="7"/>
  <c r="H9" i="7"/>
  <c r="H9" i="8"/>
  <c r="G21" i="7"/>
  <c r="G21" i="8"/>
  <c r="I21" i="8" s="1"/>
  <c r="G15" i="8"/>
  <c r="I15" i="8" s="1"/>
  <c r="G15" i="7"/>
  <c r="G9" i="7"/>
  <c r="G9" i="8"/>
  <c r="I9" i="8" s="1"/>
  <c r="H27" i="8" l="1"/>
  <c r="H27" i="7"/>
  <c r="H15" i="8"/>
  <c r="H15" i="7"/>
  <c r="H21" i="8"/>
  <c r="H21" i="7"/>
  <c r="H12" i="8"/>
  <c r="H12" i="7"/>
  <c r="H18" i="8"/>
  <c r="H18" i="7"/>
</calcChain>
</file>

<file path=xl/comments1.xml><?xml version="1.0" encoding="utf-8"?>
<comments xmlns="http://schemas.openxmlformats.org/spreadsheetml/2006/main">
  <authors>
    <author>Usuario UTP</author>
  </authors>
  <commentList>
    <comment ref="R13" authorId="0">
      <text>
        <r>
          <rPr>
            <b/>
            <sz val="9"/>
            <color indexed="81"/>
            <rFont val="Tahoma"/>
            <family val="2"/>
          </rPr>
          <t>Usuario UTP:  Contamos con registro de eventos y ferias universitarias en las que hemos participado durante este año.  Por la anormalidad académica de los ultimos tres (3) años, no hemos podido volver a programa el encuentro de estudiantes de grados 10 y 11.</t>
        </r>
        <r>
          <rPr>
            <sz val="9"/>
            <color indexed="81"/>
            <rFont val="Tahoma"/>
            <family val="2"/>
          </rPr>
          <t xml:space="preserve">
</t>
        </r>
      </text>
    </comment>
  </commentList>
</comments>
</file>

<file path=xl/comments2.xml><?xml version="1.0" encoding="utf-8"?>
<comments xmlns="http://schemas.openxmlformats.org/spreadsheetml/2006/main">
  <authors>
    <author>UNIVERSIDAD TECNOLOGICA DE PEREIRA</author>
  </authors>
  <commentList>
    <comment ref="G7" authorId="0">
      <text>
        <r>
          <rPr>
            <b/>
            <sz val="8"/>
            <color indexed="81"/>
            <rFont val="Tahoma"/>
            <family val="2"/>
          </rPr>
          <t xml:space="preserve">NIVEL 1: </t>
        </r>
        <r>
          <rPr>
            <sz val="8"/>
            <color indexed="81"/>
            <rFont val="Tahoma"/>
            <family val="2"/>
          </rPr>
          <t xml:space="preserve">Riesgos con priorización alta (A) y media (B) sin controles, requieren acciones de preventivas  inmediatas.
</t>
        </r>
        <r>
          <rPr>
            <b/>
            <sz val="8"/>
            <color indexed="81"/>
            <rFont val="Tahoma"/>
            <family val="2"/>
          </rPr>
          <t xml:space="preserve">NIVEL 2: </t>
        </r>
        <r>
          <rPr>
            <sz val="8"/>
            <color indexed="81"/>
            <rFont val="Tahoma"/>
            <family val="2"/>
          </rPr>
          <t xml:space="preserve">Riesgos con priorización alta (A) y media (B) con controles no efectivos, requieren acciones de preventivas. 
</t>
        </r>
        <r>
          <rPr>
            <b/>
            <sz val="8"/>
            <color indexed="81"/>
            <rFont val="Tahoma"/>
            <family val="2"/>
          </rPr>
          <t xml:space="preserve">NIVEL 3: </t>
        </r>
        <r>
          <rPr>
            <sz val="8"/>
            <color indexed="81"/>
            <rFont val="Tahoma"/>
            <family val="2"/>
          </rPr>
          <t xml:space="preserve">Riesgos con priorización alta (A) y media (B)  con controles no documentados, requieren acciones de preventivas.
</t>
        </r>
        <r>
          <rPr>
            <b/>
            <sz val="8"/>
            <color indexed="81"/>
            <rFont val="Tahoma"/>
            <family val="2"/>
          </rPr>
          <t xml:space="preserve">NIVEL 4: </t>
        </r>
        <r>
          <rPr>
            <sz val="8"/>
            <color indexed="81"/>
            <rFont val="Tahoma"/>
            <family val="2"/>
          </rPr>
          <t>Riesgos con priorización baja (C) o priorización alta (A) y media (B) que tienen controles efectivos y documentados, requieren seguimiento.</t>
        </r>
      </text>
    </comment>
    <comment ref="H7" authorId="0">
      <text>
        <r>
          <rPr>
            <sz val="8"/>
            <color indexed="81"/>
            <rFont val="Tahoma"/>
            <family val="2"/>
          </rPr>
          <t>1. Evitar el riesgo, tomar acciones preventivas 
2. Reducir el riesgo, tomar medidas encaminadas a disminuir la probabilidad y el impacto
3. Compartir o transferir el riesgo 
4. Asumir el riesgo</t>
        </r>
      </text>
    </comment>
    <comment ref="R7" authorId="0">
      <text>
        <r>
          <rPr>
            <b/>
            <sz val="8"/>
            <color indexed="81"/>
            <rFont val="Tahoma"/>
            <family val="2"/>
          </rPr>
          <t xml:space="preserve">Establezca la situación:
</t>
        </r>
        <r>
          <rPr>
            <b/>
            <sz val="8"/>
            <color indexed="81"/>
            <rFont val="Tahoma"/>
            <family val="2"/>
          </rPr>
          <t xml:space="preserve">1. Riesgo controlado: </t>
        </r>
        <r>
          <rPr>
            <sz val="8"/>
            <color indexed="81"/>
            <rFont val="Tahoma"/>
            <family val="2"/>
          </rPr>
          <t xml:space="preserve"> el riesgo ha sido controlado con la acción implementada. Puede ser suprimido del plan de manejo de riesgos.
</t>
        </r>
        <r>
          <rPr>
            <b/>
            <sz val="8"/>
            <color indexed="81"/>
            <rFont val="Tahoma"/>
            <family val="2"/>
          </rPr>
          <t xml:space="preserve">2. Cambio el riesgo: </t>
        </r>
        <r>
          <rPr>
            <sz val="8"/>
            <color indexed="81"/>
            <rFont val="Tahoma"/>
            <family val="2"/>
          </rPr>
          <t xml:space="preserve">dado  la acción implementada el riesgo requiere ser modificado en su descripción o en su probabilidad o en el impacto.
</t>
        </r>
        <r>
          <rPr>
            <b/>
            <sz val="8"/>
            <color indexed="81"/>
            <rFont val="Tahoma"/>
            <family val="2"/>
          </rPr>
          <t xml:space="preserve">3. Nueva Acción:  </t>
        </r>
        <r>
          <rPr>
            <sz val="8"/>
            <color indexed="81"/>
            <rFont val="Tahoma"/>
            <family val="2"/>
          </rPr>
          <t xml:space="preserve">se debe implementar una nueva acción preventiva, la actual no es suficiente. (evalue el riesgo en  las fases 2. Análisis y 3. Valoración de riesgo)
</t>
        </r>
        <r>
          <rPr>
            <b/>
            <sz val="8"/>
            <color indexed="81"/>
            <rFont val="Tahoma"/>
            <family val="2"/>
          </rPr>
          <t xml:space="preserve">4. Continua la acción anterior: </t>
        </r>
        <r>
          <rPr>
            <sz val="8"/>
            <color indexed="81"/>
            <rFont val="Tahoma"/>
            <family val="2"/>
          </rPr>
          <t xml:space="preserve"> no se ha finalizado la acción o se requiere ampliar el plazo de la acción.
</t>
        </r>
      </text>
    </comment>
    <comment ref="P8" authorId="0">
      <text>
        <r>
          <rPr>
            <sz val="8"/>
            <color indexed="81"/>
            <rFont val="Tahoma"/>
            <family val="2"/>
          </rPr>
          <t xml:space="preserve">Relacione las principales dificultades en la aplicación del control.
</t>
        </r>
      </text>
    </comment>
  </commentList>
</comments>
</file>

<file path=xl/sharedStrings.xml><?xml version="1.0" encoding="utf-8"?>
<sst xmlns="http://schemas.openxmlformats.org/spreadsheetml/2006/main" count="430" uniqueCount="297">
  <si>
    <t>DESCRIPCIÓN</t>
  </si>
  <si>
    <t>POSIBLES CONSECUENCIAS</t>
  </si>
  <si>
    <t>TRATAMIENTO</t>
  </si>
  <si>
    <t>RESPONSABLE (S) EN EL PROCESO</t>
  </si>
  <si>
    <t>RIESGO</t>
  </si>
  <si>
    <t xml:space="preserve">PROBABILIDAD </t>
  </si>
  <si>
    <t xml:space="preserve">IMPACTO </t>
  </si>
  <si>
    <t>Estado</t>
  </si>
  <si>
    <t>FECHA DE ACTUALIZACIÓN</t>
  </si>
  <si>
    <t xml:space="preserve">Código </t>
  </si>
  <si>
    <t xml:space="preserve">Versión </t>
  </si>
  <si>
    <t xml:space="preserve">Fecha </t>
  </si>
  <si>
    <t>1 de 1</t>
  </si>
  <si>
    <t>FECHA DE SEGUIMIENTO</t>
  </si>
  <si>
    <t>ACCIÓN DURANTE (Contingencia)</t>
  </si>
  <si>
    <t>ACCIÓN DESPUÉS (Recuperación)</t>
  </si>
  <si>
    <t>Periodicidad del control</t>
  </si>
  <si>
    <t>Tipo de control</t>
  </si>
  <si>
    <t>LISTAS DESPLEGABLES</t>
  </si>
  <si>
    <t>Estado de los controles:</t>
  </si>
  <si>
    <t xml:space="preserve"> No existen</t>
  </si>
  <si>
    <t xml:space="preserve"> No efectivos y no documentados</t>
  </si>
  <si>
    <t xml:space="preserve"> No Efectivos y documentados  </t>
  </si>
  <si>
    <t xml:space="preserve">  Efectivos y no documentados</t>
  </si>
  <si>
    <t xml:space="preserve"> Efectivos y documentados</t>
  </si>
  <si>
    <t xml:space="preserve"> Documentados, Efectivos y aplicados</t>
  </si>
  <si>
    <t>SITUACIÓN DEL RIESGO LUEGO DE SEGUIMIENTO</t>
  </si>
  <si>
    <t>ETAPA 1</t>
  </si>
  <si>
    <t>FACTORES DE RIESGO INTERNOS:</t>
  </si>
  <si>
    <t>FACTORES DE RIESGO EXTERNO</t>
  </si>
  <si>
    <t>Identificación del Riesgo</t>
  </si>
  <si>
    <r>
      <t>Descripción</t>
    </r>
    <r>
      <rPr>
        <sz val="8"/>
        <rFont val="Tahoma"/>
        <family val="2"/>
      </rPr>
      <t>: se refiere a las características generales o las formas en que se observa o manifiesta el riesgo identificado.</t>
    </r>
  </si>
  <si>
    <t>ETAPA 2</t>
  </si>
  <si>
    <t>Análisis del Riesgo</t>
  </si>
  <si>
    <t>PROBABILIDAD</t>
  </si>
  <si>
    <t>IMPACTO</t>
  </si>
  <si>
    <t>ETAPA 3</t>
  </si>
  <si>
    <t>ETAPA 4</t>
  </si>
  <si>
    <t>Tratamiento del Riesgo:</t>
  </si>
  <si>
    <t>Manejo del Riesgo</t>
  </si>
  <si>
    <r>
      <t>Consecuencias</t>
    </r>
    <r>
      <rPr>
        <sz val="8"/>
        <rFont val="Tahoma"/>
        <family val="2"/>
      </rPr>
      <t>: corresponde a los efectos ocasionados por el riesgo.</t>
    </r>
  </si>
  <si>
    <r>
      <t>Riesgo</t>
    </r>
    <r>
      <rPr>
        <sz val="8"/>
        <rFont val="Tahoma"/>
        <family val="2"/>
      </rPr>
      <t xml:space="preserve">: Posibilidad de que ocurra un acontecimiento que impacte el alcance de los objetivos y resultados de la Institución </t>
    </r>
  </si>
  <si>
    <t xml:space="preserve">CAUSA </t>
  </si>
  <si>
    <t>CONSECUENCIA</t>
  </si>
  <si>
    <t>INDICADOR DE RIESGO</t>
  </si>
  <si>
    <t>2. MEDIA</t>
  </si>
  <si>
    <t>Talento Humano</t>
  </si>
  <si>
    <t>Sistemas de Información</t>
  </si>
  <si>
    <t>Recursos Financieros</t>
  </si>
  <si>
    <t>Procedimientos y reglamentación</t>
  </si>
  <si>
    <t>Salud Ocupacional</t>
  </si>
  <si>
    <t>Infraestructura</t>
  </si>
  <si>
    <t>Economicos</t>
  </si>
  <si>
    <t>Socioculturales</t>
  </si>
  <si>
    <t>Orden Público</t>
  </si>
  <si>
    <t>Legales y Normativos</t>
  </si>
  <si>
    <t>Tecnológicos</t>
  </si>
  <si>
    <r>
      <rPr>
        <sz val="7"/>
        <rFont val="Times New Roman"/>
        <family val="1"/>
      </rPr>
      <t xml:space="preserve"> </t>
    </r>
    <r>
      <rPr>
        <sz val="8"/>
        <rFont val="Tahoma"/>
        <family val="2"/>
      </rPr>
      <t>Ambientales</t>
    </r>
  </si>
  <si>
    <t>Esta matriz de priorización no tiene en cuenta los controles asociados a la prevención o mitigación del riesgo</t>
  </si>
  <si>
    <r>
      <t xml:space="preserve">PROBABILIDAD: </t>
    </r>
    <r>
      <rPr>
        <sz val="8"/>
        <rFont val="Tahoma"/>
        <family val="2"/>
      </rPr>
      <t>Frecuencia que podría presentar el riesgo.</t>
    </r>
  </si>
  <si>
    <r>
      <t xml:space="preserve">IMPACTO: </t>
    </r>
    <r>
      <rPr>
        <sz val="8"/>
        <rFont val="Tahoma"/>
        <family val="2"/>
      </rPr>
      <t>Forma en la cual el riesgo afecta los resultados del proceso.</t>
    </r>
  </si>
  <si>
    <t>3. ALTA</t>
  </si>
  <si>
    <t>1. BAJA</t>
  </si>
  <si>
    <t>1. BAJO</t>
  </si>
  <si>
    <t>Evitar
Reducir
Transferir
Compartir</t>
  </si>
  <si>
    <t>Reducir
Transferir
Compartir</t>
  </si>
  <si>
    <t>Asumir</t>
  </si>
  <si>
    <t>Valoración
del Riesgo</t>
  </si>
  <si>
    <t>OPCIÓN DE TRATAMIENTO</t>
  </si>
  <si>
    <t>ACCIONES A TOMAR</t>
  </si>
  <si>
    <t>Matriz de Priorización inicial</t>
  </si>
  <si>
    <t>El riesgo se mide de acuerdo al impacto y la probabilidad para ubicarlo en la matriz de priorización inicial</t>
  </si>
  <si>
    <t>NIVEL
EXPOSICIÓN 
RIESGO</t>
  </si>
  <si>
    <t xml:space="preserve">PRIORIDAD
INICIAL </t>
  </si>
  <si>
    <t>MAPA DE RIESGOS</t>
  </si>
  <si>
    <t>OBJETIVO DEL PROCESO (Usuario Metodología):</t>
  </si>
  <si>
    <r>
      <t xml:space="preserve">PROCESO (Usuario Metodología) </t>
    </r>
    <r>
      <rPr>
        <sz val="13"/>
        <rFont val="Arial"/>
        <family val="2"/>
      </rPr>
      <t xml:space="preserve"> </t>
    </r>
  </si>
  <si>
    <t xml:space="preserve">JEFE: </t>
  </si>
  <si>
    <t>FECHA ACTUALIZACIÓN</t>
  </si>
  <si>
    <t>No</t>
  </si>
  <si>
    <t>No.</t>
  </si>
  <si>
    <t>CAUSA</t>
  </si>
  <si>
    <t>PLAN DE MITIGACIÓN PARA EL MAPA DE RIESGOS</t>
  </si>
  <si>
    <t>CONTROLES</t>
  </si>
  <si>
    <t xml:space="preserve">Responsable del Seguimiento: </t>
  </si>
  <si>
    <t>INDICADOR DEL RIESGO</t>
  </si>
  <si>
    <t>Periodicidad</t>
  </si>
  <si>
    <t>SEGUIMIENTO AL MAPA DE RIESGOS</t>
  </si>
  <si>
    <t>Seguimiento al Mapa de riesgos</t>
  </si>
  <si>
    <t>Nombre</t>
  </si>
  <si>
    <t>Medición</t>
  </si>
  <si>
    <t>Análisis</t>
  </si>
  <si>
    <t>SGC-FOR-011-01</t>
  </si>
  <si>
    <t xml:space="preserve">Página </t>
  </si>
  <si>
    <t>Código</t>
  </si>
  <si>
    <t>SGC-FOR-011-02</t>
  </si>
  <si>
    <t>SGC-FOR-011-03</t>
  </si>
  <si>
    <t>Versión</t>
  </si>
  <si>
    <t>Fecha:</t>
  </si>
  <si>
    <t>Código:</t>
  </si>
  <si>
    <t>SGC-INT-011-01</t>
  </si>
  <si>
    <t xml:space="preserve">INSTRUCTIVO METODOLOGÍA ADMINISTRACIÓN DE RIESGOS </t>
  </si>
  <si>
    <t>SISTEMA DE GESTIÓN DE CALIDAD</t>
  </si>
  <si>
    <t>Comunicación</t>
  </si>
  <si>
    <t>TIPO</t>
  </si>
  <si>
    <t>No existen</t>
  </si>
  <si>
    <t>VULNERABILIDAD</t>
  </si>
  <si>
    <t>ACCIÓN</t>
  </si>
  <si>
    <t>CLASE</t>
  </si>
  <si>
    <t>VALORACIÓN</t>
  </si>
  <si>
    <t>Aplicados, No efectivos</t>
  </si>
  <si>
    <t>Documentados, Aplicados y Efectivos</t>
  </si>
  <si>
    <t>No aplicados</t>
  </si>
  <si>
    <t>MATRIZ DE VULNERABILIDAD</t>
  </si>
  <si>
    <t>PRIORIZACIÓN INICIAL</t>
  </si>
  <si>
    <t>VALORACIÓN DEL CONTROL</t>
  </si>
  <si>
    <t>Aplicados, Efectivos y No documentados</t>
  </si>
  <si>
    <r>
      <rPr>
        <b/>
        <sz val="8"/>
        <rFont val="Tahoma"/>
        <family val="2"/>
      </rPr>
      <t>Tipos de Control:</t>
    </r>
    <r>
      <rPr>
        <sz val="8"/>
        <rFont val="Tahoma"/>
        <family val="2"/>
      </rPr>
      <t xml:space="preserve">
</t>
    </r>
    <r>
      <rPr>
        <b/>
        <sz val="8"/>
        <rFont val="Tahoma"/>
        <family val="2"/>
      </rPr>
      <t>Dirección:</t>
    </r>
    <r>
      <rPr>
        <sz val="8"/>
        <rFont val="Tahoma"/>
        <family val="2"/>
      </rPr>
      <t xml:space="preserve"> se diseñan para crear guías que permiten el cumplimiento de los resultados.
</t>
    </r>
    <r>
      <rPr>
        <b/>
        <sz val="8"/>
        <rFont val="Tahoma"/>
        <family val="2"/>
      </rPr>
      <t xml:space="preserve">Detectivo: </t>
    </r>
    <r>
      <rPr>
        <sz val="8"/>
        <rFont val="Tahoma"/>
        <family val="2"/>
      </rPr>
      <t xml:space="preserve">se diseñan para identificar si resultados indeseables han ocurrido después de un acontecimiento.
</t>
    </r>
    <r>
      <rPr>
        <b/>
        <sz val="8"/>
        <rFont val="Tahoma"/>
        <family val="2"/>
      </rPr>
      <t>Preventivo:</t>
    </r>
    <r>
      <rPr>
        <sz val="8"/>
        <rFont val="Tahoma"/>
        <family val="2"/>
      </rPr>
      <t xml:space="preserve"> está diseñado para evitar o limitar la posibilidad de materialización de un riesgo.
</t>
    </r>
    <r>
      <rPr>
        <b/>
        <sz val="8"/>
        <rFont val="Tahoma"/>
        <family val="2"/>
      </rPr>
      <t>Correctivos:</t>
    </r>
    <r>
      <rPr>
        <sz val="8"/>
        <rFont val="Tahoma"/>
        <family val="2"/>
      </rPr>
      <t xml:space="preserve"> se diseña para corregir los resultados indeseables que se han observado</t>
    </r>
  </si>
  <si>
    <t>NIVEL DE EXPOSICIÓN AL RIESGO</t>
  </si>
  <si>
    <t>Se deberá implementar inmediatamente las acciones preventivas que conlleven a evitar, reducir, transferir o compartir el riesgo de acuerdo al procedimiento del Sistema de Gestión de Calidad. 
Las acciones preventivas tomadas deberán conllevar a implementar nuevos controles que prevengan la materialización del riesgo y a mitigar el impacto.
Se debe implementar el plan de contigencia frente a a estos riesgos.</t>
  </si>
  <si>
    <t>Se deberá implementaracciones preventivas que conlleven a reducir, transferir o compartir el riesgo de acuerdo al procedimiento del Sistema de Gestión de Calidad. 
Se deberá implementar acciones preventivas que conlleven a mejorar o documentar los controles existentes. 
La implementación de un plan de contingencia estará sujeto a las necesidades del usuario de la metodología</t>
  </si>
  <si>
    <t>Se debe realizar seguimiento a los riesgos con el fin de verificar su impacto, probabilidad y la valoración de los controles.</t>
  </si>
  <si>
    <t>GRAVE
Riesgos con calificación superior o igual a 10</t>
  </si>
  <si>
    <r>
      <t xml:space="preserve">Control: </t>
    </r>
    <r>
      <rPr>
        <sz val="8"/>
        <rFont val="Tahoma"/>
        <family val="2"/>
      </rPr>
      <t>Es toda acción que tiende a prevenir o mitigar los riesgos, significa analizar el desempeño de los procesos, evidenciando posibles desviaciones frente al resultado esperado. Los controles proporcionan un modelo operacional de seguridad razonable en el logro de los objetivos. Tipos:</t>
    </r>
  </si>
  <si>
    <t>IDENTIFICACIÓN DEL RIESGO</t>
  </si>
  <si>
    <t>IDENTIFICACIÓN</t>
  </si>
  <si>
    <t>ANÁLISIS</t>
  </si>
  <si>
    <t>MANEJO</t>
  </si>
  <si>
    <t>PLAN DE MITIGACIÓN</t>
  </si>
  <si>
    <r>
      <t xml:space="preserve">Clase: </t>
    </r>
    <r>
      <rPr>
        <sz val="8"/>
        <rFont val="Arial"/>
        <family val="2"/>
      </rPr>
      <t>determine qué clase de riesgo es el identificado, de acuerdo a la siguiente clasificación: Estratégico, Imagen, Operacional, Financiero, Contable, Presupuestal, Cumplimiento, Tecnología, Información, Transparencia, Laborales, Ambiental, Derechos Humanos.</t>
    </r>
  </si>
  <si>
    <t>Se debe formular un indicador que permita monitorear el comportamiento del riesgo respecto al tratamiento y  las acciones emprendidas.</t>
  </si>
  <si>
    <t>Indicador de Monitoreo de Riesgo</t>
  </si>
  <si>
    <r>
      <rPr>
        <b/>
        <sz val="8"/>
        <rFont val="Tahoma"/>
        <family val="2"/>
      </rPr>
      <t>Calificación</t>
    </r>
    <r>
      <rPr>
        <sz val="8"/>
        <rFont val="Tahoma"/>
        <family val="2"/>
      </rPr>
      <t xml:space="preserve">
1
2
3
4
5</t>
    </r>
  </si>
  <si>
    <r>
      <rPr>
        <b/>
        <sz val="8"/>
        <rFont val="Tahoma"/>
        <family val="2"/>
      </rPr>
      <t>Situación:</t>
    </r>
    <r>
      <rPr>
        <sz val="8"/>
        <rFont val="Tahoma"/>
        <family val="2"/>
      </rPr>
      <t xml:space="preserve">
Documentados, aplicados y efectivos
Aplicados, efectivos y No documentados
Aplicados y No efectivos
No aplicados
No Existen controles</t>
    </r>
  </si>
  <si>
    <t>Calificación del Control</t>
  </si>
  <si>
    <t>Caracterice el riesgo de acuerdo a los conceptos siguientes:</t>
  </si>
  <si>
    <t>Establezca el contexto de su proceso (usuario de metodología) en la Universidad y con el entorno de acuerdo a los siguientes factores generadores de riesgo:</t>
  </si>
  <si>
    <t>Los factores de riesgo le ayudaran a determinar las causas que originan el riesgo, para ello podrá utilizar el diagrama causa - efecto</t>
  </si>
  <si>
    <r>
      <t xml:space="preserve">Causas:  </t>
    </r>
    <r>
      <rPr>
        <sz val="8"/>
        <rFont val="Tahoma"/>
        <family val="2"/>
      </rPr>
      <t>Es lo que origina el riesgo, son el punto de partida para el planteamiento de acciones preventivas. Las causas se deben establecer a partir de los factores internos y externos que se establecieron en el contexto. Para determinar las causas se podrá utilizar el diagrama causa - efecto.</t>
    </r>
  </si>
  <si>
    <r>
      <t xml:space="preserve">Nota: </t>
    </r>
    <r>
      <rPr>
        <sz val="8"/>
        <rFont val="Tahoma"/>
        <family val="2"/>
      </rPr>
      <t>Cada proceso deberá individualizar la escala de calificación del riesgo basado en información objetiva y/o datos históricos.</t>
    </r>
  </si>
  <si>
    <t>MODERADO
Riesgos con calificación entre 4 y 9</t>
  </si>
  <si>
    <t>LEVE
Riesgos con calificación inferior o igual a 3</t>
  </si>
  <si>
    <t>CONTROL EXISTENTE
(Máximo 3 controles)</t>
  </si>
  <si>
    <t>Control</t>
  </si>
  <si>
    <t>Dificultades en la aplicación del control</t>
  </si>
  <si>
    <t>1  de 1</t>
  </si>
  <si>
    <r>
      <t>3. ALTA</t>
    </r>
    <r>
      <rPr>
        <sz val="8"/>
        <rFont val="Tahoma"/>
        <family val="2"/>
      </rPr>
      <t>:  Es inevitable que el riesgo se presente</t>
    </r>
  </si>
  <si>
    <r>
      <t>2. MEDIA</t>
    </r>
    <r>
      <rPr>
        <sz val="8"/>
        <rFont val="Tahoma"/>
        <family val="2"/>
      </rPr>
      <t>: Es factible que el riesgo se presente</t>
    </r>
  </si>
  <si>
    <r>
      <t>1. BAJA</t>
    </r>
    <r>
      <rPr>
        <sz val="8"/>
        <rFont val="Tahoma"/>
        <family val="2"/>
      </rPr>
      <t>:  Es muy poco factible que el riesgo se presente</t>
    </r>
  </si>
  <si>
    <r>
      <t>3. ALTO</t>
    </r>
    <r>
      <rPr>
        <sz val="8"/>
        <rFont val="Tahoma"/>
        <family val="2"/>
      </rPr>
      <t>: Si el riesgo llegara a presentarse, afecta en alto grado al proceso.</t>
    </r>
  </si>
  <si>
    <r>
      <t>2. MEDIO</t>
    </r>
    <r>
      <rPr>
        <sz val="8"/>
        <rFont val="Tahoma"/>
        <family val="2"/>
      </rPr>
      <t>: Si el riesgo llegara a presentarse, afecta en grado medio al proceso tendría .</t>
    </r>
  </si>
  <si>
    <r>
      <t>1. BAJO</t>
    </r>
    <r>
      <rPr>
        <sz val="8"/>
        <rFont val="Tahoma"/>
        <family val="2"/>
      </rPr>
      <t xml:space="preserve">: Si el riesgo llegara a presentarse, afecta en grado bajo al proceso </t>
    </r>
  </si>
  <si>
    <t>Una vez ubicados los riesgos en la matriz de priorización, se identifica si existen controles asociados, si son aplicados, están documentados y son efectivos, con el fin de determinar la posición del riesgo en la matriz de vulnerabilidad.</t>
  </si>
  <si>
    <t xml:space="preserve">De acuerdo a los nivel de exposición del riesgo, el proceso (usuario de la metodologia) establecerá si corresponde: </t>
  </si>
  <si>
    <t>o  Plan de mitigación, para lo cual deberá  emplear el formato de Plan de mitigación</t>
  </si>
  <si>
    <t xml:space="preserve">o  Acciones preventivas de acuerdo al tipo de tratamiento, para lo cual deberá  seguir el procedimiento de acciones correctivas, preventivas y de mejora SGC-PRO-006 </t>
  </si>
  <si>
    <r>
      <t xml:space="preserve">Acciones Preventivas
</t>
    </r>
    <r>
      <rPr>
        <sz val="8"/>
        <rFont val="Tahoma"/>
        <family val="2"/>
      </rPr>
      <t>Se deberá tener en cuenta:</t>
    </r>
  </si>
  <si>
    <t>- Recursos asignados en el presupuesto
- Relación costo - beneficio
- Accion que conlleve a "Compartir" se deberá concertar previamente con el proceso o entidad  - involucrada.
- Accion que conlleve a "Transferir" se deberá concertar previamiente con la entidad involucrada y contar con las autorizaciones administrativas pertinentes.</t>
  </si>
  <si>
    <r>
      <t>o</t>
    </r>
    <r>
      <rPr>
        <sz val="7"/>
        <rFont val="Times New Roman"/>
        <family val="1"/>
      </rPr>
      <t xml:space="preserve"> </t>
    </r>
    <r>
      <rPr>
        <sz val="8"/>
        <rFont val="Tahoma"/>
        <family val="2"/>
      </rPr>
      <t>Evitar: Implementar acciones direccionadas a prevenir la materialización del riesgo
o Reducir: Implementar acciones orientadas a disminuir la probabilidad y el impacto del riesgo
o Transferir:  Implementar acciones que permitan traspasar las pérdidas a una entidad externa.
o Compartir: Implementar acciones que permitan la cooperación entre los procesos.
o Asumir: Aceptar el riesgo</t>
    </r>
  </si>
  <si>
    <r>
      <t xml:space="preserve">Plan de Mitigación
</t>
    </r>
    <r>
      <rPr>
        <sz val="8"/>
        <rFont val="Tahoma"/>
        <family val="2"/>
      </rPr>
      <t>Se deberá tener en cuenta:</t>
    </r>
  </si>
  <si>
    <t>Se hará a traves del formato "seguimiento", y podrá ser realizada a través de procesos de autoevaluación, auditorias de calidad, evaluación de la Oficina de Control y auditorias externas por parte de organismo certificadores, entes de control u otro que lo requiera.</t>
  </si>
  <si>
    <t>- Recursos asignados
- Relación costo - beneficio
- Planes de contingencia que se hayan formulado previamente o actividades que el proceso ha establecido con anterioridad.</t>
  </si>
  <si>
    <t>2013-06-27</t>
  </si>
  <si>
    <t>MEDIA</t>
  </si>
  <si>
    <t>ALTO</t>
  </si>
  <si>
    <t>Documentados Aplicados y Efectivos</t>
  </si>
  <si>
    <t>Aplicados efectivos y No Documentados</t>
  </si>
  <si>
    <t>ALTA</t>
  </si>
  <si>
    <t>MEDIO</t>
  </si>
  <si>
    <t>Aplicados - No efectivos</t>
  </si>
  <si>
    <t>Desfinanciación del presupuesto de gastos de cada vigencia de la Universidad por su estructura de Financiación Ley 30 y por la expedición de normas de entes internos y externos</t>
  </si>
  <si>
    <t>El Gobierno, Congreso, Consejos Superior y académico, expiden normas que afectan directamente al presupuesto de gastos de la Universidad</t>
  </si>
  <si>
    <t xml:space="preserve">Incremento del presupuesto de ingresos (recursos de la nación) de acuerdo al incremento del IPC, sin tener en cuenta los decretos y leyes que afectan los gastos por encima de este incremento. 
                                                                                    Directrices administrativas no soportadas en análisis financieros
</t>
  </si>
  <si>
    <t xml:space="preserve">Reducción del presupuesto de la Universidad </t>
  </si>
  <si>
    <t>Monitoreo a los planes operativos del proyecto Gestión Financiera incluido en el plan de desarrollo institucional 2013-2019</t>
  </si>
  <si>
    <t>Decisiones sobre la proyección del presupuesto</t>
  </si>
  <si>
    <t>Monitoreo al comportamiento de los indicadores del componente de desarrollo financiero</t>
  </si>
  <si>
    <t>Mensual</t>
  </si>
  <si>
    <t>Anual</t>
  </si>
  <si>
    <t>Bimestral</t>
  </si>
  <si>
    <t>Detectivo</t>
  </si>
  <si>
    <t>Correctivo</t>
  </si>
  <si>
    <t>% de cubrimiento del presupuesto con recursos de la nación para gasto de funcionamiento</t>
  </si>
  <si>
    <t>Nueva Oferta externa, Nuevas Modalidades y nuevos modelos de financiación de la Educación Superior Privada.</t>
  </si>
  <si>
    <t>Financiero</t>
  </si>
  <si>
    <t>Nueva Oferta y Nuevos modelos de financiación de la Educación Superior Privada.</t>
  </si>
  <si>
    <t>1. Crecimiento de la pobreza, Deterioro de la equidad, fragilidad del crecimiento económico, nivel de empleo. Dificultades sociales y económicas. Indicadores Económicos y Sociales Regionales.
2. Conflictos internos en la institución
3. Nueva Oferta y Nuevos modelos de financiación de la Educación Superior Privada.</t>
  </si>
  <si>
    <t xml:space="preserve">
1. Disminución de demanda real a razón de la pérdida de la capacidad adquisitiva.
2. Deserción.
Bajo rendimiento Académico
Pérdida de cobertura
3. Disminución de demanda real a razón de preferencia de otras instituciones.</t>
  </si>
  <si>
    <t>Crecimiento de la pobreza, Deterioro de la equidad, fragilidad del crecimiento económico, nivel de empleo.
Dificultades sociales y económicas. 
Indicadores Económicos Regionales</t>
  </si>
  <si>
    <t xml:space="preserve">
Deserción.
Bajo rendimiento Académico</t>
  </si>
  <si>
    <t>BAJO</t>
  </si>
  <si>
    <t>Ampliación de los plazos de inscripción y nuevos llamados</t>
  </si>
  <si>
    <t>Semestral</t>
  </si>
  <si>
    <t>Mercadeo institucional de la Oferta Académica</t>
  </si>
  <si>
    <t>Viglancia del Contexto educativo, economico y social
Aplicación de pruebas para identificar perfiles de ingreso y medición de competencias.</t>
  </si>
  <si>
    <t>Preventivo</t>
  </si>
  <si>
    <t xml:space="preserve">Revisiòn y modernizaciòn curricular
Investigación con las necesidades más relevantes de la región
Cumplimiento de las actividades del plan operativo: Retención Estudiantil
Lineamientos institucionales para la integración de la educación
Número de Inscritos por Semestre
</t>
  </si>
  <si>
    <t>Desaprovechamiento de oportunidades en el contexto de nuevas fuentes de financiación  y posibles alianzas para PDI a nivel Local, Regional, Nacional e Internacional</t>
  </si>
  <si>
    <t>Inadecuado aprovechamiento  de incrementar capacidades para generar mayores impactos mediante alianzas estrategicas con los diferentes grupos de interes y nuevas líneas de financiación.</t>
  </si>
  <si>
    <t>Condiciones favorables en el contexto Nacional y Local (SGR, MEN, MTICs, Min. Ambiente, Min  trabajo, Colciencias, Planes de Desarrollo locales articulados con el PDI UTP,Plan general de competitividad, cooperación internacional, entre otros) que no se monitorean o no se operativizan para su aprovechamiento.</t>
  </si>
  <si>
    <t>Pérdida de posicionamiento frente a otras universidades que aprovechan las condiciones actuales, lo que afectaría el posicionamiento en el SUE y retrasos en el cumplimiento del PDI.
Afectación indicador de Nuevas Líneas de Financiamiento y  de resultados potenciales en la generación y transformación de conocimiento</t>
  </si>
  <si>
    <t>Desaprovechamiento del Panorama favorable para la inversión en CT e I.</t>
  </si>
  <si>
    <t>Inadecuado aprovechamiento de la nueva estrategia en temas de CT e I.</t>
  </si>
  <si>
    <t>Pérdida de posicionamiento frenta a otras universidades que aprovechan las condiciones actuales, lo que afectaria la clasificiación SUE, los recursos asignados y retrazos en el cumplimiento del PDI.
Afectación indicador de Nuevas Líneas de Financiamiento y  de resultados potenciales en la generación y transformación de conocimiento</t>
  </si>
  <si>
    <t>Estratégico</t>
  </si>
  <si>
    <t>Ejercicios de Vigilancia del Contexto para la identificación de Nuevas fuentes de Financiación</t>
  </si>
  <si>
    <t>Trimestral</t>
  </si>
  <si>
    <t>Análsisi de la articulación del PDI con factores y planes del contexto local, regional, nacional e internacional en el grupo de análisis</t>
  </si>
  <si>
    <t xml:space="preserve">Seguimiento al PDI y discusión de temas del contexto y de los informes de vigilancia  en el Comité  Integral  de Gestión </t>
  </si>
  <si>
    <t>Semanal</t>
  </si>
  <si>
    <t xml:space="preserve">Nivel de financiación del PDI
Implementación y Consolidación del sistema de vigilancia y monitoreo del entorno
Estudio para identificar las necesidades mas relevantes de la región
Investigación para identificar los límites institucionales de cobertura con calidad
Movilización social o Sociedad en Movimiento
</t>
  </si>
  <si>
    <t>Pérdida de la Acreditación Institucional o de programas académicos.</t>
  </si>
  <si>
    <t>Retrasos en los procesos de Acreditación Institucional y de programas</t>
  </si>
  <si>
    <t>El CNA se encuentra saturado por la dinámica que las IES han desarrollado en el Sistema de Aseguramiento de la Calidad, lo que ha generado retrasos en los procesos de acreditación.</t>
  </si>
  <si>
    <t>*Institución no acreditada en alta calidad, programas no acreditados con alta calidad
*Incumplimiento de las metas del Objetivo Cobertura con calidad en la oferta educativa
*Pérdida de recursos por la ventaja que da estar acreditada institucionalmente en el modelo de gestión del SUE
*Proceso más largo en la creación y renovación de registros calificados</t>
  </si>
  <si>
    <t>Verificación de la ruta de acreditación (ajuste momentos de la acreditación)</t>
  </si>
  <si>
    <t>* Acompañamiento permanente a los programas académicos de pregrado y posgrado por parte de profesionales.
* Acopañamiento profesional para el proceso de acreditación institucional.
* Sistema de Alertas</t>
  </si>
  <si>
    <t>Gestión ante el  CNA, CONACES Y MEN para agilziar los procesos de aseguramiento de la calidad externos</t>
  </si>
  <si>
    <t xml:space="preserve">
N° de programas acreditados (pregrado y posgrado)
Porcentaje de avance en las actividades de acreditación institucional
Porcentaje de avance en las etapas de autoevaluación del plan operativo pregrado Y pregrado
</t>
  </si>
  <si>
    <t>Bajas competencias de los egresados de la educación media que ingresan a la Universidad Tecnológica de Pereira.</t>
  </si>
  <si>
    <t>Los estudiantes que ingresan a la educación superior tienen bajas competencias en bilinguismo, lectoescritura y matemáticas, lo cual dificulta su adaptación y desempeño en la vida universitaria, además de una desarticulación entre los énfasis de PEI de los colegios y la educación técnica, tecnológica y universitaria; con la pertinencia de la vocación del desarrollo regional.</t>
  </si>
  <si>
    <t>Falta de de una Política Pública de educación integral a nivel Nacional y Local.
Falta incorporar los procesos de articulación en la Reforma Curricular acorde con las apuestas regionales, y la pertinencia de articulación con la educación media.
Deficiencia del Sistema Educativo en el nivel básico y media en Colombia.</t>
  </si>
  <si>
    <t>Mayor deserción
Repitencia
Afecta la tasa de graduados por cohorte
Duración de estudios de la población estudiantil
Sobrecostos
Pérdida de oportunidades de alianzas estratégicas</t>
  </si>
  <si>
    <t>Desarticulación con los niveles escolares anteriores</t>
  </si>
  <si>
    <t>La universidad debe asumir los costos por las deficiencias con que llegan los nuevos estudiantes por no intervenir a tiempo en los niveles escolares anteriores, no hay sinérgia para formar desde el preescolar estudiantes con visión de universitarios</t>
  </si>
  <si>
    <t>1. Mayor deserción.</t>
  </si>
  <si>
    <t>Validación de pruebas de identificación de competencia y perfiles de ingreso</t>
  </si>
  <si>
    <t>Acompañamiento Tutorial</t>
  </si>
  <si>
    <t>Porcentaje de estudiantes nuevos identificados en Riesgo, bajo las pruebas de identificación de competencia y perfiles de ingreso
Lineamientos institucionales para la integración de la educación
Estudiantes valorados en todas las pruebas de competencias iniciales y perfiles de ingreso ya implementadas</t>
  </si>
  <si>
    <t xml:space="preserve">
Baja capacidad de adaptación de los currículos a los cambios en el entorno
</t>
  </si>
  <si>
    <t>Tiempos de respuesta inadecuados  para la actualización de los contenidos curriculares acorde a tendencias locales, nacionales e internacionales (Económicas, políticas, culturales, ambientales, tecnológicas, sociales etc.)</t>
  </si>
  <si>
    <t xml:space="preserve">Oferta de programas no soportadas en estudios de la demanda del contexto
Falta de vigilancia de las tendencias de desarrollo regionales, nacionales e internacionales
</t>
  </si>
  <si>
    <t>Egresados no laborando en su perfil profesional
Egresados con salarios por debajo del promedio de nivel de formación
Nivel de satisfacción del egresado bajo con el programa académico
Baja demanda e insatisfacción por parte de los empleadores
Desarticulación de los currículos con las apuestas regionales y nacionales en los enfoques al desarrollo</t>
  </si>
  <si>
    <t>Incorporación de acciones al plan de mejoramiento de los programas en acreditación</t>
  </si>
  <si>
    <t>Proceso de revisión y modernización curricular</t>
  </si>
  <si>
    <t>Investigación con las necesidades más relevantes de la región
Programas en proceso de Reforma Curricular
Porcentaje de graduados con información actualizada acorde con las variables de interés institucional
Porcentaje de avance en las etapas de autoevaluación del plan operativo pregrado Y pregrado
Informes del entorno</t>
  </si>
  <si>
    <t>Presentar propuesta de aumentar los recursos propios</t>
  </si>
  <si>
    <t>Vicerrector Administrativo</t>
  </si>
  <si>
    <t>Continuar con el tramite ante la Nación para mayores recursos</t>
  </si>
  <si>
    <t>Monitoreo del comportamiento de los gastos de inversión</t>
  </si>
  <si>
    <t xml:space="preserve">Vicerrectoria Administrativa
Rectoría </t>
  </si>
  <si>
    <t>Presentar propuesta para disminuir la inversión</t>
  </si>
  <si>
    <t>Cobertura de las autoevaluaciones a toda la oferta de programas</t>
  </si>
  <si>
    <t>Incoporar en los planes de mejoramiento de los programas  las alertas generadas desde el observatorio de egrasados</t>
  </si>
  <si>
    <t>Vicerrectoría Académica</t>
  </si>
  <si>
    <t>Vicerrectoría Académica
Planeación Académica
Observatorio de Egresados</t>
  </si>
  <si>
    <t>Diseño y puesta en marcha de cursos libres asociados a nuevas tendencias según los programas académicos</t>
  </si>
  <si>
    <t>Vicerrectoría Académica- facultades</t>
  </si>
  <si>
    <t>Información</t>
  </si>
  <si>
    <t>VIVIANA LUCIA BARNEY PALACIN</t>
  </si>
  <si>
    <t>SI</t>
  </si>
  <si>
    <t>NO</t>
  </si>
  <si>
    <t>Ninguna</t>
  </si>
  <si>
    <t>CONTINUA LA ACCIÓN ANTERIOR</t>
  </si>
  <si>
    <t>Porcentaje de avance en las etapas del plan operativo (Sistema de evaluación). Este valor integra el avance que se tiene en actividades en niveles de pregrado y posgrado.</t>
  </si>
  <si>
    <t xml:space="preserve">Acompañamiento académico que solicitó una nueva versión de la Prueba De Conocimientos Matemáticos. Esta prueba está dirigida únicamente, a estudiantes de administración del medio ambiente.
Actualmente se está revisando los contenidos publicados para reclasificarlos de la forma más conveniente en la estructura de contenidos ya definitiva.
Diseño de aplicativos informáticos y de pruebas de perfil de ingreso y competencias estudiantiles
</t>
  </si>
  <si>
    <t>Se han adelantado reuniones en cuanto al proceso de articulación de lineamientos institucionales para la integración de la educación  media a la institución.  Así mismo se han realizado sondeos de estudiantes para conocer cuáles son las materias en las que prefieren profundizar, en cuales presentan mayor dificultad y que programa universitario desean estudiar, a todo esto se suma una propuesta de la institución donde se tendrán en cuenta varios aspectos. Dado lo anterior algunas facultades han dado a conocer interés para iniciar dicho proceso.</t>
  </si>
  <si>
    <t>El avance en las actividades relacionadas con el proyecto hasta la fecha es del 51.72, con un avance sobre la meta del 65,10%. 
Se continuó realizando actividades tendientes a corregir y mejorar los instrumentos de valoración en las diferentes pruebas con el fin de tener los cambios y mejoras listos para el segundo semestre de 2013. Específicamente la prueba de Valoración En Salud
Se continúa desarrollando las  siguientes actividades y gestionando junto con el Observatorio Académico  requerimientos de información institucional</t>
  </si>
  <si>
    <t>avance en las etapas del plan operativo "Estudio de las necesidades más relevantes de la región"</t>
  </si>
  <si>
    <t>Ninguno</t>
  </si>
  <si>
    <t>Generación de un listado de admitidos cuya inscripción se verifica permanentemente, con el fin de liberar cupos que se asignan en nuevos llamados a estudiantes que quedaron en lista de espera.</t>
  </si>
  <si>
    <t>El Centro de Registro y Control Académico realiza visitas permanentes a Instituciones de Educacion Media. Además, se realiza anualmente un encuentro de estudiantes de grados 10 y 11</t>
  </si>
  <si>
    <t>Desde el Objetivo Cobertura con Calidad, en su componente Educabilidad, se tiene definido el Plan Operativo "Investigación para identificar las necesidades más relevantes de la región"</t>
  </si>
  <si>
    <t>seguimiento y trazabilidad al sistema de alertas a la resolucion de vencimiento de acreditacion.</t>
  </si>
  <si>
    <t>Desde el Objetivo Cobertura con Calidad, en su componente Enseñabilidad, se tienen definidos los planes operativos "Sistema de Autoevaluación y mejoramiento continuo" y "Acreditación Institucional"</t>
  </si>
  <si>
    <t>Desde el Objetivo Cobertura con Calidad, en su componente Educabilidad, se tiene definido el Plan Operativo Identificación de perfiles de ingreso y medición de competencias, en el que se aplican diversos test a los estudiantes que ingrsan a primer semestre con el fin de identificar sus necesidades desde lo académico.</t>
  </si>
  <si>
    <t>Desde el Objetivo Cobertura con Calidad, en su componente Aprendibilidad se tiene definido el Plan Operativo "Programa de Acompañamiento tutorial", en el que se apoya desde lo académico a estudiantes con dificultades en diversas asignaturas.</t>
  </si>
  <si>
    <t>Desde el Objetivo Cobertura con Calidad, en su componente Enseñabilidad, se tienen definidos los planes operativos "Sistema de Autoevaluación y mejoramiento continuo",  "Acreditación Institucional" y "Revisión y Modernización Curricular"</t>
  </si>
  <si>
    <t>BAJA</t>
  </si>
  <si>
    <t xml:space="preserve">Nuevas presiones para generar estrategias de cobertura de Educación superior (Formación para le trabajo, técnica y tecnologica)  en las subregiones del Departamento </t>
  </si>
  <si>
    <t xml:space="preserve">Las politicas nacionales y regionales buscan facilitar el acceso a la Educación Superior (Formación para le trabajo, técnica y tecnologica)  masivamente de la población en condición de vulnerabilidad y de la población rural,  adicionalmente los procesos de articulación con la educación media y básica, exigen una oferta flexible a través de ciclos propedéuticos
</t>
  </si>
  <si>
    <t>Nuevo proceso de paz
Procesos de desmovilización
Politicas de regionalziación
Requerimientos por parte de los municipios</t>
  </si>
  <si>
    <t xml:space="preserve">
Incremento de conflictos en  la comunidad universitaria a raiz de los acuerdos que se generen en torno a cobertura y acceso a la Educación Superior
Presión social de la población vulnerable para generación de nueva oferta de educación superior
Desaritculación de la politica de educación enmarcada en la regionalización 
</t>
  </si>
  <si>
    <t>Ejercicios de Vigilancia del Contexto para la identificación de  oportunidades de ampliacion de cobertura</t>
  </si>
  <si>
    <t>COMPARTIR</t>
  </si>
  <si>
    <t>Se esta realizando un estudio de mercados para determinar las necesidades de formacion en los municipios de Risaralda diferentes al area metropolitana</t>
  </si>
  <si>
    <t>Vigilancia e inteligencia competitiva (Itoma de decisiones)</t>
  </si>
  <si>
    <t>Analisis de los planes de desarrollo Nacional y dela rea metropolitana. Informes del contexto: Empleo de Pereira, POT y Regalias.</t>
  </si>
  <si>
    <t>Informes llevados a comité de estrategias Estudio de mercados, modelo del SUE.</t>
  </si>
  <si>
    <t>Los informes de contexto requieren de muchas fuentes de información y hasta que el informe no este listo el indicador no avanza motivo por el cual el indicador se movera a finales del segundo semestre de la vigencia.</t>
  </si>
  <si>
    <t>Informes de vigilancia del contexto para la toma de decisiones.</t>
  </si>
  <si>
    <t>La finalización del proceso en el tiempo programado, depende en gran medida de la dinámica interna del Consejo Nacional de Acreditación, lo que genera que algunos trámiten se extiendan por encima de los plazos normales.</t>
  </si>
  <si>
    <t>Consecución de recursos nuevos a través de la Comisión SUE</t>
  </si>
  <si>
    <t>Consecución de recursos nuevos a la base de inversión</t>
  </si>
  <si>
    <t>A 21 de noviembre, los recursos de la nación han cubierto al 63% del total de los gastos de funcionamiento</t>
  </si>
  <si>
    <t>Al 22  de noviembre se estan trabajando los siguientes  temas:        1.Resultados Índice de Transparencia Nacional: Formulación del plan de mejoramiento, a la fecha ya se encuentra formulado articulado al Plan Anticorrupción y Atención al Usuario.
2. Estrategia de Competitividad y Empleo de Pereira: Difusión de la información ante las diferentes facultades.
3. Estudio de mercados (Análisis de matrícula de educación superior): Realización de un estudio de sobrecostos por la retención estudiantil.
4. Presentación Modelo SUE: Proponer un Joven Investigador para continuar con el proceso de análisis en el año 2014.
5. Presentación proceso plan de ordenamiento territorial de Pereira: Establecer una ruta de trabajo para participar en el proceso de formulación del POT de Pereira.
6. Presentación resultados SABER PRO.</t>
  </si>
  <si>
    <t xml:space="preserve">Para el año 2013 la meta es de 5 informes, a la fecha se tiene cuatro informes consolidado los siguientes informes: La Universidad en la Nube, Informe sector BPO/KPO, El análisis de los resultados Saber PRO y el análisis de cursos dirigidos que toma referentes del manejo del tema en otras Universidades del país. </t>
  </si>
  <si>
    <t>A 21 noviembre, se tiene en promedio un avance del 32.30% en el indicador del componente Desarrollo Financiero, el cual se puede verificar en el reporte del SIGOB</t>
  </si>
  <si>
    <t>Se tiene un avance de 83.38%, correspondiente al 111,17% de la meta propuesta para la presente vigencia, este corresponde a la ejecución de las siguientes actividades:
1. Ejecución de los talleres con grupos focales en el programa de medicina, con el fin de identificar la percepción de los programas al respecto.
2. Talleres con los programas de Ingeniería: Física, Mecánica, de Sistema y Computación, Eléctrica y Electrónica; estos se dieron con el fin de orientar la construcción de los Proyectos Educativos de Programa (PEP).
Se viene realizando los últimos agregados a los informes para los programas definidos para el presente año de los estudiantes matriculados  en el 2013-1 y 2013-2. Se continua con socializar con los programas académicos los correspondientes informes y la obtención de la retro-alimentación correspondiente
INFORME DE AVANCE SEPTIEMBRE 2013
Se espera que para el proximo mes se termine la contrucción de los informes para los programas definidos para el presente año de los estudiantes matriculados  en el 2013-1 y 2013-2. Para ello, se realiza la elaboracion del documento final con los resutados estadísticos entre las varaibles de mayor incidencia.</t>
  </si>
  <si>
    <t>109,09%
91,14%</t>
  </si>
  <si>
    <t>Se tienen actualmente 18 programas acreditados en alta calidad por el Consejo Nacional de Acreditación; de un total de 22 acreditables, lo cual ubica el indicador en un nivel de cumplimiento del 81,82%, valor que representa avance del 109,08% propuesto como meta para el presente período de medición,El indicador se encuentra en 22.22%, correspondiente a un nivel de cumplimiento del 111.1% de la meta propuesta, se tienen a la fecha dos programas de posgrado acreditado (maestrìa en literatura y maestría en Ingeniería Eléctrica), se espera recibir visita de pares académicos para la maestría en Administración Económica y Financiera en en la vigencia 2014.</t>
  </si>
  <si>
    <t>Para el 2013, el plan operativo de la Acreditación Institucional de enfocará en el seguimiento del Plan de Mejoramiento, el cual lo comprenden las siguientes actividades: 
N° Actividad Ponderado
1 Diseño y ajustes al sistema de seguimiento de los planes de mejoramiento 15%
2 Ajustes a las etapas de la autoevaluación institucional 15%
3 Seguimiento a las oportunidades de mejora 25%
4 Actualización a la Autoevaluación institucional (indicadores o etapas del proceso) 30%
5 estrategia de socialización avances y resultados de la acreditación institucional  10%
6 Presentación de resultados 5%</t>
  </si>
  <si>
    <t>61,,80%</t>
  </si>
  <si>
    <t xml:space="preserve">Se tiene un avance de 83.38%, correspondiente al 111% de la meta propuesta para la presente vigencia, este corresponde a la ejecución de las siguientes actividades:
1. Ejecución de los talleres con grupos focales en el programa de medicina, con el fin de identificar la percepción de los programas al respecto.
2. Talleres con los programas de Ingeniería: Física, Mecánica, de Sistema y Computación, Eléctrica y Electrónica; estos se dieron con el fin de orientar la construcción de los Proyectos Educativos de Programa (PEP).
</t>
  </si>
  <si>
    <t xml:space="preserve">. Porcentaje de graduados con información actualizada acorde con las variables de interés institucional
Se tiene un seguimiento de 7900 egresados bajo la metodología establecida por el Observatorio de egresados y una ampliación de la base de datos de 9.622 contactos con egresados para la principal población objetivo comprendida entre (2000 – 2012). </t>
  </si>
  <si>
    <t>PLAN DE DESARROLLO INSTITUCIONAL</t>
  </si>
  <si>
    <t>1. Desarrollo institucional fortalecido en la gestión humana, financiera, física, informática y de servicios
2. Universidad con una cobertura adecuada y reconocida calidad en el proyecto educativo.
3. Bienestar institucional implementado facilitando la formación integra el desarrollo social e intercultural y el acompañamiente institucional
4. Fortalecida la gestión del conocimiento en lo relacionado con la investigación, innovaci´n y extensión
5. Internacionalización de la Universidad fortalecida
6. Desarrollo de las capacidades para la generación del conocimiento en la UTP que pueda imparctar positivamente la Región.
7. Establecer alianzas estratégicas entre dos o más actores sociales, diferentes y complementarios del orden nacional e internacional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</si>
</sst>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m/yyyy;@"/>
    <numFmt numFmtId="165" formatCode="0.0%"/>
  </numFmts>
  <fonts count="30" x14ac:knownFonts="1">
    <font>
      <sz val="10"/>
      <name val="Arial"/>
    </font>
    <font>
      <sz val="9"/>
      <name val="Arial"/>
      <family val="2"/>
    </font>
    <font>
      <b/>
      <sz val="13"/>
      <name val="Arial"/>
      <family val="2"/>
    </font>
    <font>
      <b/>
      <sz val="8"/>
      <name val="Arial"/>
      <family val="2"/>
    </font>
    <font>
      <sz val="8"/>
      <name val="Arial"/>
      <family val="2"/>
    </font>
    <font>
      <sz val="10"/>
      <name val="Arial"/>
      <family val="2"/>
    </font>
    <font>
      <sz val="13"/>
      <name val="Arial"/>
      <family val="2"/>
    </font>
    <font>
      <b/>
      <sz val="10"/>
      <name val="Arial"/>
      <family val="2"/>
    </font>
    <font>
      <b/>
      <sz val="8"/>
      <color indexed="81"/>
      <name val="Tahoma"/>
      <family val="2"/>
    </font>
    <font>
      <sz val="8"/>
      <color indexed="81"/>
      <name val="Tahoma"/>
      <family val="2"/>
    </font>
    <font>
      <sz val="8"/>
      <name val="Arial"/>
      <family val="2"/>
    </font>
    <font>
      <sz val="10"/>
      <name val="Arial"/>
      <family val="2"/>
    </font>
    <font>
      <b/>
      <sz val="6"/>
      <name val="Arial"/>
      <family val="2"/>
    </font>
    <font>
      <sz val="6"/>
      <name val="Arial"/>
      <family val="2"/>
    </font>
    <font>
      <b/>
      <sz val="11"/>
      <name val="Tahoma"/>
      <family val="2"/>
    </font>
    <font>
      <b/>
      <sz val="8"/>
      <name val="Tahoma"/>
      <family val="2"/>
    </font>
    <font>
      <sz val="8"/>
      <name val="Tahoma"/>
      <family val="2"/>
    </font>
    <font>
      <sz val="7"/>
      <name val="Times New Roman"/>
      <family val="1"/>
    </font>
    <font>
      <sz val="6"/>
      <name val="Tahoma"/>
      <family val="2"/>
    </font>
    <font>
      <b/>
      <sz val="10"/>
      <name val="Tahoma"/>
      <family val="2"/>
    </font>
    <font>
      <b/>
      <sz val="6"/>
      <name val="Tahoma"/>
      <family val="2"/>
    </font>
    <font>
      <b/>
      <sz val="8"/>
      <color indexed="8"/>
      <name val="Tahoma"/>
      <family val="2"/>
    </font>
    <font>
      <sz val="8"/>
      <name val="Courier New"/>
      <family val="3"/>
    </font>
    <font>
      <sz val="8"/>
      <name val="Calibri"/>
      <family val="2"/>
      <scheme val="minor"/>
    </font>
    <font>
      <b/>
      <sz val="9"/>
      <name val="Arial"/>
      <family val="2"/>
    </font>
    <font>
      <sz val="13"/>
      <color theme="1"/>
      <name val="Arial"/>
      <family val="2"/>
    </font>
    <font>
      <sz val="7"/>
      <name val="Arial"/>
      <family val="2"/>
    </font>
    <font>
      <b/>
      <sz val="7"/>
      <name val="Arial"/>
      <family val="2"/>
    </font>
    <font>
      <sz val="9"/>
      <color indexed="81"/>
      <name val="Tahoma"/>
      <family val="2"/>
    </font>
    <font>
      <b/>
      <sz val="9"/>
      <color indexed="81"/>
      <name val="Tahoma"/>
      <family val="2"/>
    </font>
  </fonts>
  <fills count="1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51"/>
        <bgColor indexed="64"/>
      </patternFill>
    </fill>
    <fill>
      <patternFill patternType="solid">
        <fgColor indexed="10"/>
        <bgColor indexed="64"/>
      </patternFill>
    </fill>
    <fill>
      <patternFill patternType="solid">
        <fgColor indexed="50"/>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rgb="FFFFFFCC"/>
        <bgColor indexed="64"/>
      </patternFill>
    </fill>
    <fill>
      <patternFill patternType="solid">
        <fgColor rgb="FFFFFF00"/>
        <bgColor indexed="64"/>
      </patternFill>
    </fill>
    <fill>
      <patternFill patternType="solid">
        <fgColor rgb="FF00B050"/>
        <bgColor indexed="64"/>
      </patternFill>
    </fill>
    <fill>
      <patternFill patternType="solid">
        <fgColor rgb="FFC00000"/>
        <bgColor indexed="64"/>
      </patternFill>
    </fill>
    <fill>
      <patternFill patternType="solid">
        <fgColor theme="0" tint="-0.249977111117893"/>
        <bgColor indexed="64"/>
      </patternFill>
    </fill>
    <fill>
      <patternFill patternType="solid">
        <fgColor theme="0"/>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tint="-0.249977111117893"/>
        <bgColor indexed="64"/>
      </patternFill>
    </fill>
  </fills>
  <borders count="55">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medium">
        <color auto="1"/>
      </top>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diagonal/>
    </border>
    <border>
      <left style="thin">
        <color auto="1"/>
      </left>
      <right/>
      <top style="medium">
        <color auto="1"/>
      </top>
      <bottom/>
      <diagonal/>
    </border>
    <border>
      <left style="thin">
        <color auto="1"/>
      </left>
      <right/>
      <top/>
      <bottom style="thin">
        <color auto="1"/>
      </bottom>
      <diagonal/>
    </border>
    <border>
      <left style="thin">
        <color auto="1"/>
      </left>
      <right style="thin">
        <color auto="1"/>
      </right>
      <top style="thin">
        <color auto="1"/>
      </top>
      <bottom/>
      <diagonal/>
    </border>
    <border>
      <left/>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top style="thin">
        <color auto="1"/>
      </top>
      <bottom/>
      <diagonal/>
    </border>
    <border>
      <left style="thin">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thin">
        <color auto="1"/>
      </top>
      <bottom style="thin">
        <color auto="1"/>
      </bottom>
      <diagonal/>
    </border>
    <border>
      <left/>
      <right style="thin">
        <color auto="1"/>
      </right>
      <top style="medium">
        <color auto="1"/>
      </top>
      <bottom/>
      <diagonal/>
    </border>
    <border>
      <left/>
      <right style="thin">
        <color auto="1"/>
      </right>
      <top/>
      <bottom style="thin">
        <color auto="1"/>
      </bottom>
      <diagonal/>
    </border>
    <border>
      <left/>
      <right style="medium">
        <color auto="1"/>
      </right>
      <top style="medium">
        <color auto="1"/>
      </top>
      <bottom/>
      <diagonal/>
    </border>
    <border>
      <left/>
      <right style="medium">
        <color auto="1"/>
      </right>
      <top/>
      <bottom/>
      <diagonal/>
    </border>
    <border>
      <left style="thin">
        <color auto="1"/>
      </left>
      <right/>
      <top/>
      <bottom/>
      <diagonal/>
    </border>
    <border>
      <left/>
      <right/>
      <top/>
      <bottom style="thin">
        <color auto="1"/>
      </bottom>
      <diagonal/>
    </border>
    <border>
      <left style="medium">
        <color auto="1"/>
      </left>
      <right/>
      <top/>
      <bottom style="thin">
        <color auto="1"/>
      </bottom>
      <diagonal/>
    </border>
    <border>
      <left/>
      <right style="thin">
        <color auto="1"/>
      </right>
      <top/>
      <bottom/>
      <diagonal/>
    </border>
    <border>
      <left/>
      <right style="thin">
        <color auto="1"/>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thin">
        <color auto="1"/>
      </bottom>
      <diagonal/>
    </border>
    <border>
      <left style="medium">
        <color auto="1"/>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medium">
        <color auto="1"/>
      </right>
      <top style="thin">
        <color auto="1"/>
      </top>
      <bottom/>
      <diagonal/>
    </border>
    <border>
      <left/>
      <right/>
      <top style="thin">
        <color auto="1"/>
      </top>
      <bottom style="thin">
        <color auto="1"/>
      </bottom>
      <diagonal/>
    </border>
    <border>
      <left/>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style="thin">
        <color auto="1"/>
      </bottom>
      <diagonal/>
    </border>
  </borders>
  <cellStyleXfs count="3">
    <xf numFmtId="0" fontId="0" fillId="0" borderId="0"/>
    <xf numFmtId="9" fontId="11" fillId="0" borderId="0" applyFont="0" applyFill="0" applyBorder="0" applyAlignment="0" applyProtection="0"/>
    <xf numFmtId="0" fontId="5" fillId="0" borderId="0"/>
  </cellStyleXfs>
  <cellXfs count="386">
    <xf numFmtId="0" fontId="0" fillId="0" borderId="0" xfId="0"/>
    <xf numFmtId="0" fontId="1" fillId="2" borderId="0" xfId="0" applyFont="1" applyFill="1" applyBorder="1" applyAlignment="1">
      <alignment horizontal="center" vertical="center" wrapText="1"/>
    </xf>
    <xf numFmtId="0" fontId="3" fillId="2" borderId="0" xfId="0" applyFont="1" applyFill="1" applyAlignment="1">
      <alignment horizontal="center" vertical="center" wrapText="1"/>
    </xf>
    <xf numFmtId="0" fontId="1" fillId="2" borderId="0" xfId="0" applyFont="1" applyFill="1" applyAlignment="1">
      <alignment horizontal="center" vertical="center" wrapText="1"/>
    </xf>
    <xf numFmtId="0" fontId="5" fillId="2" borderId="0" xfId="0" applyFont="1" applyFill="1" applyAlignment="1">
      <alignment horizontal="center" vertical="center" wrapText="1"/>
    </xf>
    <xf numFmtId="0" fontId="1" fillId="2" borderId="0" xfId="0" applyFont="1" applyFill="1" applyBorder="1" applyAlignment="1" applyProtection="1">
      <alignment horizontal="center" vertical="center" wrapText="1"/>
    </xf>
    <xf numFmtId="0" fontId="2" fillId="2" borderId="0" xfId="0" applyFont="1" applyFill="1" applyBorder="1" applyAlignment="1" applyProtection="1">
      <alignment vertical="center"/>
    </xf>
    <xf numFmtId="0" fontId="7" fillId="0" borderId="0" xfId="0" applyFont="1"/>
    <xf numFmtId="0" fontId="0" fillId="0" borderId="0" xfId="0" applyBorder="1"/>
    <xf numFmtId="0" fontId="15" fillId="0" borderId="0" xfId="0" applyFont="1" applyBorder="1" applyAlignment="1">
      <alignment vertical="top" wrapText="1"/>
    </xf>
    <xf numFmtId="0" fontId="15" fillId="0" borderId="0" xfId="0" applyFont="1" applyBorder="1" applyAlignment="1">
      <alignment vertical="top" wrapText="1"/>
    </xf>
    <xf numFmtId="0" fontId="16" fillId="0" borderId="0" xfId="0" applyFont="1" applyBorder="1" applyAlignment="1">
      <alignment vertical="top" wrapText="1"/>
    </xf>
    <xf numFmtId="0" fontId="16" fillId="0" borderId="0" xfId="0" applyFont="1" applyBorder="1" applyAlignment="1">
      <alignment vertical="center" wrapText="1"/>
    </xf>
    <xf numFmtId="0" fontId="16" fillId="0" borderId="0" xfId="0" applyFont="1" applyBorder="1" applyAlignment="1">
      <alignment horizontal="center" vertical="center" wrapText="1"/>
    </xf>
    <xf numFmtId="0" fontId="15" fillId="0" borderId="0" xfId="0" applyFont="1" applyFill="1" applyBorder="1" applyAlignment="1">
      <alignment horizontal="center" vertical="center" wrapText="1"/>
    </xf>
    <xf numFmtId="0" fontId="0" fillId="0" borderId="0" xfId="0" applyFill="1" applyBorder="1"/>
    <xf numFmtId="0" fontId="15" fillId="0" borderId="0" xfId="0" applyFont="1" applyFill="1" applyBorder="1" applyAlignment="1">
      <alignment vertical="top" wrapText="1"/>
    </xf>
    <xf numFmtId="0" fontId="20" fillId="0" borderId="0" xfId="0" applyFont="1" applyFill="1" applyBorder="1" applyAlignment="1">
      <alignment horizontal="center" vertical="center" textRotation="90" wrapText="1"/>
    </xf>
    <xf numFmtId="0" fontId="20" fillId="0" borderId="0" xfId="0" applyFont="1" applyFill="1" applyBorder="1" applyAlignment="1">
      <alignment horizontal="center" vertical="center" wrapText="1"/>
    </xf>
    <xf numFmtId="0" fontId="15" fillId="0" borderId="6" xfId="0" applyFont="1" applyBorder="1" applyAlignment="1">
      <alignment horizontal="center" vertical="center" wrapText="1"/>
    </xf>
    <xf numFmtId="0" fontId="20" fillId="2" borderId="0" xfId="0" applyFont="1" applyFill="1" applyBorder="1" applyAlignment="1">
      <alignment horizontal="center" wrapText="1"/>
    </xf>
    <xf numFmtId="0" fontId="0" fillId="0" borderId="0" xfId="0" applyAlignment="1">
      <alignment horizontal="center"/>
    </xf>
    <xf numFmtId="0" fontId="15" fillId="0" borderId="8" xfId="0" applyFont="1" applyBorder="1" applyAlignment="1">
      <alignment horizontal="center" vertical="center" wrapText="1"/>
    </xf>
    <xf numFmtId="0" fontId="15" fillId="0" borderId="8" xfId="0" applyFont="1" applyBorder="1" applyAlignment="1">
      <alignment horizontal="center" vertical="center"/>
    </xf>
    <xf numFmtId="0" fontId="1" fillId="2" borderId="2" xfId="0" applyFont="1" applyFill="1" applyBorder="1" applyAlignment="1" applyProtection="1">
      <alignment horizontal="left" vertical="top" wrapText="1"/>
    </xf>
    <xf numFmtId="0" fontId="1" fillId="0" borderId="2" xfId="0" applyFont="1" applyFill="1" applyBorder="1" applyAlignment="1" applyProtection="1">
      <alignment horizontal="center" vertical="center" wrapText="1"/>
    </xf>
    <xf numFmtId="0" fontId="5" fillId="0" borderId="0" xfId="0" applyFont="1" applyFill="1" applyAlignment="1">
      <alignment horizontal="center" vertical="center" wrapText="1"/>
    </xf>
    <xf numFmtId="0" fontId="4" fillId="2" borderId="2" xfId="0" applyFont="1" applyFill="1" applyBorder="1" applyAlignment="1" applyProtection="1">
      <alignment horizontal="center" vertical="center" wrapText="1"/>
      <protection locked="0"/>
    </xf>
    <xf numFmtId="0" fontId="0" fillId="0" borderId="27" xfId="0" applyBorder="1" applyAlignment="1">
      <alignment horizontal="center"/>
    </xf>
    <xf numFmtId="0" fontId="0" fillId="0" borderId="0" xfId="0" applyBorder="1" applyAlignment="1">
      <alignment horizontal="center"/>
    </xf>
    <xf numFmtId="0" fontId="12" fillId="0" borderId="2" xfId="0" applyFont="1" applyBorder="1" applyAlignment="1" applyProtection="1">
      <alignment horizontal="right" vertical="top" wrapText="1"/>
    </xf>
    <xf numFmtId="0" fontId="12" fillId="0" borderId="2" xfId="0" applyFont="1" applyBorder="1" applyAlignment="1" applyProtection="1">
      <alignment horizontal="right" vertical="center" wrapText="1"/>
    </xf>
    <xf numFmtId="0" fontId="7" fillId="0" borderId="2" xfId="0" applyFont="1" applyBorder="1"/>
    <xf numFmtId="0" fontId="7" fillId="0" borderId="27" xfId="0" applyFont="1" applyBorder="1" applyAlignment="1">
      <alignment horizontal="center"/>
    </xf>
    <xf numFmtId="0" fontId="7" fillId="0" borderId="0" xfId="0" applyFont="1" applyBorder="1" applyAlignment="1">
      <alignment horizontal="center"/>
    </xf>
    <xf numFmtId="0" fontId="7" fillId="0" borderId="30" xfId="0" applyFont="1" applyBorder="1" applyAlignment="1">
      <alignment horizontal="center"/>
    </xf>
    <xf numFmtId="0" fontId="0" fillId="0" borderId="30" xfId="0" applyBorder="1"/>
    <xf numFmtId="0" fontId="1" fillId="2" borderId="17" xfId="0" applyFont="1" applyFill="1" applyBorder="1" applyAlignment="1" applyProtection="1">
      <alignment horizontal="center" vertical="center" wrapText="1"/>
    </xf>
    <xf numFmtId="0" fontId="1" fillId="3" borderId="2" xfId="0" applyFont="1" applyFill="1" applyBorder="1" applyAlignment="1" applyProtection="1">
      <alignment horizontal="center" vertical="center" wrapText="1"/>
      <protection locked="0"/>
    </xf>
    <xf numFmtId="0" fontId="2" fillId="2" borderId="17" xfId="0" applyFont="1" applyFill="1" applyBorder="1" applyAlignment="1" applyProtection="1">
      <alignment vertical="center"/>
    </xf>
    <xf numFmtId="0" fontId="7" fillId="2" borderId="2" xfId="0" applyFont="1" applyFill="1" applyBorder="1" applyAlignment="1" applyProtection="1">
      <alignment vertical="center"/>
    </xf>
    <xf numFmtId="0" fontId="3" fillId="2" borderId="2" xfId="0" applyFont="1" applyFill="1" applyBorder="1" applyAlignment="1" applyProtection="1">
      <alignment horizontal="left" vertical="center" wrapText="1"/>
      <protection locked="0"/>
    </xf>
    <xf numFmtId="0" fontId="10" fillId="2" borderId="2" xfId="0" applyFont="1" applyFill="1" applyBorder="1" applyAlignment="1" applyProtection="1">
      <alignment horizontal="center" vertical="center" wrapText="1"/>
      <protection locked="0"/>
    </xf>
    <xf numFmtId="0" fontId="16" fillId="0" borderId="0" xfId="0" applyFont="1" applyBorder="1" applyAlignment="1">
      <alignment horizontal="left" vertical="top" wrapText="1"/>
    </xf>
    <xf numFmtId="0" fontId="20" fillId="2" borderId="0" xfId="0" applyFont="1" applyFill="1" applyBorder="1" applyAlignment="1">
      <alignment horizontal="center" wrapText="1"/>
    </xf>
    <xf numFmtId="0" fontId="7" fillId="0" borderId="0" xfId="0" applyFont="1" applyBorder="1" applyAlignment="1">
      <alignment horizontal="center"/>
    </xf>
    <xf numFmtId="0" fontId="15" fillId="0" borderId="0" xfId="0" applyFont="1" applyBorder="1" applyAlignment="1">
      <alignment vertical="center" wrapText="1"/>
    </xf>
    <xf numFmtId="0" fontId="19" fillId="2" borderId="11" xfId="0" applyFont="1" applyFill="1" applyBorder="1" applyAlignment="1">
      <alignment horizontal="center" vertical="center" wrapText="1"/>
    </xf>
    <xf numFmtId="0" fontId="16" fillId="0" borderId="0" xfId="0" applyFont="1" applyBorder="1" applyAlignment="1">
      <alignment vertical="center"/>
    </xf>
    <xf numFmtId="0" fontId="3" fillId="14" borderId="2" xfId="0" applyFont="1" applyFill="1" applyBorder="1" applyAlignment="1" applyProtection="1">
      <alignment horizontal="center" vertical="center" wrapText="1"/>
    </xf>
    <xf numFmtId="0" fontId="7" fillId="14" borderId="2" xfId="0" applyFont="1" applyFill="1" applyBorder="1" applyAlignment="1" applyProtection="1">
      <alignment horizontal="center" vertical="center" wrapText="1"/>
    </xf>
    <xf numFmtId="0" fontId="7" fillId="14" borderId="11"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protection locked="0"/>
    </xf>
    <xf numFmtId="0" fontId="1" fillId="2" borderId="14" xfId="0" applyFont="1" applyFill="1" applyBorder="1" applyAlignment="1" applyProtection="1">
      <alignment horizontal="center" vertical="center" wrapText="1"/>
      <protection locked="0"/>
    </xf>
    <xf numFmtId="0" fontId="15" fillId="0" borderId="0" xfId="0" applyFont="1" applyBorder="1" applyAlignment="1">
      <alignment horizontal="center" vertical="center" wrapText="1"/>
    </xf>
    <xf numFmtId="0" fontId="15" fillId="0" borderId="26" xfId="0" applyFont="1" applyBorder="1" applyAlignment="1">
      <alignment horizontal="center" vertical="top" wrapText="1"/>
    </xf>
    <xf numFmtId="0" fontId="1" fillId="2" borderId="13" xfId="0" applyFont="1" applyFill="1" applyBorder="1" applyAlignment="1" applyProtection="1">
      <alignment horizontal="center" vertical="center" wrapText="1"/>
      <protection locked="0"/>
    </xf>
    <xf numFmtId="0" fontId="7" fillId="2" borderId="22" xfId="0" applyFont="1" applyFill="1" applyBorder="1" applyAlignment="1" applyProtection="1">
      <alignment vertical="center" wrapText="1"/>
    </xf>
    <xf numFmtId="164" fontId="1" fillId="3" borderId="2" xfId="0" applyNumberFormat="1" applyFont="1" applyFill="1" applyBorder="1" applyAlignment="1" applyProtection="1">
      <alignment horizontal="center" vertical="center" wrapText="1"/>
      <protection locked="0"/>
    </xf>
    <xf numFmtId="0" fontId="27" fillId="14" borderId="11" xfId="0" applyFont="1" applyFill="1" applyBorder="1" applyAlignment="1" applyProtection="1">
      <alignment horizontal="center" vertical="center" wrapText="1"/>
    </xf>
    <xf numFmtId="0" fontId="1" fillId="2" borderId="32" xfId="0" applyFont="1" applyFill="1" applyBorder="1" applyAlignment="1" applyProtection="1">
      <alignment vertical="center" wrapText="1"/>
    </xf>
    <xf numFmtId="0" fontId="1" fillId="2" borderId="17" xfId="0" applyFont="1" applyFill="1" applyBorder="1" applyAlignment="1" applyProtection="1">
      <alignment vertical="center" wrapText="1"/>
    </xf>
    <xf numFmtId="0" fontId="13" fillId="0" borderId="2" xfId="0" applyFont="1" applyBorder="1" applyAlignment="1" applyProtection="1">
      <alignment horizontal="center" vertical="top" wrapText="1"/>
    </xf>
    <xf numFmtId="0" fontId="1" fillId="2" borderId="27" xfId="0" applyFont="1" applyFill="1" applyBorder="1" applyAlignment="1" applyProtection="1">
      <alignment vertical="center" wrapText="1"/>
    </xf>
    <xf numFmtId="0" fontId="1" fillId="2" borderId="0" xfId="0" applyFont="1" applyFill="1" applyBorder="1" applyAlignment="1" applyProtection="1">
      <alignment vertical="center" wrapText="1"/>
    </xf>
    <xf numFmtId="0" fontId="12" fillId="0" borderId="2" xfId="0" applyFont="1" applyFill="1" applyBorder="1" applyAlignment="1" applyProtection="1">
      <alignment horizontal="right" vertical="top" wrapText="1"/>
    </xf>
    <xf numFmtId="0" fontId="13" fillId="0" borderId="2" xfId="0" applyFont="1" applyFill="1" applyBorder="1" applyAlignment="1" applyProtection="1">
      <alignment horizontal="center" vertical="top" wrapText="1"/>
    </xf>
    <xf numFmtId="0" fontId="4" fillId="2" borderId="14" xfId="0" applyFont="1" applyFill="1" applyBorder="1" applyAlignment="1" applyProtection="1">
      <alignment horizontal="center" vertical="center" wrapText="1"/>
      <protection locked="0"/>
    </xf>
    <xf numFmtId="0" fontId="1" fillId="2" borderId="38" xfId="0" applyFont="1" applyFill="1" applyBorder="1" applyAlignment="1" applyProtection="1">
      <alignment horizontal="center" vertical="center" wrapText="1"/>
      <protection locked="0"/>
    </xf>
    <xf numFmtId="0" fontId="1" fillId="2" borderId="0" xfId="0" applyFont="1" applyFill="1" applyAlignment="1" applyProtection="1">
      <alignment horizontal="center" vertical="center" wrapText="1"/>
    </xf>
    <xf numFmtId="0" fontId="5" fillId="2" borderId="0" xfId="0" applyFont="1" applyFill="1" applyAlignment="1" applyProtection="1">
      <alignment horizontal="center" vertical="center" wrapText="1"/>
    </xf>
    <xf numFmtId="0" fontId="1" fillId="2" borderId="32" xfId="0" applyFont="1" applyFill="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 fillId="2" borderId="27" xfId="0" applyFont="1" applyFill="1" applyBorder="1" applyAlignment="1" applyProtection="1">
      <alignment horizontal="center" vertical="center" wrapText="1"/>
    </xf>
    <xf numFmtId="0" fontId="5" fillId="0" borderId="0" xfId="0" applyFont="1"/>
    <xf numFmtId="14" fontId="13" fillId="0" borderId="2" xfId="0" quotePrefix="1" applyNumberFormat="1" applyFont="1" applyFill="1" applyBorder="1" applyAlignment="1" applyProtection="1">
      <alignment horizontal="center" vertical="top" wrapText="1"/>
    </xf>
    <xf numFmtId="14" fontId="13" fillId="0" borderId="2" xfId="0" quotePrefix="1" applyNumberFormat="1" applyFont="1" applyBorder="1" applyAlignment="1" applyProtection="1">
      <alignment horizontal="center" vertical="center" wrapText="1"/>
    </xf>
    <xf numFmtId="14" fontId="13" fillId="0" borderId="2" xfId="0" quotePrefix="1" applyNumberFormat="1" applyFont="1" applyBorder="1" applyAlignment="1" applyProtection="1">
      <alignment horizontal="center" vertical="top" wrapText="1"/>
    </xf>
    <xf numFmtId="0" fontId="1" fillId="2" borderId="2"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13"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4" fillId="2" borderId="0" xfId="0" applyFont="1" applyFill="1" applyAlignment="1" applyProtection="1">
      <alignment horizontal="left" vertical="center" wrapText="1"/>
      <protection locked="0"/>
    </xf>
    <xf numFmtId="0" fontId="4" fillId="2" borderId="2" xfId="0" applyFont="1" applyFill="1" applyBorder="1" applyAlignment="1" applyProtection="1">
      <alignment horizontal="justify" vertical="center" wrapText="1"/>
      <protection locked="0"/>
    </xf>
    <xf numFmtId="9" fontId="1" fillId="10" borderId="2" xfId="1" applyNumberFormat="1" applyFont="1" applyFill="1" applyBorder="1" applyAlignment="1" applyProtection="1">
      <alignment horizontal="center" vertical="center" wrapText="1"/>
      <protection locked="0"/>
    </xf>
    <xf numFmtId="10" fontId="1" fillId="10" borderId="2" xfId="1" applyNumberFormat="1" applyFont="1" applyFill="1" applyBorder="1" applyAlignment="1" applyProtection="1">
      <alignment horizontal="center" vertical="center" wrapText="1"/>
      <protection locked="0"/>
    </xf>
    <xf numFmtId="0" fontId="1" fillId="10" borderId="2" xfId="0" applyFont="1" applyFill="1" applyBorder="1" applyAlignment="1" applyProtection="1">
      <alignment vertical="center" wrapText="1"/>
      <protection locked="0"/>
    </xf>
    <xf numFmtId="0" fontId="1" fillId="10" borderId="2" xfId="0" applyFont="1" applyFill="1" applyBorder="1" applyAlignment="1" applyProtection="1">
      <alignment horizontal="justify" vertical="center" wrapText="1"/>
      <protection locked="0"/>
    </xf>
    <xf numFmtId="0" fontId="10" fillId="2" borderId="34" xfId="0" applyFont="1" applyFill="1" applyBorder="1" applyAlignment="1" applyProtection="1">
      <alignment horizontal="center" vertical="center" wrapText="1"/>
    </xf>
    <xf numFmtId="0" fontId="3" fillId="2" borderId="0" xfId="0" applyFont="1" applyFill="1" applyAlignment="1">
      <alignment horizontal="center" vertical="center" wrapText="1"/>
    </xf>
    <xf numFmtId="0" fontId="1" fillId="2" borderId="13" xfId="0" applyFont="1" applyFill="1" applyBorder="1" applyAlignment="1" applyProtection="1">
      <alignment horizontal="center" vertical="center" wrapText="1"/>
      <protection locked="0"/>
    </xf>
    <xf numFmtId="0" fontId="1" fillId="2" borderId="22" xfId="0" applyFont="1" applyFill="1" applyBorder="1" applyAlignment="1" applyProtection="1">
      <alignment horizontal="center" vertical="center" wrapText="1"/>
      <protection locked="0"/>
    </xf>
    <xf numFmtId="0" fontId="1" fillId="2" borderId="48" xfId="0" applyFont="1" applyFill="1" applyBorder="1" applyAlignment="1" applyProtection="1">
      <alignment horizontal="center" vertical="center" wrapText="1"/>
      <protection locked="0"/>
    </xf>
    <xf numFmtId="0" fontId="1" fillId="2" borderId="41"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13"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11" xfId="0" applyFont="1" applyFill="1" applyBorder="1" applyAlignment="1" applyProtection="1">
      <alignment horizontal="left" vertical="top" wrapText="1"/>
    </xf>
    <xf numFmtId="0" fontId="1" fillId="0" borderId="11" xfId="0" applyFont="1" applyFill="1" applyBorder="1" applyAlignment="1" applyProtection="1">
      <alignment horizontal="center" vertical="center" wrapText="1"/>
    </xf>
    <xf numFmtId="0" fontId="4" fillId="2" borderId="22" xfId="0" applyFont="1" applyFill="1" applyBorder="1" applyAlignment="1" applyProtection="1">
      <alignment horizontal="center" vertical="center" wrapText="1"/>
      <protection locked="0"/>
    </xf>
    <xf numFmtId="0" fontId="4" fillId="15" borderId="2" xfId="0" applyFont="1" applyFill="1" applyBorder="1" applyAlignment="1" applyProtection="1">
      <alignment horizontal="center" vertical="center" wrapText="1"/>
      <protection locked="0"/>
    </xf>
    <xf numFmtId="0" fontId="7" fillId="16" borderId="2" xfId="0" applyFont="1" applyFill="1" applyBorder="1" applyAlignment="1" applyProtection="1">
      <alignment horizontal="center" vertical="center" wrapText="1"/>
    </xf>
    <xf numFmtId="9" fontId="1" fillId="17" borderId="2" xfId="1" applyNumberFormat="1" applyFont="1" applyFill="1" applyBorder="1" applyAlignment="1" applyProtection="1">
      <alignment horizontal="center" vertical="center" wrapText="1"/>
      <protection locked="0"/>
    </xf>
    <xf numFmtId="0" fontId="1" fillId="17" borderId="2" xfId="0" applyFont="1" applyFill="1" applyBorder="1" applyAlignment="1" applyProtection="1">
      <alignment horizontal="center" vertical="center" wrapText="1"/>
      <protection locked="0"/>
    </xf>
    <xf numFmtId="0" fontId="1" fillId="17" borderId="2" xfId="0" applyFont="1" applyFill="1" applyBorder="1" applyAlignment="1" applyProtection="1">
      <alignment horizontal="left" vertical="top" wrapText="1"/>
    </xf>
    <xf numFmtId="0" fontId="1" fillId="17" borderId="2" xfId="0" applyFont="1" applyFill="1" applyBorder="1" applyAlignment="1" applyProtection="1">
      <alignment horizontal="center" vertical="center" wrapText="1"/>
    </xf>
    <xf numFmtId="0" fontId="7" fillId="18" borderId="1" xfId="0" applyFont="1" applyFill="1" applyBorder="1" applyAlignment="1" applyProtection="1">
      <alignment horizontal="center" vertical="center" wrapText="1"/>
    </xf>
    <xf numFmtId="0" fontId="7" fillId="18" borderId="2" xfId="0" applyFont="1" applyFill="1" applyBorder="1" applyAlignment="1" applyProtection="1">
      <alignment horizontal="center" vertical="center" wrapText="1"/>
    </xf>
    <xf numFmtId="0" fontId="7" fillId="18" borderId="47" xfId="0" applyFont="1" applyFill="1" applyBorder="1" applyAlignment="1" applyProtection="1">
      <alignment horizontal="center" vertical="center" wrapText="1"/>
    </xf>
    <xf numFmtId="0" fontId="4" fillId="17" borderId="2"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0" fontId="4" fillId="2" borderId="34" xfId="0" applyFont="1" applyFill="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xf>
    <xf numFmtId="0" fontId="4" fillId="15" borderId="13" xfId="0" applyFont="1" applyFill="1" applyBorder="1" applyAlignment="1" applyProtection="1">
      <alignment horizontal="center" vertical="center" wrapText="1"/>
      <protection locked="0"/>
    </xf>
    <xf numFmtId="0" fontId="7" fillId="0" borderId="11" xfId="0" applyFont="1" applyFill="1" applyBorder="1" applyAlignment="1" applyProtection="1">
      <alignment horizontal="center" vertical="center" wrapText="1"/>
    </xf>
    <xf numFmtId="0" fontId="7" fillId="0" borderId="34"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protection locked="0"/>
    </xf>
    <xf numFmtId="0" fontId="10" fillId="2" borderId="11" xfId="0" applyFont="1" applyFill="1" applyBorder="1" applyAlignment="1" applyProtection="1">
      <alignment horizontal="center" vertical="center" wrapText="1"/>
    </xf>
    <xf numFmtId="0" fontId="10" fillId="2" borderId="34" xfId="0" applyFont="1" applyFill="1" applyBorder="1" applyAlignment="1" applyProtection="1">
      <alignment horizontal="center" vertical="center" wrapText="1"/>
    </xf>
    <xf numFmtId="0" fontId="10" fillId="2" borderId="11" xfId="0" applyFont="1" applyFill="1" applyBorder="1" applyAlignment="1" applyProtection="1">
      <alignment horizontal="center" vertical="center" wrapText="1"/>
      <protection locked="0"/>
    </xf>
    <xf numFmtId="0" fontId="10" fillId="2" borderId="34"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xf>
    <xf numFmtId="0" fontId="24" fillId="0" borderId="11" xfId="0" applyFont="1" applyFill="1" applyBorder="1" applyAlignment="1" applyProtection="1">
      <alignment horizontal="center" vertical="center" wrapText="1"/>
    </xf>
    <xf numFmtId="0" fontId="24" fillId="0" borderId="34" xfId="0" applyFont="1" applyFill="1" applyBorder="1" applyAlignment="1" applyProtection="1">
      <alignment horizontal="center" vertical="center" wrapText="1"/>
    </xf>
    <xf numFmtId="0" fontId="5" fillId="17" borderId="11" xfId="0" applyFont="1" applyFill="1" applyBorder="1" applyAlignment="1" applyProtection="1">
      <alignment horizontal="center" vertical="center" wrapText="1"/>
    </xf>
    <xf numFmtId="0" fontId="5" fillId="17" borderId="34" xfId="0" applyFont="1" applyFill="1" applyBorder="1" applyAlignment="1" applyProtection="1">
      <alignment horizontal="center" vertical="center" wrapText="1"/>
    </xf>
    <xf numFmtId="0" fontId="5" fillId="17" borderId="1" xfId="0" applyFont="1" applyFill="1" applyBorder="1" applyAlignment="1" applyProtection="1">
      <alignment horizontal="center" vertical="center" wrapText="1"/>
    </xf>
    <xf numFmtId="0" fontId="4" fillId="17" borderId="13" xfId="0" applyFont="1" applyFill="1" applyBorder="1" applyAlignment="1" applyProtection="1">
      <alignment horizontal="center" vertical="center" wrapText="1"/>
      <protection locked="0"/>
    </xf>
    <xf numFmtId="14" fontId="3" fillId="2" borderId="22" xfId="0" applyNumberFormat="1" applyFont="1" applyFill="1" applyBorder="1" applyAlignment="1" applyProtection="1">
      <alignment horizontal="center" vertical="center" wrapText="1"/>
      <protection locked="0"/>
    </xf>
    <xf numFmtId="0" fontId="3" fillId="2" borderId="41" xfId="0" applyFont="1" applyFill="1" applyBorder="1" applyAlignment="1" applyProtection="1">
      <alignment horizontal="center" vertical="center" wrapText="1"/>
      <protection locked="0"/>
    </xf>
    <xf numFmtId="0" fontId="7" fillId="14" borderId="1" xfId="0" applyFont="1" applyFill="1" applyBorder="1" applyAlignment="1" applyProtection="1">
      <alignment horizontal="center" vertical="center" wrapText="1"/>
    </xf>
    <xf numFmtId="0" fontId="7" fillId="14" borderId="2" xfId="0" applyFont="1" applyFill="1" applyBorder="1" applyAlignment="1" applyProtection="1">
      <alignment horizontal="center" vertical="center" wrapText="1"/>
    </xf>
    <xf numFmtId="0" fontId="3" fillId="14" borderId="2" xfId="0" applyFont="1" applyFill="1" applyBorder="1" applyAlignment="1" applyProtection="1">
      <alignment horizontal="center" vertical="center" wrapText="1"/>
    </xf>
    <xf numFmtId="0" fontId="7" fillId="14" borderId="22" xfId="0" applyFont="1" applyFill="1" applyBorder="1" applyAlignment="1" applyProtection="1">
      <alignment horizontal="center" vertical="center" wrapText="1"/>
    </xf>
    <xf numFmtId="0" fontId="7" fillId="14" borderId="48" xfId="0" applyFont="1" applyFill="1" applyBorder="1" applyAlignment="1" applyProtection="1">
      <alignment horizontal="center" vertical="center" wrapText="1"/>
    </xf>
    <xf numFmtId="0" fontId="7" fillId="14" borderId="41" xfId="0" applyFont="1" applyFill="1" applyBorder="1" applyAlignment="1" applyProtection="1">
      <alignment horizontal="center" vertical="center" wrapText="1"/>
    </xf>
    <xf numFmtId="0" fontId="2" fillId="2" borderId="29" xfId="0" applyFont="1" applyFill="1" applyBorder="1" applyAlignment="1" applyProtection="1">
      <alignment horizontal="left" vertical="center" wrapText="1"/>
    </xf>
    <xf numFmtId="0" fontId="2" fillId="2" borderId="0" xfId="0" applyFont="1" applyFill="1" applyBorder="1" applyAlignment="1" applyProtection="1">
      <alignment horizontal="left" vertical="center" wrapText="1"/>
    </xf>
    <xf numFmtId="0" fontId="2" fillId="2" borderId="28" xfId="0" applyFont="1" applyFill="1" applyBorder="1" applyAlignment="1" applyProtection="1">
      <alignment horizontal="left" vertical="center" wrapText="1"/>
    </xf>
    <xf numFmtId="0" fontId="2" fillId="2" borderId="2" xfId="0" applyFont="1" applyFill="1" applyBorder="1" applyAlignment="1" applyProtection="1">
      <alignment horizontal="left" vertical="center"/>
    </xf>
    <xf numFmtId="0" fontId="3" fillId="2" borderId="15" xfId="0" applyFont="1" applyFill="1" applyBorder="1" applyAlignment="1" applyProtection="1">
      <alignment horizontal="center" vertical="center" wrapText="1"/>
      <protection locked="0"/>
    </xf>
    <xf numFmtId="0" fontId="25" fillId="2" borderId="48" xfId="0" applyFont="1" applyFill="1" applyBorder="1" applyAlignment="1" applyProtection="1">
      <alignment horizontal="center" vertical="center" wrapText="1"/>
      <protection locked="0"/>
    </xf>
    <xf numFmtId="0" fontId="25" fillId="2" borderId="54" xfId="0" applyFont="1" applyFill="1" applyBorder="1" applyAlignment="1" applyProtection="1">
      <alignment horizontal="center" vertical="center" wrapText="1"/>
      <protection locked="0"/>
    </xf>
    <xf numFmtId="0" fontId="3" fillId="2" borderId="45" xfId="0" applyFont="1" applyFill="1" applyBorder="1" applyAlignment="1" applyProtection="1">
      <alignment horizontal="center" vertical="center" wrapText="1"/>
      <protection locked="0"/>
    </xf>
    <xf numFmtId="0" fontId="3" fillId="2" borderId="46" xfId="0" applyFont="1" applyFill="1" applyBorder="1" applyAlignment="1" applyProtection="1">
      <alignment horizontal="center" vertical="center" wrapText="1"/>
      <protection locked="0"/>
    </xf>
    <xf numFmtId="0" fontId="4" fillId="2" borderId="13" xfId="0" applyFont="1" applyFill="1" applyBorder="1" applyAlignment="1" applyProtection="1">
      <alignment horizontal="center" vertical="center" wrapText="1"/>
      <protection locked="0"/>
    </xf>
    <xf numFmtId="0" fontId="4" fillId="2" borderId="38"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wrapText="1"/>
    </xf>
    <xf numFmtId="0" fontId="5" fillId="2" borderId="34"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10" fillId="2" borderId="18" xfId="0" applyFont="1" applyFill="1" applyBorder="1" applyAlignment="1" applyProtection="1">
      <alignment horizontal="center" vertical="center" wrapText="1"/>
    </xf>
    <xf numFmtId="0" fontId="24" fillId="0" borderId="18" xfId="0" applyFont="1" applyFill="1" applyBorder="1" applyAlignment="1" applyProtection="1">
      <alignment horizontal="center" vertical="center" wrapText="1"/>
    </xf>
    <xf numFmtId="0" fontId="7" fillId="0" borderId="18"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protection locked="0"/>
    </xf>
    <xf numFmtId="0" fontId="1" fillId="15" borderId="2" xfId="0" applyFont="1" applyFill="1" applyBorder="1" applyAlignment="1" applyProtection="1">
      <alignment horizontal="justify" vertical="center" wrapText="1"/>
      <protection locked="0"/>
    </xf>
    <xf numFmtId="0" fontId="4" fillId="2" borderId="2" xfId="0" applyFont="1" applyFill="1" applyBorder="1" applyAlignment="1" applyProtection="1">
      <alignment horizontal="justify" vertical="center" wrapText="1"/>
      <protection locked="0"/>
    </xf>
    <xf numFmtId="0" fontId="1" fillId="15" borderId="2" xfId="2" applyFont="1" applyFill="1" applyBorder="1" applyAlignment="1" applyProtection="1">
      <alignment horizontal="justify" vertical="center" wrapText="1"/>
      <protection locked="0"/>
    </xf>
    <xf numFmtId="0" fontId="1" fillId="15" borderId="2" xfId="0" applyFont="1" applyFill="1" applyBorder="1" applyAlignment="1" applyProtection="1">
      <alignment horizontal="center" vertical="center" wrapText="1"/>
      <protection locked="0"/>
    </xf>
    <xf numFmtId="0" fontId="1" fillId="2" borderId="11" xfId="0" applyFont="1" applyFill="1" applyBorder="1" applyAlignment="1" applyProtection="1">
      <alignment horizontal="center" vertical="center" wrapText="1"/>
      <protection locked="0"/>
    </xf>
    <xf numFmtId="0" fontId="1" fillId="2" borderId="34" xfId="0" applyFont="1" applyFill="1" applyBorder="1" applyAlignment="1" applyProtection="1">
      <alignment horizontal="center" vertical="center" wrapText="1"/>
      <protection locked="0"/>
    </xf>
    <xf numFmtId="0" fontId="7" fillId="2" borderId="11" xfId="0" applyFont="1" applyFill="1" applyBorder="1" applyAlignment="1" applyProtection="1">
      <alignment horizontal="center" vertical="center" wrapText="1"/>
    </xf>
    <xf numFmtId="0" fontId="7" fillId="2" borderId="34" xfId="0" applyFont="1" applyFill="1" applyBorder="1" applyAlignment="1" applyProtection="1">
      <alignment horizontal="center" vertical="center" wrapText="1"/>
    </xf>
    <xf numFmtId="0" fontId="7" fillId="2" borderId="18" xfId="0" applyFont="1" applyFill="1" applyBorder="1" applyAlignment="1" applyProtection="1">
      <alignment horizontal="center" vertical="center" wrapText="1"/>
    </xf>
    <xf numFmtId="0" fontId="5" fillId="2" borderId="18" xfId="0" applyFont="1" applyFill="1" applyBorder="1" applyAlignment="1" applyProtection="1">
      <alignment horizontal="center" vertical="center" wrapText="1"/>
    </xf>
    <xf numFmtId="0" fontId="1" fillId="15" borderId="11" xfId="0" applyFont="1" applyFill="1" applyBorder="1" applyAlignment="1" applyProtection="1">
      <alignment horizontal="center" vertical="center" wrapText="1"/>
      <protection locked="0"/>
    </xf>
    <xf numFmtId="0" fontId="1" fillId="15" borderId="34" xfId="0" applyFont="1" applyFill="1" applyBorder="1" applyAlignment="1" applyProtection="1">
      <alignment horizontal="center" vertical="center" wrapText="1"/>
      <protection locked="0"/>
    </xf>
    <xf numFmtId="0" fontId="1" fillId="15" borderId="1"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10" fillId="2" borderId="18" xfId="0" applyFont="1" applyFill="1" applyBorder="1" applyAlignment="1" applyProtection="1">
      <alignment horizontal="center" vertical="center" wrapText="1"/>
      <protection locked="0"/>
    </xf>
    <xf numFmtId="0" fontId="3" fillId="2" borderId="16" xfId="0" applyFont="1" applyFill="1" applyBorder="1" applyAlignment="1" applyProtection="1">
      <alignment horizontal="center" vertical="center" wrapText="1"/>
      <protection locked="0"/>
    </xf>
    <xf numFmtId="0" fontId="7" fillId="14" borderId="29" xfId="0" applyFont="1" applyFill="1" applyBorder="1" applyAlignment="1" applyProtection="1">
      <alignment horizontal="center" vertical="center" wrapText="1"/>
    </xf>
    <xf numFmtId="0" fontId="7" fillId="14" borderId="39" xfId="0" applyFont="1" applyFill="1" applyBorder="1" applyAlignment="1" applyProtection="1">
      <alignment horizontal="center" vertical="center" wrapText="1"/>
    </xf>
    <xf numFmtId="0" fontId="1" fillId="2" borderId="18" xfId="0" applyFont="1" applyFill="1" applyBorder="1" applyAlignment="1" applyProtection="1">
      <alignment horizontal="center" vertical="center" wrapText="1"/>
      <protection locked="0"/>
    </xf>
    <xf numFmtId="0" fontId="3" fillId="2" borderId="50" xfId="0" applyFont="1" applyFill="1" applyBorder="1" applyAlignment="1" applyProtection="1">
      <alignment horizontal="center" vertical="center" wrapText="1"/>
      <protection locked="0"/>
    </xf>
    <xf numFmtId="0" fontId="7" fillId="18" borderId="22" xfId="0" applyFont="1" applyFill="1" applyBorder="1" applyAlignment="1" applyProtection="1">
      <alignment horizontal="center" vertical="center" wrapText="1"/>
    </xf>
    <xf numFmtId="0" fontId="7" fillId="18" borderId="48"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protection locked="0"/>
    </xf>
    <xf numFmtId="0" fontId="7" fillId="2" borderId="34" xfId="0" applyFont="1" applyFill="1" applyBorder="1" applyAlignment="1" applyProtection="1">
      <alignment horizontal="center" vertical="center" wrapText="1"/>
      <protection locked="0"/>
    </xf>
    <xf numFmtId="0" fontId="4" fillId="17" borderId="11" xfId="0" applyFont="1" applyFill="1" applyBorder="1" applyAlignment="1" applyProtection="1">
      <alignment horizontal="center" vertical="center" wrapText="1"/>
      <protection locked="0"/>
    </xf>
    <xf numFmtId="0" fontId="4" fillId="17" borderId="1" xfId="0" applyFont="1" applyFill="1" applyBorder="1" applyAlignment="1" applyProtection="1">
      <alignment horizontal="center" vertical="center" wrapText="1"/>
      <protection locked="0"/>
    </xf>
    <xf numFmtId="0" fontId="10" fillId="2" borderId="2" xfId="0" applyFont="1" applyFill="1" applyBorder="1" applyAlignment="1">
      <alignment horizontal="center" vertical="center" wrapText="1"/>
    </xf>
    <xf numFmtId="0" fontId="1" fillId="2"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1" fillId="2" borderId="22" xfId="0" applyFont="1" applyFill="1" applyBorder="1" applyAlignment="1" applyProtection="1">
      <alignment horizontal="center" vertical="center" wrapText="1"/>
      <protection locked="0"/>
    </xf>
    <xf numFmtId="0" fontId="1" fillId="2" borderId="48" xfId="0" applyFont="1" applyFill="1" applyBorder="1" applyAlignment="1" applyProtection="1">
      <alignment horizontal="center" vertical="center" wrapText="1"/>
      <protection locked="0"/>
    </xf>
    <xf numFmtId="0" fontId="1" fillId="2" borderId="41" xfId="0" applyFont="1" applyFill="1" applyBorder="1" applyAlignment="1" applyProtection="1">
      <alignment horizontal="center" vertical="center" wrapText="1"/>
      <protection locked="0"/>
    </xf>
    <xf numFmtId="0" fontId="7" fillId="14" borderId="9" xfId="0" applyFont="1" applyFill="1" applyBorder="1" applyAlignment="1" applyProtection="1">
      <alignment horizontal="center" vertical="center" wrapText="1"/>
    </xf>
    <xf numFmtId="0" fontId="7" fillId="14" borderId="3" xfId="0" applyFont="1" applyFill="1" applyBorder="1" applyAlignment="1" applyProtection="1">
      <alignment horizontal="center" vertical="center" wrapText="1"/>
    </xf>
    <xf numFmtId="0" fontId="7" fillId="14" borderId="23" xfId="0" applyFont="1" applyFill="1" applyBorder="1" applyAlignment="1" applyProtection="1">
      <alignment horizontal="center" vertical="center" wrapText="1"/>
    </xf>
    <xf numFmtId="0" fontId="7" fillId="14" borderId="10" xfId="0" applyFont="1" applyFill="1" applyBorder="1" applyAlignment="1" applyProtection="1">
      <alignment horizontal="center" vertical="center" wrapText="1"/>
    </xf>
    <xf numFmtId="0" fontId="7" fillId="14" borderId="28" xfId="0" applyFont="1" applyFill="1" applyBorder="1" applyAlignment="1" applyProtection="1">
      <alignment horizontal="center" vertical="center" wrapText="1"/>
    </xf>
    <xf numFmtId="0" fontId="7" fillId="14" borderId="24" xfId="0" applyFont="1" applyFill="1" applyBorder="1" applyAlignment="1" applyProtection="1">
      <alignment horizontal="center" vertical="center" wrapText="1"/>
    </xf>
    <xf numFmtId="0" fontId="1" fillId="2" borderId="42" xfId="0" applyFont="1" applyFill="1" applyBorder="1" applyAlignment="1" applyProtection="1">
      <alignment horizontal="center" vertical="center" wrapText="1"/>
      <protection locked="0"/>
    </xf>
    <xf numFmtId="0" fontId="1" fillId="2" borderId="49" xfId="0" applyFont="1" applyFill="1" applyBorder="1" applyAlignment="1" applyProtection="1">
      <alignment horizontal="center" vertical="center" wrapText="1"/>
      <protection locked="0"/>
    </xf>
    <xf numFmtId="0" fontId="1" fillId="2" borderId="43"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7" fillId="14" borderId="20" xfId="0" applyFont="1" applyFill="1" applyBorder="1" applyAlignment="1" applyProtection="1">
      <alignment horizontal="center" vertical="center" wrapText="1"/>
    </xf>
    <xf numFmtId="0" fontId="2" fillId="2" borderId="6" xfId="0" applyFont="1" applyFill="1" applyBorder="1" applyAlignment="1" applyProtection="1">
      <alignment horizontal="left" vertical="center" wrapText="1"/>
    </xf>
    <xf numFmtId="0" fontId="7" fillId="14" borderId="44" xfId="0" applyFont="1" applyFill="1" applyBorder="1" applyAlignment="1" applyProtection="1">
      <alignment horizontal="center" vertical="center" wrapText="1"/>
    </xf>
    <xf numFmtId="0" fontId="5" fillId="2" borderId="22" xfId="0" applyNumberFormat="1" applyFont="1" applyFill="1" applyBorder="1" applyAlignment="1" applyProtection="1">
      <alignment horizontal="center" vertical="center"/>
    </xf>
    <xf numFmtId="0" fontId="5" fillId="2" borderId="48" xfId="0" applyNumberFormat="1" applyFont="1" applyFill="1" applyBorder="1" applyAlignment="1" applyProtection="1">
      <alignment horizontal="center" vertical="center"/>
    </xf>
    <xf numFmtId="0" fontId="5" fillId="2" borderId="41" xfId="0" applyNumberFormat="1" applyFont="1" applyFill="1" applyBorder="1" applyAlignment="1" applyProtection="1">
      <alignment horizontal="center" vertical="center"/>
    </xf>
    <xf numFmtId="0" fontId="7" fillId="14" borderId="19"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26" xfId="0" applyFont="1" applyFill="1" applyBorder="1" applyAlignment="1" applyProtection="1">
      <alignment horizontal="center" vertical="center" wrapText="1"/>
    </xf>
    <xf numFmtId="0" fontId="7" fillId="14" borderId="21" xfId="0" applyFont="1" applyFill="1" applyBorder="1" applyAlignment="1" applyProtection="1">
      <alignment horizontal="center" vertical="center" wrapText="1"/>
    </xf>
    <xf numFmtId="0" fontId="7" fillId="14" borderId="13" xfId="0" applyFont="1" applyFill="1" applyBorder="1" applyAlignment="1" applyProtection="1">
      <alignment horizontal="center" vertical="center" wrapText="1"/>
    </xf>
    <xf numFmtId="0" fontId="10" fillId="2" borderId="1"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 fillId="2" borderId="14" xfId="0" applyFont="1" applyFill="1" applyBorder="1" applyAlignment="1" applyProtection="1">
      <alignment horizontal="center" vertical="center" wrapText="1"/>
    </xf>
    <xf numFmtId="0" fontId="5" fillId="0" borderId="14" xfId="0" applyFont="1" applyFill="1" applyBorder="1" applyAlignment="1" applyProtection="1">
      <alignment horizontal="center" vertical="center" wrapText="1"/>
    </xf>
    <xf numFmtId="165" fontId="1" fillId="2" borderId="11" xfId="0" applyNumberFormat="1" applyFont="1" applyFill="1" applyBorder="1" applyAlignment="1">
      <alignment horizontal="center" vertical="center" wrapText="1"/>
    </xf>
    <xf numFmtId="165" fontId="1" fillId="2" borderId="34" xfId="0" applyNumberFormat="1" applyFont="1" applyFill="1" applyBorder="1" applyAlignment="1">
      <alignment horizontal="center" vertical="center" wrapText="1"/>
    </xf>
    <xf numFmtId="165" fontId="1" fillId="2" borderId="1" xfId="0" applyNumberFormat="1"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13" xfId="0" applyFont="1" applyFill="1" applyBorder="1" applyAlignment="1" applyProtection="1">
      <alignment horizontal="center" vertical="center" wrapText="1"/>
      <protection locked="0"/>
    </xf>
    <xf numFmtId="0" fontId="1" fillId="2" borderId="32"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24" xfId="0" applyFont="1" applyFill="1" applyBorder="1" applyAlignment="1">
      <alignment horizontal="center" vertical="center" wrapText="1"/>
    </xf>
    <xf numFmtId="10" fontId="1" fillId="10" borderId="11" xfId="1" applyNumberFormat="1" applyFont="1" applyFill="1" applyBorder="1" applyAlignment="1" applyProtection="1">
      <alignment horizontal="center" vertical="center" wrapText="1"/>
      <protection locked="0"/>
    </xf>
    <xf numFmtId="10" fontId="1" fillId="10" borderId="1" xfId="1" applyNumberFormat="1" applyFont="1" applyFill="1" applyBorder="1" applyAlignment="1" applyProtection="1">
      <alignment horizontal="center" vertical="center" wrapText="1"/>
      <protection locked="0"/>
    </xf>
    <xf numFmtId="0" fontId="3" fillId="2" borderId="0" xfId="0" applyFont="1" applyFill="1" applyAlignment="1">
      <alignment horizontal="center" vertical="center" wrapText="1"/>
    </xf>
    <xf numFmtId="0" fontId="4" fillId="10" borderId="2" xfId="0" applyFont="1" applyFill="1" applyBorder="1" applyAlignment="1" applyProtection="1">
      <alignment horizontal="center" vertical="center" wrapText="1"/>
      <protection locked="0"/>
    </xf>
    <xf numFmtId="0" fontId="10" fillId="10" borderId="2" xfId="0" applyFont="1" applyFill="1" applyBorder="1" applyAlignment="1" applyProtection="1">
      <alignment horizontal="center" vertical="center" wrapText="1"/>
      <protection locked="0"/>
    </xf>
    <xf numFmtId="0" fontId="3" fillId="2" borderId="47" xfId="0" applyFont="1" applyFill="1" applyBorder="1" applyAlignment="1" applyProtection="1">
      <alignment horizontal="center" vertical="center" wrapText="1"/>
      <protection locked="0"/>
    </xf>
    <xf numFmtId="0" fontId="4" fillId="10" borderId="27" xfId="0" applyFont="1" applyFill="1" applyBorder="1" applyAlignment="1" applyProtection="1">
      <alignment horizontal="center" vertical="center" wrapText="1"/>
      <protection locked="0"/>
    </xf>
    <xf numFmtId="0" fontId="10" fillId="10" borderId="30" xfId="0" applyFont="1" applyFill="1" applyBorder="1" applyAlignment="1" applyProtection="1">
      <alignment horizontal="center" vertical="center" wrapText="1"/>
      <protection locked="0"/>
    </xf>
    <xf numFmtId="0" fontId="4" fillId="10" borderId="22" xfId="0" applyFont="1" applyFill="1" applyBorder="1" applyAlignment="1" applyProtection="1">
      <alignment horizontal="left" vertical="center" wrapText="1"/>
      <protection locked="0"/>
    </xf>
    <xf numFmtId="0" fontId="10" fillId="10" borderId="41" xfId="0" applyFont="1" applyFill="1" applyBorder="1" applyAlignment="1" applyProtection="1">
      <alignment horizontal="left" vertical="center" wrapText="1"/>
      <protection locked="0"/>
    </xf>
    <xf numFmtId="10" fontId="1" fillId="17" borderId="11" xfId="1" applyNumberFormat="1" applyFont="1" applyFill="1" applyBorder="1" applyAlignment="1" applyProtection="1">
      <alignment horizontal="center" vertical="center" wrapText="1"/>
      <protection locked="0"/>
    </xf>
    <xf numFmtId="10" fontId="1" fillId="17" borderId="1" xfId="1" applyNumberFormat="1" applyFont="1" applyFill="1" applyBorder="1" applyAlignment="1" applyProtection="1">
      <alignment horizontal="center" vertical="center" wrapText="1"/>
      <protection locked="0"/>
    </xf>
    <xf numFmtId="0" fontId="1" fillId="17" borderId="11" xfId="0" applyFont="1" applyFill="1" applyBorder="1" applyAlignment="1" applyProtection="1">
      <alignment horizontal="center" vertical="center" wrapText="1"/>
      <protection locked="0"/>
    </xf>
    <xf numFmtId="0" fontId="1" fillId="17" borderId="1" xfId="0" applyFont="1" applyFill="1" applyBorder="1" applyAlignment="1" applyProtection="1">
      <alignment horizontal="center" vertical="center" wrapText="1"/>
      <protection locked="0"/>
    </xf>
    <xf numFmtId="0" fontId="1" fillId="10" borderId="2" xfId="0" applyFont="1" applyFill="1" applyBorder="1" applyAlignment="1" applyProtection="1">
      <alignment horizontal="center" vertical="center" wrapText="1"/>
      <protection locked="0"/>
    </xf>
    <xf numFmtId="0" fontId="1" fillId="10" borderId="11" xfId="0" applyFont="1" applyFill="1" applyBorder="1" applyAlignment="1" applyProtection="1">
      <alignment horizontal="center" vertical="center" wrapText="1"/>
      <protection locked="0"/>
    </xf>
    <xf numFmtId="0" fontId="1" fillId="10" borderId="34" xfId="0" applyFont="1" applyFill="1" applyBorder="1" applyAlignment="1" applyProtection="1">
      <alignment horizontal="center" vertical="center" wrapText="1"/>
      <protection locked="0"/>
    </xf>
    <xf numFmtId="0" fontId="1" fillId="10" borderId="1" xfId="0" applyFont="1" applyFill="1" applyBorder="1" applyAlignment="1" applyProtection="1">
      <alignment horizontal="center" vertical="center" wrapText="1"/>
      <protection locked="0"/>
    </xf>
    <xf numFmtId="0" fontId="1" fillId="2" borderId="11" xfId="0" applyFont="1" applyFill="1" applyBorder="1" applyAlignment="1" applyProtection="1">
      <alignment horizontal="center" vertical="center" wrapText="1"/>
    </xf>
    <xf numFmtId="0" fontId="1" fillId="2" borderId="34"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4" fillId="10" borderId="22" xfId="0" applyFont="1" applyFill="1" applyBorder="1" applyAlignment="1" applyProtection="1">
      <alignment horizontal="center" vertical="center" wrapText="1"/>
      <protection locked="0"/>
    </xf>
    <xf numFmtId="0" fontId="4" fillId="10" borderId="41" xfId="0" applyFont="1" applyFill="1" applyBorder="1" applyAlignment="1" applyProtection="1">
      <alignment horizontal="center" vertical="center" wrapText="1"/>
      <protection locked="0"/>
    </xf>
    <xf numFmtId="0" fontId="2" fillId="2" borderId="52" xfId="0" applyFont="1" applyFill="1" applyBorder="1" applyAlignment="1" applyProtection="1">
      <alignment horizontal="left" vertical="center" wrapText="1"/>
    </xf>
    <xf numFmtId="0" fontId="2" fillId="2" borderId="49" xfId="0" applyFont="1" applyFill="1" applyBorder="1" applyAlignment="1" applyProtection="1">
      <alignment horizontal="left" vertical="center" wrapText="1"/>
    </xf>
    <xf numFmtId="0" fontId="6" fillId="2" borderId="49" xfId="0" applyFont="1" applyFill="1" applyBorder="1" applyAlignment="1" applyProtection="1">
      <alignment horizontal="center" vertical="center" wrapText="1"/>
    </xf>
    <xf numFmtId="0" fontId="6" fillId="2" borderId="53" xfId="0" applyFont="1" applyFill="1" applyBorder="1" applyAlignment="1" applyProtection="1">
      <alignment horizontal="center" vertical="center" wrapText="1"/>
    </xf>
    <xf numFmtId="0" fontId="5" fillId="14" borderId="2" xfId="0" applyFont="1" applyFill="1" applyBorder="1" applyProtection="1"/>
    <xf numFmtId="0" fontId="7" fillId="2" borderId="2" xfId="0" applyFont="1" applyFill="1" applyBorder="1" applyAlignment="1" applyProtection="1">
      <alignment horizontal="center" vertical="center" wrapText="1"/>
    </xf>
    <xf numFmtId="49" fontId="1" fillId="0" borderId="2" xfId="0" applyNumberFormat="1" applyFont="1" applyFill="1" applyBorder="1" applyAlignment="1" applyProtection="1">
      <alignment horizontal="center" vertical="center" wrapText="1"/>
      <protection locked="0"/>
    </xf>
    <xf numFmtId="0" fontId="1" fillId="2" borderId="22" xfId="0" applyFont="1" applyFill="1" applyBorder="1" applyAlignment="1" applyProtection="1">
      <alignment horizontal="center" vertical="center" wrapText="1"/>
    </xf>
    <xf numFmtId="0" fontId="1" fillId="2" borderId="48" xfId="0" applyFont="1" applyFill="1" applyBorder="1" applyAlignment="1" applyProtection="1">
      <alignment horizontal="center" vertical="center" wrapText="1"/>
    </xf>
    <xf numFmtId="0" fontId="1" fillId="2" borderId="41" xfId="0" applyFont="1" applyFill="1" applyBorder="1" applyAlignment="1" applyProtection="1">
      <alignment horizontal="center" vertical="center" wrapText="1"/>
    </xf>
    <xf numFmtId="0" fontId="7" fillId="14" borderId="51" xfId="0" applyFont="1" applyFill="1" applyBorder="1" applyAlignment="1" applyProtection="1">
      <alignment horizontal="center" vertical="center" wrapText="1"/>
    </xf>
    <xf numFmtId="0" fontId="7" fillId="2" borderId="2" xfId="0" applyFont="1" applyFill="1" applyBorder="1" applyAlignment="1" applyProtection="1">
      <alignment horizontal="left" vertical="center" wrapText="1"/>
    </xf>
    <xf numFmtId="0" fontId="7" fillId="16" borderId="1" xfId="0" applyFont="1" applyFill="1" applyBorder="1" applyAlignment="1" applyProtection="1">
      <alignment horizontal="center" vertical="center" wrapText="1"/>
    </xf>
    <xf numFmtId="0" fontId="7" fillId="14" borderId="50" xfId="0" applyFont="1" applyFill="1" applyBorder="1" applyAlignment="1" applyProtection="1">
      <alignment horizontal="center" vertical="center" wrapText="1"/>
    </xf>
    <xf numFmtId="0" fontId="7" fillId="14" borderId="15" xfId="0" applyFont="1" applyFill="1" applyBorder="1" applyAlignment="1" applyProtection="1">
      <alignment horizontal="center" vertical="center" wrapText="1"/>
    </xf>
    <xf numFmtId="0" fontId="3" fillId="2" borderId="40"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1" fillId="17" borderId="11" xfId="0" applyFont="1" applyFill="1" applyBorder="1" applyAlignment="1" applyProtection="1">
      <alignment horizontal="center" vertical="center" wrapText="1"/>
    </xf>
    <xf numFmtId="0" fontId="1" fillId="17" borderId="34" xfId="0" applyFont="1" applyFill="1" applyBorder="1" applyAlignment="1" applyProtection="1">
      <alignment horizontal="center" vertical="center" wrapText="1"/>
    </xf>
    <xf numFmtId="0" fontId="1" fillId="17" borderId="1"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protection locked="0"/>
    </xf>
    <xf numFmtId="0" fontId="1" fillId="2" borderId="18" xfId="0" applyFont="1" applyFill="1" applyBorder="1" applyAlignment="1" applyProtection="1">
      <alignment horizontal="center" vertical="center" wrapText="1"/>
    </xf>
    <xf numFmtId="0" fontId="1" fillId="2" borderId="14" xfId="0" applyFont="1" applyFill="1" applyBorder="1" applyAlignment="1" applyProtection="1">
      <alignment horizontal="center" vertical="center" wrapText="1"/>
      <protection locked="0"/>
    </xf>
    <xf numFmtId="0" fontId="5" fillId="0" borderId="22" xfId="0" applyFont="1" applyBorder="1" applyAlignment="1">
      <alignment horizontal="center"/>
    </xf>
    <xf numFmtId="0" fontId="5" fillId="0" borderId="48" xfId="0" applyFont="1" applyBorder="1" applyAlignment="1">
      <alignment horizontal="center"/>
    </xf>
    <xf numFmtId="0" fontId="5" fillId="0" borderId="41" xfId="0" applyFont="1" applyBorder="1" applyAlignment="1">
      <alignment horizontal="center"/>
    </xf>
    <xf numFmtId="0" fontId="16" fillId="0" borderId="3" xfId="0" applyFont="1" applyBorder="1" applyAlignment="1">
      <alignment horizontal="left" vertical="center" wrapText="1"/>
    </xf>
    <xf numFmtId="0" fontId="16" fillId="0" borderId="0" xfId="0" applyFont="1" applyBorder="1" applyAlignment="1">
      <alignment horizontal="left" vertical="center" wrapText="1"/>
    </xf>
    <xf numFmtId="0" fontId="15" fillId="0" borderId="0" xfId="0" applyFont="1" applyBorder="1" applyAlignment="1">
      <alignment horizontal="center" vertical="center" wrapText="1"/>
    </xf>
    <xf numFmtId="0" fontId="16" fillId="0" borderId="0" xfId="0" quotePrefix="1" applyFont="1" applyBorder="1" applyAlignment="1">
      <alignment horizontal="left" vertical="center" wrapText="1"/>
    </xf>
    <xf numFmtId="0" fontId="22" fillId="0" borderId="0" xfId="0" applyFont="1" applyBorder="1" applyAlignment="1">
      <alignment horizontal="left" vertical="center" wrapText="1"/>
    </xf>
    <xf numFmtId="0" fontId="15" fillId="0" borderId="0" xfId="0" applyFont="1" applyBorder="1" applyAlignment="1">
      <alignment horizontal="left" vertical="center" wrapText="1"/>
    </xf>
    <xf numFmtId="0" fontId="0" fillId="0" borderId="25" xfId="0" applyBorder="1" applyAlignment="1">
      <alignment horizontal="center"/>
    </xf>
    <xf numFmtId="0" fontId="0" fillId="0" borderId="26" xfId="0" applyBorder="1" applyAlignment="1">
      <alignment horizontal="center"/>
    </xf>
    <xf numFmtId="0" fontId="0" fillId="0" borderId="5" xfId="0" applyBorder="1" applyAlignment="1">
      <alignment horizontal="center"/>
    </xf>
    <xf numFmtId="0" fontId="15" fillId="0" borderId="25" xfId="0" applyFont="1" applyBorder="1" applyAlignment="1">
      <alignment horizontal="center" vertical="top" wrapText="1"/>
    </xf>
    <xf numFmtId="0" fontId="15" fillId="0" borderId="26" xfId="0" applyFont="1" applyBorder="1" applyAlignment="1">
      <alignment horizontal="center" vertical="top" wrapText="1"/>
    </xf>
    <xf numFmtId="0" fontId="15" fillId="0" borderId="5" xfId="0" applyFont="1" applyBorder="1" applyAlignment="1">
      <alignment horizontal="center" vertical="top" wrapText="1"/>
    </xf>
    <xf numFmtId="0" fontId="15" fillId="0" borderId="23" xfId="0" applyFont="1" applyBorder="1" applyAlignment="1">
      <alignment horizontal="center" vertical="top" wrapText="1"/>
    </xf>
    <xf numFmtId="0" fontId="15" fillId="0" borderId="30" xfId="0" applyFont="1" applyBorder="1" applyAlignment="1">
      <alignment horizontal="center" vertical="top" wrapText="1"/>
    </xf>
    <xf numFmtId="0" fontId="15" fillId="0" borderId="31" xfId="0" applyFont="1" applyBorder="1" applyAlignment="1">
      <alignment horizontal="center" vertical="top" wrapText="1"/>
    </xf>
    <xf numFmtId="0" fontId="0" fillId="11" borderId="11" xfId="0" applyFill="1" applyBorder="1" applyAlignment="1">
      <alignment horizontal="center" vertical="center"/>
    </xf>
    <xf numFmtId="0" fontId="0" fillId="11" borderId="1" xfId="0" applyFill="1" applyBorder="1" applyAlignment="1">
      <alignment horizontal="center" vertical="center"/>
    </xf>
    <xf numFmtId="0" fontId="5" fillId="11" borderId="11" xfId="0" applyFont="1" applyFill="1" applyBorder="1" applyAlignment="1">
      <alignment horizontal="center" vertical="center"/>
    </xf>
    <xf numFmtId="0" fontId="5" fillId="11" borderId="1" xfId="0" applyFont="1" applyFill="1" applyBorder="1" applyAlignment="1">
      <alignment horizontal="center" vertical="center"/>
    </xf>
    <xf numFmtId="0" fontId="0" fillId="7" borderId="11" xfId="0" applyFill="1" applyBorder="1" applyAlignment="1">
      <alignment horizontal="center" vertical="center"/>
    </xf>
    <xf numFmtId="0" fontId="0" fillId="7" borderId="1" xfId="0" applyFill="1" applyBorder="1" applyAlignment="1">
      <alignment horizontal="center" vertical="center"/>
    </xf>
    <xf numFmtId="0" fontId="15" fillId="0" borderId="32"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24" xfId="0" applyFont="1" applyBorder="1" applyAlignment="1">
      <alignment horizontal="center" vertical="center" wrapText="1"/>
    </xf>
    <xf numFmtId="0" fontId="10" fillId="0" borderId="2" xfId="0" applyFont="1" applyBorder="1" applyAlignment="1">
      <alignment horizontal="center" vertical="center" wrapText="1"/>
    </xf>
    <xf numFmtId="0" fontId="23" fillId="0" borderId="2" xfId="0" applyFont="1" applyBorder="1" applyAlignment="1">
      <alignment horizontal="center" vertical="center" wrapText="1"/>
    </xf>
    <xf numFmtId="0" fontId="15" fillId="13"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19" fillId="2" borderId="2" xfId="0" applyFont="1" applyFill="1" applyBorder="1" applyAlignment="1">
      <alignment horizontal="center" vertical="center" wrapText="1"/>
    </xf>
    <xf numFmtId="0" fontId="15" fillId="12" borderId="2"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7" fillId="0" borderId="2" xfId="0" applyFont="1" applyBorder="1" applyAlignment="1">
      <alignment horizontal="center"/>
    </xf>
    <xf numFmtId="0" fontId="7" fillId="0" borderId="27" xfId="0" applyFont="1" applyBorder="1" applyAlignment="1">
      <alignment horizontal="center"/>
    </xf>
    <xf numFmtId="0" fontId="7" fillId="0" borderId="0" xfId="0" applyFont="1" applyBorder="1" applyAlignment="1">
      <alignment horizontal="center"/>
    </xf>
    <xf numFmtId="0" fontId="7" fillId="0" borderId="30" xfId="0" applyFont="1" applyBorder="1" applyAlignment="1">
      <alignment horizontal="center"/>
    </xf>
    <xf numFmtId="0" fontId="7" fillId="0" borderId="32" xfId="0" applyFont="1" applyBorder="1" applyAlignment="1">
      <alignment horizontal="center"/>
    </xf>
    <xf numFmtId="0" fontId="7" fillId="0" borderId="17" xfId="0" applyFont="1" applyBorder="1" applyAlignment="1">
      <alignment horizontal="center"/>
    </xf>
    <xf numFmtId="0" fontId="7" fillId="0" borderId="33" xfId="0" applyFont="1" applyBorder="1" applyAlignment="1">
      <alignment horizontal="center"/>
    </xf>
    <xf numFmtId="0" fontId="5" fillId="0" borderId="2" xfId="0" applyFont="1" applyBorder="1" applyAlignment="1">
      <alignment horizontal="left"/>
    </xf>
    <xf numFmtId="14" fontId="5" fillId="0" borderId="2" xfId="0" quotePrefix="1" applyNumberFormat="1" applyFont="1" applyBorder="1" applyAlignment="1" applyProtection="1">
      <alignment horizontal="left"/>
      <protection locked="0"/>
    </xf>
    <xf numFmtId="14" fontId="5" fillId="0" borderId="2" xfId="0" applyNumberFormat="1" applyFont="1" applyBorder="1" applyAlignment="1" applyProtection="1">
      <alignment horizontal="left"/>
      <protection locked="0"/>
    </xf>
    <xf numFmtId="0" fontId="5" fillId="0" borderId="2" xfId="0" applyFont="1" applyBorder="1" applyAlignment="1" applyProtection="1">
      <alignment horizontal="left"/>
      <protection locked="0"/>
    </xf>
    <xf numFmtId="0" fontId="16" fillId="0" borderId="0" xfId="0" applyFont="1" applyBorder="1" applyAlignment="1">
      <alignment horizontal="center" vertical="center" wrapText="1"/>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6" fillId="0" borderId="5" xfId="0" applyFont="1" applyBorder="1" applyAlignment="1">
      <alignment horizontal="center" vertical="center"/>
    </xf>
    <xf numFmtId="0" fontId="15" fillId="0" borderId="4" xfId="0" applyFont="1" applyBorder="1" applyAlignment="1">
      <alignment horizontal="center" vertical="top" wrapText="1"/>
    </xf>
    <xf numFmtId="0" fontId="0" fillId="0" borderId="4" xfId="0" applyBorder="1" applyAlignment="1">
      <alignment horizontal="center" vertical="top"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xf>
    <xf numFmtId="0" fontId="15" fillId="0" borderId="6" xfId="0" applyFont="1" applyBorder="1" applyAlignment="1">
      <alignment horizontal="center"/>
    </xf>
    <xf numFmtId="0" fontId="15" fillId="0" borderId="7" xfId="0" applyFont="1" applyBorder="1" applyAlignment="1">
      <alignment horizontal="center"/>
    </xf>
    <xf numFmtId="0" fontId="16" fillId="0" borderId="3" xfId="0" applyFont="1" applyBorder="1" applyAlignment="1">
      <alignment horizontal="left" vertical="center"/>
    </xf>
    <xf numFmtId="0" fontId="0" fillId="0" borderId="9" xfId="0" applyBorder="1" applyAlignment="1">
      <alignment horizontal="center"/>
    </xf>
    <xf numFmtId="0" fontId="0" fillId="0" borderId="27" xfId="0" applyBorder="1" applyAlignment="1">
      <alignment horizontal="center"/>
    </xf>
    <xf numFmtId="0" fontId="0" fillId="0" borderId="35" xfId="0" applyBorder="1" applyAlignment="1">
      <alignment horizontal="center"/>
    </xf>
    <xf numFmtId="0" fontId="14" fillId="0" borderId="23"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31" xfId="0" applyFont="1" applyBorder="1" applyAlignment="1">
      <alignment horizontal="center" vertical="center" wrapText="1"/>
    </xf>
    <xf numFmtId="0" fontId="7" fillId="0" borderId="22" xfId="0" applyFont="1" applyBorder="1" applyAlignment="1">
      <alignment horizontal="center"/>
    </xf>
    <xf numFmtId="0" fontId="7" fillId="0" borderId="41" xfId="0" applyFont="1" applyBorder="1" applyAlignment="1">
      <alignment horizontal="center"/>
    </xf>
    <xf numFmtId="0" fontId="20" fillId="2" borderId="1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5" fillId="0" borderId="0" xfId="0" applyFont="1" applyBorder="1" applyAlignment="1">
      <alignment horizontal="left" vertical="top" wrapText="1"/>
    </xf>
    <xf numFmtId="0" fontId="15" fillId="5" borderId="1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9" fillId="4" borderId="11"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21" fillId="6" borderId="11" xfId="0" applyFont="1" applyFill="1" applyBorder="1" applyAlignment="1">
      <alignment horizontal="center" vertical="center" wrapText="1"/>
    </xf>
    <xf numFmtId="0" fontId="21" fillId="6" borderId="1" xfId="0" applyFont="1" applyFill="1" applyBorder="1" applyAlignment="1">
      <alignment horizontal="center" vertical="center" wrapText="1"/>
    </xf>
    <xf numFmtId="0" fontId="19" fillId="0" borderId="0" xfId="0" applyFont="1" applyBorder="1" applyAlignment="1">
      <alignment horizontal="center" vertical="center" wrapText="1"/>
    </xf>
    <xf numFmtId="0" fontId="20" fillId="2" borderId="0" xfId="0" applyFont="1" applyFill="1" applyBorder="1" applyAlignment="1">
      <alignment horizontal="center" wrapText="1"/>
    </xf>
    <xf numFmtId="0" fontId="15" fillId="0" borderId="8" xfId="0" applyFont="1" applyBorder="1" applyAlignment="1">
      <alignment horizontal="center" wrapText="1"/>
    </xf>
    <xf numFmtId="0" fontId="15" fillId="0" borderId="6" xfId="0" applyFont="1" applyBorder="1" applyAlignment="1">
      <alignment horizontal="center" wrapText="1"/>
    </xf>
    <xf numFmtId="0" fontId="15" fillId="0" borderId="7" xfId="0" applyFont="1" applyBorder="1" applyAlignment="1">
      <alignment horizontal="center" wrapText="1"/>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6" fillId="0" borderId="4" xfId="0" applyFont="1" applyBorder="1" applyAlignment="1">
      <alignment horizontal="center" vertical="top" wrapText="1"/>
    </xf>
    <xf numFmtId="0" fontId="19" fillId="0" borderId="0" xfId="0" applyFont="1" applyFill="1" applyBorder="1" applyAlignment="1">
      <alignment horizontal="center" vertical="center" wrapText="1"/>
    </xf>
    <xf numFmtId="0" fontId="3" fillId="0" borderId="2" xfId="0" applyFont="1" applyFill="1" applyBorder="1" applyAlignment="1">
      <alignment horizontal="center" vertical="center" textRotation="90"/>
    </xf>
    <xf numFmtId="0" fontId="0" fillId="9" borderId="11" xfId="0" applyFill="1" applyBorder="1" applyAlignment="1">
      <alignment horizontal="center" vertical="center"/>
    </xf>
    <xf numFmtId="0" fontId="0" fillId="9" borderId="1" xfId="0" applyFill="1" applyBorder="1" applyAlignment="1">
      <alignment horizontal="center" vertical="center"/>
    </xf>
    <xf numFmtId="0" fontId="15" fillId="0" borderId="9" xfId="0" applyFont="1" applyBorder="1" applyAlignment="1">
      <alignment horizontal="center" vertical="top" wrapText="1"/>
    </xf>
    <xf numFmtId="0" fontId="15" fillId="0" borderId="27" xfId="0" applyFont="1" applyBorder="1" applyAlignment="1">
      <alignment horizontal="center" vertical="top" wrapText="1"/>
    </xf>
    <xf numFmtId="0" fontId="15" fillId="0" borderId="35" xfId="0" applyFont="1" applyBorder="1" applyAlignment="1">
      <alignment horizontal="center" vertical="top" wrapText="1"/>
    </xf>
    <xf numFmtId="0" fontId="15" fillId="0" borderId="2" xfId="0" applyFont="1" applyBorder="1" applyAlignment="1">
      <alignment horizontal="center" vertical="center" wrapText="1"/>
    </xf>
    <xf numFmtId="0" fontId="0" fillId="0" borderId="0" xfId="0" applyFill="1" applyBorder="1" applyAlignment="1">
      <alignment horizontal="center"/>
    </xf>
    <xf numFmtId="0" fontId="0" fillId="0" borderId="0" xfId="0" applyBorder="1" applyAlignment="1">
      <alignment horizontal="center"/>
    </xf>
    <xf numFmtId="0" fontId="7" fillId="0" borderId="3" xfId="0" applyFont="1" applyBorder="1" applyAlignment="1">
      <alignment horizontal="center" vertical="center" wrapText="1"/>
    </xf>
    <xf numFmtId="0" fontId="7" fillId="0" borderId="0" xfId="0" applyFont="1" applyBorder="1" applyAlignment="1">
      <alignment horizontal="center" vertical="center" wrapText="1"/>
    </xf>
    <xf numFmtId="0" fontId="15" fillId="0" borderId="0" xfId="0" applyFont="1" applyBorder="1" applyAlignment="1">
      <alignment horizontal="center" vertical="top" wrapText="1"/>
    </xf>
    <xf numFmtId="0" fontId="16" fillId="0" borderId="0" xfId="0" applyFont="1" applyBorder="1" applyAlignment="1">
      <alignment horizontal="center" vertical="top" wrapText="1"/>
    </xf>
    <xf numFmtId="0" fontId="20" fillId="2" borderId="0" xfId="0" applyFont="1" applyFill="1" applyBorder="1" applyAlignment="1">
      <alignment horizontal="center" vertical="center" textRotation="90" wrapText="1"/>
    </xf>
    <xf numFmtId="0" fontId="18" fillId="0" borderId="0" xfId="0" applyFont="1" applyBorder="1" applyAlignment="1">
      <alignment horizontal="justify" vertical="top" wrapText="1"/>
    </xf>
    <xf numFmtId="0" fontId="0" fillId="0" borderId="4" xfId="0" applyBorder="1" applyAlignment="1">
      <alignment horizontal="center"/>
    </xf>
    <xf numFmtId="0" fontId="0" fillId="0" borderId="12" xfId="0" applyBorder="1" applyAlignment="1">
      <alignment horizontal="center"/>
    </xf>
    <xf numFmtId="0" fontId="2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5" fillId="0" borderId="22" xfId="0" applyFont="1" applyBorder="1" applyAlignment="1">
      <alignment horizontal="center" vertical="center" wrapText="1"/>
    </xf>
    <xf numFmtId="0" fontId="15" fillId="0" borderId="48" xfId="0" applyFont="1" applyBorder="1" applyAlignment="1">
      <alignment horizontal="center" vertical="center" wrapText="1"/>
    </xf>
    <xf numFmtId="0" fontId="15" fillId="0" borderId="41" xfId="0" applyFont="1" applyBorder="1" applyAlignment="1">
      <alignment horizontal="center" vertical="center" wrapText="1"/>
    </xf>
    <xf numFmtId="0" fontId="26" fillId="0" borderId="34" xfId="0" applyFont="1" applyBorder="1" applyAlignment="1">
      <alignment horizontal="center" vertical="center" wrapText="1"/>
    </xf>
    <xf numFmtId="0" fontId="26" fillId="0" borderId="1" xfId="0" applyFont="1" applyBorder="1" applyAlignment="1">
      <alignment horizontal="center" vertical="center" wrapText="1"/>
    </xf>
    <xf numFmtId="0" fontId="19" fillId="5" borderId="11" xfId="0" applyFont="1" applyFill="1" applyBorder="1" applyAlignment="1">
      <alignment horizontal="center" vertical="center" wrapText="1"/>
    </xf>
    <xf numFmtId="0" fontId="19" fillId="5" borderId="1" xfId="0" applyFont="1" applyFill="1" applyBorder="1" applyAlignment="1">
      <alignment horizontal="center" vertical="center" wrapText="1"/>
    </xf>
  </cellXfs>
  <cellStyles count="3">
    <cellStyle name="Normal" xfId="0" builtinId="0"/>
    <cellStyle name="Normal 2" xfId="2"/>
    <cellStyle name="Porcentaje" xfId="1" builtinId="5"/>
  </cellStyles>
  <dxfs count="108">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C00000"/>
        </patternFill>
      </fill>
    </dxf>
    <dxf>
      <fill>
        <patternFill>
          <bgColor rgb="FF00B050"/>
        </patternFill>
      </fill>
    </dxf>
    <dxf>
      <fill>
        <patternFill>
          <bgColor rgb="FFC00000"/>
        </patternFill>
      </fill>
    </dxf>
    <dxf>
      <fill>
        <patternFill>
          <bgColor rgb="FF00B050"/>
        </patternFill>
      </fill>
    </dxf>
    <dxf>
      <fill>
        <patternFill>
          <bgColor rgb="FFC00000"/>
        </patternFill>
      </fill>
    </dxf>
    <dxf>
      <fill>
        <patternFill>
          <bgColor rgb="FFFFC000"/>
        </patternFill>
      </fill>
    </dxf>
    <dxf>
      <fill>
        <patternFill>
          <bgColor rgb="FF00B050"/>
        </patternFill>
      </fill>
    </dxf>
    <dxf>
      <font>
        <b/>
        <i val="0"/>
        <condense val="0"/>
        <extend val="0"/>
        <color auto="1"/>
      </font>
      <fill>
        <patternFill>
          <bgColor indexed="50"/>
        </patternFill>
      </fill>
    </dxf>
    <dxf>
      <font>
        <b/>
        <i val="0"/>
      </font>
      <fill>
        <patternFill>
          <bgColor indexed="51"/>
        </patternFill>
      </fill>
    </dxf>
    <dxf>
      <font>
        <b/>
        <i val="0"/>
      </font>
      <fill>
        <patternFill>
          <bgColor indexed="10"/>
        </patternFill>
      </fill>
    </dxf>
    <dxf>
      <fill>
        <patternFill>
          <bgColor rgb="FF00B050"/>
        </patternFill>
      </fill>
    </dxf>
    <dxf>
      <fill>
        <patternFill>
          <bgColor rgb="FFFFC000"/>
        </patternFill>
      </fill>
    </dxf>
    <dxf>
      <fill>
        <patternFill>
          <bgColor rgb="FFC00000"/>
        </patternFill>
      </fill>
    </dxf>
    <dxf>
      <fill>
        <patternFill>
          <bgColor rgb="FFFFC000"/>
        </patternFill>
      </fill>
    </dxf>
    <dxf>
      <font>
        <b/>
        <i val="0"/>
        <condense val="0"/>
        <extend val="0"/>
        <color auto="1"/>
      </font>
      <fill>
        <patternFill>
          <bgColor rgb="FF00B050"/>
        </patternFill>
      </fill>
    </dxf>
    <dxf>
      <font>
        <b/>
        <i val="0"/>
      </font>
      <fill>
        <patternFill>
          <bgColor rgb="FFFFC000"/>
        </patternFill>
      </fill>
    </dxf>
    <dxf>
      <font>
        <b/>
        <i val="0"/>
      </font>
      <fill>
        <patternFill>
          <bgColor rgb="FFC00000"/>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FF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ont>
        <condense val="0"/>
        <extend val="0"/>
        <color rgb="FF9C0006"/>
      </font>
      <fill>
        <patternFill>
          <bgColor rgb="FFFFC7CE"/>
        </patternFill>
      </fill>
    </dxf>
    <dxf>
      <font>
        <b/>
        <i val="0"/>
        <color rgb="FFC0BC00"/>
      </font>
      <fill>
        <patternFill>
          <bgColor rgb="FFFFFFC9"/>
        </patternFill>
      </fill>
    </dxf>
    <dxf>
      <font>
        <b/>
        <i val="0"/>
        <color rgb="FFDFDA00"/>
      </font>
      <fill>
        <patternFill>
          <bgColor rgb="FFFFFFDD"/>
        </patternFill>
      </fill>
    </dxf>
  </dxfs>
  <tableStyles count="0" defaultTableStyle="TableStyleMedium9" defaultPivotStyle="PivotStyleLight16"/>
  <colors>
    <mruColors>
      <color rgb="FFFFFFCC"/>
      <color rgb="FFFF5050"/>
      <color rgb="FFFF0066"/>
      <color rgb="FFFFD685"/>
      <color rgb="FFFFCC66"/>
      <color rgb="FFFFD211"/>
      <color rgb="FFFFD54F"/>
      <color rgb="FFFFCE33"/>
      <color rgb="FFFFD03B"/>
      <color rgb="FFFFDA3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02-Plan Mitigacion'!A1"/><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hyperlink" Target="#'03-Seguimiento'!A1"/><Relationship Id="rId5" Type="http://schemas.openxmlformats.org/officeDocument/2006/relationships/hyperlink" Target="https://appserver.utp.edu.co/cas/login?service=http://reportes.utp.edu.co/aplicaciones/j_acegi_cas_security_check" TargetMode="External"/><Relationship Id="rId4"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3" Type="http://schemas.openxmlformats.org/officeDocument/2006/relationships/hyperlink" Target="#'Formato Plan Manejo Riesgos'!A1"/><Relationship Id="rId7" Type="http://schemas.openxmlformats.org/officeDocument/2006/relationships/hyperlink" Target="https://appserver.utp.edu.co/cas/login?service=http://reportes.utp.edu.co/aplicaciones/j_spring_cas_security_check;jsessionid=CEB468ABE27A1F4F883717EFB9613F88" TargetMode="External"/><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03-Seguimiento'!A1"/><Relationship Id="rId5" Type="http://schemas.openxmlformats.org/officeDocument/2006/relationships/hyperlink" Target="#INSTRUCTIVO!A1"/><Relationship Id="rId4" Type="http://schemas.openxmlformats.org/officeDocument/2006/relationships/hyperlink" Target="#'01-Mapa de riesgo'!A1"/></Relationships>
</file>

<file path=xl/drawings/_rels/drawing3.xml.rels><?xml version="1.0" encoding="UTF-8" standalone="yes"?>
<Relationships xmlns="http://schemas.openxmlformats.org/package/2006/relationships"><Relationship Id="rId3" Type="http://schemas.openxmlformats.org/officeDocument/2006/relationships/hyperlink" Target="#'02-Plan Mitigacion'!A1"/><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https://appserver.utp.edu.co/cas/login?service=http://reportes.utp.edu.co/aplicaciones/j_spring_cas_security_check;jsessionid=CEB468ABE27A1F4F883717EFB9613F88" TargetMode="External"/><Relationship Id="rId5" Type="http://schemas.openxmlformats.org/officeDocument/2006/relationships/hyperlink" Target="#'01-Mapa de riesgo'!A1"/><Relationship Id="rId4" Type="http://schemas.openxmlformats.org/officeDocument/2006/relationships/hyperlink" Target="#INSTRUCTIVO!A1"/></Relationships>
</file>

<file path=xl/drawings/_rels/drawing4.xml.rels><?xml version="1.0" encoding="UTF-8" standalone="yes"?>
<Relationships xmlns="http://schemas.openxmlformats.org/package/2006/relationships"><Relationship Id="rId3" Type="http://schemas.openxmlformats.org/officeDocument/2006/relationships/hyperlink" Target="#'03-Seguimiento'!A1"/><Relationship Id="rId2" Type="http://schemas.openxmlformats.org/officeDocument/2006/relationships/hyperlink" Target="#'02-Plan Mitigacion'!A1"/><Relationship Id="rId1" Type="http://schemas.openxmlformats.org/officeDocument/2006/relationships/hyperlink" Target="#'01-Mapa de riesgo'!A1"/><Relationship Id="rId6" Type="http://schemas.openxmlformats.org/officeDocument/2006/relationships/hyperlink" Target="https://appserver.utp.edu.co/cas/login?service=http://reportes.utp.edu.co/aplicaciones/j_spring_cas_security_check;jsessionid=CEB468ABE27A1F4F883717EFB9613F88" TargetMode="External"/><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16</xdr:col>
      <xdr:colOff>0</xdr:colOff>
      <xdr:row>0</xdr:row>
      <xdr:rowOff>64932</xdr:rowOff>
    </xdr:from>
    <xdr:to>
      <xdr:col>17</xdr:col>
      <xdr:colOff>10329</xdr:colOff>
      <xdr:row>4</xdr:row>
      <xdr:rowOff>4429</xdr:rowOff>
    </xdr:to>
    <xdr:pic>
      <xdr:nvPicPr>
        <xdr:cNvPr id="4212" name="6 Imagen" descr="logo SGC.png"/>
        <xdr:cNvPicPr>
          <a:picLocks noChangeAspect="1"/>
        </xdr:cNvPicPr>
      </xdr:nvPicPr>
      <xdr:blipFill>
        <a:blip xmlns:r="http://schemas.openxmlformats.org/officeDocument/2006/relationships" r:embed="rId1" cstate="print"/>
        <a:srcRect/>
        <a:stretch>
          <a:fillRect/>
        </a:stretch>
      </xdr:blipFill>
      <xdr:spPr bwMode="auto">
        <a:xfrm>
          <a:off x="17895329" y="64932"/>
          <a:ext cx="1214907" cy="905412"/>
        </a:xfrm>
        <a:prstGeom prst="rect">
          <a:avLst/>
        </a:prstGeom>
        <a:noFill/>
        <a:ln w="9525">
          <a:noFill/>
          <a:miter lim="800000"/>
          <a:headEnd/>
          <a:tailEnd/>
        </a:ln>
      </xdr:spPr>
    </xdr:pic>
    <xdr:clientData/>
  </xdr:twoCellAnchor>
  <xdr:twoCellAnchor editAs="oneCell">
    <xdr:from>
      <xdr:col>0</xdr:col>
      <xdr:colOff>228065</xdr:colOff>
      <xdr:row>0</xdr:row>
      <xdr:rowOff>80493</xdr:rowOff>
    </xdr:from>
    <xdr:to>
      <xdr:col>2</xdr:col>
      <xdr:colOff>523206</xdr:colOff>
      <xdr:row>3</xdr:row>
      <xdr:rowOff>169393</xdr:rowOff>
    </xdr:to>
    <xdr:pic>
      <xdr:nvPicPr>
        <xdr:cNvPr id="5" name="4 Imagen" descr="identificador horizontal.jpg"/>
        <xdr:cNvPicPr>
          <a:picLocks noChangeAspect="1"/>
        </xdr:cNvPicPr>
      </xdr:nvPicPr>
      <xdr:blipFill>
        <a:blip xmlns:r="http://schemas.openxmlformats.org/officeDocument/2006/relationships" r:embed="rId2" cstate="print"/>
        <a:stretch>
          <a:fillRect/>
        </a:stretch>
      </xdr:blipFill>
      <xdr:spPr>
        <a:xfrm>
          <a:off x="228065" y="80493"/>
          <a:ext cx="1690352" cy="813337"/>
        </a:xfrm>
        <a:prstGeom prst="rect">
          <a:avLst/>
        </a:prstGeom>
      </xdr:spPr>
    </xdr:pic>
    <xdr:clientData/>
  </xdr:twoCellAnchor>
  <xdr:twoCellAnchor>
    <xdr:from>
      <xdr:col>12</xdr:col>
      <xdr:colOff>440532</xdr:colOff>
      <xdr:row>33</xdr:row>
      <xdr:rowOff>131138</xdr:rowOff>
    </xdr:from>
    <xdr:to>
      <xdr:col>14</xdr:col>
      <xdr:colOff>559594</xdr:colOff>
      <xdr:row>37</xdr:row>
      <xdr:rowOff>83344</xdr:rowOff>
    </xdr:to>
    <xdr:sp macro="" textlink="">
      <xdr:nvSpPr>
        <xdr:cNvPr id="10" name="9 Rectángulo redondeado">
          <a:hlinkClick xmlns:r="http://schemas.openxmlformats.org/officeDocument/2006/relationships" r:id="rId3"/>
        </xdr:cNvPr>
        <xdr:cNvSpPr/>
      </xdr:nvSpPr>
      <xdr:spPr>
        <a:xfrm>
          <a:off x="15156657" y="18716794"/>
          <a:ext cx="1774031" cy="618956"/>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rtlCol="0" anchor="ctr"/>
        <a:lstStyle/>
        <a:p>
          <a:pPr algn="ctr"/>
          <a:r>
            <a:rPr lang="es-ES" sz="1100"/>
            <a:t>Ir </a:t>
          </a:r>
        </a:p>
        <a:p>
          <a:pPr algn="ctr"/>
          <a:r>
            <a:rPr lang="es-ES" sz="1100" b="1" baseline="0"/>
            <a:t> Plan Mitigación</a:t>
          </a:r>
          <a:endParaRPr lang="es-ES" sz="1100" b="1"/>
        </a:p>
      </xdr:txBody>
    </xdr:sp>
    <xdr:clientData/>
  </xdr:twoCellAnchor>
  <xdr:twoCellAnchor>
    <xdr:from>
      <xdr:col>16</xdr:col>
      <xdr:colOff>591119</xdr:colOff>
      <xdr:row>33</xdr:row>
      <xdr:rowOff>108832</xdr:rowOff>
    </xdr:from>
    <xdr:to>
      <xdr:col>17</xdr:col>
      <xdr:colOff>1178717</xdr:colOff>
      <xdr:row>37</xdr:row>
      <xdr:rowOff>28450</xdr:rowOff>
    </xdr:to>
    <xdr:sp macro="" textlink="">
      <xdr:nvSpPr>
        <xdr:cNvPr id="11" name="10 Rectángulo redondeado">
          <a:hlinkClick xmlns:r="http://schemas.openxmlformats.org/officeDocument/2006/relationships" r:id="rId4"/>
        </xdr:cNvPr>
        <xdr:cNvSpPr/>
      </xdr:nvSpPr>
      <xdr:spPr>
        <a:xfrm>
          <a:off x="18998182" y="18694488"/>
          <a:ext cx="1790129" cy="586368"/>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rtlCol="0" anchor="ctr"/>
        <a:lstStyle/>
        <a:p>
          <a:pPr algn="ctr"/>
          <a:r>
            <a:rPr lang="es-ES" sz="1100"/>
            <a:t>Ir </a:t>
          </a:r>
        </a:p>
        <a:p>
          <a:pPr algn="ctr"/>
          <a:r>
            <a:rPr lang="es-ES" sz="1100" b="1"/>
            <a:t>Instructivo</a:t>
          </a:r>
        </a:p>
      </xdr:txBody>
    </xdr:sp>
    <xdr:clientData/>
  </xdr:twoCellAnchor>
  <xdr:twoCellAnchor>
    <xdr:from>
      <xdr:col>14</xdr:col>
      <xdr:colOff>130969</xdr:colOff>
      <xdr:row>38</xdr:row>
      <xdr:rowOff>83342</xdr:rowOff>
    </xdr:from>
    <xdr:to>
      <xdr:col>16</xdr:col>
      <xdr:colOff>935899</xdr:colOff>
      <xdr:row>43</xdr:row>
      <xdr:rowOff>95248</xdr:rowOff>
    </xdr:to>
    <xdr:sp macro="" textlink="">
      <xdr:nvSpPr>
        <xdr:cNvPr id="12" name="11 Rectángulo redondeado">
          <a:hlinkClick xmlns:r="http://schemas.openxmlformats.org/officeDocument/2006/relationships" r:id="rId5"/>
        </xdr:cNvPr>
        <xdr:cNvSpPr/>
      </xdr:nvSpPr>
      <xdr:spPr>
        <a:xfrm>
          <a:off x="16502063" y="19502436"/>
          <a:ext cx="2840899" cy="845343"/>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rtlCol="0" anchor="ctr"/>
        <a:lstStyle/>
        <a:p>
          <a:pPr algn="ctr"/>
          <a:r>
            <a:rPr lang="es-ES" sz="1100"/>
            <a:t>Ir</a:t>
          </a:r>
        </a:p>
        <a:p>
          <a:pPr algn="ctr"/>
          <a:r>
            <a:rPr lang="es-ES" sz="1100" b="1"/>
            <a:t>Aplicativo Acciones Preventivas, Correctivas y de Mejora </a:t>
          </a:r>
        </a:p>
      </xdr:txBody>
    </xdr:sp>
    <xdr:clientData/>
  </xdr:twoCellAnchor>
  <xdr:twoCellAnchor>
    <xdr:from>
      <xdr:col>14</xdr:col>
      <xdr:colOff>714375</xdr:colOff>
      <xdr:row>33</xdr:row>
      <xdr:rowOff>95250</xdr:rowOff>
    </xdr:from>
    <xdr:to>
      <xdr:col>16</xdr:col>
      <xdr:colOff>452437</xdr:colOff>
      <xdr:row>37</xdr:row>
      <xdr:rowOff>47456</xdr:rowOff>
    </xdr:to>
    <xdr:sp macro="" textlink="">
      <xdr:nvSpPr>
        <xdr:cNvPr id="8" name="7 Rectángulo redondeado">
          <a:hlinkClick xmlns:r="http://schemas.openxmlformats.org/officeDocument/2006/relationships" r:id="rId6"/>
        </xdr:cNvPr>
        <xdr:cNvSpPr/>
      </xdr:nvSpPr>
      <xdr:spPr>
        <a:xfrm>
          <a:off x="17085469" y="18680906"/>
          <a:ext cx="1774031" cy="618956"/>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rtlCol="0" anchor="ctr"/>
        <a:lstStyle/>
        <a:p>
          <a:pPr algn="ctr"/>
          <a:r>
            <a:rPr lang="es-ES" sz="1100"/>
            <a:t>Ir </a:t>
          </a:r>
        </a:p>
        <a:p>
          <a:pPr algn="ctr"/>
          <a:r>
            <a:rPr lang="es-ES" sz="1100" b="1"/>
            <a:t>Seguimiento</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115660</xdr:colOff>
      <xdr:row>0</xdr:row>
      <xdr:rowOff>68035</xdr:rowOff>
    </xdr:from>
    <xdr:to>
      <xdr:col>14</xdr:col>
      <xdr:colOff>1296760</xdr:colOff>
      <xdr:row>3</xdr:row>
      <xdr:rowOff>153760</xdr:rowOff>
    </xdr:to>
    <xdr:pic>
      <xdr:nvPicPr>
        <xdr:cNvPr id="8193" name="6 Imagen" descr="logo SGC.png"/>
        <xdr:cNvPicPr>
          <a:picLocks noChangeAspect="1"/>
        </xdr:cNvPicPr>
      </xdr:nvPicPr>
      <xdr:blipFill>
        <a:blip xmlns:r="http://schemas.openxmlformats.org/officeDocument/2006/relationships" r:embed="rId1" cstate="print"/>
        <a:srcRect/>
        <a:stretch>
          <a:fillRect/>
        </a:stretch>
      </xdr:blipFill>
      <xdr:spPr bwMode="auto">
        <a:xfrm>
          <a:off x="20308660" y="68035"/>
          <a:ext cx="1181100" cy="820511"/>
        </a:xfrm>
        <a:prstGeom prst="rect">
          <a:avLst/>
        </a:prstGeom>
        <a:noFill/>
        <a:ln w="9525">
          <a:noFill/>
          <a:miter lim="800000"/>
          <a:headEnd/>
          <a:tailEnd/>
        </a:ln>
      </xdr:spPr>
    </xdr:pic>
    <xdr:clientData/>
  </xdr:twoCellAnchor>
  <xdr:twoCellAnchor>
    <xdr:from>
      <xdr:col>0</xdr:col>
      <xdr:colOff>114300</xdr:colOff>
      <xdr:row>0</xdr:row>
      <xdr:rowOff>117475</xdr:rowOff>
    </xdr:from>
    <xdr:to>
      <xdr:col>2</xdr:col>
      <xdr:colOff>259773</xdr:colOff>
      <xdr:row>3</xdr:row>
      <xdr:rowOff>165100</xdr:rowOff>
    </xdr:to>
    <xdr:pic>
      <xdr:nvPicPr>
        <xdr:cNvPr id="8194"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114300" y="117475"/>
          <a:ext cx="1574223" cy="783648"/>
        </a:xfrm>
        <a:prstGeom prst="rect">
          <a:avLst/>
        </a:prstGeom>
        <a:noFill/>
        <a:ln w="9525">
          <a:noFill/>
          <a:miter lim="800000"/>
          <a:headEnd/>
          <a:tailEnd/>
        </a:ln>
      </xdr:spPr>
    </xdr:pic>
    <xdr:clientData/>
  </xdr:twoCellAnchor>
  <xdr:twoCellAnchor>
    <xdr:from>
      <xdr:col>17</xdr:col>
      <xdr:colOff>0</xdr:colOff>
      <xdr:row>21</xdr:row>
      <xdr:rowOff>34925</xdr:rowOff>
    </xdr:from>
    <xdr:to>
      <xdr:col>17</xdr:col>
      <xdr:colOff>0</xdr:colOff>
      <xdr:row>29</xdr:row>
      <xdr:rowOff>0</xdr:rowOff>
    </xdr:to>
    <xdr:sp macro="" textlink="">
      <xdr:nvSpPr>
        <xdr:cNvPr id="7184" name="AutoShape 16">
          <a:hlinkClick xmlns:r="http://schemas.openxmlformats.org/officeDocument/2006/relationships" r:id="rId3"/>
        </xdr:cNvPr>
        <xdr:cNvSpPr>
          <a:spLocks noChangeArrowheads="1"/>
        </xdr:cNvSpPr>
      </xdr:nvSpPr>
      <xdr:spPr bwMode="auto">
        <a:xfrm>
          <a:off x="15554325" y="8362950"/>
          <a:ext cx="1447800" cy="1143000"/>
        </a:xfrm>
        <a:prstGeom prst="leftArrow">
          <a:avLst>
            <a:gd name="adj1" fmla="val 50000"/>
            <a:gd name="adj2" fmla="val 31667"/>
          </a:avLst>
        </a:prstGeom>
        <a:solidFill>
          <a:srgbClr val="FF9900"/>
        </a:solidFill>
        <a:ln w="9525">
          <a:solidFill>
            <a:srgbClr val="FF9900"/>
          </a:solidFill>
          <a:miter lim="800000"/>
          <a:headEnd/>
          <a:tailEnd/>
        </a:ln>
        <a:effectLst>
          <a:outerShdw dist="107763" dir="18900000" algn="ctr" rotWithShape="0">
            <a:srgbClr val="808080">
              <a:alpha val="50000"/>
            </a:srgbClr>
          </a:outerShdw>
        </a:effectLst>
      </xdr:spPr>
      <xdr:txBody>
        <a:bodyPr vertOverflow="clip" wrap="square" lIns="27432" tIns="22860" rIns="27432" bIns="0" anchor="t" upright="1"/>
        <a:lstStyle/>
        <a:p>
          <a:pPr algn="ctr" rtl="0">
            <a:defRPr sz="1000"/>
          </a:pPr>
          <a:endParaRPr lang="es-ES" sz="1000" b="1" i="0" u="none" strike="noStrike" baseline="0">
            <a:solidFill>
              <a:srgbClr val="000000"/>
            </a:solidFill>
            <a:latin typeface="Arial"/>
            <a:cs typeface="Arial"/>
          </a:endParaRPr>
        </a:p>
        <a:p>
          <a:pPr algn="ctr" rtl="0">
            <a:defRPr sz="1000"/>
          </a:pPr>
          <a:r>
            <a:rPr lang="es-ES" sz="1000" b="1" i="0" u="none" strike="noStrike" baseline="0">
              <a:solidFill>
                <a:srgbClr val="000000"/>
              </a:solidFill>
              <a:latin typeface="Arial"/>
              <a:cs typeface="Arial"/>
            </a:rPr>
            <a:t>NUEVO RIESGO</a:t>
          </a:r>
        </a:p>
      </xdr:txBody>
    </xdr:sp>
    <xdr:clientData/>
  </xdr:twoCellAnchor>
  <xdr:twoCellAnchor>
    <xdr:from>
      <xdr:col>9</xdr:col>
      <xdr:colOff>1238250</xdr:colOff>
      <xdr:row>36</xdr:row>
      <xdr:rowOff>137319</xdr:rowOff>
    </xdr:from>
    <xdr:to>
      <xdr:col>10</xdr:col>
      <xdr:colOff>1309688</xdr:colOff>
      <xdr:row>40</xdr:row>
      <xdr:rowOff>71437</xdr:rowOff>
    </xdr:to>
    <xdr:sp macro="" textlink="">
      <xdr:nvSpPr>
        <xdr:cNvPr id="5" name="4 Rectángulo redondeado">
          <a:hlinkClick xmlns:r="http://schemas.openxmlformats.org/officeDocument/2006/relationships" r:id="rId4"/>
        </xdr:cNvPr>
        <xdr:cNvSpPr/>
      </xdr:nvSpPr>
      <xdr:spPr>
        <a:xfrm>
          <a:off x="13882688" y="18651538"/>
          <a:ext cx="1583531" cy="600868"/>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rtlCol="0" anchor="ctr"/>
        <a:lstStyle/>
        <a:p>
          <a:pPr algn="ctr"/>
          <a:r>
            <a:rPr lang="es-ES" sz="1100"/>
            <a:t>Ir </a:t>
          </a:r>
        </a:p>
        <a:p>
          <a:pPr algn="ctr"/>
          <a:r>
            <a:rPr lang="es-ES" sz="1100" b="1"/>
            <a:t>Mapa de Riesgo</a:t>
          </a:r>
        </a:p>
      </xdr:txBody>
    </xdr:sp>
    <xdr:clientData/>
  </xdr:twoCellAnchor>
  <xdr:twoCellAnchor>
    <xdr:from>
      <xdr:col>10</xdr:col>
      <xdr:colOff>1500301</xdr:colOff>
      <xdr:row>36</xdr:row>
      <xdr:rowOff>89695</xdr:rowOff>
    </xdr:from>
    <xdr:to>
      <xdr:col>12</xdr:col>
      <xdr:colOff>107155</xdr:colOff>
      <xdr:row>40</xdr:row>
      <xdr:rowOff>11906</xdr:rowOff>
    </xdr:to>
    <xdr:sp macro="" textlink="">
      <xdr:nvSpPr>
        <xdr:cNvPr id="6" name="5 Rectángulo redondeado">
          <a:hlinkClick xmlns:r="http://schemas.openxmlformats.org/officeDocument/2006/relationships" r:id="rId5"/>
        </xdr:cNvPr>
        <xdr:cNvSpPr/>
      </xdr:nvSpPr>
      <xdr:spPr>
        <a:xfrm>
          <a:off x="15656832" y="18603914"/>
          <a:ext cx="1571511" cy="588961"/>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rtlCol="0" anchor="ctr"/>
        <a:lstStyle/>
        <a:p>
          <a:pPr algn="ctr"/>
          <a:r>
            <a:rPr lang="es-ES" sz="1100"/>
            <a:t>Ir</a:t>
          </a:r>
        </a:p>
        <a:p>
          <a:pPr algn="ctr"/>
          <a:r>
            <a:rPr lang="es-ES" sz="1100" b="1"/>
            <a:t>Instructivo</a:t>
          </a:r>
        </a:p>
      </xdr:txBody>
    </xdr:sp>
    <xdr:clientData/>
  </xdr:twoCellAnchor>
  <xdr:twoCellAnchor>
    <xdr:from>
      <xdr:col>8</xdr:col>
      <xdr:colOff>705304</xdr:colOff>
      <xdr:row>36</xdr:row>
      <xdr:rowOff>159883</xdr:rowOff>
    </xdr:from>
    <xdr:to>
      <xdr:col>9</xdr:col>
      <xdr:colOff>952500</xdr:colOff>
      <xdr:row>40</xdr:row>
      <xdr:rowOff>71436</xdr:rowOff>
    </xdr:to>
    <xdr:sp macro="" textlink="">
      <xdr:nvSpPr>
        <xdr:cNvPr id="7" name="6 Rectángulo redondeado">
          <a:hlinkClick xmlns:r="http://schemas.openxmlformats.org/officeDocument/2006/relationships" r:id="rId6"/>
        </xdr:cNvPr>
        <xdr:cNvSpPr/>
      </xdr:nvSpPr>
      <xdr:spPr>
        <a:xfrm>
          <a:off x="12040054" y="18674102"/>
          <a:ext cx="1556884" cy="578303"/>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rtlCol="0" anchor="ctr"/>
        <a:lstStyle/>
        <a:p>
          <a:pPr algn="ctr"/>
          <a:r>
            <a:rPr lang="es-ES" sz="1100"/>
            <a:t>Ir </a:t>
          </a:r>
        </a:p>
        <a:p>
          <a:pPr algn="ctr"/>
          <a:r>
            <a:rPr lang="es-ES" sz="1100" b="1"/>
            <a:t>Seguimiento</a:t>
          </a:r>
        </a:p>
      </xdr:txBody>
    </xdr:sp>
    <xdr:clientData/>
  </xdr:twoCellAnchor>
  <xdr:twoCellAnchor>
    <xdr:from>
      <xdr:col>9</xdr:col>
      <xdr:colOff>547687</xdr:colOff>
      <xdr:row>41</xdr:row>
      <xdr:rowOff>89694</xdr:rowOff>
    </xdr:from>
    <xdr:to>
      <xdr:col>11</xdr:col>
      <xdr:colOff>530793</xdr:colOff>
      <xdr:row>46</xdr:row>
      <xdr:rowOff>11905</xdr:rowOff>
    </xdr:to>
    <xdr:sp macro="" textlink="">
      <xdr:nvSpPr>
        <xdr:cNvPr id="9" name="8 Rectángulo redondeado">
          <a:hlinkClick xmlns:r="http://schemas.openxmlformats.org/officeDocument/2006/relationships" r:id="rId7"/>
        </xdr:cNvPr>
        <xdr:cNvSpPr/>
      </xdr:nvSpPr>
      <xdr:spPr>
        <a:xfrm>
          <a:off x="13192125" y="19437350"/>
          <a:ext cx="3007293" cy="755649"/>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rtlCol="0" anchor="ctr"/>
        <a:lstStyle/>
        <a:p>
          <a:pPr algn="ctr"/>
          <a:r>
            <a:rPr lang="es-ES" sz="1100"/>
            <a:t>Ir</a:t>
          </a:r>
        </a:p>
        <a:p>
          <a:pPr algn="ctr"/>
          <a:r>
            <a:rPr lang="es-ES" sz="1100" b="1"/>
            <a:t>Aplicativo  Acciones Preventivas,  Correctivas y de Mejora</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771525</xdr:colOff>
      <xdr:row>0</xdr:row>
      <xdr:rowOff>104775</xdr:rowOff>
    </xdr:from>
    <xdr:to>
      <xdr:col>15</xdr:col>
      <xdr:colOff>1950893</xdr:colOff>
      <xdr:row>3</xdr:row>
      <xdr:rowOff>190500</xdr:rowOff>
    </xdr:to>
    <xdr:pic>
      <xdr:nvPicPr>
        <xdr:cNvPr id="7230" name="6 Imagen" descr="logo SGC.png"/>
        <xdr:cNvPicPr>
          <a:picLocks noChangeAspect="1"/>
        </xdr:cNvPicPr>
      </xdr:nvPicPr>
      <xdr:blipFill>
        <a:blip xmlns:r="http://schemas.openxmlformats.org/officeDocument/2006/relationships" r:embed="rId1" cstate="print"/>
        <a:srcRect/>
        <a:stretch>
          <a:fillRect/>
        </a:stretch>
      </xdr:blipFill>
      <xdr:spPr bwMode="auto">
        <a:xfrm>
          <a:off x="14763750" y="104775"/>
          <a:ext cx="1181100" cy="809625"/>
        </a:xfrm>
        <a:prstGeom prst="rect">
          <a:avLst/>
        </a:prstGeom>
        <a:noFill/>
        <a:ln w="9525">
          <a:noFill/>
          <a:miter lim="800000"/>
          <a:headEnd/>
          <a:tailEnd/>
        </a:ln>
      </xdr:spPr>
    </xdr:pic>
    <xdr:clientData/>
  </xdr:twoCellAnchor>
  <xdr:twoCellAnchor>
    <xdr:from>
      <xdr:col>0</xdr:col>
      <xdr:colOff>174046</xdr:colOff>
      <xdr:row>0</xdr:row>
      <xdr:rowOff>72303</xdr:rowOff>
    </xdr:from>
    <xdr:to>
      <xdr:col>2</xdr:col>
      <xdr:colOff>562841</xdr:colOff>
      <xdr:row>3</xdr:row>
      <xdr:rowOff>119928</xdr:rowOff>
    </xdr:to>
    <xdr:pic>
      <xdr:nvPicPr>
        <xdr:cNvPr id="7231"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174046" y="72303"/>
          <a:ext cx="1540454" cy="783648"/>
        </a:xfrm>
        <a:prstGeom prst="rect">
          <a:avLst/>
        </a:prstGeom>
        <a:noFill/>
        <a:ln w="9525">
          <a:noFill/>
          <a:miter lim="800000"/>
          <a:headEnd/>
          <a:tailEnd/>
        </a:ln>
      </xdr:spPr>
    </xdr:pic>
    <xdr:clientData/>
  </xdr:twoCellAnchor>
  <xdr:twoCellAnchor>
    <xdr:from>
      <xdr:col>14</xdr:col>
      <xdr:colOff>285751</xdr:colOff>
      <xdr:row>32</xdr:row>
      <xdr:rowOff>158750</xdr:rowOff>
    </xdr:from>
    <xdr:to>
      <xdr:col>15</xdr:col>
      <xdr:colOff>963037</xdr:colOff>
      <xdr:row>36</xdr:row>
      <xdr:rowOff>85725</xdr:rowOff>
    </xdr:to>
    <xdr:sp macro="" textlink="">
      <xdr:nvSpPr>
        <xdr:cNvPr id="6" name="5 Rectángulo redondeado">
          <a:hlinkClick xmlns:r="http://schemas.openxmlformats.org/officeDocument/2006/relationships" r:id="rId3"/>
        </xdr:cNvPr>
        <xdr:cNvSpPr/>
      </xdr:nvSpPr>
      <xdr:spPr>
        <a:xfrm>
          <a:off x="19173826" y="17941925"/>
          <a:ext cx="1324986" cy="574675"/>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rtlCol="0" anchor="ctr"/>
        <a:lstStyle/>
        <a:p>
          <a:pPr algn="ctr"/>
          <a:r>
            <a:rPr lang="es-ES" sz="1100"/>
            <a:t>Ir</a:t>
          </a:r>
        </a:p>
        <a:p>
          <a:pPr algn="ctr"/>
          <a:r>
            <a:rPr lang="es-ES" sz="1100" b="1"/>
            <a:t>Plan </a:t>
          </a:r>
          <a:r>
            <a:rPr lang="es-ES" sz="1100" b="1" baseline="0"/>
            <a:t>Mitigación</a:t>
          </a:r>
          <a:endParaRPr lang="es-ES" sz="1100" b="1"/>
        </a:p>
      </xdr:txBody>
    </xdr:sp>
    <xdr:clientData/>
  </xdr:twoCellAnchor>
  <xdr:twoCellAnchor>
    <xdr:from>
      <xdr:col>15</xdr:col>
      <xdr:colOff>1219199</xdr:colOff>
      <xdr:row>32</xdr:row>
      <xdr:rowOff>152400</xdr:rowOff>
    </xdr:from>
    <xdr:to>
      <xdr:col>16</xdr:col>
      <xdr:colOff>210128</xdr:colOff>
      <xdr:row>36</xdr:row>
      <xdr:rowOff>66964</xdr:rowOff>
    </xdr:to>
    <xdr:sp macro="" textlink="">
      <xdr:nvSpPr>
        <xdr:cNvPr id="7" name="6 Rectángulo redondeado">
          <a:hlinkClick xmlns:r="http://schemas.openxmlformats.org/officeDocument/2006/relationships" r:id="rId4"/>
        </xdr:cNvPr>
        <xdr:cNvSpPr/>
      </xdr:nvSpPr>
      <xdr:spPr>
        <a:xfrm>
          <a:off x="20754974" y="17935575"/>
          <a:ext cx="1372179" cy="562264"/>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rtlCol="0" anchor="ctr"/>
        <a:lstStyle/>
        <a:p>
          <a:pPr algn="ctr"/>
          <a:r>
            <a:rPr lang="es-ES" sz="1100"/>
            <a:t>Ir </a:t>
          </a:r>
        </a:p>
        <a:p>
          <a:pPr algn="ctr"/>
          <a:r>
            <a:rPr lang="es-ES" sz="1100" b="1"/>
            <a:t>Instructivo</a:t>
          </a:r>
        </a:p>
      </xdr:txBody>
    </xdr:sp>
    <xdr:clientData/>
  </xdr:twoCellAnchor>
  <xdr:twoCellAnchor>
    <xdr:from>
      <xdr:col>12</xdr:col>
      <xdr:colOff>1943100</xdr:colOff>
      <xdr:row>32</xdr:row>
      <xdr:rowOff>133350</xdr:rowOff>
    </xdr:from>
    <xdr:to>
      <xdr:col>13</xdr:col>
      <xdr:colOff>886836</xdr:colOff>
      <xdr:row>36</xdr:row>
      <xdr:rowOff>60325</xdr:rowOff>
    </xdr:to>
    <xdr:sp macro="" textlink="">
      <xdr:nvSpPr>
        <xdr:cNvPr id="9" name="8 Rectángulo redondeado">
          <a:hlinkClick xmlns:r="http://schemas.openxmlformats.org/officeDocument/2006/relationships" r:id="rId5"/>
        </xdr:cNvPr>
        <xdr:cNvSpPr/>
      </xdr:nvSpPr>
      <xdr:spPr>
        <a:xfrm>
          <a:off x="17554575" y="17916525"/>
          <a:ext cx="1324986" cy="574675"/>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rtlCol="0" anchor="ctr"/>
        <a:lstStyle/>
        <a:p>
          <a:pPr algn="ctr"/>
          <a:r>
            <a:rPr lang="es-ES" sz="1100"/>
            <a:t>Ir</a:t>
          </a:r>
        </a:p>
        <a:p>
          <a:pPr algn="ctr"/>
          <a:r>
            <a:rPr lang="es-ES" sz="1100" b="1"/>
            <a:t>Mapa</a:t>
          </a:r>
          <a:r>
            <a:rPr lang="es-ES" sz="1100" b="1" baseline="0"/>
            <a:t> de Riesgo</a:t>
          </a:r>
          <a:endParaRPr lang="es-ES" sz="1100" b="1"/>
        </a:p>
      </xdr:txBody>
    </xdr:sp>
    <xdr:clientData/>
  </xdr:twoCellAnchor>
  <xdr:twoCellAnchor>
    <xdr:from>
      <xdr:col>13</xdr:col>
      <xdr:colOff>323850</xdr:colOff>
      <xdr:row>37</xdr:row>
      <xdr:rowOff>19050</xdr:rowOff>
    </xdr:from>
    <xdr:to>
      <xdr:col>15</xdr:col>
      <xdr:colOff>1628775</xdr:colOff>
      <xdr:row>42</xdr:row>
      <xdr:rowOff>28575</xdr:rowOff>
    </xdr:to>
    <xdr:sp macro="" textlink="">
      <xdr:nvSpPr>
        <xdr:cNvPr id="8" name="7 Rectángulo redondeado">
          <a:hlinkClick xmlns:r="http://schemas.openxmlformats.org/officeDocument/2006/relationships" r:id="rId6"/>
        </xdr:cNvPr>
        <xdr:cNvSpPr/>
      </xdr:nvSpPr>
      <xdr:spPr>
        <a:xfrm>
          <a:off x="18316575" y="18611850"/>
          <a:ext cx="2847975" cy="819150"/>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rtlCol="0" anchor="ctr"/>
        <a:lstStyle/>
        <a:p>
          <a:pPr algn="ctr"/>
          <a:r>
            <a:rPr lang="es-ES" sz="1100"/>
            <a:t>Ir </a:t>
          </a:r>
        </a:p>
        <a:p>
          <a:pPr algn="ctr"/>
          <a:r>
            <a:rPr lang="es-ES" sz="1100" b="1"/>
            <a:t>Aplicativo Acciones Preventivas, Correctivas y de Mejora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461096</xdr:colOff>
      <xdr:row>78</xdr:row>
      <xdr:rowOff>77212</xdr:rowOff>
    </xdr:from>
    <xdr:to>
      <xdr:col>6</xdr:col>
      <xdr:colOff>119784</xdr:colOff>
      <xdr:row>82</xdr:row>
      <xdr:rowOff>1</xdr:rowOff>
    </xdr:to>
    <xdr:sp macro="" textlink="">
      <xdr:nvSpPr>
        <xdr:cNvPr id="5" name="4 Rectángulo redondeado">
          <a:hlinkClick xmlns:r="http://schemas.openxmlformats.org/officeDocument/2006/relationships" r:id="rId1"/>
        </xdr:cNvPr>
        <xdr:cNvSpPr/>
      </xdr:nvSpPr>
      <xdr:spPr>
        <a:xfrm>
          <a:off x="2885641" y="17109644"/>
          <a:ext cx="1217325" cy="580880"/>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rtlCol="0" anchor="ctr"/>
        <a:lstStyle/>
        <a:p>
          <a:pPr algn="ctr"/>
          <a:r>
            <a:rPr lang="es-ES" sz="1100"/>
            <a:t>Ir </a:t>
          </a:r>
        </a:p>
        <a:p>
          <a:pPr algn="ctr"/>
          <a:r>
            <a:rPr lang="es-ES" sz="1100" b="1"/>
            <a:t>Mapa de Riesgo</a:t>
          </a:r>
        </a:p>
      </xdr:txBody>
    </xdr:sp>
    <xdr:clientData/>
  </xdr:twoCellAnchor>
  <xdr:twoCellAnchor>
    <xdr:from>
      <xdr:col>6</xdr:col>
      <xdr:colOff>744682</xdr:colOff>
      <xdr:row>78</xdr:row>
      <xdr:rowOff>77212</xdr:rowOff>
    </xdr:from>
    <xdr:to>
      <xdr:col>10</xdr:col>
      <xdr:colOff>196995</xdr:colOff>
      <xdr:row>82</xdr:row>
      <xdr:rowOff>1</xdr:rowOff>
    </xdr:to>
    <xdr:sp macro="" textlink="">
      <xdr:nvSpPr>
        <xdr:cNvPr id="6" name="5 Rectángulo redondeado">
          <a:hlinkClick xmlns:r="http://schemas.openxmlformats.org/officeDocument/2006/relationships" r:id="rId2"/>
        </xdr:cNvPr>
        <xdr:cNvSpPr/>
      </xdr:nvSpPr>
      <xdr:spPr>
        <a:xfrm>
          <a:off x="4727864" y="17109644"/>
          <a:ext cx="1218767" cy="580880"/>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rtlCol="0" anchor="ctr"/>
        <a:lstStyle/>
        <a:p>
          <a:pPr algn="ctr"/>
          <a:r>
            <a:rPr lang="es-ES" sz="1100"/>
            <a:t>Ir</a:t>
          </a:r>
        </a:p>
        <a:p>
          <a:pPr algn="ctr"/>
          <a:r>
            <a:rPr lang="es-ES" sz="1100" b="1"/>
            <a:t>Plan </a:t>
          </a:r>
          <a:r>
            <a:rPr lang="es-ES" sz="1100" b="1" baseline="0"/>
            <a:t>Mitigación</a:t>
          </a:r>
          <a:endParaRPr lang="es-ES" sz="1100" b="1"/>
        </a:p>
      </xdr:txBody>
    </xdr:sp>
    <xdr:clientData/>
  </xdr:twoCellAnchor>
  <xdr:twoCellAnchor>
    <xdr:from>
      <xdr:col>10</xdr:col>
      <xdr:colOff>648855</xdr:colOff>
      <xdr:row>78</xdr:row>
      <xdr:rowOff>79520</xdr:rowOff>
    </xdr:from>
    <xdr:to>
      <xdr:col>12</xdr:col>
      <xdr:colOff>555049</xdr:colOff>
      <xdr:row>82</xdr:row>
      <xdr:rowOff>2309</xdr:rowOff>
    </xdr:to>
    <xdr:sp macro="" textlink="">
      <xdr:nvSpPr>
        <xdr:cNvPr id="7" name="6 Rectángulo redondeado">
          <a:hlinkClick xmlns:r="http://schemas.openxmlformats.org/officeDocument/2006/relationships" r:id="rId3"/>
        </xdr:cNvPr>
        <xdr:cNvSpPr/>
      </xdr:nvSpPr>
      <xdr:spPr>
        <a:xfrm>
          <a:off x="6398491" y="17111952"/>
          <a:ext cx="1213717" cy="580880"/>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rtlCol="0" anchor="ctr"/>
        <a:lstStyle/>
        <a:p>
          <a:pPr algn="ctr"/>
          <a:r>
            <a:rPr lang="es-ES" sz="1100"/>
            <a:t>Ir </a:t>
          </a:r>
        </a:p>
        <a:p>
          <a:pPr algn="ctr"/>
          <a:r>
            <a:rPr lang="es-ES" sz="1100" b="1"/>
            <a:t>Seguimiento</a:t>
          </a:r>
        </a:p>
      </xdr:txBody>
    </xdr:sp>
    <xdr:clientData/>
  </xdr:twoCellAnchor>
  <xdr:twoCellAnchor editAs="oneCell">
    <xdr:from>
      <xdr:col>13</xdr:col>
      <xdr:colOff>363681</xdr:colOff>
      <xdr:row>0</xdr:row>
      <xdr:rowOff>0</xdr:rowOff>
    </xdr:from>
    <xdr:to>
      <xdr:col>14</xdr:col>
      <xdr:colOff>320387</xdr:colOff>
      <xdr:row>3</xdr:row>
      <xdr:rowOff>138546</xdr:rowOff>
    </xdr:to>
    <xdr:pic>
      <xdr:nvPicPr>
        <xdr:cNvPr id="8" name="6 Imagen" descr="logo SGC.png"/>
        <xdr:cNvPicPr>
          <a:picLocks noChangeAspect="1"/>
        </xdr:cNvPicPr>
      </xdr:nvPicPr>
      <xdr:blipFill>
        <a:blip xmlns:r="http://schemas.openxmlformats.org/officeDocument/2006/relationships" r:embed="rId4" cstate="print"/>
        <a:srcRect/>
        <a:stretch>
          <a:fillRect/>
        </a:stretch>
      </xdr:blipFill>
      <xdr:spPr bwMode="auto">
        <a:xfrm>
          <a:off x="8338704" y="0"/>
          <a:ext cx="874569" cy="632114"/>
        </a:xfrm>
        <a:prstGeom prst="rect">
          <a:avLst/>
        </a:prstGeom>
        <a:noFill/>
        <a:ln w="9525">
          <a:noFill/>
          <a:miter lim="800000"/>
          <a:headEnd/>
          <a:tailEnd/>
        </a:ln>
      </xdr:spPr>
    </xdr:pic>
    <xdr:clientData/>
  </xdr:twoCellAnchor>
  <xdr:twoCellAnchor>
    <xdr:from>
      <xdr:col>0</xdr:col>
      <xdr:colOff>294409</xdr:colOff>
      <xdr:row>0</xdr:row>
      <xdr:rowOff>33412</xdr:rowOff>
    </xdr:from>
    <xdr:to>
      <xdr:col>2</xdr:col>
      <xdr:colOff>562841</xdr:colOff>
      <xdr:row>3</xdr:row>
      <xdr:rowOff>116897</xdr:rowOff>
    </xdr:to>
    <xdr:pic>
      <xdr:nvPicPr>
        <xdr:cNvPr id="9" name="Picture 1"/>
        <xdr:cNvPicPr>
          <a:picLocks noChangeAspect="1" noChangeArrowheads="1"/>
        </xdr:cNvPicPr>
      </xdr:nvPicPr>
      <xdr:blipFill>
        <a:blip xmlns:r="http://schemas.openxmlformats.org/officeDocument/2006/relationships" r:embed="rId5" cstate="print"/>
        <a:srcRect/>
        <a:stretch>
          <a:fillRect/>
        </a:stretch>
      </xdr:blipFill>
      <xdr:spPr bwMode="auto">
        <a:xfrm>
          <a:off x="294409" y="33412"/>
          <a:ext cx="1134341" cy="577053"/>
        </a:xfrm>
        <a:prstGeom prst="rect">
          <a:avLst/>
        </a:prstGeom>
        <a:noFill/>
        <a:ln w="9525">
          <a:noFill/>
          <a:miter lim="800000"/>
          <a:headEnd/>
          <a:tailEnd/>
        </a:ln>
      </xdr:spPr>
    </xdr:pic>
    <xdr:clientData/>
  </xdr:twoCellAnchor>
  <xdr:twoCellAnchor>
    <xdr:from>
      <xdr:col>5</xdr:col>
      <xdr:colOff>632114</xdr:colOff>
      <xdr:row>83</xdr:row>
      <xdr:rowOff>0</xdr:rowOff>
    </xdr:from>
    <xdr:to>
      <xdr:col>11</xdr:col>
      <xdr:colOff>381000</xdr:colOff>
      <xdr:row>87</xdr:row>
      <xdr:rowOff>43295</xdr:rowOff>
    </xdr:to>
    <xdr:sp macro="" textlink="">
      <xdr:nvSpPr>
        <xdr:cNvPr id="10" name="9 Rectángulo redondeado">
          <a:hlinkClick xmlns:r="http://schemas.openxmlformats.org/officeDocument/2006/relationships" r:id="rId6"/>
        </xdr:cNvPr>
        <xdr:cNvSpPr/>
      </xdr:nvSpPr>
      <xdr:spPr>
        <a:xfrm>
          <a:off x="3835978" y="17855045"/>
          <a:ext cx="2944090" cy="822614"/>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rtlCol="0" anchor="ctr"/>
        <a:lstStyle/>
        <a:p>
          <a:pPr algn="ctr"/>
          <a:r>
            <a:rPr lang="es-ES" sz="1100"/>
            <a:t>Ir </a:t>
          </a:r>
        </a:p>
        <a:p>
          <a:pPr algn="ctr"/>
          <a:r>
            <a:rPr lang="es-ES" sz="1100" b="1"/>
            <a:t>Aplicativo de</a:t>
          </a:r>
          <a:r>
            <a:rPr lang="es-ES" sz="1100" b="1" baseline="0"/>
            <a:t> Acciones Correctivas, Preventivas y de Mejora</a:t>
          </a:r>
          <a:endParaRPr lang="es-ES" sz="1100" b="1"/>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enableFormatConditionsCalculation="0"/>
  <dimension ref="A1:S34"/>
  <sheetViews>
    <sheetView tabSelected="1" topLeftCell="A7" zoomScale="70" zoomScaleNormal="70" zoomScaleSheetLayoutView="130" workbookViewId="0">
      <selection activeCell="C27" sqref="C27:C29"/>
    </sheetView>
  </sheetViews>
  <sheetFormatPr baseColWidth="10" defaultColWidth="11.42578125" defaultRowHeight="12.75" x14ac:dyDescent="0.2"/>
  <cols>
    <col min="1" max="1" width="6" style="3" customWidth="1"/>
    <col min="2" max="2" width="14.85546875" style="4" customWidth="1"/>
    <col min="3" max="3" width="30" style="4" customWidth="1"/>
    <col min="4" max="5" width="28.7109375" style="4" customWidth="1"/>
    <col min="6" max="6" width="22.42578125" style="4" customWidth="1"/>
    <col min="7" max="7" width="18.7109375" style="4" customWidth="1"/>
    <col min="8" max="8" width="18.85546875" style="4" customWidth="1"/>
    <col min="9" max="9" width="14.7109375" style="4" customWidth="1"/>
    <col min="10" max="10" width="12.42578125" style="4" customWidth="1"/>
    <col min="11" max="11" width="5.42578125" style="4" hidden="1" customWidth="1"/>
    <col min="12" max="12" width="25" style="4" customWidth="1"/>
    <col min="13" max="13" width="15.7109375" style="4" customWidth="1"/>
    <col min="14" max="14" width="9.140625" style="4" customWidth="1"/>
    <col min="15" max="15" width="16" style="4" customWidth="1"/>
    <col min="16" max="16" width="14.42578125" style="4" customWidth="1"/>
    <col min="17" max="17" width="18" style="3" customWidth="1"/>
    <col min="18" max="18" width="22.140625" style="3" customWidth="1"/>
    <col min="19" max="19" width="17" style="3" customWidth="1"/>
    <col min="20" max="16384" width="11.42578125" style="3"/>
  </cols>
  <sheetData>
    <row r="1" spans="1:19" s="1" customFormat="1" ht="18.75" customHeight="1" x14ac:dyDescent="0.2">
      <c r="A1" s="60"/>
      <c r="B1" s="61"/>
      <c r="C1" s="61"/>
      <c r="D1" s="37"/>
      <c r="E1" s="37"/>
      <c r="F1" s="37"/>
      <c r="G1" s="37"/>
      <c r="H1" s="37"/>
      <c r="I1" s="37"/>
      <c r="J1" s="37"/>
      <c r="K1" s="37"/>
      <c r="L1" s="37"/>
      <c r="M1" s="37"/>
      <c r="N1" s="37"/>
      <c r="O1" s="37"/>
      <c r="P1" s="123"/>
      <c r="Q1" s="5"/>
      <c r="R1" s="30" t="s">
        <v>9</v>
      </c>
      <c r="S1" s="62" t="s">
        <v>92</v>
      </c>
    </row>
    <row r="2" spans="1:19" s="1" customFormat="1" ht="18.75" customHeight="1" x14ac:dyDescent="0.2">
      <c r="A2" s="63"/>
      <c r="B2" s="64"/>
      <c r="C2" s="64"/>
      <c r="D2" s="113" t="s">
        <v>102</v>
      </c>
      <c r="E2" s="113"/>
      <c r="F2" s="113"/>
      <c r="G2" s="113"/>
      <c r="H2" s="113"/>
      <c r="I2" s="113"/>
      <c r="J2" s="113"/>
      <c r="K2" s="113"/>
      <c r="L2" s="113"/>
      <c r="M2" s="113"/>
      <c r="N2" s="113"/>
      <c r="O2" s="113"/>
      <c r="P2" s="113"/>
      <c r="Q2" s="5"/>
      <c r="R2" s="65" t="s">
        <v>10</v>
      </c>
      <c r="S2" s="66">
        <v>2</v>
      </c>
    </row>
    <row r="3" spans="1:19" s="1" customFormat="1" ht="18.75" customHeight="1" x14ac:dyDescent="0.2">
      <c r="A3" s="63"/>
      <c r="B3" s="64"/>
      <c r="C3" s="64"/>
      <c r="D3" s="113" t="s">
        <v>74</v>
      </c>
      <c r="E3" s="113"/>
      <c r="F3" s="113"/>
      <c r="G3" s="113"/>
      <c r="H3" s="113"/>
      <c r="I3" s="113"/>
      <c r="J3" s="113"/>
      <c r="K3" s="113"/>
      <c r="L3" s="113"/>
      <c r="M3" s="113"/>
      <c r="N3" s="113"/>
      <c r="O3" s="113"/>
      <c r="P3" s="113"/>
      <c r="Q3" s="5"/>
      <c r="R3" s="65" t="s">
        <v>11</v>
      </c>
      <c r="S3" s="75" t="s">
        <v>162</v>
      </c>
    </row>
    <row r="4" spans="1:19" s="1" customFormat="1" ht="19.5" customHeight="1" x14ac:dyDescent="0.2">
      <c r="A4" s="63"/>
      <c r="B4" s="64"/>
      <c r="C4" s="64"/>
      <c r="D4" s="113"/>
      <c r="E4" s="113"/>
      <c r="F4" s="113"/>
      <c r="G4" s="113"/>
      <c r="H4" s="113"/>
      <c r="I4" s="113"/>
      <c r="J4" s="113"/>
      <c r="K4" s="113"/>
      <c r="L4" s="113"/>
      <c r="M4" s="113"/>
      <c r="N4" s="113"/>
      <c r="O4" s="113"/>
      <c r="P4" s="113"/>
      <c r="Q4" s="5"/>
      <c r="R4" s="65" t="s">
        <v>93</v>
      </c>
      <c r="S4" s="66" t="s">
        <v>145</v>
      </c>
    </row>
    <row r="5" spans="1:19" s="1" customFormat="1" ht="29.25" customHeight="1" x14ac:dyDescent="0.2">
      <c r="A5" s="141" t="s">
        <v>76</v>
      </c>
      <c r="B5" s="141"/>
      <c r="C5" s="141"/>
      <c r="D5" s="122" t="s">
        <v>295</v>
      </c>
      <c r="E5" s="122"/>
      <c r="F5" s="122"/>
      <c r="G5" s="122"/>
      <c r="H5" s="40" t="s">
        <v>77</v>
      </c>
      <c r="I5" s="122" t="s">
        <v>249</v>
      </c>
      <c r="J5" s="122"/>
      <c r="K5" s="122"/>
      <c r="L5" s="122"/>
      <c r="M5" s="122"/>
      <c r="N5" s="122"/>
      <c r="O5" s="122"/>
      <c r="P5" s="122"/>
      <c r="Q5" s="41" t="s">
        <v>78</v>
      </c>
      <c r="R5" s="130">
        <v>41547</v>
      </c>
      <c r="S5" s="131"/>
    </row>
    <row r="6" spans="1:19" s="1" customFormat="1" ht="66" customHeight="1" x14ac:dyDescent="0.2">
      <c r="A6" s="138" t="s">
        <v>75</v>
      </c>
      <c r="B6" s="139"/>
      <c r="C6" s="140"/>
      <c r="D6" s="143" t="s">
        <v>296</v>
      </c>
      <c r="E6" s="143"/>
      <c r="F6" s="143"/>
      <c r="G6" s="143"/>
      <c r="H6" s="143"/>
      <c r="I6" s="143"/>
      <c r="J6" s="143"/>
      <c r="K6" s="143"/>
      <c r="L6" s="143"/>
      <c r="M6" s="143"/>
      <c r="N6" s="143"/>
      <c r="O6" s="143"/>
      <c r="P6" s="143"/>
      <c r="Q6" s="143"/>
      <c r="R6" s="143"/>
      <c r="S6" s="144"/>
    </row>
    <row r="7" spans="1:19" s="1" customFormat="1" ht="34.5" customHeight="1" x14ac:dyDescent="0.2">
      <c r="A7" s="172" t="s">
        <v>79</v>
      </c>
      <c r="B7" s="135" t="s">
        <v>125</v>
      </c>
      <c r="C7" s="136"/>
      <c r="D7" s="136"/>
      <c r="E7" s="136"/>
      <c r="F7" s="137"/>
      <c r="G7" s="135" t="s">
        <v>126</v>
      </c>
      <c r="H7" s="136"/>
      <c r="I7" s="137"/>
      <c r="J7" s="135" t="s">
        <v>109</v>
      </c>
      <c r="K7" s="136"/>
      <c r="L7" s="136"/>
      <c r="M7" s="136"/>
      <c r="N7" s="136"/>
      <c r="O7" s="137"/>
      <c r="P7" s="132" t="s">
        <v>118</v>
      </c>
      <c r="Q7" s="176" t="s">
        <v>127</v>
      </c>
      <c r="R7" s="177"/>
      <c r="S7" s="177"/>
    </row>
    <row r="8" spans="1:19" s="2" customFormat="1" ht="44.25" customHeight="1" x14ac:dyDescent="0.2">
      <c r="A8" s="173"/>
      <c r="B8" s="51" t="s">
        <v>108</v>
      </c>
      <c r="C8" s="51" t="s">
        <v>4</v>
      </c>
      <c r="D8" s="51" t="s">
        <v>0</v>
      </c>
      <c r="E8" s="51" t="s">
        <v>42</v>
      </c>
      <c r="F8" s="51" t="s">
        <v>43</v>
      </c>
      <c r="G8" s="51" t="s">
        <v>5</v>
      </c>
      <c r="H8" s="51" t="s">
        <v>6</v>
      </c>
      <c r="I8" s="51" t="s">
        <v>73</v>
      </c>
      <c r="J8" s="134" t="s">
        <v>7</v>
      </c>
      <c r="K8" s="134"/>
      <c r="L8" s="49" t="s">
        <v>142</v>
      </c>
      <c r="M8" s="49" t="s">
        <v>16</v>
      </c>
      <c r="N8" s="49" t="s">
        <v>17</v>
      </c>
      <c r="O8" s="59" t="s">
        <v>106</v>
      </c>
      <c r="P8" s="133"/>
      <c r="Q8" s="107" t="s">
        <v>104</v>
      </c>
      <c r="R8" s="107" t="s">
        <v>107</v>
      </c>
      <c r="S8" s="108" t="s">
        <v>44</v>
      </c>
    </row>
    <row r="9" spans="1:19" s="2" customFormat="1" ht="71.25" customHeight="1" x14ac:dyDescent="0.2">
      <c r="A9" s="145">
        <v>1</v>
      </c>
      <c r="B9" s="160" t="s">
        <v>184</v>
      </c>
      <c r="C9" s="160" t="s">
        <v>170</v>
      </c>
      <c r="D9" s="160" t="s">
        <v>171</v>
      </c>
      <c r="E9" s="160" t="s">
        <v>172</v>
      </c>
      <c r="F9" s="160" t="s">
        <v>173</v>
      </c>
      <c r="G9" s="178" t="s">
        <v>167</v>
      </c>
      <c r="H9" s="178" t="s">
        <v>164</v>
      </c>
      <c r="I9" s="162">
        <f>IF(AND(G9="ALTA",H9="ALTO"),9,IF(AND(G9="MEDIA",H9="ALTO"),6,IF(AND(G9="BAJA",H9="ALTO"),3,IF(AND(G9="ALTA",H9="MEDIO"),6,IF(AND(G9="MEDIA",H9="MEDIO"),4,IF(AND(G9="BAJA",H9="MEDIO"),2,IF(AND(G9="ALTA",H9="BAJO"),3,IF(AND(G9="MEDIA",H9="BAJO"),2,1))))))))</f>
        <v>9</v>
      </c>
      <c r="J9" s="120" t="s">
        <v>165</v>
      </c>
      <c r="K9" s="118">
        <f>IF(J9="No existen",5, IF(J9="No aplicados",4, IF(J9="Aplicados - No Efectivos",3, IF(J9="Aplicados efectivos y No Documentados",2, 1))))</f>
        <v>1</v>
      </c>
      <c r="L9" s="82" t="s">
        <v>174</v>
      </c>
      <c r="M9" s="27" t="s">
        <v>177</v>
      </c>
      <c r="N9" s="42" t="s">
        <v>180</v>
      </c>
      <c r="O9" s="124">
        <f>I9*K9</f>
        <v>9</v>
      </c>
      <c r="P9" s="115" t="str">
        <f>IF(O9&gt;=12,"GRAVE", IF(O9&lt;=3, "LEVE", "MODERADO"))</f>
        <v>MODERADO</v>
      </c>
      <c r="Q9" s="126" t="s">
        <v>274</v>
      </c>
      <c r="R9" s="109" t="s">
        <v>282</v>
      </c>
      <c r="S9" s="129" t="s">
        <v>182</v>
      </c>
    </row>
    <row r="10" spans="1:19" s="2" customFormat="1" ht="88.5" customHeight="1" x14ac:dyDescent="0.2">
      <c r="A10" s="146"/>
      <c r="B10" s="161"/>
      <c r="C10" s="161"/>
      <c r="D10" s="161"/>
      <c r="E10" s="161"/>
      <c r="F10" s="161"/>
      <c r="G10" s="179"/>
      <c r="H10" s="179"/>
      <c r="I10" s="163"/>
      <c r="J10" s="121"/>
      <c r="K10" s="119"/>
      <c r="L10" s="83" t="s">
        <v>175</v>
      </c>
      <c r="M10" s="27" t="s">
        <v>178</v>
      </c>
      <c r="N10" s="42" t="s">
        <v>181</v>
      </c>
      <c r="O10" s="125"/>
      <c r="P10" s="116"/>
      <c r="Q10" s="127"/>
      <c r="R10" s="180" t="s">
        <v>283</v>
      </c>
      <c r="S10" s="129"/>
    </row>
    <row r="11" spans="1:19" s="2" customFormat="1" ht="65.099999999999994" customHeight="1" x14ac:dyDescent="0.2">
      <c r="A11" s="146"/>
      <c r="B11" s="161"/>
      <c r="C11" s="161"/>
      <c r="D11" s="161"/>
      <c r="E11" s="161"/>
      <c r="F11" s="161"/>
      <c r="G11" s="179"/>
      <c r="H11" s="179"/>
      <c r="I11" s="163"/>
      <c r="J11" s="121"/>
      <c r="K11" s="119"/>
      <c r="L11" s="83" t="s">
        <v>176</v>
      </c>
      <c r="M11" s="27" t="s">
        <v>179</v>
      </c>
      <c r="N11" s="42" t="s">
        <v>180</v>
      </c>
      <c r="O11" s="125"/>
      <c r="P11" s="116"/>
      <c r="Q11" s="128"/>
      <c r="R11" s="181"/>
      <c r="S11" s="129"/>
    </row>
    <row r="12" spans="1:19" s="2" customFormat="1" ht="107.25" customHeight="1" x14ac:dyDescent="0.2">
      <c r="A12" s="142">
        <v>2</v>
      </c>
      <c r="B12" s="160" t="s">
        <v>184</v>
      </c>
      <c r="C12" s="166" t="s">
        <v>183</v>
      </c>
      <c r="D12" s="157" t="s">
        <v>185</v>
      </c>
      <c r="E12" s="158" t="s">
        <v>186</v>
      </c>
      <c r="F12" s="158" t="s">
        <v>187</v>
      </c>
      <c r="G12" s="117" t="s">
        <v>163</v>
      </c>
      <c r="H12" s="117" t="s">
        <v>190</v>
      </c>
      <c r="I12" s="162">
        <f t="shared" ref="I12" si="0">IF(AND(G12="ALTA",H12="ALTO"),9,IF(AND(G12="MEDIA",H12="ALTO"),6,IF(AND(G12="BAJA",H12="ALTO"),3,IF(AND(G12="ALTA",H12="MEDIO"),6,IF(AND(G12="MEDIA",H12="MEDIO"),4,IF(AND(G12="BAJA",H12="MEDIO"),2,IF(AND(G12="ALTA",H12="BAJO"),3,IF(AND(G12="MEDIA",H12="BAJO"),2,1))))))))</f>
        <v>2</v>
      </c>
      <c r="J12" s="120" t="s">
        <v>165</v>
      </c>
      <c r="K12" s="118">
        <f t="shared" ref="K12" si="1">IF(J12="No existen",5, IF(J12="No aplicados",4, IF(J12="Aplicados - No Efectivos",3, IF(J12="Aplicados efectivos y No Documentados",2, 1))))</f>
        <v>1</v>
      </c>
      <c r="L12" s="27" t="s">
        <v>191</v>
      </c>
      <c r="M12" s="27" t="s">
        <v>192</v>
      </c>
      <c r="N12" s="42" t="s">
        <v>181</v>
      </c>
      <c r="O12" s="124">
        <f t="shared" ref="O12" si="2">I12*K12</f>
        <v>2</v>
      </c>
      <c r="P12" s="115" t="str">
        <f t="shared" ref="P12" si="3">IF(O12&gt;=12,"GRAVE", IF(O12&lt;=3, "LEVE", "MODERADO"))</f>
        <v>LEVE</v>
      </c>
      <c r="Q12" s="149" t="str">
        <f t="shared" ref="Q12" si="4">IF(P12="LEVE","ASUMIR", IF(P12="MODERADO", "REDUCIR - COMPARTIR - TRANSFERIR", "EVITAR - REDUCIR - COMPARTIR - TRANSFERIR" ))</f>
        <v>ASUMIR</v>
      </c>
      <c r="R12" s="27" t="s">
        <v>260</v>
      </c>
      <c r="S12" s="114" t="s">
        <v>196</v>
      </c>
    </row>
    <row r="13" spans="1:19" s="2" customFormat="1" ht="83.25" customHeight="1" x14ac:dyDescent="0.2">
      <c r="A13" s="142"/>
      <c r="B13" s="161"/>
      <c r="C13" s="167"/>
      <c r="D13" s="157"/>
      <c r="E13" s="158" t="s">
        <v>188</v>
      </c>
      <c r="F13" s="158" t="s">
        <v>189</v>
      </c>
      <c r="G13" s="117"/>
      <c r="H13" s="117"/>
      <c r="I13" s="163"/>
      <c r="J13" s="121"/>
      <c r="K13" s="119"/>
      <c r="L13" s="27" t="s">
        <v>193</v>
      </c>
      <c r="M13" s="27" t="s">
        <v>192</v>
      </c>
      <c r="N13" s="42" t="s">
        <v>195</v>
      </c>
      <c r="O13" s="125"/>
      <c r="P13" s="116"/>
      <c r="Q13" s="150"/>
      <c r="R13" s="100" t="s">
        <v>261</v>
      </c>
      <c r="S13" s="114"/>
    </row>
    <row r="14" spans="1:19" s="2" customFormat="1" ht="134.44999999999999" customHeight="1" x14ac:dyDescent="0.2">
      <c r="A14" s="142"/>
      <c r="B14" s="161"/>
      <c r="C14" s="167"/>
      <c r="D14" s="157"/>
      <c r="E14" s="158"/>
      <c r="F14" s="158"/>
      <c r="G14" s="117"/>
      <c r="H14" s="117"/>
      <c r="I14" s="163"/>
      <c r="J14" s="121"/>
      <c r="K14" s="119"/>
      <c r="L14" s="27" t="s">
        <v>194</v>
      </c>
      <c r="M14" s="27" t="s">
        <v>192</v>
      </c>
      <c r="N14" s="42" t="s">
        <v>195</v>
      </c>
      <c r="O14" s="125"/>
      <c r="P14" s="116"/>
      <c r="Q14" s="151"/>
      <c r="R14" s="99" t="s">
        <v>262</v>
      </c>
      <c r="S14" s="114"/>
    </row>
    <row r="15" spans="1:19" s="2" customFormat="1" ht="93" customHeight="1" x14ac:dyDescent="0.2">
      <c r="A15" s="142">
        <v>3</v>
      </c>
      <c r="B15" s="160" t="s">
        <v>204</v>
      </c>
      <c r="C15" s="159" t="s">
        <v>197</v>
      </c>
      <c r="D15" s="156" t="s">
        <v>198</v>
      </c>
      <c r="E15" s="156" t="s">
        <v>199</v>
      </c>
      <c r="F15" s="156" t="s">
        <v>200</v>
      </c>
      <c r="G15" s="117" t="s">
        <v>163</v>
      </c>
      <c r="H15" s="117" t="s">
        <v>190</v>
      </c>
      <c r="I15" s="162">
        <f t="shared" ref="I15" si="5">IF(AND(G15="ALTA",H15="ALTO"),9,IF(AND(G15="MEDIA",H15="ALTO"),6,IF(AND(G15="BAJA",H15="ALTO"),3,IF(AND(G15="ALTA",H15="MEDIO"),6,IF(AND(G15="MEDIA",H15="MEDIO"),4,IF(AND(G15="BAJA",H15="MEDIO"),2,IF(AND(G15="ALTA",H15="BAJO"),3,IF(AND(G15="MEDIA",H15="BAJO"),2,1))))))))</f>
        <v>2</v>
      </c>
      <c r="J15" s="120" t="s">
        <v>166</v>
      </c>
      <c r="K15" s="118">
        <f t="shared" ref="K15" si="6">IF(J15="No existen",5, IF(J15="No aplicados",4, IF(J15="Aplicados - No Efectivos",3, IF(J15="Aplicados efectivos y No Documentados",2, 1))))</f>
        <v>2</v>
      </c>
      <c r="L15" s="27" t="s">
        <v>205</v>
      </c>
      <c r="M15" s="27" t="s">
        <v>206</v>
      </c>
      <c r="N15" s="42" t="s">
        <v>195</v>
      </c>
      <c r="O15" s="124">
        <f t="shared" ref="O15" si="7">I15*K15</f>
        <v>4</v>
      </c>
      <c r="P15" s="115" t="str">
        <f t="shared" ref="P15" si="8">IF(O15&gt;=12,"GRAVE", IF(O15&lt;=3, "LEVE", "MODERADO"))</f>
        <v>MODERADO</v>
      </c>
      <c r="Q15" s="149" t="s">
        <v>274</v>
      </c>
      <c r="R15" s="99" t="s">
        <v>280</v>
      </c>
      <c r="S15" s="147" t="s">
        <v>210</v>
      </c>
    </row>
    <row r="16" spans="1:19" s="2" customFormat="1" ht="64.5" customHeight="1" x14ac:dyDescent="0.2">
      <c r="A16" s="142"/>
      <c r="B16" s="161"/>
      <c r="C16" s="159" t="s">
        <v>201</v>
      </c>
      <c r="D16" s="156" t="s">
        <v>202</v>
      </c>
      <c r="E16" s="156"/>
      <c r="F16" s="156" t="s">
        <v>203</v>
      </c>
      <c r="G16" s="117"/>
      <c r="H16" s="117"/>
      <c r="I16" s="163"/>
      <c r="J16" s="121"/>
      <c r="K16" s="119"/>
      <c r="L16" s="27" t="s">
        <v>207</v>
      </c>
      <c r="M16" s="27" t="s">
        <v>177</v>
      </c>
      <c r="N16" s="42" t="s">
        <v>195</v>
      </c>
      <c r="O16" s="125"/>
      <c r="P16" s="116"/>
      <c r="Q16" s="150"/>
      <c r="R16" s="99" t="s">
        <v>277</v>
      </c>
      <c r="S16" s="147"/>
    </row>
    <row r="17" spans="1:19" s="2" customFormat="1" ht="64.5" customHeight="1" x14ac:dyDescent="0.2">
      <c r="A17" s="142"/>
      <c r="B17" s="161"/>
      <c r="C17" s="159" t="s">
        <v>201</v>
      </c>
      <c r="D17" s="156" t="s">
        <v>202</v>
      </c>
      <c r="E17" s="156"/>
      <c r="F17" s="156" t="s">
        <v>203</v>
      </c>
      <c r="G17" s="117"/>
      <c r="H17" s="117"/>
      <c r="I17" s="163"/>
      <c r="J17" s="121"/>
      <c r="K17" s="119"/>
      <c r="L17" s="27" t="s">
        <v>208</v>
      </c>
      <c r="M17" s="27" t="s">
        <v>209</v>
      </c>
      <c r="N17" s="42" t="s">
        <v>195</v>
      </c>
      <c r="O17" s="125"/>
      <c r="P17" s="116"/>
      <c r="Q17" s="151"/>
      <c r="R17" s="99" t="s">
        <v>278</v>
      </c>
      <c r="S17" s="147"/>
    </row>
    <row r="18" spans="1:19" s="2" customFormat="1" ht="81.75" customHeight="1" x14ac:dyDescent="0.2">
      <c r="A18" s="142">
        <v>4</v>
      </c>
      <c r="B18" s="160" t="s">
        <v>248</v>
      </c>
      <c r="C18" s="159" t="s">
        <v>211</v>
      </c>
      <c r="D18" s="156" t="s">
        <v>212</v>
      </c>
      <c r="E18" s="158" t="s">
        <v>213</v>
      </c>
      <c r="F18" s="158" t="s">
        <v>214</v>
      </c>
      <c r="G18" s="117" t="s">
        <v>163</v>
      </c>
      <c r="H18" s="117" t="s">
        <v>190</v>
      </c>
      <c r="I18" s="162">
        <f t="shared" ref="I18" si="9">IF(AND(G18="ALTA",H18="ALTO"),9,IF(AND(G18="MEDIA",H18="ALTO"),6,IF(AND(G18="BAJA",H18="ALTO"),3,IF(AND(G18="ALTA",H18="MEDIO"),6,IF(AND(G18="MEDIA",H18="MEDIO"),4,IF(AND(G18="BAJA",H18="MEDIO"),2,IF(AND(G18="ALTA",H18="BAJO"),3,IF(AND(G18="MEDIA",H18="BAJO"),2,1))))))))</f>
        <v>2</v>
      </c>
      <c r="J18" s="120" t="s">
        <v>165</v>
      </c>
      <c r="K18" s="118">
        <f t="shared" ref="K18" si="10">IF(J18="No existen",5, IF(J18="No aplicados",4, IF(J18="Aplicados - No Efectivos",3, IF(J18="Aplicados efectivos y No Documentados",2, 1))))</f>
        <v>1</v>
      </c>
      <c r="L18" s="27" t="s">
        <v>215</v>
      </c>
      <c r="M18" s="27" t="s">
        <v>178</v>
      </c>
      <c r="N18" s="42" t="s">
        <v>195</v>
      </c>
      <c r="O18" s="124">
        <f t="shared" ref="O18" si="11">I18*K18</f>
        <v>2</v>
      </c>
      <c r="P18" s="115" t="str">
        <f t="shared" ref="P18" si="12">IF(O18&gt;=12,"GRAVE", IF(O18&lt;=3, "LEVE", "MODERADO"))</f>
        <v>LEVE</v>
      </c>
      <c r="Q18" s="149" t="str">
        <f t="shared" ref="Q18" si="13">IF(P18="LEVE","ASUMIR", IF(P18="MODERADO", "REDUCIR - COMPARTIR - TRANSFERIR", "EVITAR - REDUCIR - COMPARTIR - TRANSFERIR" ))</f>
        <v>ASUMIR</v>
      </c>
      <c r="R18" s="99" t="s">
        <v>263</v>
      </c>
      <c r="S18" s="147" t="s">
        <v>218</v>
      </c>
    </row>
    <row r="19" spans="1:19" s="2" customFormat="1" ht="64.5" customHeight="1" x14ac:dyDescent="0.2">
      <c r="A19" s="142"/>
      <c r="B19" s="161"/>
      <c r="C19" s="159"/>
      <c r="D19" s="156"/>
      <c r="E19" s="158"/>
      <c r="F19" s="158"/>
      <c r="G19" s="117"/>
      <c r="H19" s="117"/>
      <c r="I19" s="163"/>
      <c r="J19" s="121"/>
      <c r="K19" s="119"/>
      <c r="L19" s="27" t="s">
        <v>216</v>
      </c>
      <c r="M19" s="27" t="s">
        <v>192</v>
      </c>
      <c r="N19" s="42" t="s">
        <v>195</v>
      </c>
      <c r="O19" s="125"/>
      <c r="P19" s="116"/>
      <c r="Q19" s="150"/>
      <c r="R19" s="99" t="s">
        <v>264</v>
      </c>
      <c r="S19" s="147"/>
    </row>
    <row r="20" spans="1:19" s="2" customFormat="1" ht="64.5" customHeight="1" thickBot="1" x14ac:dyDescent="0.25">
      <c r="A20" s="142"/>
      <c r="B20" s="161"/>
      <c r="C20" s="159"/>
      <c r="D20" s="156"/>
      <c r="E20" s="158"/>
      <c r="F20" s="158"/>
      <c r="G20" s="117"/>
      <c r="H20" s="117"/>
      <c r="I20" s="163"/>
      <c r="J20" s="121"/>
      <c r="K20" s="119"/>
      <c r="L20" s="27" t="s">
        <v>217</v>
      </c>
      <c r="M20" s="27" t="s">
        <v>192</v>
      </c>
      <c r="N20" s="42" t="s">
        <v>195</v>
      </c>
      <c r="O20" s="125"/>
      <c r="P20" s="116"/>
      <c r="Q20" s="151"/>
      <c r="R20" s="99" t="s">
        <v>264</v>
      </c>
      <c r="S20" s="148"/>
    </row>
    <row r="21" spans="1:19" s="2" customFormat="1" ht="135" x14ac:dyDescent="0.2">
      <c r="A21" s="142">
        <v>5</v>
      </c>
      <c r="B21" s="160" t="s">
        <v>248</v>
      </c>
      <c r="C21" s="159" t="s">
        <v>219</v>
      </c>
      <c r="D21" s="158" t="s">
        <v>220</v>
      </c>
      <c r="E21" s="157" t="s">
        <v>221</v>
      </c>
      <c r="F21" s="156" t="s">
        <v>222</v>
      </c>
      <c r="G21" s="117" t="s">
        <v>163</v>
      </c>
      <c r="H21" s="117" t="s">
        <v>168</v>
      </c>
      <c r="I21" s="162">
        <f t="shared" ref="I21" si="14">IF(AND(G21="ALTA",H21="ALTO"),9,IF(AND(G21="MEDIA",H21="ALTO"),6,IF(AND(G21="BAJA",H21="ALTO"),3,IF(AND(G21="ALTA",H21="MEDIO"),6,IF(AND(G21="MEDIA",H21="MEDIO"),4,IF(AND(G21="BAJA",H21="MEDIO"),2,IF(AND(G21="ALTA",H21="BAJO"),3,IF(AND(G21="MEDIA",H21="BAJO"),2,1))))))))</f>
        <v>4</v>
      </c>
      <c r="J21" s="120" t="s">
        <v>165</v>
      </c>
      <c r="K21" s="118">
        <f t="shared" ref="K21" si="15">IF(J21="No existen",5, IF(J21="No aplicados",4, IF(J21="Aplicados - No Efectivos",3, IF(J21="Aplicados efectivos y No Documentados",2, 1))))</f>
        <v>1</v>
      </c>
      <c r="L21" s="27" t="s">
        <v>226</v>
      </c>
      <c r="M21" s="27" t="s">
        <v>192</v>
      </c>
      <c r="N21" s="27" t="s">
        <v>180</v>
      </c>
      <c r="O21" s="124">
        <f t="shared" ref="O21" si="16">I21*K21</f>
        <v>4</v>
      </c>
      <c r="P21" s="115" t="str">
        <f t="shared" ref="P21" si="17">IF(O21&gt;=12,"GRAVE", IF(O21&lt;=3, "LEVE", "MODERADO"))</f>
        <v>MODERADO</v>
      </c>
      <c r="Q21" s="149" t="s">
        <v>274</v>
      </c>
      <c r="R21" s="99" t="s">
        <v>265</v>
      </c>
      <c r="S21" s="147" t="s">
        <v>228</v>
      </c>
    </row>
    <row r="22" spans="1:19" s="2" customFormat="1" ht="64.5" customHeight="1" x14ac:dyDescent="0.2">
      <c r="A22" s="142"/>
      <c r="B22" s="161"/>
      <c r="C22" s="159" t="s">
        <v>223</v>
      </c>
      <c r="D22" s="158" t="s">
        <v>224</v>
      </c>
      <c r="E22" s="157"/>
      <c r="F22" s="156" t="s">
        <v>225</v>
      </c>
      <c r="G22" s="117"/>
      <c r="H22" s="117"/>
      <c r="I22" s="163"/>
      <c r="J22" s="121"/>
      <c r="K22" s="119"/>
      <c r="L22" s="110" t="s">
        <v>227</v>
      </c>
      <c r="M22" s="110" t="s">
        <v>192</v>
      </c>
      <c r="N22" s="110" t="s">
        <v>181</v>
      </c>
      <c r="O22" s="125"/>
      <c r="P22" s="116"/>
      <c r="Q22" s="150"/>
      <c r="R22" s="110" t="s">
        <v>266</v>
      </c>
      <c r="S22" s="147"/>
    </row>
    <row r="23" spans="1:19" s="2" customFormat="1" ht="64.5" customHeight="1" x14ac:dyDescent="0.2">
      <c r="A23" s="142"/>
      <c r="B23" s="161"/>
      <c r="C23" s="159" t="s">
        <v>223</v>
      </c>
      <c r="D23" s="158" t="s">
        <v>224</v>
      </c>
      <c r="E23" s="157"/>
      <c r="F23" s="156" t="s">
        <v>225</v>
      </c>
      <c r="G23" s="117"/>
      <c r="H23" s="117"/>
      <c r="I23" s="163"/>
      <c r="J23" s="121"/>
      <c r="K23" s="119"/>
      <c r="L23" s="155"/>
      <c r="M23" s="155"/>
      <c r="N23" s="155"/>
      <c r="O23" s="125"/>
      <c r="P23" s="116"/>
      <c r="Q23" s="151"/>
      <c r="R23" s="155"/>
      <c r="S23" s="147"/>
    </row>
    <row r="24" spans="1:19" s="89" customFormat="1" ht="64.5" customHeight="1" x14ac:dyDescent="0.2">
      <c r="A24" s="145">
        <v>6</v>
      </c>
      <c r="B24" s="160" t="s">
        <v>248</v>
      </c>
      <c r="C24" s="159" t="s">
        <v>229</v>
      </c>
      <c r="D24" s="158" t="s">
        <v>230</v>
      </c>
      <c r="E24" s="158" t="s">
        <v>231</v>
      </c>
      <c r="F24" s="158" t="s">
        <v>232</v>
      </c>
      <c r="G24" s="117" t="s">
        <v>167</v>
      </c>
      <c r="H24" s="117" t="s">
        <v>164</v>
      </c>
      <c r="I24" s="162">
        <f t="shared" ref="I24" si="18">IF(AND(G24="ALTA",H24="ALTO"),9,IF(AND(G24="MEDIA",H24="ALTO"),6,IF(AND(G24="BAJA",H24="ALTO"),3,IF(AND(G24="ALTA",H24="MEDIO"),6,IF(AND(G24="MEDIA",H24="MEDIO"),4,IF(AND(G24="BAJA",H24="MEDIO"),2,IF(AND(G24="ALTA",H24="BAJO"),3,IF(AND(G24="MEDIA",H24="BAJO"),2,1))))))))</f>
        <v>9</v>
      </c>
      <c r="J24" s="166" t="s">
        <v>169</v>
      </c>
      <c r="K24" s="88"/>
      <c r="L24" s="27" t="s">
        <v>233</v>
      </c>
      <c r="M24" s="27" t="s">
        <v>206</v>
      </c>
      <c r="N24" s="42" t="s">
        <v>195</v>
      </c>
      <c r="O24" s="124">
        <f t="shared" ref="O24" si="19">I24*K24</f>
        <v>0</v>
      </c>
      <c r="P24" s="115" t="str">
        <f t="shared" ref="P24" si="20">IF(O24&gt;=12,"GRAVE", IF(O24&lt;=3, "LEVE", "MODERADO"))</f>
        <v>LEVE</v>
      </c>
      <c r="Q24" s="149" t="str">
        <f t="shared" ref="Q24" si="21">IF(P24="LEVE","ASUMIR", IF(P24="MODERADO", "REDUCIR - COMPARTIR - TRANSFERIR", "EVITAR - REDUCIR - COMPARTIR - TRANSFERIR" ))</f>
        <v>ASUMIR</v>
      </c>
      <c r="R24" s="110" t="s">
        <v>267</v>
      </c>
      <c r="S24" s="147" t="s">
        <v>235</v>
      </c>
    </row>
    <row r="25" spans="1:19" s="89" customFormat="1" ht="64.5" customHeight="1" x14ac:dyDescent="0.2">
      <c r="A25" s="146"/>
      <c r="B25" s="161"/>
      <c r="C25" s="159"/>
      <c r="D25" s="158"/>
      <c r="E25" s="158"/>
      <c r="F25" s="158"/>
      <c r="G25" s="117"/>
      <c r="H25" s="117"/>
      <c r="I25" s="163"/>
      <c r="J25" s="167"/>
      <c r="K25" s="88"/>
      <c r="L25" s="110" t="s">
        <v>234</v>
      </c>
      <c r="M25" s="110" t="s">
        <v>192</v>
      </c>
      <c r="N25" s="110" t="s">
        <v>195</v>
      </c>
      <c r="O25" s="125"/>
      <c r="P25" s="116"/>
      <c r="Q25" s="150"/>
      <c r="R25" s="111"/>
      <c r="S25" s="147"/>
    </row>
    <row r="26" spans="1:19" s="89" customFormat="1" ht="64.5" customHeight="1" thickBot="1" x14ac:dyDescent="0.25">
      <c r="A26" s="175"/>
      <c r="B26" s="161"/>
      <c r="C26" s="159"/>
      <c r="D26" s="158"/>
      <c r="E26" s="158"/>
      <c r="F26" s="158"/>
      <c r="G26" s="117"/>
      <c r="H26" s="117"/>
      <c r="I26" s="163"/>
      <c r="J26" s="168"/>
      <c r="K26" s="88"/>
      <c r="L26" s="155"/>
      <c r="M26" s="155"/>
      <c r="N26" s="155"/>
      <c r="O26" s="125"/>
      <c r="P26" s="116"/>
      <c r="Q26" s="151"/>
      <c r="R26" s="112"/>
      <c r="S26" s="148"/>
    </row>
    <row r="27" spans="1:19" s="2" customFormat="1" ht="45.75" customHeight="1" x14ac:dyDescent="0.2">
      <c r="A27" s="142">
        <v>7</v>
      </c>
      <c r="B27" s="160" t="s">
        <v>248</v>
      </c>
      <c r="C27" s="159" t="s">
        <v>269</v>
      </c>
      <c r="D27" s="158" t="s">
        <v>270</v>
      </c>
      <c r="E27" s="156" t="s">
        <v>271</v>
      </c>
      <c r="F27" s="158" t="s">
        <v>272</v>
      </c>
      <c r="G27" s="117" t="s">
        <v>268</v>
      </c>
      <c r="H27" s="117" t="s">
        <v>164</v>
      </c>
      <c r="I27" s="162">
        <f t="shared" ref="I27" si="22">IF(AND(G27="ALTA",H27="ALTO"),9,IF(AND(G27="MEDIA",H27="ALTO"),6,IF(AND(G27="BAJA",H27="ALTO"),3,IF(AND(G27="ALTA",H27="MEDIO"),6,IF(AND(G27="MEDIA",H27="MEDIO"),4,IF(AND(G27="BAJA",H27="MEDIO"),2,IF(AND(G27="ALTA",H27="BAJO"),3,IF(AND(G27="MEDIA",H27="BAJO"),2,1))))))))</f>
        <v>3</v>
      </c>
      <c r="J27" s="120" t="s">
        <v>169</v>
      </c>
      <c r="K27" s="118">
        <f t="shared" ref="K27" si="23">IF(J27="No existen",5, IF(J27="No aplicados",4, IF(J27="Aplicados - No Efectivos",3, IF(J27="Aplicados efectivos y No Documentados",2, 1))))</f>
        <v>3</v>
      </c>
      <c r="L27" s="27" t="s">
        <v>273</v>
      </c>
      <c r="M27" s="27" t="s">
        <v>206</v>
      </c>
      <c r="N27" s="27" t="s">
        <v>195</v>
      </c>
      <c r="O27" s="124">
        <f t="shared" ref="O27" si="24">I27*K27</f>
        <v>9</v>
      </c>
      <c r="P27" s="115" t="str">
        <f t="shared" ref="P27" si="25">IF(O27&gt;=12,"GRAVE", IF(O27&lt;=3, "LEVE", "MODERADO"))</f>
        <v>MODERADO</v>
      </c>
      <c r="Q27" s="149" t="s">
        <v>274</v>
      </c>
      <c r="R27" s="99" t="s">
        <v>275</v>
      </c>
      <c r="S27" s="147" t="s">
        <v>276</v>
      </c>
    </row>
    <row r="28" spans="1:19" s="2" customFormat="1" ht="63.75" customHeight="1" x14ac:dyDescent="0.2">
      <c r="A28" s="142"/>
      <c r="B28" s="161"/>
      <c r="C28" s="159"/>
      <c r="D28" s="158"/>
      <c r="E28" s="156"/>
      <c r="F28" s="158"/>
      <c r="G28" s="117"/>
      <c r="H28" s="117"/>
      <c r="I28" s="163"/>
      <c r="J28" s="121"/>
      <c r="K28" s="119"/>
      <c r="L28" s="27" t="s">
        <v>207</v>
      </c>
      <c r="M28" s="27" t="s">
        <v>192</v>
      </c>
      <c r="N28" s="27" t="s">
        <v>181</v>
      </c>
      <c r="O28" s="125"/>
      <c r="P28" s="116"/>
      <c r="Q28" s="150"/>
      <c r="R28" s="99" t="s">
        <v>277</v>
      </c>
      <c r="S28" s="147"/>
    </row>
    <row r="29" spans="1:19" s="2" customFormat="1" ht="63.75" customHeight="1" thickBot="1" x14ac:dyDescent="0.25">
      <c r="A29" s="171"/>
      <c r="B29" s="174"/>
      <c r="C29" s="159"/>
      <c r="D29" s="158"/>
      <c r="E29" s="156"/>
      <c r="F29" s="158"/>
      <c r="G29" s="169"/>
      <c r="H29" s="169"/>
      <c r="I29" s="164"/>
      <c r="J29" s="170"/>
      <c r="K29" s="152"/>
      <c r="L29" s="27" t="s">
        <v>208</v>
      </c>
      <c r="M29" s="27" t="s">
        <v>206</v>
      </c>
      <c r="N29" s="67" t="s">
        <v>195</v>
      </c>
      <c r="O29" s="153"/>
      <c r="P29" s="154"/>
      <c r="Q29" s="165"/>
      <c r="R29" s="99" t="s">
        <v>278</v>
      </c>
      <c r="S29" s="148"/>
    </row>
    <row r="30" spans="1:19" ht="47.25" customHeight="1" x14ac:dyDescent="0.2"/>
    <row r="34" spans="12:12" x14ac:dyDescent="0.2">
      <c r="L34" s="26"/>
    </row>
  </sheetData>
  <sheetProtection formatRows="0" insertRows="0" deleteRows="0" selectLockedCells="1" autoFilter="0"/>
  <mergeCells count="129">
    <mergeCell ref="J7:O7"/>
    <mergeCell ref="Q7:S7"/>
    <mergeCell ref="F9:F11"/>
    <mergeCell ref="G9:G11"/>
    <mergeCell ref="H9:H11"/>
    <mergeCell ref="I9:I11"/>
    <mergeCell ref="I15:I17"/>
    <mergeCell ref="I18:I20"/>
    <mergeCell ref="I21:I23"/>
    <mergeCell ref="I12:I14"/>
    <mergeCell ref="O12:O14"/>
    <mergeCell ref="H18:H20"/>
    <mergeCell ref="N22:N23"/>
    <mergeCell ref="Q12:Q14"/>
    <mergeCell ref="Q18:Q20"/>
    <mergeCell ref="Q21:Q23"/>
    <mergeCell ref="R10:R11"/>
    <mergeCell ref="A27:A29"/>
    <mergeCell ref="A7:A8"/>
    <mergeCell ref="B27:B29"/>
    <mergeCell ref="C27:C29"/>
    <mergeCell ref="D27:D29"/>
    <mergeCell ref="E27:E29"/>
    <mergeCell ref="F27:F29"/>
    <mergeCell ref="D15:D17"/>
    <mergeCell ref="E15:E17"/>
    <mergeCell ref="F15:F17"/>
    <mergeCell ref="B12:B14"/>
    <mergeCell ref="C12:C14"/>
    <mergeCell ref="D12:D14"/>
    <mergeCell ref="E12:E14"/>
    <mergeCell ref="F12:F14"/>
    <mergeCell ref="A24:A26"/>
    <mergeCell ref="C24:C26"/>
    <mergeCell ref="D24:D26"/>
    <mergeCell ref="E24:E26"/>
    <mergeCell ref="F24:F26"/>
    <mergeCell ref="B18:B20"/>
    <mergeCell ref="B15:B17"/>
    <mergeCell ref="C15:C17"/>
    <mergeCell ref="B24:B26"/>
    <mergeCell ref="Q27:Q29"/>
    <mergeCell ref="P21:P23"/>
    <mergeCell ref="P18:P20"/>
    <mergeCell ref="G15:G17"/>
    <mergeCell ref="G12:G14"/>
    <mergeCell ref="J24:J26"/>
    <mergeCell ref="G24:G26"/>
    <mergeCell ref="H24:H26"/>
    <mergeCell ref="I24:I26"/>
    <mergeCell ref="G21:G23"/>
    <mergeCell ref="H21:H23"/>
    <mergeCell ref="J21:J23"/>
    <mergeCell ref="K21:K23"/>
    <mergeCell ref="O18:O20"/>
    <mergeCell ref="G27:G29"/>
    <mergeCell ref="H27:H29"/>
    <mergeCell ref="J27:J29"/>
    <mergeCell ref="G18:G20"/>
    <mergeCell ref="L22:L23"/>
    <mergeCell ref="M22:M23"/>
    <mergeCell ref="B9:B11"/>
    <mergeCell ref="B21:B23"/>
    <mergeCell ref="O21:O23"/>
    <mergeCell ref="J9:J11"/>
    <mergeCell ref="K9:K11"/>
    <mergeCell ref="C9:C11"/>
    <mergeCell ref="D9:D11"/>
    <mergeCell ref="E9:E11"/>
    <mergeCell ref="I27:I29"/>
    <mergeCell ref="A15:A17"/>
    <mergeCell ref="A18:A20"/>
    <mergeCell ref="A21:A23"/>
    <mergeCell ref="F21:F23"/>
    <mergeCell ref="E21:E23"/>
    <mergeCell ref="D21:D23"/>
    <mergeCell ref="C21:C23"/>
    <mergeCell ref="E18:E20"/>
    <mergeCell ref="F18:F20"/>
    <mergeCell ref="C18:C20"/>
    <mergeCell ref="D18:D20"/>
    <mergeCell ref="A9:A11"/>
    <mergeCell ref="S27:S29"/>
    <mergeCell ref="H15:H17"/>
    <mergeCell ref="S18:S20"/>
    <mergeCell ref="Q15:Q17"/>
    <mergeCell ref="P15:P17"/>
    <mergeCell ref="S15:S17"/>
    <mergeCell ref="J18:J20"/>
    <mergeCell ref="K18:K20"/>
    <mergeCell ref="J15:J17"/>
    <mergeCell ref="K15:K17"/>
    <mergeCell ref="O15:O17"/>
    <mergeCell ref="S21:S23"/>
    <mergeCell ref="K27:K29"/>
    <mergeCell ref="O27:O29"/>
    <mergeCell ref="P27:P29"/>
    <mergeCell ref="O24:O26"/>
    <mergeCell ref="P24:P26"/>
    <mergeCell ref="Q24:Q26"/>
    <mergeCell ref="S24:S26"/>
    <mergeCell ref="L25:L26"/>
    <mergeCell ref="M25:M26"/>
    <mergeCell ref="N25:N26"/>
    <mergeCell ref="R22:R23"/>
    <mergeCell ref="R24:R26"/>
    <mergeCell ref="D2:O2"/>
    <mergeCell ref="D3:O4"/>
    <mergeCell ref="S12:S14"/>
    <mergeCell ref="P12:P14"/>
    <mergeCell ref="H12:H14"/>
    <mergeCell ref="K12:K14"/>
    <mergeCell ref="J12:J14"/>
    <mergeCell ref="I5:P5"/>
    <mergeCell ref="P1:P4"/>
    <mergeCell ref="O9:O11"/>
    <mergeCell ref="Q9:Q11"/>
    <mergeCell ref="P9:P11"/>
    <mergeCell ref="S9:S11"/>
    <mergeCell ref="R5:S5"/>
    <mergeCell ref="P7:P8"/>
    <mergeCell ref="J8:K8"/>
    <mergeCell ref="B7:F7"/>
    <mergeCell ref="G7:I7"/>
    <mergeCell ref="D5:G5"/>
    <mergeCell ref="A6:C6"/>
    <mergeCell ref="A5:C5"/>
    <mergeCell ref="A12:A14"/>
    <mergeCell ref="D6:S6"/>
  </mergeCells>
  <phoneticPr fontId="4" type="noConversion"/>
  <conditionalFormatting sqref="J9:J23 N9:N20 J27:J29">
    <cfRule type="containsText" dxfId="107" priority="137" stopIfTrue="1" operator="containsText" text="3">
      <formula>NOT(ISERROR(SEARCH("3",J9)))</formula>
    </cfRule>
    <cfRule type="containsText" dxfId="106" priority="138" stopIfTrue="1" operator="containsText" text="3">
      <formula>NOT(ISERROR(SEARCH("3",J9)))</formula>
    </cfRule>
    <cfRule type="containsText" dxfId="105" priority="141" stopIfTrue="1" operator="containsText" text="1">
      <formula>NOT(ISERROR(SEARCH("1",J9)))</formula>
    </cfRule>
  </conditionalFormatting>
  <conditionalFormatting sqref="G9:G29">
    <cfRule type="containsText" dxfId="104" priority="93" operator="containsText" text="MEDIA">
      <formula>NOT(ISERROR(SEARCH("MEDIA",G9)))</formula>
    </cfRule>
    <cfRule type="containsText" dxfId="103" priority="94" operator="containsText" text="ALTA">
      <formula>NOT(ISERROR(SEARCH("ALTA",G9)))</formula>
    </cfRule>
    <cfRule type="containsText" dxfId="102" priority="95" operator="containsText" text="BAJA">
      <formula>NOT(ISERROR(SEARCH("BAJA",G9)))</formula>
    </cfRule>
  </conditionalFormatting>
  <conditionalFormatting sqref="H9:H29">
    <cfRule type="containsText" dxfId="101" priority="90" operator="containsText" text="MEDIO">
      <formula>NOT(ISERROR(SEARCH("MEDIO",H9)))</formula>
    </cfRule>
    <cfRule type="containsText" dxfId="100" priority="91" operator="containsText" text="ALTO">
      <formula>NOT(ISERROR(SEARCH("ALTO",H9)))</formula>
    </cfRule>
    <cfRule type="containsText" dxfId="99" priority="92" operator="containsText" text="BAJO">
      <formula>NOT(ISERROR(SEARCH("BAJO",H9)))</formula>
    </cfRule>
  </conditionalFormatting>
  <conditionalFormatting sqref="J9:J23 J27:J29">
    <cfRule type="cellIs" dxfId="98" priority="81" operator="between">
      <formula>2</formula>
      <formula>3</formula>
    </cfRule>
  </conditionalFormatting>
  <conditionalFormatting sqref="I9:I29">
    <cfRule type="cellIs" dxfId="97" priority="64" operator="equal">
      <formula>1</formula>
    </cfRule>
    <cfRule type="cellIs" dxfId="96" priority="65" stopIfTrue="1" operator="between">
      <formula>2</formula>
      <formula>4</formula>
    </cfRule>
    <cfRule type="cellIs" dxfId="95" priority="66" operator="greaterThanOrEqual">
      <formula>6</formula>
    </cfRule>
  </conditionalFormatting>
  <conditionalFormatting sqref="O9:O29">
    <cfRule type="cellIs" dxfId="94" priority="61" operator="lessThanOrEqual">
      <formula>3</formula>
    </cfRule>
    <cfRule type="cellIs" dxfId="93" priority="62" stopIfTrue="1" operator="between">
      <formula>4</formula>
      <formula>10</formula>
    </cfRule>
    <cfRule type="cellIs" dxfId="92" priority="63" operator="greaterThanOrEqual">
      <formula>10</formula>
    </cfRule>
  </conditionalFormatting>
  <conditionalFormatting sqref="P9:P29">
    <cfRule type="cellIs" dxfId="91" priority="58" operator="equal">
      <formula>"LEVE"</formula>
    </cfRule>
    <cfRule type="cellIs" dxfId="90" priority="59" operator="equal">
      <formula>"MODERADO"</formula>
    </cfRule>
    <cfRule type="cellIs" dxfId="89" priority="60" operator="equal">
      <formula>"GRAVE"</formula>
    </cfRule>
  </conditionalFormatting>
  <conditionalFormatting sqref="R12">
    <cfRule type="containsText" dxfId="88" priority="55" stopIfTrue="1" operator="containsText" text="3">
      <formula>NOT(ISERROR(SEARCH("3",R12)))</formula>
    </cfRule>
    <cfRule type="containsText" dxfId="87" priority="56" stopIfTrue="1" operator="containsText" text="3">
      <formula>NOT(ISERROR(SEARCH("3",R12)))</formula>
    </cfRule>
    <cfRule type="containsText" dxfId="86" priority="57" stopIfTrue="1" operator="containsText" text="1">
      <formula>NOT(ISERROR(SEARCH("1",R12)))</formula>
    </cfRule>
  </conditionalFormatting>
  <conditionalFormatting sqref="R13">
    <cfRule type="containsText" dxfId="85" priority="52" stopIfTrue="1" operator="containsText" text="3">
      <formula>NOT(ISERROR(SEARCH("3",R13)))</formula>
    </cfRule>
    <cfRule type="containsText" dxfId="84" priority="53" stopIfTrue="1" operator="containsText" text="3">
      <formula>NOT(ISERROR(SEARCH("3",R13)))</formula>
    </cfRule>
    <cfRule type="containsText" dxfId="83" priority="54" stopIfTrue="1" operator="containsText" text="1">
      <formula>NOT(ISERROR(SEARCH("1",R13)))</formula>
    </cfRule>
  </conditionalFormatting>
  <conditionalFormatting sqref="N21:N22">
    <cfRule type="containsText" dxfId="82" priority="46" stopIfTrue="1" operator="containsText" text="3">
      <formula>NOT(ISERROR(SEARCH("3",N21)))</formula>
    </cfRule>
    <cfRule type="containsText" dxfId="81" priority="47" stopIfTrue="1" operator="containsText" text="3">
      <formula>NOT(ISERROR(SEARCH("3",N21)))</formula>
    </cfRule>
    <cfRule type="containsText" dxfId="80" priority="48" stopIfTrue="1" operator="containsText" text="1">
      <formula>NOT(ISERROR(SEARCH("1",N21)))</formula>
    </cfRule>
  </conditionalFormatting>
  <conditionalFormatting sqref="L10:L11">
    <cfRule type="containsText" dxfId="79" priority="43" stopIfTrue="1" operator="containsText" text="3">
      <formula>NOT(ISERROR(SEARCH("3",L10)))</formula>
    </cfRule>
    <cfRule type="containsText" dxfId="78" priority="44" stopIfTrue="1" operator="containsText" text="3">
      <formula>NOT(ISERROR(SEARCH("3",L10)))</formula>
    </cfRule>
    <cfRule type="containsText" dxfId="77" priority="45" stopIfTrue="1" operator="containsText" text="1">
      <formula>NOT(ISERROR(SEARCH("1",L10)))</formula>
    </cfRule>
  </conditionalFormatting>
  <conditionalFormatting sqref="M9:M11">
    <cfRule type="containsText" dxfId="76" priority="40" stopIfTrue="1" operator="containsText" text="3">
      <formula>NOT(ISERROR(SEARCH("3",M9)))</formula>
    </cfRule>
    <cfRule type="containsText" dxfId="75" priority="41" stopIfTrue="1" operator="containsText" text="3">
      <formula>NOT(ISERROR(SEARCH("3",M9)))</formula>
    </cfRule>
    <cfRule type="containsText" dxfId="74" priority="42" stopIfTrue="1" operator="containsText" text="1">
      <formula>NOT(ISERROR(SEARCH("1",M9)))</formula>
    </cfRule>
  </conditionalFormatting>
  <conditionalFormatting sqref="L12:M14">
    <cfRule type="containsText" dxfId="73" priority="37" stopIfTrue="1" operator="containsText" text="3">
      <formula>NOT(ISERROR(SEARCH("3",L12)))</formula>
    </cfRule>
    <cfRule type="containsText" dxfId="72" priority="38" stopIfTrue="1" operator="containsText" text="3">
      <formula>NOT(ISERROR(SEARCH("3",L12)))</formula>
    </cfRule>
    <cfRule type="containsText" dxfId="71" priority="39" stopIfTrue="1" operator="containsText" text="1">
      <formula>NOT(ISERROR(SEARCH("1",L12)))</formula>
    </cfRule>
  </conditionalFormatting>
  <conditionalFormatting sqref="L15:M17">
    <cfRule type="containsText" dxfId="70" priority="34" stopIfTrue="1" operator="containsText" text="3">
      <formula>NOT(ISERROR(SEARCH("3",L15)))</formula>
    </cfRule>
    <cfRule type="containsText" dxfId="69" priority="35" stopIfTrue="1" operator="containsText" text="3">
      <formula>NOT(ISERROR(SEARCH("3",L15)))</formula>
    </cfRule>
    <cfRule type="containsText" dxfId="68" priority="36" stopIfTrue="1" operator="containsText" text="1">
      <formula>NOT(ISERROR(SEARCH("1",L15)))</formula>
    </cfRule>
  </conditionalFormatting>
  <conditionalFormatting sqref="L18:M20">
    <cfRule type="containsText" dxfId="67" priority="31" stopIfTrue="1" operator="containsText" text="3">
      <formula>NOT(ISERROR(SEARCH("3",L18)))</formula>
    </cfRule>
    <cfRule type="containsText" dxfId="66" priority="32" stopIfTrue="1" operator="containsText" text="3">
      <formula>NOT(ISERROR(SEARCH("3",L18)))</formula>
    </cfRule>
    <cfRule type="containsText" dxfId="65" priority="33" stopIfTrue="1" operator="containsText" text="1">
      <formula>NOT(ISERROR(SEARCH("1",L18)))</formula>
    </cfRule>
  </conditionalFormatting>
  <conditionalFormatting sqref="L21:M22">
    <cfRule type="containsText" dxfId="64" priority="28" stopIfTrue="1" operator="containsText" text="3">
      <formula>NOT(ISERROR(SEARCH("3",L21)))</formula>
    </cfRule>
    <cfRule type="containsText" dxfId="63" priority="29" stopIfTrue="1" operator="containsText" text="3">
      <formula>NOT(ISERROR(SEARCH("3",L21)))</formula>
    </cfRule>
    <cfRule type="containsText" dxfId="62" priority="30" stopIfTrue="1" operator="containsText" text="1">
      <formula>NOT(ISERROR(SEARCH("1",L21)))</formula>
    </cfRule>
  </conditionalFormatting>
  <conditionalFormatting sqref="N25">
    <cfRule type="containsText" dxfId="61" priority="13" stopIfTrue="1" operator="containsText" text="3">
      <formula>NOT(ISERROR(SEARCH("3",N25)))</formula>
    </cfRule>
    <cfRule type="containsText" dxfId="60" priority="14" stopIfTrue="1" operator="containsText" text="3">
      <formula>NOT(ISERROR(SEARCH("3",N25)))</formula>
    </cfRule>
    <cfRule type="containsText" dxfId="59" priority="15" stopIfTrue="1" operator="containsText" text="1">
      <formula>NOT(ISERROR(SEARCH("1",N25)))</formula>
    </cfRule>
  </conditionalFormatting>
  <conditionalFormatting sqref="N24">
    <cfRule type="containsText" dxfId="58" priority="22" stopIfTrue="1" operator="containsText" text="3">
      <formula>NOT(ISERROR(SEARCH("3",N24)))</formula>
    </cfRule>
    <cfRule type="containsText" dxfId="57" priority="23" stopIfTrue="1" operator="containsText" text="3">
      <formula>NOT(ISERROR(SEARCH("3",N24)))</formula>
    </cfRule>
    <cfRule type="containsText" dxfId="56" priority="24" stopIfTrue="1" operator="containsText" text="1">
      <formula>NOT(ISERROR(SEARCH("1",N24)))</formula>
    </cfRule>
  </conditionalFormatting>
  <conditionalFormatting sqref="L24:M24 L25">
    <cfRule type="containsText" dxfId="55" priority="19" stopIfTrue="1" operator="containsText" text="3">
      <formula>NOT(ISERROR(SEARCH("3",L24)))</formula>
    </cfRule>
    <cfRule type="containsText" dxfId="54" priority="20" stopIfTrue="1" operator="containsText" text="3">
      <formula>NOT(ISERROR(SEARCH("3",L24)))</formula>
    </cfRule>
    <cfRule type="containsText" dxfId="53" priority="21" stopIfTrue="1" operator="containsText" text="1">
      <formula>NOT(ISERROR(SEARCH("1",L24)))</formula>
    </cfRule>
  </conditionalFormatting>
  <conditionalFormatting sqref="M25">
    <cfRule type="containsText" dxfId="52" priority="16" stopIfTrue="1" operator="containsText" text="3">
      <formula>NOT(ISERROR(SEARCH("3",M25)))</formula>
    </cfRule>
    <cfRule type="containsText" dxfId="51" priority="17" stopIfTrue="1" operator="containsText" text="3">
      <formula>NOT(ISERROR(SEARCH("3",M25)))</formula>
    </cfRule>
    <cfRule type="containsText" dxfId="50" priority="18" stopIfTrue="1" operator="containsText" text="1">
      <formula>NOT(ISERROR(SEARCH("1",M25)))</formula>
    </cfRule>
  </conditionalFormatting>
  <conditionalFormatting sqref="N27:N29">
    <cfRule type="containsText" dxfId="49" priority="10" stopIfTrue="1" operator="containsText" text="3">
      <formula>NOT(ISERROR(SEARCH("3",N27)))</formula>
    </cfRule>
    <cfRule type="containsText" dxfId="48" priority="11" stopIfTrue="1" operator="containsText" text="3">
      <formula>NOT(ISERROR(SEARCH("3",N27)))</formula>
    </cfRule>
    <cfRule type="containsText" dxfId="47" priority="12" stopIfTrue="1" operator="containsText" text="1">
      <formula>NOT(ISERROR(SEARCH("1",N27)))</formula>
    </cfRule>
  </conditionalFormatting>
  <conditionalFormatting sqref="M27:M28">
    <cfRule type="containsText" dxfId="46" priority="7" stopIfTrue="1" operator="containsText" text="3">
      <formula>NOT(ISERROR(SEARCH("3",M27)))</formula>
    </cfRule>
    <cfRule type="containsText" dxfId="45" priority="8" stopIfTrue="1" operator="containsText" text="3">
      <formula>NOT(ISERROR(SEARCH("3",M27)))</formula>
    </cfRule>
    <cfRule type="containsText" dxfId="44" priority="9" stopIfTrue="1" operator="containsText" text="1">
      <formula>NOT(ISERROR(SEARCH("1",M27)))</formula>
    </cfRule>
  </conditionalFormatting>
  <conditionalFormatting sqref="L27:L29">
    <cfRule type="containsText" dxfId="43" priority="4" stopIfTrue="1" operator="containsText" text="3">
      <formula>NOT(ISERROR(SEARCH("3",L27)))</formula>
    </cfRule>
    <cfRule type="containsText" dxfId="42" priority="5" stopIfTrue="1" operator="containsText" text="3">
      <formula>NOT(ISERROR(SEARCH("3",L27)))</formula>
    </cfRule>
    <cfRule type="containsText" dxfId="41" priority="6" stopIfTrue="1" operator="containsText" text="1">
      <formula>NOT(ISERROR(SEARCH("1",L27)))</formula>
    </cfRule>
  </conditionalFormatting>
  <conditionalFormatting sqref="M29">
    <cfRule type="containsText" dxfId="40" priority="1" stopIfTrue="1" operator="containsText" text="3">
      <formula>NOT(ISERROR(SEARCH("3",M29)))</formula>
    </cfRule>
    <cfRule type="containsText" dxfId="39" priority="2" stopIfTrue="1" operator="containsText" text="3">
      <formula>NOT(ISERROR(SEARCH("3",M29)))</formula>
    </cfRule>
    <cfRule type="containsText" dxfId="38" priority="3" stopIfTrue="1" operator="containsText" text="1">
      <formula>NOT(ISERROR(SEARCH("1",M29)))</formula>
    </cfRule>
  </conditionalFormatting>
  <dataValidations xWindow="774" yWindow="424" count="19">
    <dataValidation allowBlank="1" showInputMessage="1" showErrorMessage="1" promptTitle="INDICADOR  DEL RIESGO" prompt="Establezca un indicador que permita monitorear el riesgo" sqref="S9:S29"/>
    <dataValidation allowBlank="1" showInputMessage="1" showErrorMessage="1" promptTitle="CONTROL" prompt="Defina el estado del control asociado al riesgo" sqref="K9:K29"/>
    <dataValidation type="list" allowBlank="1" showInputMessage="1" showErrorMessage="1" promptTitle="PROBABILIDAD" prompt="Seleccione la probabilidad de ocurrencia del riesgo" sqref="G12:G29">
      <formula1>"ALTA,MEDIA, BAJA"</formula1>
    </dataValidation>
    <dataValidation type="list" allowBlank="1" showInputMessage="1" showErrorMessage="1" promptTitle="IMPACTO" prompt="Seleccione el nivel de impacto del riesgo" sqref="H12:H29">
      <formula1>"ALTO, MEDIO, BAJO"</formula1>
    </dataValidation>
    <dataValidation allowBlank="1" showInputMessage="1" showErrorMessage="1" prompt="Defina el riesgo_x000a_" sqref="C9:C26"/>
    <dataValidation allowBlank="1" showInputMessage="1" showErrorMessage="1" prompt="Describa brevemente en qué consiste el riesgo" sqref="D9:D26"/>
    <dataValidation allowBlank="1" showInputMessage="1" showErrorMessage="1" prompt="Identiique aquellas principales consecuencias que se pueden presentar al momento de que se materialice el riesgo" sqref="F9:F26"/>
    <dataValidation type="date" operator="greaterThan" allowBlank="1" showInputMessage="1" showErrorMessage="1" errorTitle="INTRODUZCA FECHA" error="DD/MM/AA" promptTitle="FECHA DE ELABORACIÓN" prompt="Ingrese la fecha en la cual elabora el plan de manejo de riesgos" sqref="R3">
      <formula1>#REF!</formula1>
    </dataValidation>
    <dataValidation type="list" allowBlank="1" showInputMessage="1" showErrorMessage="1" promptTitle="Periodicidad" prompt="Determine los intervalos en los cuales aplica el control" sqref="M9:M22 M24:M29">
      <formula1>"Anual, Semestral, Trimestral, Bimestral, Mensual, Quincenal, Semanal, Diaria,Otra"</formula1>
    </dataValidation>
    <dataValidation type="list" allowBlank="1" showInputMessage="1" showErrorMessage="1" promptTitle="Tipo de control" prompt="Defina que tipo de control es el que se aplica" sqref="N9:N22 N24:N29">
      <formula1>"Detectivo, Correctivo, Preventivo, Direccion"</formula1>
    </dataValidation>
    <dataValidation allowBlank="1" showInputMessage="1" showErrorMessage="1" prompt="De acuerdo al análisis de los factores interno y externos que incluyo en el estudio de contexto del proceso, establezca claramente la causa que genera el riesgo." sqref="E9:E26"/>
    <dataValidation type="list" allowBlank="1" showInputMessage="1" showErrorMessage="1" errorTitle="DATO NO VALIDO" error="CELDA DE SELECCIÓN  - NO CAMBIAR CONFIGURACIÓN" promptTitle="PROBABILIDAD" prompt="Seleccione la probabilidad de ocurrencia del riesgo" sqref="G9:G11">
      <formula1>"ALTA,MEDIA, BAJA"</formula1>
    </dataValidation>
    <dataValidation type="list" allowBlank="1" showInputMessage="1" showErrorMessage="1" errorTitle="DATO NO VALIDO" error="CELDA DE SELECCIÓN - NO CAMBIAR CONFIGURACIÓN" promptTitle="IMPACTO" prompt="Seleccione el nivel de impacto del riesgo" sqref="H9:H11">
      <formula1>"ALTO, MEDIO, BAJO"</formula1>
    </dataValidation>
    <dataValidation type="list" allowBlank="1" showInputMessage="1" showErrorMessage="1" errorTitle="DATO NO VALIDO" error="CELDA DE SELECCIÓN - NO CAMBIAR CONFIGURACIÓN" promptTitle="TIPO DE RIESGO" prompt="Seleccione el Tipo de Riesgo" sqref="B9:B29">
      <formula1>"Estratégico, Imagen, Operacional, Financiero, Contable, Presupuestal, Cumplimiento, Tecnología, Información, Transparencia, Laborales, Ambiental, Derechos Humanos"</formula1>
    </dataValidation>
    <dataValidation type="custom" allowBlank="1" showInputMessage="1" showErrorMessage="1" sqref="L34">
      <formula1>IF(OR(#REF!="0",#REF!= "I",#REF!= "II"),"NO APLICA", "xxxxxx")</formula1>
    </dataValidation>
    <dataValidation allowBlank="1" showInputMessage="1" showErrorMessage="1" promptTitle="TRATAMIENTO DEL RIESGO" prompt="Defina el tratamiento que se le dará al riesgo" sqref="Q27 Q12 Q15 Q18 Q21 Q9 Q24"/>
    <dataValidation type="list" allowBlank="1" showInputMessage="1" showErrorMessage="1" errorTitle="DATO NO VÁLIDO" error="CELDA DE SELECCIÓN - NO CAMBIAR CONFIGURACIÓN" promptTitle="Estado del Control" prompt="Determine el estado del control" sqref="J9:J29">
      <formula1>"No existen, No aplicados, Aplicados - No efectivos, Aplicados efectivos y No Documentados, Documentados Aplicados y Efectivos"</formula1>
    </dataValidation>
    <dataValidation type="list" allowBlank="1" showInputMessage="1" showErrorMessage="1" errorTitle="DATO NO VÁLIDO" error="CELDA DE SELECCIÓN - NO CAMBIAR CONFIGURACIÓN" promptTitle="CONTROL" prompt="Defina el estado del control asociado al riesgo" sqref="J9:J29">
      <formula1>"No existen, No aplicados, Aplicados - No efectivos, Aplicados efectivos y No Documentados, Documentados Aplicados y Efectivos"</formula1>
    </dataValidation>
    <dataValidation type="date" allowBlank="1" showInputMessage="1" showErrorMessage="1" promptTitle="FECHA" prompt="DD/MM/AAAA" sqref="R5:S5">
      <formula1>41426</formula1>
      <formula2>45078</formula2>
    </dataValidation>
  </dataValidations>
  <pageMargins left="1.3779527559055118" right="0.15748031496062992" top="0.59055118110236227" bottom="0.39370078740157483" header="0" footer="0"/>
  <pageSetup paperSize="120" scale="58" fitToHeight="10" orientation="landscape" horizontalDpi="1200" verticalDpi="1200"/>
  <headerFooter alignWithMargins="0"/>
  <drawing r:id="rId1"/>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enableFormatConditionsCalculation="0"/>
  <dimension ref="A1:Q49"/>
  <sheetViews>
    <sheetView topLeftCell="H4" zoomScale="70" zoomScaleNormal="70" zoomScaleSheetLayoutView="130" zoomScalePageLayoutView="80" workbookViewId="0">
      <selection activeCell="Q1" sqref="Q1"/>
    </sheetView>
  </sheetViews>
  <sheetFormatPr baseColWidth="10" defaultColWidth="11.42578125" defaultRowHeight="12.75" x14ac:dyDescent="0.2"/>
  <cols>
    <col min="1" max="1" width="8" style="3" customWidth="1"/>
    <col min="2" max="2" width="13.42578125" style="3" customWidth="1"/>
    <col min="3" max="3" width="20.7109375" style="4" customWidth="1"/>
    <col min="4" max="5" width="32.42578125" style="4" customWidth="1"/>
    <col min="6" max="6" width="24.7109375" style="4" customWidth="1"/>
    <col min="7" max="7" width="16" style="4" customWidth="1"/>
    <col min="8" max="8" width="22.140625" style="3" customWidth="1"/>
    <col min="9" max="9" width="19.42578125" style="3" customWidth="1"/>
    <col min="10" max="11" width="22.7109375" style="3" customWidth="1"/>
    <col min="12" max="12" width="21.85546875" style="3" customWidth="1"/>
    <col min="13" max="13" width="28.7109375" style="3" customWidth="1"/>
    <col min="14" max="15" width="22.7109375" style="3" customWidth="1"/>
    <col min="16" max="16" width="21.85546875" style="3" customWidth="1"/>
    <col min="17" max="17" width="28.85546875" style="3" customWidth="1"/>
    <col min="18" max="16384" width="11.42578125" style="3"/>
  </cols>
  <sheetData>
    <row r="1" spans="1:17" s="5" customFormat="1" ht="19.5" customHeight="1" x14ac:dyDescent="0.2">
      <c r="A1" s="71"/>
      <c r="B1" s="37"/>
      <c r="C1" s="37"/>
      <c r="D1" s="37"/>
      <c r="E1" s="37"/>
      <c r="F1" s="37"/>
      <c r="G1" s="37"/>
      <c r="H1" s="37"/>
      <c r="I1" s="37"/>
      <c r="J1" s="37"/>
      <c r="K1" s="37"/>
      <c r="L1" s="37"/>
      <c r="M1" s="39"/>
      <c r="N1" s="39"/>
      <c r="O1" s="39"/>
      <c r="P1" s="31" t="s">
        <v>94</v>
      </c>
      <c r="Q1" s="72" t="s">
        <v>95</v>
      </c>
    </row>
    <row r="2" spans="1:17" s="5" customFormat="1" ht="18.75" customHeight="1" x14ac:dyDescent="0.2">
      <c r="A2" s="73"/>
      <c r="C2" s="113" t="s">
        <v>102</v>
      </c>
      <c r="D2" s="113"/>
      <c r="E2" s="113"/>
      <c r="F2" s="113"/>
      <c r="G2" s="113"/>
      <c r="H2" s="113"/>
      <c r="I2" s="113"/>
      <c r="J2" s="113"/>
      <c r="K2" s="113"/>
      <c r="L2" s="113"/>
      <c r="M2" s="6"/>
      <c r="N2" s="6"/>
      <c r="O2" s="6"/>
      <c r="P2" s="31" t="s">
        <v>10</v>
      </c>
      <c r="Q2" s="72">
        <v>2</v>
      </c>
    </row>
    <row r="3" spans="1:17" s="5" customFormat="1" ht="18.75" customHeight="1" x14ac:dyDescent="0.2">
      <c r="A3" s="73"/>
      <c r="C3" s="113" t="s">
        <v>82</v>
      </c>
      <c r="D3" s="113"/>
      <c r="E3" s="113"/>
      <c r="F3" s="113"/>
      <c r="G3" s="113"/>
      <c r="H3" s="113"/>
      <c r="I3" s="113"/>
      <c r="J3" s="113"/>
      <c r="K3" s="113"/>
      <c r="L3" s="113"/>
      <c r="M3" s="6"/>
      <c r="N3" s="6"/>
      <c r="O3" s="6"/>
      <c r="P3" s="31" t="s">
        <v>11</v>
      </c>
      <c r="Q3" s="76" t="s">
        <v>162</v>
      </c>
    </row>
    <row r="4" spans="1:17" s="5" customFormat="1" ht="18.75" customHeight="1" x14ac:dyDescent="0.2">
      <c r="A4" s="73"/>
      <c r="C4" s="113"/>
      <c r="D4" s="113"/>
      <c r="E4" s="113"/>
      <c r="F4" s="113"/>
      <c r="G4" s="113"/>
      <c r="H4" s="113"/>
      <c r="I4" s="113"/>
      <c r="J4" s="113"/>
      <c r="K4" s="113"/>
      <c r="L4" s="113"/>
      <c r="M4" s="6"/>
      <c r="N4" s="6"/>
      <c r="O4" s="6"/>
      <c r="P4" s="31" t="s">
        <v>93</v>
      </c>
      <c r="Q4" s="72" t="s">
        <v>12</v>
      </c>
    </row>
    <row r="5" spans="1:17" s="1" customFormat="1" ht="29.25" customHeight="1" x14ac:dyDescent="0.2">
      <c r="A5" s="141" t="str">
        <f>'01-Mapa de riesgo'!A5:C5</f>
        <v xml:space="preserve">PROCESO (Usuario Metodología)  </v>
      </c>
      <c r="B5" s="141"/>
      <c r="C5" s="141"/>
      <c r="D5" s="183" t="str">
        <f>'01-Mapa de riesgo'!D5:G5</f>
        <v>PLAN DE DESARROLLO INSTITUCIONAL</v>
      </c>
      <c r="E5" s="183"/>
      <c r="F5" s="183"/>
      <c r="G5" s="183"/>
      <c r="H5" s="40" t="s">
        <v>77</v>
      </c>
      <c r="I5" s="202" t="str">
        <f>'01-Mapa de riesgo'!I5:P5</f>
        <v>VIVIANA LUCIA BARNEY PALACIN</v>
      </c>
      <c r="J5" s="203"/>
      <c r="K5" s="203"/>
      <c r="L5" s="203"/>
      <c r="M5" s="203"/>
      <c r="N5" s="203"/>
      <c r="O5" s="204"/>
      <c r="P5" s="57" t="s">
        <v>8</v>
      </c>
      <c r="Q5" s="58"/>
    </row>
    <row r="6" spans="1:17" s="1" customFormat="1" ht="66" customHeight="1" thickBot="1" x14ac:dyDescent="0.25">
      <c r="A6" s="200" t="str">
        <f>'01-Mapa de riesgo'!A6:C6</f>
        <v>OBJETIVO DEL PROCESO (Usuario Metodología):</v>
      </c>
      <c r="B6" s="139"/>
      <c r="C6" s="139"/>
      <c r="D6" s="206" t="str">
        <f>'01-Mapa de riesgo'!D6:S6</f>
        <v>1. Desarrollo institucional fortalecido en la gestión humana, financiera, física, informática y de servicios
2. Universidad con una cobertura adecuada y reconocida calidad en el proyecto educativo.
3. Bienestar institucional implementado facilitando la formación integra el desarrollo social e intercultural y el acompañamiente institucional
4. Fortalecida la gestión del conocimiento en lo relacionado con la investigación, innovaci´n y extensión
5. Internacionalización de la Universidad fortalecida
6. Desarrollo de las capacidades para la generación del conocimiento en la UTP que pueda imparctar positivamente la Región.
7. Establecer alianzas estratégicas entre dos o más actores sociales, diferentes y complementarios del orden nacional e internacional</v>
      </c>
      <c r="E6" s="206"/>
      <c r="F6" s="206"/>
      <c r="G6" s="206"/>
      <c r="H6" s="206"/>
      <c r="I6" s="206"/>
      <c r="J6" s="206"/>
      <c r="K6" s="206"/>
      <c r="L6" s="206"/>
      <c r="M6" s="206"/>
      <c r="N6" s="206"/>
      <c r="O6" s="206"/>
      <c r="P6" s="206"/>
      <c r="Q6" s="207"/>
    </row>
    <row r="7" spans="1:17" s="1" customFormat="1" ht="45" customHeight="1" x14ac:dyDescent="0.2">
      <c r="A7" s="201" t="s">
        <v>80</v>
      </c>
      <c r="B7" s="189" t="s">
        <v>124</v>
      </c>
      <c r="C7" s="190"/>
      <c r="D7" s="190"/>
      <c r="E7" s="190"/>
      <c r="F7" s="191"/>
      <c r="G7" s="199" t="s">
        <v>118</v>
      </c>
      <c r="H7" s="199" t="s">
        <v>2</v>
      </c>
      <c r="I7" s="205" t="s">
        <v>128</v>
      </c>
      <c r="J7" s="189" t="s">
        <v>14</v>
      </c>
      <c r="K7" s="190"/>
      <c r="L7" s="191"/>
      <c r="M7" s="205" t="s">
        <v>3</v>
      </c>
      <c r="N7" s="189" t="s">
        <v>15</v>
      </c>
      <c r="O7" s="190"/>
      <c r="P7" s="191"/>
      <c r="Q7" s="208" t="s">
        <v>3</v>
      </c>
    </row>
    <row r="8" spans="1:17" s="2" customFormat="1" ht="36.75" customHeight="1" x14ac:dyDescent="0.2">
      <c r="A8" s="173"/>
      <c r="B8" s="50" t="s">
        <v>108</v>
      </c>
      <c r="C8" s="50" t="s">
        <v>4</v>
      </c>
      <c r="D8" s="50" t="s">
        <v>0</v>
      </c>
      <c r="E8" s="50" t="s">
        <v>81</v>
      </c>
      <c r="F8" s="50" t="s">
        <v>1</v>
      </c>
      <c r="G8" s="133"/>
      <c r="H8" s="133"/>
      <c r="I8" s="132"/>
      <c r="J8" s="192"/>
      <c r="K8" s="193"/>
      <c r="L8" s="194"/>
      <c r="M8" s="132"/>
      <c r="N8" s="192"/>
      <c r="O8" s="193"/>
      <c r="P8" s="194"/>
      <c r="Q8" s="209"/>
    </row>
    <row r="9" spans="1:17" s="2" customFormat="1" ht="62.45" customHeight="1" x14ac:dyDescent="0.2">
      <c r="A9" s="142">
        <v>1</v>
      </c>
      <c r="B9" s="210" t="str">
        <f>'01-Mapa de riesgo'!B9:B11</f>
        <v>Financiero</v>
      </c>
      <c r="C9" s="183" t="str">
        <f>'01-Mapa de riesgo'!C9:C11</f>
        <v>Desfinanciación del presupuesto de gastos de cada vigencia de la Universidad por su estructura de Financiación Ley 30 y por la expedición de normas de entes internos y externos</v>
      </c>
      <c r="D9" s="183" t="str">
        <f>'01-Mapa de riesgo'!D9:D11</f>
        <v>El Gobierno, Congreso, Consejos Superior y académico, expiden normas que afectan directamente al presupuesto de gastos de la Universidad</v>
      </c>
      <c r="E9" s="183" t="str">
        <f>'01-Mapa de riesgo'!E9:E11</f>
        <v xml:space="preserve">Incremento del presupuesto de ingresos (recursos de la nación) de acuerdo al incremento del IPC, sin tener en cuenta los decretos y leyes que afectan los gastos por encima de este incremento. 
                                                                                    Directrices administrativas no soportadas en análisis financieros
</v>
      </c>
      <c r="F9" s="183" t="str">
        <f>'01-Mapa de riesgo'!F9:F11</f>
        <v xml:space="preserve">Reducción del presupuesto de la Universidad </v>
      </c>
      <c r="G9" s="184" t="str">
        <f>'01-Mapa de riesgo'!P9:P11</f>
        <v>MODERADO</v>
      </c>
      <c r="H9" s="149" t="str">
        <f>'01-Mapa de riesgo'!Q9:Q11</f>
        <v>COMPARTIR</v>
      </c>
      <c r="I9" s="162" t="str">
        <f t="shared" ref="I9" si="0">IF(G9="GRAVE","Debe formularse",IF(G9="MODERADO", "Si el proceso lo requiere","NO"))</f>
        <v>Si el proceso lo requiere</v>
      </c>
      <c r="J9" s="198" t="s">
        <v>236</v>
      </c>
      <c r="K9" s="198"/>
      <c r="L9" s="198"/>
      <c r="M9" s="52" t="s">
        <v>237</v>
      </c>
      <c r="N9" s="186" t="s">
        <v>238</v>
      </c>
      <c r="O9" s="187"/>
      <c r="P9" s="188"/>
      <c r="Q9" s="56" t="s">
        <v>240</v>
      </c>
    </row>
    <row r="10" spans="1:17" s="2" customFormat="1" ht="62.45" customHeight="1" x14ac:dyDescent="0.2">
      <c r="A10" s="142"/>
      <c r="B10" s="182"/>
      <c r="C10" s="183"/>
      <c r="D10" s="183"/>
      <c r="E10" s="183"/>
      <c r="F10" s="183"/>
      <c r="G10" s="184"/>
      <c r="H10" s="150"/>
      <c r="I10" s="163"/>
      <c r="J10" s="198" t="s">
        <v>241</v>
      </c>
      <c r="K10" s="198"/>
      <c r="L10" s="198"/>
      <c r="M10" s="52" t="s">
        <v>237</v>
      </c>
      <c r="N10" s="186" t="s">
        <v>239</v>
      </c>
      <c r="O10" s="187"/>
      <c r="P10" s="188"/>
      <c r="Q10" s="80" t="s">
        <v>240</v>
      </c>
    </row>
    <row r="11" spans="1:17" s="2" customFormat="1" ht="62.45" customHeight="1" x14ac:dyDescent="0.2">
      <c r="A11" s="142"/>
      <c r="B11" s="182"/>
      <c r="C11" s="183"/>
      <c r="D11" s="183"/>
      <c r="E11" s="183"/>
      <c r="F11" s="183"/>
      <c r="G11" s="184"/>
      <c r="H11" s="151"/>
      <c r="I11" s="185"/>
      <c r="J11" s="186"/>
      <c r="K11" s="187"/>
      <c r="L11" s="188"/>
      <c r="M11" s="52"/>
      <c r="N11" s="186"/>
      <c r="O11" s="187"/>
      <c r="P11" s="188"/>
      <c r="Q11" s="80"/>
    </row>
    <row r="12" spans="1:17" s="2" customFormat="1" ht="62.45" customHeight="1" x14ac:dyDescent="0.2">
      <c r="A12" s="142">
        <v>2</v>
      </c>
      <c r="B12" s="182" t="str">
        <f>'01-Mapa de riesgo'!B12:B14</f>
        <v>Financiero</v>
      </c>
      <c r="C12" s="183" t="str">
        <f>'01-Mapa de riesgo'!C12:C14</f>
        <v>Nueva Oferta externa, Nuevas Modalidades y nuevos modelos de financiación de la Educación Superior Privada.</v>
      </c>
      <c r="D12" s="183" t="str">
        <f>'01-Mapa de riesgo'!D12:D14</f>
        <v>Nueva Oferta y Nuevos modelos de financiación de la Educación Superior Privada.</v>
      </c>
      <c r="E12" s="183" t="str">
        <f>'01-Mapa de riesgo'!E12:E14</f>
        <v>1. Crecimiento de la pobreza, Deterioro de la equidad, fragilidad del crecimiento económico, nivel de empleo. Dificultades sociales y económicas. Indicadores Económicos y Sociales Regionales.
2. Conflictos internos en la institución
3. Nueva Oferta y Nuevos modelos de financiación de la Educación Superior Privada.</v>
      </c>
      <c r="F12" s="183" t="str">
        <f>'01-Mapa de riesgo'!F12:F14</f>
        <v xml:space="preserve">
1. Disminución de demanda real a razón de la pérdida de la capacidad adquisitiva.
2. Deserción.
Bajo rendimiento Académico
Pérdida de cobertura
3. Disminución de demanda real a razón de preferencia de otras instituciones.</v>
      </c>
      <c r="G12" s="184" t="str">
        <f>'01-Mapa de riesgo'!P12:P14</f>
        <v>LEVE</v>
      </c>
      <c r="H12" s="149" t="str">
        <f>'01-Mapa de riesgo'!Q12</f>
        <v>ASUMIR</v>
      </c>
      <c r="I12" s="162" t="str">
        <f t="shared" ref="I12:I27" si="1">IF(G12="GRAVE","Debe formularse",IF(G12="MODERADO", "Si el proceso lo requiere","NO"))</f>
        <v>NO</v>
      </c>
      <c r="J12" s="186"/>
      <c r="K12" s="187"/>
      <c r="L12" s="188"/>
      <c r="M12" s="52"/>
      <c r="N12" s="186"/>
      <c r="O12" s="187"/>
      <c r="P12" s="188"/>
      <c r="Q12" s="56"/>
    </row>
    <row r="13" spans="1:17" s="2" customFormat="1" ht="62.45" customHeight="1" x14ac:dyDescent="0.2">
      <c r="A13" s="142"/>
      <c r="B13" s="182"/>
      <c r="C13" s="183"/>
      <c r="D13" s="183"/>
      <c r="E13" s="183"/>
      <c r="F13" s="183"/>
      <c r="G13" s="184"/>
      <c r="H13" s="150"/>
      <c r="I13" s="163"/>
      <c r="J13" s="186"/>
      <c r="K13" s="187"/>
      <c r="L13" s="188"/>
      <c r="M13" s="52"/>
      <c r="N13" s="186"/>
      <c r="O13" s="187"/>
      <c r="P13" s="188"/>
      <c r="Q13" s="56"/>
    </row>
    <row r="14" spans="1:17" s="2" customFormat="1" ht="62.45" customHeight="1" x14ac:dyDescent="0.2">
      <c r="A14" s="142"/>
      <c r="B14" s="182"/>
      <c r="C14" s="183"/>
      <c r="D14" s="183"/>
      <c r="E14" s="183"/>
      <c r="F14" s="183"/>
      <c r="G14" s="184"/>
      <c r="H14" s="151"/>
      <c r="I14" s="185"/>
      <c r="J14" s="186"/>
      <c r="K14" s="187"/>
      <c r="L14" s="188"/>
      <c r="M14" s="52"/>
      <c r="N14" s="186"/>
      <c r="O14" s="187"/>
      <c r="P14" s="188"/>
      <c r="Q14" s="56"/>
    </row>
    <row r="15" spans="1:17" s="2" customFormat="1" ht="62.45" customHeight="1" x14ac:dyDescent="0.2">
      <c r="A15" s="142">
        <v>3</v>
      </c>
      <c r="B15" s="182" t="str">
        <f>'01-Mapa de riesgo'!B15:B17</f>
        <v>Estratégico</v>
      </c>
      <c r="C15" s="183" t="str">
        <f>'01-Mapa de riesgo'!C15:C17</f>
        <v>Desaprovechamiento de oportunidades en el contexto de nuevas fuentes de financiación  y posibles alianzas para PDI a nivel Local, Regional, Nacional e Internacional</v>
      </c>
      <c r="D15" s="183" t="str">
        <f>'01-Mapa de riesgo'!D15:D17</f>
        <v>Inadecuado aprovechamiento  de incrementar capacidades para generar mayores impactos mediante alianzas estrategicas con los diferentes grupos de interes y nuevas líneas de financiación.</v>
      </c>
      <c r="E15" s="183" t="str">
        <f>'01-Mapa de riesgo'!E15:E17</f>
        <v>Condiciones favorables en el contexto Nacional y Local (SGR, MEN, MTICs, Min. Ambiente, Min  trabajo, Colciencias, Planes de Desarrollo locales articulados con el PDI UTP,Plan general de competitividad, cooperación internacional, entre otros) que no se monitorean o no se operativizan para su aprovechamiento.</v>
      </c>
      <c r="F15" s="183" t="str">
        <f>'01-Mapa de riesgo'!F15:F17</f>
        <v>Pérdida de posicionamiento frente a otras universidades que aprovechan las condiciones actuales, lo que afectaría el posicionamiento en el SUE y retrasos en el cumplimiento del PDI.
Afectación indicador de Nuevas Líneas de Financiamiento y  de resultados potenciales en la generación y transformación de conocimiento</v>
      </c>
      <c r="G15" s="184" t="str">
        <f>'01-Mapa de riesgo'!P15:P17</f>
        <v>MODERADO</v>
      </c>
      <c r="H15" s="149" t="str">
        <f>'01-Mapa de riesgo'!Q15</f>
        <v>COMPARTIR</v>
      </c>
      <c r="I15" s="162" t="str">
        <f t="shared" si="1"/>
        <v>Si el proceso lo requiere</v>
      </c>
      <c r="J15" s="186"/>
      <c r="K15" s="187"/>
      <c r="L15" s="188"/>
      <c r="M15" s="52"/>
      <c r="N15" s="186"/>
      <c r="O15" s="187"/>
      <c r="P15" s="188"/>
      <c r="Q15" s="78"/>
    </row>
    <row r="16" spans="1:17" s="2" customFormat="1" ht="62.45" customHeight="1" x14ac:dyDescent="0.2">
      <c r="A16" s="142"/>
      <c r="B16" s="182"/>
      <c r="C16" s="183"/>
      <c r="D16" s="183"/>
      <c r="E16" s="183"/>
      <c r="F16" s="183"/>
      <c r="G16" s="184"/>
      <c r="H16" s="150"/>
      <c r="I16" s="163"/>
      <c r="J16" s="186"/>
      <c r="K16" s="187"/>
      <c r="L16" s="188"/>
      <c r="M16" s="52"/>
      <c r="N16" s="186"/>
      <c r="O16" s="187"/>
      <c r="P16" s="188"/>
      <c r="Q16" s="56"/>
    </row>
    <row r="17" spans="1:17" s="2" customFormat="1" ht="62.45" customHeight="1" x14ac:dyDescent="0.2">
      <c r="A17" s="142"/>
      <c r="B17" s="182"/>
      <c r="C17" s="183"/>
      <c r="D17" s="183"/>
      <c r="E17" s="183"/>
      <c r="F17" s="183"/>
      <c r="G17" s="184"/>
      <c r="H17" s="151"/>
      <c r="I17" s="185"/>
      <c r="J17" s="186"/>
      <c r="K17" s="187"/>
      <c r="L17" s="188"/>
      <c r="M17" s="52"/>
      <c r="N17" s="186"/>
      <c r="O17" s="187"/>
      <c r="P17" s="188"/>
      <c r="Q17" s="56"/>
    </row>
    <row r="18" spans="1:17" s="2" customFormat="1" ht="62.45" customHeight="1" x14ac:dyDescent="0.2">
      <c r="A18" s="142">
        <v>4</v>
      </c>
      <c r="B18" s="182" t="str">
        <f>'01-Mapa de riesgo'!B18:B20</f>
        <v>Información</v>
      </c>
      <c r="C18" s="183" t="str">
        <f>'01-Mapa de riesgo'!C18:C20</f>
        <v>Pérdida de la Acreditación Institucional o de programas académicos.</v>
      </c>
      <c r="D18" s="183" t="str">
        <f>'01-Mapa de riesgo'!D18:D20</f>
        <v>Retrasos en los procesos de Acreditación Institucional y de programas</v>
      </c>
      <c r="E18" s="183" t="str">
        <f>'01-Mapa de riesgo'!E18:E20</f>
        <v>El CNA se encuentra saturado por la dinámica que las IES han desarrollado en el Sistema de Aseguramiento de la Calidad, lo que ha generado retrasos en los procesos de acreditación.</v>
      </c>
      <c r="F18" s="183" t="str">
        <f>'01-Mapa de riesgo'!F18:F20</f>
        <v>*Institución no acreditada en alta calidad, programas no acreditados con alta calidad
*Incumplimiento de las metas del Objetivo Cobertura con calidad en la oferta educativa
*Pérdida de recursos por la ventaja que da estar acreditada institucionalmente en el modelo de gestión del SUE
*Proceso más largo en la creación y renovación de registros calificados</v>
      </c>
      <c r="G18" s="184" t="str">
        <f>'01-Mapa de riesgo'!P18:P20</f>
        <v>LEVE</v>
      </c>
      <c r="H18" s="149" t="str">
        <f>'01-Mapa de riesgo'!Q18</f>
        <v>ASUMIR</v>
      </c>
      <c r="I18" s="162" t="str">
        <f t="shared" si="1"/>
        <v>NO</v>
      </c>
      <c r="J18" s="186"/>
      <c r="K18" s="187"/>
      <c r="L18" s="188"/>
      <c r="M18" s="52"/>
      <c r="N18" s="186"/>
      <c r="O18" s="187"/>
      <c r="P18" s="188"/>
      <c r="Q18" s="56"/>
    </row>
    <row r="19" spans="1:17" ht="62.45" customHeight="1" x14ac:dyDescent="0.2">
      <c r="A19" s="142"/>
      <c r="B19" s="182"/>
      <c r="C19" s="183"/>
      <c r="D19" s="183"/>
      <c r="E19" s="183"/>
      <c r="F19" s="183"/>
      <c r="G19" s="184"/>
      <c r="H19" s="150"/>
      <c r="I19" s="163"/>
      <c r="J19" s="186"/>
      <c r="K19" s="187"/>
      <c r="L19" s="188"/>
      <c r="M19" s="52"/>
      <c r="N19" s="186"/>
      <c r="O19" s="187"/>
      <c r="P19" s="188"/>
      <c r="Q19" s="56"/>
    </row>
    <row r="20" spans="1:17" ht="62.45" customHeight="1" x14ac:dyDescent="0.2">
      <c r="A20" s="142"/>
      <c r="B20" s="182"/>
      <c r="C20" s="183"/>
      <c r="D20" s="183"/>
      <c r="E20" s="183"/>
      <c r="F20" s="183"/>
      <c r="G20" s="184"/>
      <c r="H20" s="151"/>
      <c r="I20" s="185"/>
      <c r="J20" s="186"/>
      <c r="K20" s="187"/>
      <c r="L20" s="188"/>
      <c r="M20" s="52"/>
      <c r="N20" s="186"/>
      <c r="O20" s="187"/>
      <c r="P20" s="188"/>
      <c r="Q20" s="56"/>
    </row>
    <row r="21" spans="1:17" ht="62.45" customHeight="1" x14ac:dyDescent="0.2">
      <c r="A21" s="142">
        <v>5</v>
      </c>
      <c r="B21" s="182" t="str">
        <f>'01-Mapa de riesgo'!B21:B23</f>
        <v>Información</v>
      </c>
      <c r="C21" s="183" t="str">
        <f>'01-Mapa de riesgo'!C21:C23</f>
        <v>Bajas competencias de los egresados de la educación media que ingresan a la Universidad Tecnológica de Pereira.</v>
      </c>
      <c r="D21" s="183" t="str">
        <f>'01-Mapa de riesgo'!D21:D23</f>
        <v>Los estudiantes que ingresan a la educación superior tienen bajas competencias en bilinguismo, lectoescritura y matemáticas, lo cual dificulta su adaptación y desempeño en la vida universitaria, además de una desarticulación entre los énfasis de PEI de los colegios y la educación técnica, tecnológica y universitaria; con la pertinencia de la vocación del desarrollo regional.</v>
      </c>
      <c r="E21" s="183" t="str">
        <f>'01-Mapa de riesgo'!E21:E23</f>
        <v>Falta de de una Política Pública de educación integral a nivel Nacional y Local.
Falta incorporar los procesos de articulación en la Reforma Curricular acorde con las apuestas regionales, y la pertinencia de articulación con la educación media.
Deficiencia del Sistema Educativo en el nivel básico y media en Colombia.</v>
      </c>
      <c r="F21" s="183" t="str">
        <f>'01-Mapa de riesgo'!F21:F23</f>
        <v>Mayor deserción
Repitencia
Afecta la tasa de graduados por cohorte
Duración de estudios de la población estudiantil
Sobrecostos
Pérdida de oportunidades de alianzas estratégicas</v>
      </c>
      <c r="G21" s="184" t="str">
        <f>'01-Mapa de riesgo'!P21:P23</f>
        <v>MODERADO</v>
      </c>
      <c r="H21" s="149" t="str">
        <f>'01-Mapa de riesgo'!Q21</f>
        <v>COMPARTIR</v>
      </c>
      <c r="I21" s="162" t="str">
        <f t="shared" si="1"/>
        <v>Si el proceso lo requiere</v>
      </c>
      <c r="J21" s="186"/>
      <c r="K21" s="187"/>
      <c r="L21" s="188"/>
      <c r="M21" s="52"/>
      <c r="N21" s="186"/>
      <c r="O21" s="187"/>
      <c r="P21" s="188"/>
      <c r="Q21" s="56"/>
    </row>
    <row r="22" spans="1:17" ht="62.45" customHeight="1" x14ac:dyDescent="0.2">
      <c r="A22" s="142"/>
      <c r="B22" s="182"/>
      <c r="C22" s="183"/>
      <c r="D22" s="183"/>
      <c r="E22" s="183"/>
      <c r="F22" s="183"/>
      <c r="G22" s="184"/>
      <c r="H22" s="150"/>
      <c r="I22" s="163"/>
      <c r="J22" s="186"/>
      <c r="K22" s="187"/>
      <c r="L22" s="188"/>
      <c r="M22" s="52"/>
      <c r="N22" s="186"/>
      <c r="O22" s="187"/>
      <c r="P22" s="188"/>
      <c r="Q22" s="56"/>
    </row>
    <row r="23" spans="1:17" ht="62.45" customHeight="1" x14ac:dyDescent="0.2">
      <c r="A23" s="142"/>
      <c r="B23" s="182"/>
      <c r="C23" s="183"/>
      <c r="D23" s="183"/>
      <c r="E23" s="183"/>
      <c r="F23" s="183"/>
      <c r="G23" s="184"/>
      <c r="H23" s="151"/>
      <c r="I23" s="185"/>
      <c r="J23" s="186"/>
      <c r="K23" s="187"/>
      <c r="L23" s="188"/>
      <c r="M23" s="52"/>
      <c r="N23" s="186"/>
      <c r="O23" s="187"/>
      <c r="P23" s="188"/>
      <c r="Q23" s="56"/>
    </row>
    <row r="24" spans="1:17" ht="62.45" customHeight="1" x14ac:dyDescent="0.2">
      <c r="A24" s="145">
        <v>6</v>
      </c>
      <c r="B24" s="182" t="str">
        <f>'01-Mapa de riesgo'!B24:B26</f>
        <v>Información</v>
      </c>
      <c r="C24" s="183" t="str">
        <f>'01-Mapa de riesgo'!C24:C26</f>
        <v xml:space="preserve">
Baja capacidad de adaptación de los currículos a los cambios en el entorno
</v>
      </c>
      <c r="D24" s="183" t="str">
        <f>'01-Mapa de riesgo'!D24:D26</f>
        <v>Tiempos de respuesta inadecuados  para la actualización de los contenidos curriculares acorde a tendencias locales, nacionales e internacionales (Económicas, políticas, culturales, ambientales, tecnológicas, sociales etc.)</v>
      </c>
      <c r="E24" s="183" t="str">
        <f>'01-Mapa de riesgo'!E24:E26</f>
        <v xml:space="preserve">Oferta de programas no soportadas en estudios de la demanda del contexto
Falta de vigilancia de las tendencias de desarrollo regionales, nacionales e internacionales
</v>
      </c>
      <c r="F24" s="183" t="str">
        <f>'01-Mapa de riesgo'!F24:F26</f>
        <v>Egresados no laborando en su perfil profesional
Egresados con salarios por debajo del promedio de nivel de formación
Nivel de satisfacción del egresado bajo con el programa académico
Baja demanda e insatisfacción por parte de los empleadores
Desarticulación de los currículos con las apuestas regionales y nacionales en los enfoques al desarrollo</v>
      </c>
      <c r="G24" s="184" t="str">
        <f>'01-Mapa de riesgo'!P24:P26</f>
        <v>LEVE</v>
      </c>
      <c r="H24" s="149" t="str">
        <f>'01-Mapa de riesgo'!Q24</f>
        <v>ASUMIR</v>
      </c>
      <c r="I24" s="162" t="str">
        <f t="shared" ref="I24" si="2">IF(G24="GRAVE","Debe formularse",IF(G24="MODERADO", "Si el proceso lo requiere","NO"))</f>
        <v>NO</v>
      </c>
      <c r="J24" s="186" t="s">
        <v>242</v>
      </c>
      <c r="K24" s="187"/>
      <c r="L24" s="188"/>
      <c r="M24" s="96" t="s">
        <v>244</v>
      </c>
      <c r="N24" s="186" t="s">
        <v>246</v>
      </c>
      <c r="O24" s="187"/>
      <c r="P24" s="188"/>
      <c r="Q24" s="95" t="s">
        <v>247</v>
      </c>
    </row>
    <row r="25" spans="1:17" ht="62.45" customHeight="1" x14ac:dyDescent="0.2">
      <c r="A25" s="146"/>
      <c r="B25" s="182"/>
      <c r="C25" s="183"/>
      <c r="D25" s="183"/>
      <c r="E25" s="183"/>
      <c r="F25" s="183"/>
      <c r="G25" s="184"/>
      <c r="H25" s="150"/>
      <c r="I25" s="163"/>
      <c r="J25" s="186" t="s">
        <v>243</v>
      </c>
      <c r="K25" s="187"/>
      <c r="L25" s="188"/>
      <c r="M25" s="96" t="s">
        <v>245</v>
      </c>
      <c r="N25" s="186" t="s">
        <v>246</v>
      </c>
      <c r="O25" s="187"/>
      <c r="P25" s="188"/>
      <c r="Q25" s="95" t="s">
        <v>247</v>
      </c>
    </row>
    <row r="26" spans="1:17" ht="62.45" customHeight="1" x14ac:dyDescent="0.2">
      <c r="A26" s="175"/>
      <c r="B26" s="182"/>
      <c r="C26" s="183"/>
      <c r="D26" s="183"/>
      <c r="E26" s="183"/>
      <c r="F26" s="183"/>
      <c r="G26" s="184"/>
      <c r="H26" s="151"/>
      <c r="I26" s="185"/>
      <c r="J26" s="91"/>
      <c r="K26" s="92"/>
      <c r="L26" s="93"/>
      <c r="M26" s="94"/>
      <c r="N26" s="186"/>
      <c r="O26" s="187"/>
      <c r="P26" s="188"/>
      <c r="Q26" s="90"/>
    </row>
    <row r="27" spans="1:17" ht="62.45" customHeight="1" x14ac:dyDescent="0.2">
      <c r="A27" s="142">
        <v>7</v>
      </c>
      <c r="B27" s="182" t="str">
        <f>'01-Mapa de riesgo'!B27:B29</f>
        <v>Información</v>
      </c>
      <c r="C27" s="183" t="str">
        <f>'01-Mapa de riesgo'!C27:C29</f>
        <v xml:space="preserve">Nuevas presiones para generar estrategias de cobertura de Educación superior (Formación para le trabajo, técnica y tecnologica)  en las subregiones del Departamento </v>
      </c>
      <c r="D27" s="183" t="str">
        <f>'01-Mapa de riesgo'!D27:D29</f>
        <v xml:space="preserve">Las politicas nacionales y regionales buscan facilitar el acceso a la Educación Superior (Formación para le trabajo, técnica y tecnologica)  masivamente de la población en condición de vulnerabilidad y de la población rural,  adicionalmente los procesos de articulación con la educación media y básica, exigen una oferta flexible a través de ciclos propedéuticos
</v>
      </c>
      <c r="E27" s="183" t="str">
        <f>'01-Mapa de riesgo'!E27:E29</f>
        <v>Nuevo proceso de paz
Procesos de desmovilización
Politicas de regionalziación
Requerimientos por parte de los municipios</v>
      </c>
      <c r="F27" s="183" t="str">
        <f>'01-Mapa de riesgo'!F27:F29</f>
        <v xml:space="preserve">
Incremento de conflictos en  la comunidad universitaria a raiz de los acuerdos que se generen en torno a cobertura y acceso a la Educación Superior
Presión social de la población vulnerable para generación de nueva oferta de educación superior
Desaritculación de la politica de educación enmarcada en la regionalización 
</v>
      </c>
      <c r="G27" s="184" t="str">
        <f>'01-Mapa de riesgo'!P27:P29</f>
        <v>MODERADO</v>
      </c>
      <c r="H27" s="149" t="str">
        <f>'01-Mapa de riesgo'!Q27</f>
        <v>COMPARTIR</v>
      </c>
      <c r="I27" s="162" t="str">
        <f t="shared" si="1"/>
        <v>Si el proceso lo requiere</v>
      </c>
      <c r="J27" s="186"/>
      <c r="K27" s="187"/>
      <c r="L27" s="188"/>
      <c r="M27" s="81"/>
      <c r="N27" s="186"/>
      <c r="O27" s="187"/>
      <c r="P27" s="188"/>
      <c r="Q27" s="80"/>
    </row>
    <row r="28" spans="1:17" ht="62.45" customHeight="1" x14ac:dyDescent="0.2">
      <c r="A28" s="142"/>
      <c r="B28" s="182"/>
      <c r="C28" s="183"/>
      <c r="D28" s="183"/>
      <c r="E28" s="183"/>
      <c r="F28" s="183"/>
      <c r="G28" s="184"/>
      <c r="H28" s="150"/>
      <c r="I28" s="163"/>
      <c r="J28" s="186"/>
      <c r="K28" s="187"/>
      <c r="L28" s="188"/>
      <c r="M28" s="79"/>
      <c r="N28" s="186"/>
      <c r="O28" s="187"/>
      <c r="P28" s="188"/>
      <c r="Q28" s="80"/>
    </row>
    <row r="29" spans="1:17" ht="62.45" customHeight="1" thickBot="1" x14ac:dyDescent="0.25">
      <c r="A29" s="171"/>
      <c r="B29" s="211"/>
      <c r="C29" s="212"/>
      <c r="D29" s="212"/>
      <c r="E29" s="212"/>
      <c r="F29" s="212"/>
      <c r="G29" s="213"/>
      <c r="H29" s="165"/>
      <c r="I29" s="164"/>
      <c r="J29" s="195"/>
      <c r="K29" s="196"/>
      <c r="L29" s="197"/>
      <c r="M29" s="53"/>
      <c r="N29" s="195"/>
      <c r="O29" s="196"/>
      <c r="P29" s="197"/>
      <c r="Q29" s="68"/>
    </row>
    <row r="32" spans="1:17" s="69" customFormat="1" x14ac:dyDescent="0.2">
      <c r="C32" s="70"/>
      <c r="D32" s="70"/>
      <c r="E32" s="70"/>
      <c r="F32" s="70"/>
      <c r="G32" s="70"/>
    </row>
    <row r="33" spans="3:7" s="69" customFormat="1" x14ac:dyDescent="0.2">
      <c r="C33" s="70"/>
      <c r="D33" s="70"/>
      <c r="E33" s="70"/>
      <c r="F33" s="70"/>
      <c r="G33" s="70"/>
    </row>
    <row r="34" spans="3:7" s="69" customFormat="1" x14ac:dyDescent="0.2">
      <c r="C34" s="70"/>
      <c r="D34" s="70"/>
      <c r="E34" s="70"/>
      <c r="F34" s="70"/>
      <c r="G34" s="70"/>
    </row>
    <row r="35" spans="3:7" s="69" customFormat="1" x14ac:dyDescent="0.2">
      <c r="C35" s="70"/>
      <c r="D35" s="70"/>
      <c r="E35" s="70"/>
      <c r="F35" s="70"/>
      <c r="G35" s="70"/>
    </row>
    <row r="36" spans="3:7" s="69" customFormat="1" x14ac:dyDescent="0.2">
      <c r="C36" s="70"/>
      <c r="D36" s="70"/>
      <c r="E36" s="70"/>
      <c r="F36" s="70"/>
      <c r="G36" s="70"/>
    </row>
    <row r="37" spans="3:7" s="69" customFormat="1" x14ac:dyDescent="0.2">
      <c r="C37" s="70"/>
      <c r="D37" s="70"/>
      <c r="E37" s="70"/>
      <c r="F37" s="70"/>
      <c r="G37" s="70"/>
    </row>
    <row r="38" spans="3:7" s="69" customFormat="1" x14ac:dyDescent="0.2">
      <c r="C38" s="70"/>
      <c r="D38" s="70"/>
      <c r="E38" s="70"/>
      <c r="F38" s="70"/>
      <c r="G38" s="70"/>
    </row>
    <row r="39" spans="3:7" s="69" customFormat="1" x14ac:dyDescent="0.2">
      <c r="C39" s="70"/>
      <c r="D39" s="70"/>
      <c r="E39" s="70"/>
      <c r="F39" s="70"/>
      <c r="G39" s="70"/>
    </row>
    <row r="40" spans="3:7" s="69" customFormat="1" x14ac:dyDescent="0.2">
      <c r="C40" s="70"/>
      <c r="D40" s="70"/>
      <c r="E40" s="70"/>
      <c r="F40" s="70"/>
      <c r="G40" s="70"/>
    </row>
    <row r="41" spans="3:7" s="69" customFormat="1" x14ac:dyDescent="0.2">
      <c r="C41" s="70"/>
      <c r="D41" s="70"/>
      <c r="E41" s="70"/>
      <c r="F41" s="70"/>
      <c r="G41" s="70"/>
    </row>
    <row r="42" spans="3:7" s="69" customFormat="1" x14ac:dyDescent="0.2">
      <c r="C42" s="70"/>
      <c r="D42" s="70"/>
      <c r="E42" s="70"/>
      <c r="F42" s="70"/>
      <c r="G42" s="70"/>
    </row>
    <row r="43" spans="3:7" s="69" customFormat="1" x14ac:dyDescent="0.2">
      <c r="C43" s="70"/>
      <c r="D43" s="70"/>
      <c r="E43" s="70"/>
      <c r="F43" s="70"/>
      <c r="G43" s="70"/>
    </row>
    <row r="44" spans="3:7" s="69" customFormat="1" x14ac:dyDescent="0.2">
      <c r="C44" s="70"/>
      <c r="D44" s="70"/>
      <c r="E44" s="70"/>
      <c r="F44" s="70"/>
      <c r="G44" s="70"/>
    </row>
    <row r="45" spans="3:7" s="69" customFormat="1" x14ac:dyDescent="0.2">
      <c r="C45" s="70"/>
      <c r="D45" s="70"/>
      <c r="E45" s="70"/>
      <c r="F45" s="70"/>
      <c r="G45" s="70"/>
    </row>
    <row r="46" spans="3:7" s="69" customFormat="1" x14ac:dyDescent="0.2">
      <c r="C46" s="70"/>
      <c r="D46" s="70"/>
      <c r="E46" s="70"/>
      <c r="F46" s="70"/>
      <c r="G46" s="70"/>
    </row>
    <row r="47" spans="3:7" s="69" customFormat="1" x14ac:dyDescent="0.2">
      <c r="C47" s="70"/>
      <c r="D47" s="70"/>
      <c r="E47" s="70"/>
      <c r="F47" s="70"/>
      <c r="G47" s="70"/>
    </row>
    <row r="48" spans="3:7" s="69" customFormat="1" x14ac:dyDescent="0.2">
      <c r="C48" s="70"/>
      <c r="D48" s="70"/>
      <c r="E48" s="70"/>
      <c r="F48" s="70"/>
      <c r="G48" s="70"/>
    </row>
    <row r="49" spans="3:7" s="69" customFormat="1" x14ac:dyDescent="0.2">
      <c r="C49" s="70"/>
      <c r="D49" s="70"/>
      <c r="E49" s="70"/>
      <c r="F49" s="70"/>
      <c r="G49" s="70"/>
    </row>
  </sheetData>
  <sheetProtection formatRows="0" insertRows="0" deleteRows="0" selectLockedCells="1"/>
  <mergeCells count="121">
    <mergeCell ref="I12:I14"/>
    <mergeCell ref="I15:I17"/>
    <mergeCell ref="I18:I20"/>
    <mergeCell ref="I21:I23"/>
    <mergeCell ref="I27:I29"/>
    <mergeCell ref="F18:F20"/>
    <mergeCell ref="G18:G20"/>
    <mergeCell ref="G21:G23"/>
    <mergeCell ref="G12:G14"/>
    <mergeCell ref="G15:G17"/>
    <mergeCell ref="H12:H14"/>
    <mergeCell ref="H15:H17"/>
    <mergeCell ref="H18:H20"/>
    <mergeCell ref="H21:H23"/>
    <mergeCell ref="H27:H29"/>
    <mergeCell ref="F21:F23"/>
    <mergeCell ref="F12:F14"/>
    <mergeCell ref="A27:A29"/>
    <mergeCell ref="B27:B29"/>
    <mergeCell ref="C27:C29"/>
    <mergeCell ref="D27:D29"/>
    <mergeCell ref="E27:E29"/>
    <mergeCell ref="J27:L27"/>
    <mergeCell ref="J28:L28"/>
    <mergeCell ref="F27:F29"/>
    <mergeCell ref="G27:G29"/>
    <mergeCell ref="J29:L29"/>
    <mergeCell ref="A18:A20"/>
    <mergeCell ref="B18:B20"/>
    <mergeCell ref="C18:C20"/>
    <mergeCell ref="D18:D20"/>
    <mergeCell ref="E18:E20"/>
    <mergeCell ref="A21:A23"/>
    <mergeCell ref="B21:B23"/>
    <mergeCell ref="C21:C23"/>
    <mergeCell ref="D21:D23"/>
    <mergeCell ref="E21:E23"/>
    <mergeCell ref="E15:E17"/>
    <mergeCell ref="F15:F17"/>
    <mergeCell ref="A9:A11"/>
    <mergeCell ref="B9:B11"/>
    <mergeCell ref="C9:C11"/>
    <mergeCell ref="D9:D11"/>
    <mergeCell ref="A12:A14"/>
    <mergeCell ref="B12:B14"/>
    <mergeCell ref="C12:C14"/>
    <mergeCell ref="D12:D14"/>
    <mergeCell ref="A15:A17"/>
    <mergeCell ref="B15:B17"/>
    <mergeCell ref="C15:C17"/>
    <mergeCell ref="D15:D17"/>
    <mergeCell ref="E12:E14"/>
    <mergeCell ref="E9:E11"/>
    <mergeCell ref="F9:F11"/>
    <mergeCell ref="C2:L2"/>
    <mergeCell ref="C3:L3"/>
    <mergeCell ref="C4:L4"/>
    <mergeCell ref="H7:H8"/>
    <mergeCell ref="J7:L8"/>
    <mergeCell ref="A5:C5"/>
    <mergeCell ref="A6:C6"/>
    <mergeCell ref="A7:A8"/>
    <mergeCell ref="D5:G5"/>
    <mergeCell ref="I5:O5"/>
    <mergeCell ref="M7:M8"/>
    <mergeCell ref="G7:G8"/>
    <mergeCell ref="D6:Q6"/>
    <mergeCell ref="I7:I8"/>
    <mergeCell ref="B7:F7"/>
    <mergeCell ref="Q7:Q8"/>
    <mergeCell ref="G9:G11"/>
    <mergeCell ref="I9:I11"/>
    <mergeCell ref="H9:H11"/>
    <mergeCell ref="N7:P8"/>
    <mergeCell ref="N9:P9"/>
    <mergeCell ref="N10:P10"/>
    <mergeCell ref="N29:P29"/>
    <mergeCell ref="N17:P17"/>
    <mergeCell ref="N18:P18"/>
    <mergeCell ref="N19:P19"/>
    <mergeCell ref="N20:P20"/>
    <mergeCell ref="N21:P21"/>
    <mergeCell ref="N16:P16"/>
    <mergeCell ref="J9:L9"/>
    <mergeCell ref="J10:L10"/>
    <mergeCell ref="J11:L11"/>
    <mergeCell ref="J12:L12"/>
    <mergeCell ref="J13:L13"/>
    <mergeCell ref="J14:L14"/>
    <mergeCell ref="J15:L15"/>
    <mergeCell ref="J16:L16"/>
    <mergeCell ref="J17:L17"/>
    <mergeCell ref="J18:L18"/>
    <mergeCell ref="J19:L19"/>
    <mergeCell ref="N27:P27"/>
    <mergeCell ref="N28:P28"/>
    <mergeCell ref="J20:L20"/>
    <mergeCell ref="J21:L21"/>
    <mergeCell ref="J22:L22"/>
    <mergeCell ref="J23:L23"/>
    <mergeCell ref="N11:P11"/>
    <mergeCell ref="N12:P12"/>
    <mergeCell ref="N13:P13"/>
    <mergeCell ref="N14:P14"/>
    <mergeCell ref="N15:P15"/>
    <mergeCell ref="N22:P22"/>
    <mergeCell ref="N23:P23"/>
    <mergeCell ref="N24:P24"/>
    <mergeCell ref="N25:P25"/>
    <mergeCell ref="N26:P26"/>
    <mergeCell ref="J24:L24"/>
    <mergeCell ref="J25:L25"/>
    <mergeCell ref="A24:A26"/>
    <mergeCell ref="B24:B26"/>
    <mergeCell ref="C24:C26"/>
    <mergeCell ref="D24:D26"/>
    <mergeCell ref="E24:E26"/>
    <mergeCell ref="F24:F26"/>
    <mergeCell ref="G24:G26"/>
    <mergeCell ref="H24:H26"/>
    <mergeCell ref="I24:I26"/>
  </mergeCells>
  <phoneticPr fontId="4" type="noConversion"/>
  <conditionalFormatting sqref="G9:G29">
    <cfRule type="cellIs" dxfId="37" priority="22" stopIfTrue="1" operator="equal">
      <formula>"GRAVE"</formula>
    </cfRule>
    <cfRule type="cellIs" dxfId="36" priority="23" stopIfTrue="1" operator="equal">
      <formula>"MODERADO"</formula>
    </cfRule>
    <cfRule type="cellIs" dxfId="35" priority="24" stopIfTrue="1" operator="equal">
      <formula>"LEVE"</formula>
    </cfRule>
  </conditionalFormatting>
  <conditionalFormatting sqref="I9:I29">
    <cfRule type="containsText" dxfId="34" priority="2" operator="containsText" text="Si el proceso lo requiere">
      <formula>NOT(ISERROR(SEARCH("Si el proceso lo requiere",I9)))</formula>
    </cfRule>
    <cfRule type="containsText" dxfId="33" priority="4" operator="containsText" text="Debe formularse">
      <formula>NOT(ISERROR(SEARCH("Debe formularse",I9)))</formula>
    </cfRule>
  </conditionalFormatting>
  <conditionalFormatting sqref="I15:I17">
    <cfRule type="containsText" dxfId="32" priority="3" operator="containsText" text="SI el proceso lo requiere">
      <formula>NOT(ISERROR(SEARCH("SI el proceso lo requiere",I15)))</formula>
    </cfRule>
  </conditionalFormatting>
  <conditionalFormatting sqref="I9:I29">
    <cfRule type="cellIs" dxfId="31" priority="1" operator="equal">
      <formula>"NO"</formula>
    </cfRule>
  </conditionalFormatting>
  <dataValidations xWindow="761" yWindow="577" count="6">
    <dataValidation type="date" operator="greaterThan" allowBlank="1" showInputMessage="1" showErrorMessage="1" errorTitle="INTRODUZCA FECHA" error="DD/MM/AA" promptTitle="FECHA DE ELABORACIÓN" prompt="Ingrese la fecha en la cual elabora el plan de manejo de riesgos" sqref="P3">
      <formula1>#REF!</formula1>
    </dataValidation>
    <dataValidation allowBlank="1" showInputMessage="1" showErrorMessage="1" promptTitle="TRATAMIENTO DEL RIESGO" prompt="Defina el tratamiento a dar el riesgo" sqref="H27 H9 H12 H15 H18 H21 H24"/>
    <dataValidation allowBlank="1" showInputMessage="1" showErrorMessage="1" promptTitle="CONTINGENCIA" prompt="Defina la accion que debe seguir al momento de materializarse el riesgo, con el fin de que se siga prestando el servicio  o se pueda desarrollar las operaciones con el menor traumatismo posible." sqref="L11:L29 J9:K29"/>
    <dataValidation allowBlank="1" showInputMessage="1" showErrorMessage="1" promptTitle="Responsable Contingencia" prompt="Establezca quien es el responsable que lidera la acción de contingencia." sqref="Q9:Q10 O10:O29 M9:N29"/>
    <dataValidation allowBlank="1" showInputMessage="1" showErrorMessage="1" promptTitle="RECUPERACIÓN" prompt="Describa la acción que se debe seguir luego de que se presente el acontecimiento , con el fin de que se pueda prestar el servicio o realizar las operaciones conforme a lo establecido antes de la materialización del riesgo." sqref="P10:P11"/>
    <dataValidation allowBlank="1" showInputMessage="1" showErrorMessage="1" promptTitle="Responable de recuperación" prompt="Establezca quien es el responsable de liderar la accción de recuperación." sqref="Q11"/>
  </dataValidations>
  <pageMargins left="1.3779527559055118" right="0.15748031496062992" top="0.59055118110236227" bottom="0.39370078740157483" header="0" footer="0"/>
  <pageSetup paperSize="120" scale="50" fitToHeight="10" orientation="landscape" horizontalDpi="1200" verticalDpi="1200"/>
  <headerFooter alignWithMargins="0"/>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enableFormatConditionsCalculation="0"/>
  <dimension ref="A1:T29"/>
  <sheetViews>
    <sheetView topLeftCell="I25" zoomScaleSheetLayoutView="130" zoomScalePageLayoutView="80" workbookViewId="0">
      <selection activeCell="L27" sqref="L27:L29"/>
    </sheetView>
  </sheetViews>
  <sheetFormatPr baseColWidth="10" defaultColWidth="11.42578125" defaultRowHeight="12.75" x14ac:dyDescent="0.2"/>
  <cols>
    <col min="1" max="1" width="5.28515625" style="3" customWidth="1"/>
    <col min="2" max="2" width="12" style="4" customWidth="1"/>
    <col min="3" max="3" width="20.7109375" style="4" customWidth="1"/>
    <col min="4" max="5" width="32.42578125" style="4" customWidth="1"/>
    <col min="6" max="6" width="24.7109375" style="4" customWidth="1"/>
    <col min="7" max="7" width="14.42578125" style="4" customWidth="1"/>
    <col min="8" max="8" width="18" style="3" customWidth="1"/>
    <col min="9" max="10" width="12.42578125" style="3" customWidth="1"/>
    <col min="11" max="11" width="13.42578125" style="3" customWidth="1"/>
    <col min="12" max="13" width="35.7109375" style="3" customWidth="1"/>
    <col min="14" max="14" width="13.42578125" style="3" customWidth="1"/>
    <col min="15" max="15" width="9.7109375" style="3" customWidth="1"/>
    <col min="16" max="16" width="35.7109375" style="3" customWidth="1"/>
    <col min="17" max="17" width="9.28515625" style="3" customWidth="1"/>
    <col min="18" max="18" width="16.42578125" style="3" customWidth="1"/>
    <col min="19" max="16384" width="11.42578125" style="3"/>
  </cols>
  <sheetData>
    <row r="1" spans="1:20" s="5" customFormat="1" ht="19.5" customHeight="1" x14ac:dyDescent="0.2">
      <c r="A1" s="71"/>
      <c r="B1" s="37"/>
      <c r="C1" s="37"/>
      <c r="D1" s="37"/>
      <c r="E1" s="37"/>
      <c r="F1" s="37"/>
      <c r="G1" s="37"/>
      <c r="H1" s="37"/>
      <c r="I1" s="37"/>
      <c r="J1" s="37"/>
      <c r="K1" s="37"/>
      <c r="L1" s="37"/>
      <c r="M1" s="37"/>
      <c r="N1" s="37"/>
      <c r="O1" s="37"/>
      <c r="P1" s="37"/>
      <c r="Q1" s="30" t="s">
        <v>9</v>
      </c>
      <c r="R1" s="62" t="s">
        <v>96</v>
      </c>
    </row>
    <row r="2" spans="1:20" s="5" customFormat="1" ht="18.75" customHeight="1" x14ac:dyDescent="0.2">
      <c r="A2" s="73"/>
      <c r="B2" s="113" t="s">
        <v>102</v>
      </c>
      <c r="C2" s="113"/>
      <c r="D2" s="113"/>
      <c r="E2" s="113"/>
      <c r="F2" s="113"/>
      <c r="G2" s="113"/>
      <c r="H2" s="113"/>
      <c r="I2" s="113"/>
      <c r="J2" s="113"/>
      <c r="K2" s="113"/>
      <c r="L2" s="113"/>
      <c r="M2" s="113"/>
      <c r="N2" s="113"/>
      <c r="O2" s="113"/>
      <c r="Q2" s="30" t="s">
        <v>10</v>
      </c>
      <c r="R2" s="62">
        <v>2</v>
      </c>
    </row>
    <row r="3" spans="1:20" s="5" customFormat="1" ht="18.75" customHeight="1" x14ac:dyDescent="0.2">
      <c r="A3" s="73"/>
      <c r="B3" s="113" t="s">
        <v>87</v>
      </c>
      <c r="C3" s="113"/>
      <c r="D3" s="113"/>
      <c r="E3" s="113"/>
      <c r="F3" s="113"/>
      <c r="G3" s="113"/>
      <c r="H3" s="113"/>
      <c r="I3" s="113"/>
      <c r="J3" s="113"/>
      <c r="K3" s="113"/>
      <c r="L3" s="113"/>
      <c r="M3" s="113"/>
      <c r="N3" s="113"/>
      <c r="O3" s="113"/>
      <c r="Q3" s="30" t="s">
        <v>11</v>
      </c>
      <c r="R3" s="77" t="s">
        <v>162</v>
      </c>
    </row>
    <row r="4" spans="1:20" s="5" customFormat="1" ht="18.75" customHeight="1" x14ac:dyDescent="0.2">
      <c r="A4" s="73"/>
      <c r="Q4" s="30" t="s">
        <v>93</v>
      </c>
      <c r="R4" s="62" t="s">
        <v>12</v>
      </c>
    </row>
    <row r="5" spans="1:20" s="1" customFormat="1" ht="29.25" customHeight="1" x14ac:dyDescent="0.2">
      <c r="A5" s="141" t="str">
        <f>'01-Mapa de riesgo'!A5:C5</f>
        <v xml:space="preserve">PROCESO (Usuario Metodología)  </v>
      </c>
      <c r="B5" s="141"/>
      <c r="C5" s="141"/>
      <c r="D5" s="257" t="str">
        <f>'01-Mapa de riesgo'!D5:G5</f>
        <v>PLAN DE DESARROLLO INSTITUCIONAL</v>
      </c>
      <c r="E5" s="258"/>
      <c r="F5" s="258"/>
      <c r="G5" s="258"/>
      <c r="H5" s="259"/>
      <c r="I5" s="261" t="s">
        <v>84</v>
      </c>
      <c r="J5" s="261"/>
      <c r="K5" s="256"/>
      <c r="L5" s="256"/>
      <c r="M5" s="256"/>
      <c r="N5" s="256"/>
      <c r="O5" s="256"/>
      <c r="P5" s="255" t="s">
        <v>13</v>
      </c>
      <c r="Q5" s="255"/>
      <c r="R5" s="38"/>
    </row>
    <row r="6" spans="1:20" s="1" customFormat="1" ht="66" customHeight="1" thickBot="1" x14ac:dyDescent="0.25">
      <c r="A6" s="250" t="str">
        <f>'01-Mapa de riesgo'!A6:C6</f>
        <v>OBJETIVO DEL PROCESO (Usuario Metodología):</v>
      </c>
      <c r="B6" s="251"/>
      <c r="C6" s="251"/>
      <c r="D6" s="252" t="str">
        <f>'01-Mapa de riesgo'!D6:S6</f>
        <v>1. Desarrollo institucional fortalecido en la gestión humana, financiera, física, informática y de servicios
2. Universidad con una cobertura adecuada y reconocida calidad en el proyecto educativo.
3. Bienestar institucional implementado facilitando la formación integra el desarrollo social e intercultural y el acompañamiente institucional
4. Fortalecida la gestión del conocimiento en lo relacionado con la investigación, innovaci´n y extensión
5. Internacionalización de la Universidad fortalecida
6. Desarrollo de las capacidades para la generación del conocimiento en la UTP que pueda imparctar positivamente la Región.
7. Establecer alianzas estratégicas entre dos o más actores sociales, diferentes y complementarios del orden nacional e internacional</v>
      </c>
      <c r="E6" s="252"/>
      <c r="F6" s="252"/>
      <c r="G6" s="252"/>
      <c r="H6" s="252"/>
      <c r="I6" s="252"/>
      <c r="J6" s="252"/>
      <c r="K6" s="252"/>
      <c r="L6" s="252"/>
      <c r="M6" s="252"/>
      <c r="N6" s="252"/>
      <c r="O6" s="252"/>
      <c r="P6" s="252"/>
      <c r="Q6" s="252"/>
      <c r="R6" s="253"/>
    </row>
    <row r="7" spans="1:20" s="1" customFormat="1" ht="32.25" customHeight="1" x14ac:dyDescent="0.2">
      <c r="A7" s="263" t="s">
        <v>80</v>
      </c>
      <c r="B7" s="132" t="s">
        <v>124</v>
      </c>
      <c r="C7" s="132"/>
      <c r="D7" s="132"/>
      <c r="E7" s="132"/>
      <c r="F7" s="132"/>
      <c r="G7" s="132" t="s">
        <v>118</v>
      </c>
      <c r="H7" s="132" t="s">
        <v>2</v>
      </c>
      <c r="I7" s="132" t="s">
        <v>128</v>
      </c>
      <c r="J7" s="262" t="s">
        <v>85</v>
      </c>
      <c r="K7" s="262"/>
      <c r="L7" s="262"/>
      <c r="M7" s="132" t="s">
        <v>83</v>
      </c>
      <c r="N7" s="132"/>
      <c r="O7" s="132"/>
      <c r="P7" s="132"/>
      <c r="Q7" s="132"/>
      <c r="R7" s="260" t="s">
        <v>26</v>
      </c>
    </row>
    <row r="8" spans="1:20" s="2" customFormat="1" ht="38.25" customHeight="1" x14ac:dyDescent="0.2">
      <c r="A8" s="264"/>
      <c r="B8" s="50" t="s">
        <v>108</v>
      </c>
      <c r="C8" s="50" t="s">
        <v>4</v>
      </c>
      <c r="D8" s="50" t="s">
        <v>0</v>
      </c>
      <c r="E8" s="50" t="s">
        <v>81</v>
      </c>
      <c r="F8" s="50" t="s">
        <v>43</v>
      </c>
      <c r="G8" s="133"/>
      <c r="H8" s="133"/>
      <c r="I8" s="254"/>
      <c r="J8" s="101" t="s">
        <v>89</v>
      </c>
      <c r="K8" s="101" t="s">
        <v>90</v>
      </c>
      <c r="L8" s="101" t="s">
        <v>91</v>
      </c>
      <c r="M8" s="106" t="s">
        <v>143</v>
      </c>
      <c r="N8" s="106" t="s">
        <v>86</v>
      </c>
      <c r="O8" s="106" t="s">
        <v>17</v>
      </c>
      <c r="P8" s="192" t="s">
        <v>144</v>
      </c>
      <c r="Q8" s="194"/>
      <c r="R8" s="209"/>
    </row>
    <row r="9" spans="1:20" s="2" customFormat="1" ht="62.45" customHeight="1" x14ac:dyDescent="0.2">
      <c r="A9" s="265">
        <v>1</v>
      </c>
      <c r="B9" s="183" t="str">
        <f>'01-Mapa de riesgo'!B9:B11</f>
        <v>Financiero</v>
      </c>
      <c r="C9" s="183" t="str">
        <f>'01-Mapa de riesgo'!C9:C11</f>
        <v>Desfinanciación del presupuesto de gastos de cada vigencia de la Universidad por su estructura de Financiación Ley 30 y por la expedición de normas de entes internos y externos</v>
      </c>
      <c r="D9" s="183" t="str">
        <f>'01-Mapa de riesgo'!D9:D11</f>
        <v>El Gobierno, Congreso, Consejos Superior y académico, expiden normas que afectan directamente al presupuesto de gastos de la Universidad</v>
      </c>
      <c r="E9" s="183" t="str">
        <f>'01-Mapa de riesgo'!E9:E11</f>
        <v xml:space="preserve">Incremento del presupuesto de ingresos (recursos de la nación) de acuerdo al incremento del IPC, sin tener en cuenta los decretos y leyes que afectan los gastos por encima de este incremento. 
                                                                                    Directrices administrativas no soportadas en análisis financieros
</v>
      </c>
      <c r="F9" s="183" t="str">
        <f>'01-Mapa de riesgo'!F9:F11</f>
        <v xml:space="preserve">Reducción del presupuesto de la Universidad </v>
      </c>
      <c r="G9" s="184" t="str">
        <f>'01-Mapa de riesgo'!P9:P11</f>
        <v>MODERADO</v>
      </c>
      <c r="H9" s="149" t="str">
        <f>'01-Mapa de riesgo'!Q9:Q11</f>
        <v>COMPARTIR</v>
      </c>
      <c r="I9" s="198" t="s">
        <v>251</v>
      </c>
      <c r="J9" s="267" t="str">
        <f>'01-Mapa de riesgo'!S9:S11</f>
        <v>% de cubrimiento del presupuesto con recursos de la nación para gasto de funcionamiento</v>
      </c>
      <c r="K9" s="102">
        <v>0.63</v>
      </c>
      <c r="L9" s="103" t="s">
        <v>284</v>
      </c>
      <c r="M9" s="104" t="str">
        <f>'01-Mapa de riesgo'!L9</f>
        <v>Monitoreo a los planes operativos del proyecto Gestión Financiera incluido en el plan de desarrollo institucional 2013-2019</v>
      </c>
      <c r="N9" s="105" t="str">
        <f>'01-Mapa de riesgo'!M9</f>
        <v>Mensual</v>
      </c>
      <c r="O9" s="105" t="str">
        <f>'01-Mapa de riesgo'!N9</f>
        <v>Detectivo</v>
      </c>
      <c r="P9" s="248" t="s">
        <v>252</v>
      </c>
      <c r="Q9" s="249"/>
      <c r="R9" s="220" t="s">
        <v>253</v>
      </c>
    </row>
    <row r="10" spans="1:20" s="2" customFormat="1" ht="62.45" customHeight="1" x14ac:dyDescent="0.2">
      <c r="A10" s="266"/>
      <c r="B10" s="183"/>
      <c r="C10" s="183"/>
      <c r="D10" s="183"/>
      <c r="E10" s="183"/>
      <c r="F10" s="183"/>
      <c r="G10" s="184"/>
      <c r="H10" s="150"/>
      <c r="I10" s="198"/>
      <c r="J10" s="268"/>
      <c r="K10" s="237">
        <v>0.32300000000000001</v>
      </c>
      <c r="L10" s="239" t="s">
        <v>287</v>
      </c>
      <c r="M10" s="104" t="str">
        <f>'01-Mapa de riesgo'!L10</f>
        <v>Decisiones sobre la proyección del presupuesto</v>
      </c>
      <c r="N10" s="105" t="str">
        <f>'01-Mapa de riesgo'!M10</f>
        <v>Anual</v>
      </c>
      <c r="O10" s="105" t="str">
        <f>'01-Mapa de riesgo'!N10</f>
        <v>Correctivo</v>
      </c>
      <c r="P10" s="248" t="s">
        <v>252</v>
      </c>
      <c r="Q10" s="249"/>
      <c r="R10" s="220"/>
    </row>
    <row r="11" spans="1:20" s="2" customFormat="1" ht="62.45" customHeight="1" x14ac:dyDescent="0.2">
      <c r="A11" s="266"/>
      <c r="B11" s="183"/>
      <c r="C11" s="183"/>
      <c r="D11" s="183"/>
      <c r="E11" s="183"/>
      <c r="F11" s="183"/>
      <c r="G11" s="184"/>
      <c r="H11" s="151"/>
      <c r="I11" s="198"/>
      <c r="J11" s="269"/>
      <c r="K11" s="238"/>
      <c r="L11" s="240"/>
      <c r="M11" s="104" t="str">
        <f>'01-Mapa de riesgo'!L11</f>
        <v>Monitoreo al comportamiento de los indicadores del componente de desarrollo financiero</v>
      </c>
      <c r="N11" s="105" t="str">
        <f>'01-Mapa de riesgo'!M11</f>
        <v>Bimestral</v>
      </c>
      <c r="O11" s="105" t="str">
        <f>'01-Mapa de riesgo'!N11</f>
        <v>Detectivo</v>
      </c>
      <c r="P11" s="248" t="s">
        <v>252</v>
      </c>
      <c r="Q11" s="249"/>
      <c r="R11" s="220"/>
    </row>
    <row r="12" spans="1:20" s="2" customFormat="1" ht="62.45" customHeight="1" x14ac:dyDescent="0.2">
      <c r="A12" s="265">
        <v>2</v>
      </c>
      <c r="B12" s="183" t="str">
        <f>'01-Mapa de riesgo'!B12:B14</f>
        <v>Financiero</v>
      </c>
      <c r="C12" s="183" t="str">
        <f>'01-Mapa de riesgo'!C12:C14</f>
        <v>Nueva Oferta externa, Nuevas Modalidades y nuevos modelos de financiación de la Educación Superior Privada.</v>
      </c>
      <c r="D12" s="183" t="str">
        <f>'01-Mapa de riesgo'!D12:D14</f>
        <v>Nueva Oferta y Nuevos modelos de financiación de la Educación Superior Privada.</v>
      </c>
      <c r="E12" s="183" t="str">
        <f>'01-Mapa de riesgo'!E12:E14</f>
        <v>1. Crecimiento de la pobreza, Deterioro de la equidad, fragilidad del crecimiento económico, nivel de empleo. Dificultades sociales y económicas. Indicadores Económicos y Sociales Regionales.
2. Conflictos internos en la institución
3. Nueva Oferta y Nuevos modelos de financiación de la Educación Superior Privada.</v>
      </c>
      <c r="F12" s="183" t="str">
        <f>'01-Mapa de riesgo'!F12:F14</f>
        <v xml:space="preserve">
1. Disminución de demanda real a razón de la pérdida de la capacidad adquisitiva.
2. Deserción.
Bajo rendimiento Académico
Pérdida de cobertura
3. Disminución de demanda real a razón de preferencia de otras instituciones.</v>
      </c>
      <c r="G12" s="184" t="str">
        <f>'01-Mapa de riesgo'!P12:P14</f>
        <v>LEVE</v>
      </c>
      <c r="H12" s="149" t="str">
        <f>'01-Mapa de riesgo'!Q12:Q14</f>
        <v>ASUMIR</v>
      </c>
      <c r="I12" s="198" t="s">
        <v>251</v>
      </c>
      <c r="J12" s="245" t="str">
        <f>'01-Mapa de riesgo'!S12:S14</f>
        <v xml:space="preserve">Revisiòn y modernizaciòn curricular
Investigación con las necesidades más relevantes de la región
Cumplimiento de las actividades del plan operativo: Retención Estudiantil
Lineamientos institucionales para la integración de la educación
Número de Inscritos por Semestre
</v>
      </c>
      <c r="K12" s="85">
        <v>1.1116999999999999</v>
      </c>
      <c r="L12" s="242" t="s">
        <v>288</v>
      </c>
      <c r="M12" s="24" t="str">
        <f>'01-Mapa de riesgo'!L12</f>
        <v>Ampliación de los plazos de inscripción y nuevos llamados</v>
      </c>
      <c r="N12" s="25" t="str">
        <f>'01-Mapa de riesgo'!M12</f>
        <v>Semestral</v>
      </c>
      <c r="O12" s="25" t="str">
        <f>'01-Mapa de riesgo'!N12</f>
        <v>Correctivo</v>
      </c>
      <c r="P12" s="230" t="s">
        <v>252</v>
      </c>
      <c r="Q12" s="231"/>
      <c r="R12" s="220" t="s">
        <v>253</v>
      </c>
    </row>
    <row r="13" spans="1:20" s="2" customFormat="1" ht="62.45" customHeight="1" x14ac:dyDescent="0.2">
      <c r="A13" s="266"/>
      <c r="B13" s="183"/>
      <c r="C13" s="183"/>
      <c r="D13" s="183"/>
      <c r="E13" s="183"/>
      <c r="F13" s="183"/>
      <c r="G13" s="184"/>
      <c r="H13" s="150"/>
      <c r="I13" s="198"/>
      <c r="J13" s="246"/>
      <c r="K13" s="85">
        <v>1.0740000000000001</v>
      </c>
      <c r="L13" s="243"/>
      <c r="M13" s="24" t="str">
        <f>'01-Mapa de riesgo'!L13</f>
        <v>Mercadeo institucional de la Oferta Académica</v>
      </c>
      <c r="N13" s="25" t="str">
        <f>'01-Mapa de riesgo'!M13</f>
        <v>Semestral</v>
      </c>
      <c r="O13" s="25" t="str">
        <f>'01-Mapa de riesgo'!N13</f>
        <v>Preventivo</v>
      </c>
      <c r="P13" s="230" t="s">
        <v>252</v>
      </c>
      <c r="Q13" s="231"/>
      <c r="R13" s="220"/>
      <c r="T13" s="229"/>
    </row>
    <row r="14" spans="1:20" s="2" customFormat="1" ht="62.45" customHeight="1" x14ac:dyDescent="0.2">
      <c r="A14" s="266"/>
      <c r="B14" s="183"/>
      <c r="C14" s="183"/>
      <c r="D14" s="183"/>
      <c r="E14" s="183"/>
      <c r="F14" s="183"/>
      <c r="G14" s="184"/>
      <c r="H14" s="151"/>
      <c r="I14" s="198"/>
      <c r="J14" s="247"/>
      <c r="K14" s="85">
        <v>0.49819999999999998</v>
      </c>
      <c r="L14" s="244"/>
      <c r="M14" s="24" t="str">
        <f>'01-Mapa de riesgo'!L14</f>
        <v>Viglancia del Contexto educativo, economico y social
Aplicación de pruebas para identificar perfiles de ingreso y medición de competencias.</v>
      </c>
      <c r="N14" s="25" t="str">
        <f>'01-Mapa de riesgo'!M14</f>
        <v>Semestral</v>
      </c>
      <c r="O14" s="25" t="str">
        <f>'01-Mapa de riesgo'!N14</f>
        <v>Preventivo</v>
      </c>
      <c r="P14" s="230" t="s">
        <v>252</v>
      </c>
      <c r="Q14" s="231"/>
      <c r="R14" s="220"/>
      <c r="T14" s="229"/>
    </row>
    <row r="15" spans="1:20" ht="62.45" customHeight="1" x14ac:dyDescent="0.2">
      <c r="A15" s="265">
        <v>3</v>
      </c>
      <c r="B15" s="183" t="str">
        <f>'01-Mapa de riesgo'!B15:B17</f>
        <v>Estratégico</v>
      </c>
      <c r="C15" s="183" t="str">
        <f>'01-Mapa de riesgo'!C15:C17</f>
        <v>Desaprovechamiento de oportunidades en el contexto de nuevas fuentes de financiación  y posibles alianzas para PDI a nivel Local, Regional, Nacional e Internacional</v>
      </c>
      <c r="D15" s="183" t="str">
        <f>'01-Mapa de riesgo'!D15:D17</f>
        <v>Inadecuado aprovechamiento  de incrementar capacidades para generar mayores impactos mediante alianzas estrategicas con los diferentes grupos de interes y nuevas líneas de financiación.</v>
      </c>
      <c r="E15" s="183" t="str">
        <f>'01-Mapa de riesgo'!E15:E17</f>
        <v>Condiciones favorables en el contexto Nacional y Local (SGR, MEN, MTICs, Min. Ambiente, Min  trabajo, Colciencias, Planes de Desarrollo locales articulados con el PDI UTP,Plan general de competitividad, cooperación internacional, entre otros) que no se monitorean o no se operativizan para su aprovechamiento.</v>
      </c>
      <c r="F15" s="183" t="str">
        <f>'01-Mapa de riesgo'!F15:F17</f>
        <v>Pérdida de posicionamiento frente a otras universidades que aprovechan las condiciones actuales, lo que afectaría el posicionamiento en el SUE y retrasos en el cumplimiento del PDI.
Afectación indicador de Nuevas Líneas de Financiamiento y  de resultados potenciales en la generación y transformación de conocimiento</v>
      </c>
      <c r="G15" s="184" t="str">
        <f>'01-Mapa de riesgo'!P15:P17</f>
        <v>MODERADO</v>
      </c>
      <c r="H15" s="149" t="str">
        <f>'01-Mapa de riesgo'!Q15:Q17</f>
        <v>COMPARTIR</v>
      </c>
      <c r="I15" s="198" t="s">
        <v>251</v>
      </c>
      <c r="J15" s="245" t="str">
        <f>'01-Mapa de riesgo'!S15:S17</f>
        <v xml:space="preserve">Nivel de financiación del PDI
Implementación y Consolidación del sistema de vigilancia y monitoreo del entorno
Estudio para identificar las necesidades mas relevantes de la región
Investigación para identificar los límites institucionales de cobertura con calidad
Movilización social o Sociedad en Movimiento
</v>
      </c>
      <c r="K15" s="85">
        <v>0.74219999999999997</v>
      </c>
      <c r="L15" s="241" t="s">
        <v>286</v>
      </c>
      <c r="M15" s="24" t="str">
        <f>'01-Mapa de riesgo'!L15</f>
        <v>Ejercicios de Vigilancia del Contexto para la identificación de Nuevas fuentes de Financiación</v>
      </c>
      <c r="N15" s="25" t="str">
        <f>'01-Mapa de riesgo'!M15</f>
        <v>Trimestral</v>
      </c>
      <c r="O15" s="25" t="str">
        <f>'01-Mapa de riesgo'!N15</f>
        <v>Preventivo</v>
      </c>
      <c r="P15" s="230" t="s">
        <v>252</v>
      </c>
      <c r="Q15" s="231"/>
      <c r="R15" s="220" t="s">
        <v>253</v>
      </c>
    </row>
    <row r="16" spans="1:20" ht="62.45" customHeight="1" x14ac:dyDescent="0.2">
      <c r="A16" s="266"/>
      <c r="B16" s="183"/>
      <c r="C16" s="183"/>
      <c r="D16" s="183"/>
      <c r="E16" s="183"/>
      <c r="F16" s="183"/>
      <c r="G16" s="184"/>
      <c r="H16" s="150"/>
      <c r="I16" s="198"/>
      <c r="J16" s="246"/>
      <c r="K16" s="227">
        <v>0.8</v>
      </c>
      <c r="L16" s="241"/>
      <c r="M16" s="24" t="str">
        <f>'01-Mapa de riesgo'!L16</f>
        <v>Análsisi de la articulación del PDI con factores y planes del contexto local, regional, nacional e internacional en el grupo de análisis</v>
      </c>
      <c r="N16" s="25" t="str">
        <f>'01-Mapa de riesgo'!M16</f>
        <v>Mensual</v>
      </c>
      <c r="O16" s="25" t="str">
        <f>'01-Mapa de riesgo'!N16</f>
        <v>Preventivo</v>
      </c>
      <c r="P16" s="230" t="s">
        <v>252</v>
      </c>
      <c r="Q16" s="231"/>
      <c r="R16" s="220"/>
    </row>
    <row r="17" spans="1:18" ht="62.45" customHeight="1" x14ac:dyDescent="0.2">
      <c r="A17" s="266"/>
      <c r="B17" s="183"/>
      <c r="C17" s="183"/>
      <c r="D17" s="183"/>
      <c r="E17" s="183"/>
      <c r="F17" s="183"/>
      <c r="G17" s="184"/>
      <c r="H17" s="151"/>
      <c r="I17" s="198"/>
      <c r="J17" s="247"/>
      <c r="K17" s="228"/>
      <c r="L17" s="241"/>
      <c r="M17" s="24" t="str">
        <f>'01-Mapa de riesgo'!L17</f>
        <v xml:space="preserve">Seguimiento al PDI y discusión de temas del contexto y de los informes de vigilancia  en el Comité  Integral  de Gestión </v>
      </c>
      <c r="N17" s="25" t="str">
        <f>'01-Mapa de riesgo'!M17</f>
        <v>Semanal</v>
      </c>
      <c r="O17" s="25" t="str">
        <f>'01-Mapa de riesgo'!N17</f>
        <v>Preventivo</v>
      </c>
      <c r="P17" s="230" t="s">
        <v>252</v>
      </c>
      <c r="Q17" s="231"/>
      <c r="R17" s="220"/>
    </row>
    <row r="18" spans="1:18" ht="62.45" customHeight="1" x14ac:dyDescent="0.2">
      <c r="A18" s="265">
        <v>4</v>
      </c>
      <c r="B18" s="183" t="str">
        <f>'01-Mapa de riesgo'!B18:B20</f>
        <v>Información</v>
      </c>
      <c r="C18" s="183" t="str">
        <f>'01-Mapa de riesgo'!C18:C20</f>
        <v>Pérdida de la Acreditación Institucional o de programas académicos.</v>
      </c>
      <c r="D18" s="183" t="str">
        <f>'01-Mapa de riesgo'!D18:D20</f>
        <v>Retrasos en los procesos de Acreditación Institucional y de programas</v>
      </c>
      <c r="E18" s="183" t="str">
        <f>'01-Mapa de riesgo'!E18:E20</f>
        <v>El CNA se encuentra saturado por la dinámica que las IES han desarrollado en el Sistema de Aseguramiento de la Calidad, lo que ha generado retrasos en los procesos de acreditación.</v>
      </c>
      <c r="F18" s="183" t="str">
        <f>'01-Mapa de riesgo'!F18:F20</f>
        <v>*Institución no acreditada en alta calidad, programas no acreditados con alta calidad
*Incumplimiento de las metas del Objetivo Cobertura con calidad en la oferta educativa
*Pérdida de recursos por la ventaja que da estar acreditada institucionalmente en el modelo de gestión del SUE
*Proceso más largo en la creación y renovación de registros calificados</v>
      </c>
      <c r="G18" s="184" t="str">
        <f>'01-Mapa de riesgo'!P18:P20</f>
        <v>LEVE</v>
      </c>
      <c r="H18" s="149" t="str">
        <f>'01-Mapa de riesgo'!Q18:Q20</f>
        <v>ASUMIR</v>
      </c>
      <c r="I18" s="198" t="s">
        <v>251</v>
      </c>
      <c r="J18" s="245" t="str">
        <f>'01-Mapa de riesgo'!S18:S20</f>
        <v xml:space="preserve">
N° de programas acreditados (pregrado y posgrado)
Porcentaje de avance en las actividades de acreditación institucional
Porcentaje de avance en las etapas de autoevaluación del plan operativo pregrado Y pregrado
</v>
      </c>
      <c r="K18" s="85" t="s">
        <v>289</v>
      </c>
      <c r="L18" s="86" t="s">
        <v>290</v>
      </c>
      <c r="M18" s="24" t="str">
        <f>'01-Mapa de riesgo'!L18</f>
        <v>Verificación de la ruta de acreditación (ajuste momentos de la acreditación)</v>
      </c>
      <c r="N18" s="25" t="str">
        <f>'01-Mapa de riesgo'!M18</f>
        <v>Anual</v>
      </c>
      <c r="O18" s="25" t="str">
        <f>'01-Mapa de riesgo'!N18</f>
        <v>Preventivo</v>
      </c>
      <c r="P18" s="230" t="s">
        <v>252</v>
      </c>
      <c r="Q18" s="231"/>
      <c r="R18" s="220" t="s">
        <v>253</v>
      </c>
    </row>
    <row r="19" spans="1:18" ht="62.45" customHeight="1" x14ac:dyDescent="0.2">
      <c r="A19" s="266"/>
      <c r="B19" s="183"/>
      <c r="C19" s="183"/>
      <c r="D19" s="183"/>
      <c r="E19" s="183"/>
      <c r="F19" s="183"/>
      <c r="G19" s="184"/>
      <c r="H19" s="150"/>
      <c r="I19" s="198"/>
      <c r="J19" s="246"/>
      <c r="K19" s="85">
        <v>0.95150000000000001</v>
      </c>
      <c r="L19" s="86" t="s">
        <v>291</v>
      </c>
      <c r="M19" s="24" t="str">
        <f>'01-Mapa de riesgo'!L19</f>
        <v>* Acompañamiento permanente a los programas académicos de pregrado y posgrado por parte de profesionales.
* Acopañamiento profesional para el proceso de acreditación institucional.
* Sistema de Alertas</v>
      </c>
      <c r="N19" s="25" t="str">
        <f>'01-Mapa de riesgo'!M19</f>
        <v>Semestral</v>
      </c>
      <c r="O19" s="25" t="str">
        <f>'01-Mapa de riesgo'!N19</f>
        <v>Preventivo</v>
      </c>
      <c r="P19" s="230" t="s">
        <v>252</v>
      </c>
      <c r="Q19" s="231"/>
      <c r="R19" s="220"/>
    </row>
    <row r="20" spans="1:18" ht="62.45" customHeight="1" x14ac:dyDescent="0.2">
      <c r="A20" s="266"/>
      <c r="B20" s="183"/>
      <c r="C20" s="183"/>
      <c r="D20" s="183"/>
      <c r="E20" s="183"/>
      <c r="F20" s="183"/>
      <c r="G20" s="184"/>
      <c r="H20" s="151"/>
      <c r="I20" s="198"/>
      <c r="J20" s="247"/>
      <c r="K20" s="84">
        <v>0.53200000000000003</v>
      </c>
      <c r="L20" s="86" t="s">
        <v>254</v>
      </c>
      <c r="M20" s="24" t="str">
        <f>'01-Mapa de riesgo'!L20</f>
        <v>Gestión ante el  CNA, CONACES Y MEN para agilziar los procesos de aseguramiento de la calidad externos</v>
      </c>
      <c r="N20" s="25" t="str">
        <f>'01-Mapa de riesgo'!M20</f>
        <v>Semestral</v>
      </c>
      <c r="O20" s="25" t="str">
        <f>'01-Mapa de riesgo'!N20</f>
        <v>Preventivo</v>
      </c>
      <c r="P20" s="235" t="s">
        <v>281</v>
      </c>
      <c r="Q20" s="236"/>
      <c r="R20" s="220"/>
    </row>
    <row r="21" spans="1:18" ht="62.45" customHeight="1" x14ac:dyDescent="0.2">
      <c r="A21" s="265">
        <v>5</v>
      </c>
      <c r="B21" s="183" t="str">
        <f>'01-Mapa de riesgo'!B21:B23</f>
        <v>Información</v>
      </c>
      <c r="C21" s="183" t="str">
        <f>'01-Mapa de riesgo'!C21:C23</f>
        <v>Bajas competencias de los egresados de la educación media que ingresan a la Universidad Tecnológica de Pereira.</v>
      </c>
      <c r="D21" s="183" t="str">
        <f>'01-Mapa de riesgo'!D21:D23</f>
        <v>Los estudiantes que ingresan a la educación superior tienen bajas competencias en bilinguismo, lectoescritura y matemáticas, lo cual dificulta su adaptación y desempeño en la vida universitaria, además de una desarticulación entre los énfasis de PEI de los colegios y la educación técnica, tecnológica y universitaria; con la pertinencia de la vocación del desarrollo regional.</v>
      </c>
      <c r="E21" s="183" t="str">
        <f>'01-Mapa de riesgo'!E21:E23</f>
        <v>Falta de de una Política Pública de educación integral a nivel Nacional y Local.
Falta incorporar los procesos de articulación en la Reforma Curricular acorde con las apuestas regionales, y la pertinencia de articulación con la educación media.
Deficiencia del Sistema Educativo en el nivel básico y media en Colombia.</v>
      </c>
      <c r="F21" s="183" t="str">
        <f>'01-Mapa de riesgo'!F21:F23</f>
        <v>Mayor deserción
Repitencia
Afecta la tasa de graduados por cohorte
Duración de estudios de la población estudiantil
Sobrecostos
Pérdida de oportunidades de alianzas estratégicas</v>
      </c>
      <c r="G21" s="184" t="str">
        <f>'01-Mapa de riesgo'!P21:P23</f>
        <v>MODERADO</v>
      </c>
      <c r="H21" s="149" t="str">
        <f>'01-Mapa de riesgo'!Q21:Q23</f>
        <v>COMPARTIR</v>
      </c>
      <c r="I21" s="198" t="s">
        <v>251</v>
      </c>
      <c r="J21" s="245" t="str">
        <f>'01-Mapa de riesgo'!S21:S23</f>
        <v>Porcentaje de estudiantes nuevos identificados en Riesgo, bajo las pruebas de identificación de competencia y perfiles de ingreso
Lineamientos institucionales para la integración de la educación
Estudiantes valorados en todas las pruebas de competencias iniciales y perfiles de ingreso ya implementadas</v>
      </c>
      <c r="K21" s="85">
        <v>1.0740000000000001</v>
      </c>
      <c r="L21" s="87" t="s">
        <v>255</v>
      </c>
      <c r="M21" s="24" t="str">
        <f>'01-Mapa de riesgo'!L21</f>
        <v>Validación de pruebas de identificación de competencia y perfiles de ingreso</v>
      </c>
      <c r="N21" s="25" t="str">
        <f>'01-Mapa de riesgo'!M21</f>
        <v>Semestral</v>
      </c>
      <c r="O21" s="25" t="str">
        <f>'01-Mapa de riesgo'!N21</f>
        <v>Detectivo</v>
      </c>
      <c r="P21" s="230" t="s">
        <v>252</v>
      </c>
      <c r="Q21" s="231"/>
      <c r="R21" s="220" t="s">
        <v>253</v>
      </c>
    </row>
    <row r="22" spans="1:18" ht="62.45" customHeight="1" x14ac:dyDescent="0.2">
      <c r="A22" s="266"/>
      <c r="B22" s="183"/>
      <c r="C22" s="183"/>
      <c r="D22" s="183"/>
      <c r="E22" s="183"/>
      <c r="F22" s="183"/>
      <c r="G22" s="184"/>
      <c r="H22" s="150"/>
      <c r="I22" s="198"/>
      <c r="J22" s="246"/>
      <c r="K22" s="85" t="s">
        <v>292</v>
      </c>
      <c r="L22" s="87" t="s">
        <v>256</v>
      </c>
      <c r="M22" s="24" t="str">
        <f>'01-Mapa de riesgo'!L22</f>
        <v>Acompañamiento Tutorial</v>
      </c>
      <c r="N22" s="25" t="str">
        <f>'01-Mapa de riesgo'!M22</f>
        <v>Semestral</v>
      </c>
      <c r="O22" s="25" t="str">
        <f>'01-Mapa de riesgo'!N22</f>
        <v>Correctivo</v>
      </c>
      <c r="P22" s="230" t="s">
        <v>252</v>
      </c>
      <c r="Q22" s="231"/>
      <c r="R22" s="220"/>
    </row>
    <row r="23" spans="1:18" ht="62.45" customHeight="1" x14ac:dyDescent="0.2">
      <c r="A23" s="266"/>
      <c r="B23" s="183"/>
      <c r="C23" s="183"/>
      <c r="D23" s="183"/>
      <c r="E23" s="183"/>
      <c r="F23" s="183"/>
      <c r="G23" s="184"/>
      <c r="H23" s="151"/>
      <c r="I23" s="198"/>
      <c r="J23" s="247"/>
      <c r="K23" s="85">
        <v>0.65100000000000002</v>
      </c>
      <c r="L23" s="87" t="s">
        <v>257</v>
      </c>
      <c r="M23" s="24">
        <f>'01-Mapa de riesgo'!L23</f>
        <v>0</v>
      </c>
      <c r="N23" s="25">
        <f>'01-Mapa de riesgo'!M23</f>
        <v>0</v>
      </c>
      <c r="O23" s="25">
        <f>'01-Mapa de riesgo'!N23</f>
        <v>0</v>
      </c>
      <c r="P23" s="230" t="s">
        <v>252</v>
      </c>
      <c r="Q23" s="231"/>
      <c r="R23" s="220"/>
    </row>
    <row r="24" spans="1:18" ht="62.45" customHeight="1" x14ac:dyDescent="0.2">
      <c r="A24" s="265">
        <v>6</v>
      </c>
      <c r="B24" s="183" t="str">
        <f>'01-Mapa de riesgo'!B24:B26</f>
        <v>Información</v>
      </c>
      <c r="C24" s="183" t="str">
        <f>'01-Mapa de riesgo'!C24:C26</f>
        <v xml:space="preserve">
Baja capacidad de adaptación de los currículos a los cambios en el entorno
</v>
      </c>
      <c r="D24" s="183" t="str">
        <f>'01-Mapa de riesgo'!D24:D26</f>
        <v>Tiempos de respuesta inadecuados  para la actualización de los contenidos curriculares acorde a tendencias locales, nacionales e internacionales (Económicas, políticas, culturales, ambientales, tecnológicas, sociales etc.)</v>
      </c>
      <c r="E24" s="183" t="str">
        <f>'01-Mapa de riesgo'!E24:E26</f>
        <v xml:space="preserve">Oferta de programas no soportadas en estudios de la demanda del contexto
Falta de vigilancia de las tendencias de desarrollo regionales, nacionales e internacionales
</v>
      </c>
      <c r="F24" s="183" t="str">
        <f>'01-Mapa de riesgo'!F24:F26</f>
        <v>Egresados no laborando en su perfil profesional
Egresados con salarios por debajo del promedio de nivel de formación
Nivel de satisfacción del egresado bajo con el programa académico
Baja demanda e insatisfacción por parte de los empleadores
Desarticulación de los currículos con las apuestas regionales y nacionales en los enfoques al desarrollo</v>
      </c>
      <c r="G24" s="184" t="str">
        <f>'01-Mapa de riesgo'!P24:P26</f>
        <v>LEVE</v>
      </c>
      <c r="H24" s="149" t="str">
        <f>'01-Mapa de riesgo'!Q24:Q26</f>
        <v>ASUMIR</v>
      </c>
      <c r="I24" s="198" t="s">
        <v>250</v>
      </c>
      <c r="J24" s="245" t="str">
        <f>'01-Mapa de riesgo'!S24:S26</f>
        <v>Investigación con las necesidades más relevantes de la región
Programas en proceso de Reforma Curricular
Porcentaje de graduados con información actualizada acorde con las variables de interés institucional
Porcentaje de avance en las etapas de autoevaluación del plan operativo pregrado Y pregrado
Informes del entorno</v>
      </c>
      <c r="K24" s="85">
        <v>0.72209999999999996</v>
      </c>
      <c r="L24" s="86" t="s">
        <v>258</v>
      </c>
      <c r="M24" s="24" t="str">
        <f>'01-Mapa de riesgo'!L27</f>
        <v>Ejercicios de Vigilancia del Contexto para la identificación de  oportunidades de ampliacion de cobertura</v>
      </c>
      <c r="N24" s="25" t="str">
        <f>'01-Mapa de riesgo'!M27</f>
        <v>Trimestral</v>
      </c>
      <c r="O24" s="25" t="str">
        <f>'01-Mapa de riesgo'!N27</f>
        <v>Preventivo</v>
      </c>
      <c r="P24" s="230" t="s">
        <v>259</v>
      </c>
      <c r="Q24" s="231"/>
      <c r="R24" s="220" t="s">
        <v>253</v>
      </c>
    </row>
    <row r="25" spans="1:18" ht="62.45" customHeight="1" x14ac:dyDescent="0.2">
      <c r="A25" s="266"/>
      <c r="B25" s="183"/>
      <c r="C25" s="183"/>
      <c r="D25" s="183"/>
      <c r="E25" s="183"/>
      <c r="F25" s="183"/>
      <c r="G25" s="184"/>
      <c r="H25" s="150"/>
      <c r="I25" s="198"/>
      <c r="J25" s="246"/>
      <c r="K25" s="85">
        <v>1.1116999999999999</v>
      </c>
      <c r="L25" s="86" t="s">
        <v>293</v>
      </c>
      <c r="M25" s="24" t="str">
        <f>'01-Mapa de riesgo'!L28</f>
        <v>Análsisi de la articulación del PDI con factores y planes del contexto local, regional, nacional e internacional en el grupo de análisis</v>
      </c>
      <c r="N25" s="25" t="str">
        <f>'01-Mapa de riesgo'!M28</f>
        <v>Semestral</v>
      </c>
      <c r="O25" s="25" t="str">
        <f>'01-Mapa de riesgo'!N28</f>
        <v>Correctivo</v>
      </c>
      <c r="P25" s="230" t="s">
        <v>259</v>
      </c>
      <c r="Q25" s="231"/>
      <c r="R25" s="220"/>
    </row>
    <row r="26" spans="1:18" ht="62.45" customHeight="1" x14ac:dyDescent="0.2">
      <c r="A26" s="266"/>
      <c r="B26" s="183"/>
      <c r="C26" s="183"/>
      <c r="D26" s="183"/>
      <c r="E26" s="183"/>
      <c r="F26" s="183"/>
      <c r="G26" s="184"/>
      <c r="H26" s="151"/>
      <c r="I26" s="198"/>
      <c r="J26" s="247"/>
      <c r="K26" s="84">
        <v>0.9133</v>
      </c>
      <c r="L26" s="86" t="s">
        <v>294</v>
      </c>
      <c r="M26" s="97" t="str">
        <f>'01-Mapa de riesgo'!L29</f>
        <v xml:space="preserve">Seguimiento al PDI y discusión de temas del contexto y de los informes de vigilancia  en el Comité  Integral  de Gestión </v>
      </c>
      <c r="N26" s="98" t="str">
        <f>'01-Mapa de riesgo'!M29</f>
        <v>Trimestral</v>
      </c>
      <c r="O26" s="98" t="str">
        <f>'01-Mapa de riesgo'!N29</f>
        <v>Preventivo</v>
      </c>
      <c r="P26" s="233" t="s">
        <v>259</v>
      </c>
      <c r="Q26" s="234"/>
      <c r="R26" s="232"/>
    </row>
    <row r="27" spans="1:18" ht="62.45" customHeight="1" x14ac:dyDescent="0.2">
      <c r="A27" s="265">
        <v>7</v>
      </c>
      <c r="B27" s="183" t="str">
        <f>'01-Mapa de riesgo'!B27:B29</f>
        <v>Información</v>
      </c>
      <c r="C27" s="183" t="str">
        <f>'01-Mapa de riesgo'!C27:C29</f>
        <v xml:space="preserve">Nuevas presiones para generar estrategias de cobertura de Educación superior (Formación para le trabajo, técnica y tecnologica)  en las subregiones del Departamento </v>
      </c>
      <c r="D27" s="183" t="str">
        <f>'01-Mapa de riesgo'!D27:D29</f>
        <v xml:space="preserve">Las politicas nacionales y regionales buscan facilitar el acceso a la Educación Superior (Formación para le trabajo, técnica y tecnologica)  masivamente de la población en condición de vulnerabilidad y de la población rural,  adicionalmente los procesos de articulación con la educación media y básica, exigen una oferta flexible a través de ciclos propedéuticos
</v>
      </c>
      <c r="E27" s="183" t="str">
        <f>'01-Mapa de riesgo'!E27:E29</f>
        <v>Nuevo proceso de paz
Procesos de desmovilización
Politicas de regionalziación
Requerimientos por parte de los municipios</v>
      </c>
      <c r="F27" s="183" t="str">
        <f>'01-Mapa de riesgo'!F27:F29</f>
        <v xml:space="preserve">
Incremento de conflictos en  la comunidad universitaria a raiz de los acuerdos que se generen en torno a cobertura y acceso a la Educación Superior
Presión social de la población vulnerable para generación de nueva oferta de educación superior
Desaritculación de la politica de educación enmarcada en la regionalización 
</v>
      </c>
      <c r="G27" s="184" t="str">
        <f>'01-Mapa de riesgo'!P27:P29</f>
        <v>MODERADO</v>
      </c>
      <c r="H27" s="149" t="str">
        <f>'01-Mapa de riesgo'!Q27:Q29</f>
        <v>COMPARTIR</v>
      </c>
      <c r="I27" s="198" t="s">
        <v>251</v>
      </c>
      <c r="J27" s="245" t="str">
        <f>'01-Mapa de riesgo'!S27:S29</f>
        <v>Vigilancia e inteligencia competitiva (Itoma de decisiones)</v>
      </c>
      <c r="K27" s="214">
        <v>0.76919999999999999</v>
      </c>
      <c r="L27" s="217" t="s">
        <v>285</v>
      </c>
      <c r="M27" s="27" t="s">
        <v>273</v>
      </c>
      <c r="N27" s="27" t="s">
        <v>206</v>
      </c>
      <c r="O27" s="27" t="s">
        <v>195</v>
      </c>
      <c r="P27" s="221" t="s">
        <v>279</v>
      </c>
      <c r="Q27" s="222"/>
      <c r="R27" s="220" t="s">
        <v>253</v>
      </c>
    </row>
    <row r="28" spans="1:18" ht="62.45" customHeight="1" x14ac:dyDescent="0.2">
      <c r="A28" s="266"/>
      <c r="B28" s="183"/>
      <c r="C28" s="183"/>
      <c r="D28" s="183"/>
      <c r="E28" s="183"/>
      <c r="F28" s="183"/>
      <c r="G28" s="184"/>
      <c r="H28" s="150"/>
      <c r="I28" s="198"/>
      <c r="J28" s="246"/>
      <c r="K28" s="215"/>
      <c r="L28" s="218"/>
      <c r="M28" s="27" t="s">
        <v>207</v>
      </c>
      <c r="N28" s="27" t="s">
        <v>192</v>
      </c>
      <c r="O28" s="27" t="s">
        <v>181</v>
      </c>
      <c r="P28" s="223"/>
      <c r="Q28" s="224"/>
      <c r="R28" s="220"/>
    </row>
    <row r="29" spans="1:18" ht="116.25" customHeight="1" thickBot="1" x14ac:dyDescent="0.25">
      <c r="A29" s="270"/>
      <c r="B29" s="212"/>
      <c r="C29" s="212"/>
      <c r="D29" s="212"/>
      <c r="E29" s="212"/>
      <c r="F29" s="212"/>
      <c r="G29" s="213"/>
      <c r="H29" s="165"/>
      <c r="I29" s="272"/>
      <c r="J29" s="271"/>
      <c r="K29" s="216"/>
      <c r="L29" s="219"/>
      <c r="M29" s="27" t="s">
        <v>208</v>
      </c>
      <c r="N29" s="27" t="s">
        <v>206</v>
      </c>
      <c r="O29" s="67" t="s">
        <v>195</v>
      </c>
      <c r="P29" s="225"/>
      <c r="Q29" s="226"/>
      <c r="R29" s="220"/>
    </row>
  </sheetData>
  <sheetProtection formatRows="0" insertRows="0" deleteRows="0" selectLockedCells="1"/>
  <mergeCells count="122">
    <mergeCell ref="H18:H20"/>
    <mergeCell ref="H21:H23"/>
    <mergeCell ref="H27:H29"/>
    <mergeCell ref="J18:J20"/>
    <mergeCell ref="G21:G23"/>
    <mergeCell ref="G27:G29"/>
    <mergeCell ref="J21:J23"/>
    <mergeCell ref="J27:J29"/>
    <mergeCell ref="I21:I23"/>
    <mergeCell ref="I18:I20"/>
    <mergeCell ref="I27:I29"/>
    <mergeCell ref="G24:G26"/>
    <mergeCell ref="H24:H26"/>
    <mergeCell ref="I24:I26"/>
    <mergeCell ref="J24:J26"/>
    <mergeCell ref="B27:B29"/>
    <mergeCell ref="C27:C29"/>
    <mergeCell ref="D27:D29"/>
    <mergeCell ref="E27:E29"/>
    <mergeCell ref="F27:F29"/>
    <mergeCell ref="A21:A23"/>
    <mergeCell ref="B21:B23"/>
    <mergeCell ref="C21:C23"/>
    <mergeCell ref="D21:D23"/>
    <mergeCell ref="E21:E23"/>
    <mergeCell ref="F21:F23"/>
    <mergeCell ref="A27:A29"/>
    <mergeCell ref="A24:A26"/>
    <mergeCell ref="B24:B26"/>
    <mergeCell ref="C24:C26"/>
    <mergeCell ref="D24:D26"/>
    <mergeCell ref="E24:E26"/>
    <mergeCell ref="F24:F26"/>
    <mergeCell ref="D18:D20"/>
    <mergeCell ref="E18:E20"/>
    <mergeCell ref="F18:F20"/>
    <mergeCell ref="G18:G20"/>
    <mergeCell ref="A18:A20"/>
    <mergeCell ref="B18:B20"/>
    <mergeCell ref="C18:C20"/>
    <mergeCell ref="F12:F14"/>
    <mergeCell ref="G12:G14"/>
    <mergeCell ref="A15:A17"/>
    <mergeCell ref="B15:B17"/>
    <mergeCell ref="C15:C17"/>
    <mergeCell ref="D15:D17"/>
    <mergeCell ref="E15:E17"/>
    <mergeCell ref="F15:F17"/>
    <mergeCell ref="G15:G17"/>
    <mergeCell ref="A12:A14"/>
    <mergeCell ref="B12:B14"/>
    <mergeCell ref="C12:C14"/>
    <mergeCell ref="D12:D14"/>
    <mergeCell ref="E12:E14"/>
    <mergeCell ref="E9:E11"/>
    <mergeCell ref="F9:F11"/>
    <mergeCell ref="M7:Q7"/>
    <mergeCell ref="G9:G11"/>
    <mergeCell ref="I9:I11"/>
    <mergeCell ref="A9:A11"/>
    <mergeCell ref="B9:B11"/>
    <mergeCell ref="C9:C11"/>
    <mergeCell ref="D9:D11"/>
    <mergeCell ref="J9:J11"/>
    <mergeCell ref="H9:H11"/>
    <mergeCell ref="B7:F7"/>
    <mergeCell ref="A5:C5"/>
    <mergeCell ref="A6:C6"/>
    <mergeCell ref="B2:O2"/>
    <mergeCell ref="G7:G8"/>
    <mergeCell ref="D6:R6"/>
    <mergeCell ref="I7:I8"/>
    <mergeCell ref="P5:Q5"/>
    <mergeCell ref="K5:O5"/>
    <mergeCell ref="D5:H5"/>
    <mergeCell ref="B3:O3"/>
    <mergeCell ref="R7:R8"/>
    <mergeCell ref="H7:H8"/>
    <mergeCell ref="I5:J5"/>
    <mergeCell ref="J7:L7"/>
    <mergeCell ref="A7:A8"/>
    <mergeCell ref="H12:H14"/>
    <mergeCell ref="K10:K11"/>
    <mergeCell ref="L10:L11"/>
    <mergeCell ref="H15:H17"/>
    <mergeCell ref="I15:I17"/>
    <mergeCell ref="R9:R11"/>
    <mergeCell ref="L15:L17"/>
    <mergeCell ref="I12:I14"/>
    <mergeCell ref="L12:L14"/>
    <mergeCell ref="J12:J14"/>
    <mergeCell ref="J15:J17"/>
    <mergeCell ref="P9:Q9"/>
    <mergeCell ref="P10:Q10"/>
    <mergeCell ref="P11:Q11"/>
    <mergeCell ref="R15:R17"/>
    <mergeCell ref="R12:R14"/>
    <mergeCell ref="P17:Q17"/>
    <mergeCell ref="P15:Q15"/>
    <mergeCell ref="P16:Q16"/>
    <mergeCell ref="K27:K29"/>
    <mergeCell ref="L27:L29"/>
    <mergeCell ref="R27:R29"/>
    <mergeCell ref="P27:Q29"/>
    <mergeCell ref="K16:K17"/>
    <mergeCell ref="T13:T14"/>
    <mergeCell ref="P8:Q8"/>
    <mergeCell ref="P12:Q12"/>
    <mergeCell ref="P13:Q13"/>
    <mergeCell ref="P14:Q14"/>
    <mergeCell ref="R24:R26"/>
    <mergeCell ref="R21:R23"/>
    <mergeCell ref="P22:Q22"/>
    <mergeCell ref="P23:Q23"/>
    <mergeCell ref="P24:Q24"/>
    <mergeCell ref="P25:Q25"/>
    <mergeCell ref="P26:Q26"/>
    <mergeCell ref="R18:R20"/>
    <mergeCell ref="P18:Q18"/>
    <mergeCell ref="P19:Q19"/>
    <mergeCell ref="P20:Q20"/>
    <mergeCell ref="P21:Q21"/>
  </mergeCells>
  <phoneticPr fontId="4" type="noConversion"/>
  <conditionalFormatting sqref="G9:G29">
    <cfRule type="cellIs" dxfId="30" priority="38" stopIfTrue="1" operator="equal">
      <formula>1</formula>
    </cfRule>
    <cfRule type="cellIs" dxfId="29" priority="39" stopIfTrue="1" operator="between">
      <formula>1.9</formula>
      <formula>3.1</formula>
    </cfRule>
    <cfRule type="cellIs" dxfId="28" priority="40" stopIfTrue="1" operator="equal">
      <formula>4</formula>
    </cfRule>
  </conditionalFormatting>
  <conditionalFormatting sqref="G9:G29">
    <cfRule type="cellIs" dxfId="27" priority="29" operator="equal">
      <formula>"LEVE"</formula>
    </cfRule>
    <cfRule type="cellIs" dxfId="26" priority="30" operator="equal">
      <formula>"MODERADO"</formula>
    </cfRule>
    <cfRule type="cellIs" dxfId="25" priority="31" operator="equal">
      <formula>"GRAVE"</formula>
    </cfRule>
  </conditionalFormatting>
  <conditionalFormatting sqref="I9:I11">
    <cfRule type="containsText" dxfId="24" priority="27" operator="containsText" text="NO">
      <formula>NOT(ISERROR(SEARCH("NO",I9)))</formula>
    </cfRule>
    <cfRule type="containsText" dxfId="23" priority="28" operator="containsText" text="SI">
      <formula>NOT(ISERROR(SEARCH("SI",I9)))</formula>
    </cfRule>
  </conditionalFormatting>
  <conditionalFormatting sqref="I12:I29">
    <cfRule type="containsText" dxfId="22" priority="25" operator="containsText" text="NO">
      <formula>NOT(ISERROR(SEARCH("NO",I12)))</formula>
    </cfRule>
    <cfRule type="containsText" dxfId="21" priority="26" operator="containsText" text="SI">
      <formula>NOT(ISERROR(SEARCH("SI",I12)))</formula>
    </cfRule>
  </conditionalFormatting>
  <conditionalFormatting sqref="R9:R11">
    <cfRule type="containsText" dxfId="20" priority="22" operator="containsText" text="CONTINUA LA ACCIÓN ANTERIOR">
      <formula>NOT(ISERROR(SEARCH("CONTINUA LA ACCIÓN ANTERIOR",R9)))</formula>
    </cfRule>
    <cfRule type="containsText" dxfId="19" priority="23" operator="containsText" text="REQUIERE NUEVA ACCIÓN">
      <formula>NOT(ISERROR(SEARCH("REQUIERE NUEVA ACCIÓN",R9)))</formula>
    </cfRule>
    <cfRule type="containsText" dxfId="18" priority="24" operator="containsText" text="RIESGO CONTROLADO">
      <formula>NOT(ISERROR(SEARCH("RIESGO CONTROLADO",R9)))</formula>
    </cfRule>
  </conditionalFormatting>
  <conditionalFormatting sqref="R12:R26">
    <cfRule type="containsText" dxfId="17" priority="16" operator="containsText" text="CONTINUA LA ACCIÓN ANTERIOR">
      <formula>NOT(ISERROR(SEARCH("CONTINUA LA ACCIÓN ANTERIOR",R12)))</formula>
    </cfRule>
    <cfRule type="containsText" dxfId="16" priority="17" operator="containsText" text="REQUIERE NUEVA ACCIÓN">
      <formula>NOT(ISERROR(SEARCH("REQUIERE NUEVA ACCIÓN",R12)))</formula>
    </cfRule>
    <cfRule type="containsText" dxfId="15" priority="18" operator="containsText" text="RIESGO CONTROLADO">
      <formula>NOT(ISERROR(SEARCH("RIESGO CONTROLADO",R12)))</formula>
    </cfRule>
  </conditionalFormatting>
  <conditionalFormatting sqref="R27:R29">
    <cfRule type="containsText" dxfId="14" priority="13" operator="containsText" text="CONTINUA LA ACCIÓN ANTERIOR">
      <formula>NOT(ISERROR(SEARCH("CONTINUA LA ACCIÓN ANTERIOR",R27)))</formula>
    </cfRule>
    <cfRule type="containsText" dxfId="13" priority="14" operator="containsText" text="REQUIERE NUEVA ACCIÓN">
      <formula>NOT(ISERROR(SEARCH("REQUIERE NUEVA ACCIÓN",R27)))</formula>
    </cfRule>
    <cfRule type="containsText" dxfId="12" priority="15" operator="containsText" text="RIESGO CONTROLADO">
      <formula>NOT(ISERROR(SEARCH("RIESGO CONTROLADO",R27)))</formula>
    </cfRule>
  </conditionalFormatting>
  <conditionalFormatting sqref="O27:O29">
    <cfRule type="containsText" dxfId="11" priority="10" stopIfTrue="1" operator="containsText" text="3">
      <formula>NOT(ISERROR(SEARCH("3",O27)))</formula>
    </cfRule>
    <cfRule type="containsText" dxfId="10" priority="11" stopIfTrue="1" operator="containsText" text="3">
      <formula>NOT(ISERROR(SEARCH("3",O27)))</formula>
    </cfRule>
    <cfRule type="containsText" dxfId="9" priority="12" stopIfTrue="1" operator="containsText" text="1">
      <formula>NOT(ISERROR(SEARCH("1",O27)))</formula>
    </cfRule>
  </conditionalFormatting>
  <conditionalFormatting sqref="N27:N28">
    <cfRule type="containsText" dxfId="8" priority="7" stopIfTrue="1" operator="containsText" text="3">
      <formula>NOT(ISERROR(SEARCH("3",N27)))</formula>
    </cfRule>
    <cfRule type="containsText" dxfId="7" priority="8" stopIfTrue="1" operator="containsText" text="3">
      <formula>NOT(ISERROR(SEARCH("3",N27)))</formula>
    </cfRule>
    <cfRule type="containsText" dxfId="6" priority="9" stopIfTrue="1" operator="containsText" text="1">
      <formula>NOT(ISERROR(SEARCH("1",N27)))</formula>
    </cfRule>
  </conditionalFormatting>
  <conditionalFormatting sqref="M27:M29">
    <cfRule type="containsText" dxfId="5" priority="4" stopIfTrue="1" operator="containsText" text="3">
      <formula>NOT(ISERROR(SEARCH("3",M27)))</formula>
    </cfRule>
    <cfRule type="containsText" dxfId="4" priority="5" stopIfTrue="1" operator="containsText" text="3">
      <formula>NOT(ISERROR(SEARCH("3",M27)))</formula>
    </cfRule>
    <cfRule type="containsText" dxfId="3" priority="6" stopIfTrue="1" operator="containsText" text="1">
      <formula>NOT(ISERROR(SEARCH("1",M27)))</formula>
    </cfRule>
  </conditionalFormatting>
  <conditionalFormatting sqref="N29">
    <cfRule type="containsText" dxfId="2" priority="1" stopIfTrue="1" operator="containsText" text="3">
      <formula>NOT(ISERROR(SEARCH("3",N29)))</formula>
    </cfRule>
    <cfRule type="containsText" dxfId="1" priority="2" stopIfTrue="1" operator="containsText" text="3">
      <formula>NOT(ISERROR(SEARCH("3",N29)))</formula>
    </cfRule>
    <cfRule type="containsText" dxfId="0" priority="3" stopIfTrue="1" operator="containsText" text="1">
      <formula>NOT(ISERROR(SEARCH("1",N29)))</formula>
    </cfRule>
  </conditionalFormatting>
  <dataValidations xWindow="995" yWindow="812" count="10">
    <dataValidation type="date" operator="greaterThan" allowBlank="1" showInputMessage="1" showErrorMessage="1" errorTitle="ERROR EN LA FECHA" error="Introduzca la fecha en la cual realiza el seguimiento al plan de manejo de riesgos (debe ser mayor a la fecha de elaboración del plan de manejo de riesgos)" promptTitle="FECHA DE REVISIÓN DEL PLAN" prompt="DD/MM/AAAA" sqref="R5">
      <formula1>39965</formula1>
    </dataValidation>
    <dataValidation type="date" operator="greaterThan" allowBlank="1" showInputMessage="1" showErrorMessage="1" errorTitle="INTRODUZCA FECHA" error="DD/MM/AA" promptTitle="FECHA DE ELABORACIÓN" prompt="Ingrese la fecha en la cual elabora el plan de manejo de riesgos" sqref="Q3">
      <formula1>#REF!</formula1>
    </dataValidation>
    <dataValidation allowBlank="1" showErrorMessage="1" sqref="P12 P21 P18 P15 P24"/>
    <dataValidation allowBlank="1" showInputMessage="1" showErrorMessage="1" promptTitle="Limitación del control" prompt="Describa brevemente los problemas o limitantes tenidos al momento de aplicar el control establecido" sqref="P9"/>
    <dataValidation allowBlank="1" showInputMessage="1" showErrorMessage="1" promptTitle="FACTORES DE RIESGO" prompt="Seleccione el factor de riesgo interno o externo" sqref="B9:B29"/>
    <dataValidation type="list" allowBlank="1" showInputMessage="1" showErrorMessage="1" promptTitle="Plan de Mitigación" prompt="Establezca si tiene Plan de Mitigacion" sqref="I9:I29">
      <formula1>"SI, NO"</formula1>
    </dataValidation>
    <dataValidation allowBlank="1" showInputMessage="1" showErrorMessage="1" promptTitle="Análisis del indicador" prompt="Describa brevemente el comportamiento del indicador" sqref="L9:L26"/>
    <dataValidation type="list" allowBlank="1" showInputMessage="1" showErrorMessage="1" promptTitle="SITUACION DEL RIESGO" prompt="Evalue luego del seguimiento el riesgo." sqref="R9:R26">
      <formula1>"RIESGO CONTROLADO, REQUIERE NUEVA ACCIÓN, CONTINUA LA ACCIÓN ANTERIOR"</formula1>
    </dataValidation>
    <dataValidation type="list" allowBlank="1" showInputMessage="1" showErrorMessage="1" promptTitle="Tipo de control" prompt="Defina que tipo de control es el que se aplica" sqref="O27:O29">
      <formula1>"Detectivo, Correctivo, Preventivo, Direccion"</formula1>
    </dataValidation>
    <dataValidation type="list" allowBlank="1" showInputMessage="1" showErrorMessage="1" promptTitle="Periodicidad" prompt="Determine los intervalos en los cuales aplica el control" sqref="N27:N29">
      <formula1>"Anual, Semestral, Trimestral, Bimestral, Mensual, Quincenal, Semanal, Diaria,Otra"</formula1>
    </dataValidation>
  </dataValidations>
  <pageMargins left="1.3779527559055118" right="0.15748031496062992" top="0.59055118110236227" bottom="0.39370078740157483" header="0" footer="0"/>
  <pageSetup paperSize="125" scale="60" fitToHeight="10" orientation="landscape" horizontalDpi="1200" verticalDpi="1200"/>
  <headerFooter alignWithMargins="0"/>
  <drawing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B10" sqref="B10"/>
    </sheetView>
  </sheetViews>
  <sheetFormatPr baseColWidth="10" defaultColWidth="11.42578125" defaultRowHeight="12.75" x14ac:dyDescent="0.2"/>
  <cols>
    <col min="1" max="1" width="4.42578125" customWidth="1"/>
    <col min="2" max="2" width="35.7109375" customWidth="1"/>
  </cols>
  <sheetData>
    <row r="1" spans="1:2" x14ac:dyDescent="0.2">
      <c r="A1" t="s">
        <v>18</v>
      </c>
    </row>
    <row r="3" spans="1:2" x14ac:dyDescent="0.2">
      <c r="A3" s="7" t="s">
        <v>19</v>
      </c>
    </row>
    <row r="5" spans="1:2" x14ac:dyDescent="0.2">
      <c r="A5">
        <v>1</v>
      </c>
      <c r="B5" t="s">
        <v>20</v>
      </c>
    </row>
    <row r="6" spans="1:2" x14ac:dyDescent="0.2">
      <c r="A6">
        <v>2</v>
      </c>
      <c r="B6" t="s">
        <v>21</v>
      </c>
    </row>
    <row r="7" spans="1:2" x14ac:dyDescent="0.2">
      <c r="A7">
        <v>3</v>
      </c>
      <c r="B7" t="s">
        <v>22</v>
      </c>
    </row>
    <row r="8" spans="1:2" x14ac:dyDescent="0.2">
      <c r="A8">
        <v>5</v>
      </c>
      <c r="B8" t="s">
        <v>23</v>
      </c>
    </row>
    <row r="9" spans="1:2" x14ac:dyDescent="0.2">
      <c r="A9">
        <v>6</v>
      </c>
      <c r="B9" t="s">
        <v>24</v>
      </c>
    </row>
    <row r="10" spans="1:2" x14ac:dyDescent="0.2">
      <c r="A10">
        <v>7</v>
      </c>
      <c r="B10" t="s">
        <v>25</v>
      </c>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8"/>
  <sheetViews>
    <sheetView topLeftCell="B67" workbookViewId="0">
      <selection activeCell="T44" sqref="T44"/>
    </sheetView>
  </sheetViews>
  <sheetFormatPr baseColWidth="10" defaultColWidth="11.42578125" defaultRowHeight="12.75" x14ac:dyDescent="0.2"/>
  <cols>
    <col min="1" max="1" width="11.42578125" style="21"/>
    <col min="2" max="2" width="1.42578125" style="21" customWidth="1"/>
    <col min="3" max="8" width="11.7109375" customWidth="1"/>
    <col min="9" max="10" width="1.42578125" customWidth="1"/>
    <col min="11" max="11" width="9.7109375" customWidth="1"/>
    <col min="12" max="12" width="9.85546875" customWidth="1"/>
    <col min="13" max="17" width="13.7109375" customWidth="1"/>
    <col min="18" max="18" width="1.42578125" customWidth="1"/>
    <col min="250" max="250" width="53.85546875" customWidth="1"/>
    <col min="251" max="251" width="4.140625" customWidth="1"/>
    <col min="252" max="252" width="3.7109375" customWidth="1"/>
    <col min="253" max="254" width="4.7109375" customWidth="1"/>
    <col min="255" max="255" width="8.7109375" customWidth="1"/>
    <col min="256" max="258" width="16.7109375" customWidth="1"/>
    <col min="259" max="259" width="3.7109375" customWidth="1"/>
    <col min="506" max="506" width="53.85546875" customWidth="1"/>
    <col min="507" max="507" width="4.140625" customWidth="1"/>
    <col min="508" max="508" width="3.7109375" customWidth="1"/>
    <col min="509" max="510" width="4.7109375" customWidth="1"/>
    <col min="511" max="511" width="8.7109375" customWidth="1"/>
    <col min="512" max="514" width="16.7109375" customWidth="1"/>
    <col min="515" max="515" width="3.7109375" customWidth="1"/>
    <col min="762" max="762" width="53.85546875" customWidth="1"/>
    <col min="763" max="763" width="4.140625" customWidth="1"/>
    <col min="764" max="764" width="3.7109375" customWidth="1"/>
    <col min="765" max="766" width="4.7109375" customWidth="1"/>
    <col min="767" max="767" width="8.7109375" customWidth="1"/>
    <col min="768" max="770" width="16.7109375" customWidth="1"/>
    <col min="771" max="771" width="3.7109375" customWidth="1"/>
    <col min="1018" max="1018" width="53.85546875" customWidth="1"/>
    <col min="1019" max="1019" width="4.140625" customWidth="1"/>
    <col min="1020" max="1020" width="3.7109375" customWidth="1"/>
    <col min="1021" max="1022" width="4.7109375" customWidth="1"/>
    <col min="1023" max="1023" width="8.7109375" customWidth="1"/>
    <col min="1024" max="1026" width="16.7109375" customWidth="1"/>
    <col min="1027" max="1027" width="3.7109375" customWidth="1"/>
    <col min="1274" max="1274" width="53.85546875" customWidth="1"/>
    <col min="1275" max="1275" width="4.140625" customWidth="1"/>
    <col min="1276" max="1276" width="3.7109375" customWidth="1"/>
    <col min="1277" max="1278" width="4.7109375" customWidth="1"/>
    <col min="1279" max="1279" width="8.7109375" customWidth="1"/>
    <col min="1280" max="1282" width="16.7109375" customWidth="1"/>
    <col min="1283" max="1283" width="3.7109375" customWidth="1"/>
    <col min="1530" max="1530" width="53.85546875" customWidth="1"/>
    <col min="1531" max="1531" width="4.140625" customWidth="1"/>
    <col min="1532" max="1532" width="3.7109375" customWidth="1"/>
    <col min="1533" max="1534" width="4.7109375" customWidth="1"/>
    <col min="1535" max="1535" width="8.7109375" customWidth="1"/>
    <col min="1536" max="1538" width="16.7109375" customWidth="1"/>
    <col min="1539" max="1539" width="3.7109375" customWidth="1"/>
    <col min="1786" max="1786" width="53.85546875" customWidth="1"/>
    <col min="1787" max="1787" width="4.140625" customWidth="1"/>
    <col min="1788" max="1788" width="3.7109375" customWidth="1"/>
    <col min="1789" max="1790" width="4.7109375" customWidth="1"/>
    <col min="1791" max="1791" width="8.7109375" customWidth="1"/>
    <col min="1792" max="1794" width="16.7109375" customWidth="1"/>
    <col min="1795" max="1795" width="3.7109375" customWidth="1"/>
    <col min="2042" max="2042" width="53.85546875" customWidth="1"/>
    <col min="2043" max="2043" width="4.140625" customWidth="1"/>
    <col min="2044" max="2044" width="3.7109375" customWidth="1"/>
    <col min="2045" max="2046" width="4.7109375" customWidth="1"/>
    <col min="2047" max="2047" width="8.7109375" customWidth="1"/>
    <col min="2048" max="2050" width="16.7109375" customWidth="1"/>
    <col min="2051" max="2051" width="3.7109375" customWidth="1"/>
    <col min="2298" max="2298" width="53.85546875" customWidth="1"/>
    <col min="2299" max="2299" width="4.140625" customWidth="1"/>
    <col min="2300" max="2300" width="3.7109375" customWidth="1"/>
    <col min="2301" max="2302" width="4.7109375" customWidth="1"/>
    <col min="2303" max="2303" width="8.7109375" customWidth="1"/>
    <col min="2304" max="2306" width="16.7109375" customWidth="1"/>
    <col min="2307" max="2307" width="3.7109375" customWidth="1"/>
    <col min="2554" max="2554" width="53.85546875" customWidth="1"/>
    <col min="2555" max="2555" width="4.140625" customWidth="1"/>
    <col min="2556" max="2556" width="3.7109375" customWidth="1"/>
    <col min="2557" max="2558" width="4.7109375" customWidth="1"/>
    <col min="2559" max="2559" width="8.7109375" customWidth="1"/>
    <col min="2560" max="2562" width="16.7109375" customWidth="1"/>
    <col min="2563" max="2563" width="3.7109375" customWidth="1"/>
    <col min="2810" max="2810" width="53.85546875" customWidth="1"/>
    <col min="2811" max="2811" width="4.140625" customWidth="1"/>
    <col min="2812" max="2812" width="3.7109375" customWidth="1"/>
    <col min="2813" max="2814" width="4.7109375" customWidth="1"/>
    <col min="2815" max="2815" width="8.7109375" customWidth="1"/>
    <col min="2816" max="2818" width="16.7109375" customWidth="1"/>
    <col min="2819" max="2819" width="3.7109375" customWidth="1"/>
    <col min="3066" max="3066" width="53.85546875" customWidth="1"/>
    <col min="3067" max="3067" width="4.140625" customWidth="1"/>
    <col min="3068" max="3068" width="3.7109375" customWidth="1"/>
    <col min="3069" max="3070" width="4.7109375" customWidth="1"/>
    <col min="3071" max="3071" width="8.7109375" customWidth="1"/>
    <col min="3072" max="3074" width="16.7109375" customWidth="1"/>
    <col min="3075" max="3075" width="3.7109375" customWidth="1"/>
    <col min="3322" max="3322" width="53.85546875" customWidth="1"/>
    <col min="3323" max="3323" width="4.140625" customWidth="1"/>
    <col min="3324" max="3324" width="3.7109375" customWidth="1"/>
    <col min="3325" max="3326" width="4.7109375" customWidth="1"/>
    <col min="3327" max="3327" width="8.7109375" customWidth="1"/>
    <col min="3328" max="3330" width="16.7109375" customWidth="1"/>
    <col min="3331" max="3331" width="3.7109375" customWidth="1"/>
    <col min="3578" max="3578" width="53.85546875" customWidth="1"/>
    <col min="3579" max="3579" width="4.140625" customWidth="1"/>
    <col min="3580" max="3580" width="3.7109375" customWidth="1"/>
    <col min="3581" max="3582" width="4.7109375" customWidth="1"/>
    <col min="3583" max="3583" width="8.7109375" customWidth="1"/>
    <col min="3584" max="3586" width="16.7109375" customWidth="1"/>
    <col min="3587" max="3587" width="3.7109375" customWidth="1"/>
    <col min="3834" max="3834" width="53.85546875" customWidth="1"/>
    <col min="3835" max="3835" width="4.140625" customWidth="1"/>
    <col min="3836" max="3836" width="3.7109375" customWidth="1"/>
    <col min="3837" max="3838" width="4.7109375" customWidth="1"/>
    <col min="3839" max="3839" width="8.7109375" customWidth="1"/>
    <col min="3840" max="3842" width="16.7109375" customWidth="1"/>
    <col min="3843" max="3843" width="3.7109375" customWidth="1"/>
    <col min="4090" max="4090" width="53.85546875" customWidth="1"/>
    <col min="4091" max="4091" width="4.140625" customWidth="1"/>
    <col min="4092" max="4092" width="3.7109375" customWidth="1"/>
    <col min="4093" max="4094" width="4.7109375" customWidth="1"/>
    <col min="4095" max="4095" width="8.7109375" customWidth="1"/>
    <col min="4096" max="4098" width="16.7109375" customWidth="1"/>
    <col min="4099" max="4099" width="3.7109375" customWidth="1"/>
    <col min="4346" max="4346" width="53.85546875" customWidth="1"/>
    <col min="4347" max="4347" width="4.140625" customWidth="1"/>
    <col min="4348" max="4348" width="3.7109375" customWidth="1"/>
    <col min="4349" max="4350" width="4.7109375" customWidth="1"/>
    <col min="4351" max="4351" width="8.7109375" customWidth="1"/>
    <col min="4352" max="4354" width="16.7109375" customWidth="1"/>
    <col min="4355" max="4355" width="3.7109375" customWidth="1"/>
    <col min="4602" max="4602" width="53.85546875" customWidth="1"/>
    <col min="4603" max="4603" width="4.140625" customWidth="1"/>
    <col min="4604" max="4604" width="3.7109375" customWidth="1"/>
    <col min="4605" max="4606" width="4.7109375" customWidth="1"/>
    <col min="4607" max="4607" width="8.7109375" customWidth="1"/>
    <col min="4608" max="4610" width="16.7109375" customWidth="1"/>
    <col min="4611" max="4611" width="3.7109375" customWidth="1"/>
    <col min="4858" max="4858" width="53.85546875" customWidth="1"/>
    <col min="4859" max="4859" width="4.140625" customWidth="1"/>
    <col min="4860" max="4860" width="3.7109375" customWidth="1"/>
    <col min="4861" max="4862" width="4.7109375" customWidth="1"/>
    <col min="4863" max="4863" width="8.7109375" customWidth="1"/>
    <col min="4864" max="4866" width="16.7109375" customWidth="1"/>
    <col min="4867" max="4867" width="3.7109375" customWidth="1"/>
    <col min="5114" max="5114" width="53.85546875" customWidth="1"/>
    <col min="5115" max="5115" width="4.140625" customWidth="1"/>
    <col min="5116" max="5116" width="3.7109375" customWidth="1"/>
    <col min="5117" max="5118" width="4.7109375" customWidth="1"/>
    <col min="5119" max="5119" width="8.7109375" customWidth="1"/>
    <col min="5120" max="5122" width="16.7109375" customWidth="1"/>
    <col min="5123" max="5123" width="3.7109375" customWidth="1"/>
    <col min="5370" max="5370" width="53.85546875" customWidth="1"/>
    <col min="5371" max="5371" width="4.140625" customWidth="1"/>
    <col min="5372" max="5372" width="3.7109375" customWidth="1"/>
    <col min="5373" max="5374" width="4.7109375" customWidth="1"/>
    <col min="5375" max="5375" width="8.7109375" customWidth="1"/>
    <col min="5376" max="5378" width="16.7109375" customWidth="1"/>
    <col min="5379" max="5379" width="3.7109375" customWidth="1"/>
    <col min="5626" max="5626" width="53.85546875" customWidth="1"/>
    <col min="5627" max="5627" width="4.140625" customWidth="1"/>
    <col min="5628" max="5628" width="3.7109375" customWidth="1"/>
    <col min="5629" max="5630" width="4.7109375" customWidth="1"/>
    <col min="5631" max="5631" width="8.7109375" customWidth="1"/>
    <col min="5632" max="5634" width="16.7109375" customWidth="1"/>
    <col min="5635" max="5635" width="3.7109375" customWidth="1"/>
    <col min="5882" max="5882" width="53.85546875" customWidth="1"/>
    <col min="5883" max="5883" width="4.140625" customWidth="1"/>
    <col min="5884" max="5884" width="3.7109375" customWidth="1"/>
    <col min="5885" max="5886" width="4.7109375" customWidth="1"/>
    <col min="5887" max="5887" width="8.7109375" customWidth="1"/>
    <col min="5888" max="5890" width="16.7109375" customWidth="1"/>
    <col min="5891" max="5891" width="3.7109375" customWidth="1"/>
    <col min="6138" max="6138" width="53.85546875" customWidth="1"/>
    <col min="6139" max="6139" width="4.140625" customWidth="1"/>
    <col min="6140" max="6140" width="3.7109375" customWidth="1"/>
    <col min="6141" max="6142" width="4.7109375" customWidth="1"/>
    <col min="6143" max="6143" width="8.7109375" customWidth="1"/>
    <col min="6144" max="6146" width="16.7109375" customWidth="1"/>
    <col min="6147" max="6147" width="3.7109375" customWidth="1"/>
    <col min="6394" max="6394" width="53.85546875" customWidth="1"/>
    <col min="6395" max="6395" width="4.140625" customWidth="1"/>
    <col min="6396" max="6396" width="3.7109375" customWidth="1"/>
    <col min="6397" max="6398" width="4.7109375" customWidth="1"/>
    <col min="6399" max="6399" width="8.7109375" customWidth="1"/>
    <col min="6400" max="6402" width="16.7109375" customWidth="1"/>
    <col min="6403" max="6403" width="3.7109375" customWidth="1"/>
    <col min="6650" max="6650" width="53.85546875" customWidth="1"/>
    <col min="6651" max="6651" width="4.140625" customWidth="1"/>
    <col min="6652" max="6652" width="3.7109375" customWidth="1"/>
    <col min="6653" max="6654" width="4.7109375" customWidth="1"/>
    <col min="6655" max="6655" width="8.7109375" customWidth="1"/>
    <col min="6656" max="6658" width="16.7109375" customWidth="1"/>
    <col min="6659" max="6659" width="3.7109375" customWidth="1"/>
    <col min="6906" max="6906" width="53.85546875" customWidth="1"/>
    <col min="6907" max="6907" width="4.140625" customWidth="1"/>
    <col min="6908" max="6908" width="3.7109375" customWidth="1"/>
    <col min="6909" max="6910" width="4.7109375" customWidth="1"/>
    <col min="6911" max="6911" width="8.7109375" customWidth="1"/>
    <col min="6912" max="6914" width="16.7109375" customWidth="1"/>
    <col min="6915" max="6915" width="3.7109375" customWidth="1"/>
    <col min="7162" max="7162" width="53.85546875" customWidth="1"/>
    <col min="7163" max="7163" width="4.140625" customWidth="1"/>
    <col min="7164" max="7164" width="3.7109375" customWidth="1"/>
    <col min="7165" max="7166" width="4.7109375" customWidth="1"/>
    <col min="7167" max="7167" width="8.7109375" customWidth="1"/>
    <col min="7168" max="7170" width="16.7109375" customWidth="1"/>
    <col min="7171" max="7171" width="3.7109375" customWidth="1"/>
    <col min="7418" max="7418" width="53.85546875" customWidth="1"/>
    <col min="7419" max="7419" width="4.140625" customWidth="1"/>
    <col min="7420" max="7420" width="3.7109375" customWidth="1"/>
    <col min="7421" max="7422" width="4.7109375" customWidth="1"/>
    <col min="7423" max="7423" width="8.7109375" customWidth="1"/>
    <col min="7424" max="7426" width="16.7109375" customWidth="1"/>
    <col min="7427" max="7427" width="3.7109375" customWidth="1"/>
    <col min="7674" max="7674" width="53.85546875" customWidth="1"/>
    <col min="7675" max="7675" width="4.140625" customWidth="1"/>
    <col min="7676" max="7676" width="3.7109375" customWidth="1"/>
    <col min="7677" max="7678" width="4.7109375" customWidth="1"/>
    <col min="7679" max="7679" width="8.7109375" customWidth="1"/>
    <col min="7680" max="7682" width="16.7109375" customWidth="1"/>
    <col min="7683" max="7683" width="3.7109375" customWidth="1"/>
    <col min="7930" max="7930" width="53.85546875" customWidth="1"/>
    <col min="7931" max="7931" width="4.140625" customWidth="1"/>
    <col min="7932" max="7932" width="3.7109375" customWidth="1"/>
    <col min="7933" max="7934" width="4.7109375" customWidth="1"/>
    <col min="7935" max="7935" width="8.7109375" customWidth="1"/>
    <col min="7936" max="7938" width="16.7109375" customWidth="1"/>
    <col min="7939" max="7939" width="3.7109375" customWidth="1"/>
    <col min="8186" max="8186" width="53.85546875" customWidth="1"/>
    <col min="8187" max="8187" width="4.140625" customWidth="1"/>
    <col min="8188" max="8188" width="3.7109375" customWidth="1"/>
    <col min="8189" max="8190" width="4.7109375" customWidth="1"/>
    <col min="8191" max="8191" width="8.7109375" customWidth="1"/>
    <col min="8192" max="8194" width="16.7109375" customWidth="1"/>
    <col min="8195" max="8195" width="3.7109375" customWidth="1"/>
    <col min="8442" max="8442" width="53.85546875" customWidth="1"/>
    <col min="8443" max="8443" width="4.140625" customWidth="1"/>
    <col min="8444" max="8444" width="3.7109375" customWidth="1"/>
    <col min="8445" max="8446" width="4.7109375" customWidth="1"/>
    <col min="8447" max="8447" width="8.7109375" customWidth="1"/>
    <col min="8448" max="8450" width="16.7109375" customWidth="1"/>
    <col min="8451" max="8451" width="3.7109375" customWidth="1"/>
    <col min="8698" max="8698" width="53.85546875" customWidth="1"/>
    <col min="8699" max="8699" width="4.140625" customWidth="1"/>
    <col min="8700" max="8700" width="3.7109375" customWidth="1"/>
    <col min="8701" max="8702" width="4.7109375" customWidth="1"/>
    <col min="8703" max="8703" width="8.7109375" customWidth="1"/>
    <col min="8704" max="8706" width="16.7109375" customWidth="1"/>
    <col min="8707" max="8707" width="3.7109375" customWidth="1"/>
    <col min="8954" max="8954" width="53.85546875" customWidth="1"/>
    <col min="8955" max="8955" width="4.140625" customWidth="1"/>
    <col min="8956" max="8956" width="3.7109375" customWidth="1"/>
    <col min="8957" max="8958" width="4.7109375" customWidth="1"/>
    <col min="8959" max="8959" width="8.7109375" customWidth="1"/>
    <col min="8960" max="8962" width="16.7109375" customWidth="1"/>
    <col min="8963" max="8963" width="3.7109375" customWidth="1"/>
    <col min="9210" max="9210" width="53.85546875" customWidth="1"/>
    <col min="9211" max="9211" width="4.140625" customWidth="1"/>
    <col min="9212" max="9212" width="3.7109375" customWidth="1"/>
    <col min="9213" max="9214" width="4.7109375" customWidth="1"/>
    <col min="9215" max="9215" width="8.7109375" customWidth="1"/>
    <col min="9216" max="9218" width="16.7109375" customWidth="1"/>
    <col min="9219" max="9219" width="3.7109375" customWidth="1"/>
    <col min="9466" max="9466" width="53.85546875" customWidth="1"/>
    <col min="9467" max="9467" width="4.140625" customWidth="1"/>
    <col min="9468" max="9468" width="3.7109375" customWidth="1"/>
    <col min="9469" max="9470" width="4.7109375" customWidth="1"/>
    <col min="9471" max="9471" width="8.7109375" customWidth="1"/>
    <col min="9472" max="9474" width="16.7109375" customWidth="1"/>
    <col min="9475" max="9475" width="3.7109375" customWidth="1"/>
    <col min="9722" max="9722" width="53.85546875" customWidth="1"/>
    <col min="9723" max="9723" width="4.140625" customWidth="1"/>
    <col min="9724" max="9724" width="3.7109375" customWidth="1"/>
    <col min="9725" max="9726" width="4.7109375" customWidth="1"/>
    <col min="9727" max="9727" width="8.7109375" customWidth="1"/>
    <col min="9728" max="9730" width="16.7109375" customWidth="1"/>
    <col min="9731" max="9731" width="3.7109375" customWidth="1"/>
    <col min="9978" max="9978" width="53.85546875" customWidth="1"/>
    <col min="9979" max="9979" width="4.140625" customWidth="1"/>
    <col min="9980" max="9980" width="3.7109375" customWidth="1"/>
    <col min="9981" max="9982" width="4.7109375" customWidth="1"/>
    <col min="9983" max="9983" width="8.7109375" customWidth="1"/>
    <col min="9984" max="9986" width="16.7109375" customWidth="1"/>
    <col min="9987" max="9987" width="3.7109375" customWidth="1"/>
    <col min="10234" max="10234" width="53.85546875" customWidth="1"/>
    <col min="10235" max="10235" width="4.140625" customWidth="1"/>
    <col min="10236" max="10236" width="3.7109375" customWidth="1"/>
    <col min="10237" max="10238" width="4.7109375" customWidth="1"/>
    <col min="10239" max="10239" width="8.7109375" customWidth="1"/>
    <col min="10240" max="10242" width="16.7109375" customWidth="1"/>
    <col min="10243" max="10243" width="3.7109375" customWidth="1"/>
    <col min="10490" max="10490" width="53.85546875" customWidth="1"/>
    <col min="10491" max="10491" width="4.140625" customWidth="1"/>
    <col min="10492" max="10492" width="3.7109375" customWidth="1"/>
    <col min="10493" max="10494" width="4.7109375" customWidth="1"/>
    <col min="10495" max="10495" width="8.7109375" customWidth="1"/>
    <col min="10496" max="10498" width="16.7109375" customWidth="1"/>
    <col min="10499" max="10499" width="3.7109375" customWidth="1"/>
    <col min="10746" max="10746" width="53.85546875" customWidth="1"/>
    <col min="10747" max="10747" width="4.140625" customWidth="1"/>
    <col min="10748" max="10748" width="3.7109375" customWidth="1"/>
    <col min="10749" max="10750" width="4.7109375" customWidth="1"/>
    <col min="10751" max="10751" width="8.7109375" customWidth="1"/>
    <col min="10752" max="10754" width="16.7109375" customWidth="1"/>
    <col min="10755" max="10755" width="3.7109375" customWidth="1"/>
    <col min="11002" max="11002" width="53.85546875" customWidth="1"/>
    <col min="11003" max="11003" width="4.140625" customWidth="1"/>
    <col min="11004" max="11004" width="3.7109375" customWidth="1"/>
    <col min="11005" max="11006" width="4.7109375" customWidth="1"/>
    <col min="11007" max="11007" width="8.7109375" customWidth="1"/>
    <col min="11008" max="11010" width="16.7109375" customWidth="1"/>
    <col min="11011" max="11011" width="3.7109375" customWidth="1"/>
    <col min="11258" max="11258" width="53.85546875" customWidth="1"/>
    <col min="11259" max="11259" width="4.140625" customWidth="1"/>
    <col min="11260" max="11260" width="3.7109375" customWidth="1"/>
    <col min="11261" max="11262" width="4.7109375" customWidth="1"/>
    <col min="11263" max="11263" width="8.7109375" customWidth="1"/>
    <col min="11264" max="11266" width="16.7109375" customWidth="1"/>
    <col min="11267" max="11267" width="3.7109375" customWidth="1"/>
    <col min="11514" max="11514" width="53.85546875" customWidth="1"/>
    <col min="11515" max="11515" width="4.140625" customWidth="1"/>
    <col min="11516" max="11516" width="3.7109375" customWidth="1"/>
    <col min="11517" max="11518" width="4.7109375" customWidth="1"/>
    <col min="11519" max="11519" width="8.7109375" customWidth="1"/>
    <col min="11520" max="11522" width="16.7109375" customWidth="1"/>
    <col min="11523" max="11523" width="3.7109375" customWidth="1"/>
    <col min="11770" max="11770" width="53.85546875" customWidth="1"/>
    <col min="11771" max="11771" width="4.140625" customWidth="1"/>
    <col min="11772" max="11772" width="3.7109375" customWidth="1"/>
    <col min="11773" max="11774" width="4.7109375" customWidth="1"/>
    <col min="11775" max="11775" width="8.7109375" customWidth="1"/>
    <col min="11776" max="11778" width="16.7109375" customWidth="1"/>
    <col min="11779" max="11779" width="3.7109375" customWidth="1"/>
    <col min="12026" max="12026" width="53.85546875" customWidth="1"/>
    <col min="12027" max="12027" width="4.140625" customWidth="1"/>
    <col min="12028" max="12028" width="3.7109375" customWidth="1"/>
    <col min="12029" max="12030" width="4.7109375" customWidth="1"/>
    <col min="12031" max="12031" width="8.7109375" customWidth="1"/>
    <col min="12032" max="12034" width="16.7109375" customWidth="1"/>
    <col min="12035" max="12035" width="3.7109375" customWidth="1"/>
    <col min="12282" max="12282" width="53.85546875" customWidth="1"/>
    <col min="12283" max="12283" width="4.140625" customWidth="1"/>
    <col min="12284" max="12284" width="3.7109375" customWidth="1"/>
    <col min="12285" max="12286" width="4.7109375" customWidth="1"/>
    <col min="12287" max="12287" width="8.7109375" customWidth="1"/>
    <col min="12288" max="12290" width="16.7109375" customWidth="1"/>
    <col min="12291" max="12291" width="3.7109375" customWidth="1"/>
    <col min="12538" max="12538" width="53.85546875" customWidth="1"/>
    <col min="12539" max="12539" width="4.140625" customWidth="1"/>
    <col min="12540" max="12540" width="3.7109375" customWidth="1"/>
    <col min="12541" max="12542" width="4.7109375" customWidth="1"/>
    <col min="12543" max="12543" width="8.7109375" customWidth="1"/>
    <col min="12544" max="12546" width="16.7109375" customWidth="1"/>
    <col min="12547" max="12547" width="3.7109375" customWidth="1"/>
    <col min="12794" max="12794" width="53.85546875" customWidth="1"/>
    <col min="12795" max="12795" width="4.140625" customWidth="1"/>
    <col min="12796" max="12796" width="3.7109375" customWidth="1"/>
    <col min="12797" max="12798" width="4.7109375" customWidth="1"/>
    <col min="12799" max="12799" width="8.7109375" customWidth="1"/>
    <col min="12800" max="12802" width="16.7109375" customWidth="1"/>
    <col min="12803" max="12803" width="3.7109375" customWidth="1"/>
    <col min="13050" max="13050" width="53.85546875" customWidth="1"/>
    <col min="13051" max="13051" width="4.140625" customWidth="1"/>
    <col min="13052" max="13052" width="3.7109375" customWidth="1"/>
    <col min="13053" max="13054" width="4.7109375" customWidth="1"/>
    <col min="13055" max="13055" width="8.7109375" customWidth="1"/>
    <col min="13056" max="13058" width="16.7109375" customWidth="1"/>
    <col min="13059" max="13059" width="3.7109375" customWidth="1"/>
    <col min="13306" max="13306" width="53.85546875" customWidth="1"/>
    <col min="13307" max="13307" width="4.140625" customWidth="1"/>
    <col min="13308" max="13308" width="3.7109375" customWidth="1"/>
    <col min="13309" max="13310" width="4.7109375" customWidth="1"/>
    <col min="13311" max="13311" width="8.7109375" customWidth="1"/>
    <col min="13312" max="13314" width="16.7109375" customWidth="1"/>
    <col min="13315" max="13315" width="3.7109375" customWidth="1"/>
    <col min="13562" max="13562" width="53.85546875" customWidth="1"/>
    <col min="13563" max="13563" width="4.140625" customWidth="1"/>
    <col min="13564" max="13564" width="3.7109375" customWidth="1"/>
    <col min="13565" max="13566" width="4.7109375" customWidth="1"/>
    <col min="13567" max="13567" width="8.7109375" customWidth="1"/>
    <col min="13568" max="13570" width="16.7109375" customWidth="1"/>
    <col min="13571" max="13571" width="3.7109375" customWidth="1"/>
    <col min="13818" max="13818" width="53.85546875" customWidth="1"/>
    <col min="13819" max="13819" width="4.140625" customWidth="1"/>
    <col min="13820" max="13820" width="3.7109375" customWidth="1"/>
    <col min="13821" max="13822" width="4.7109375" customWidth="1"/>
    <col min="13823" max="13823" width="8.7109375" customWidth="1"/>
    <col min="13824" max="13826" width="16.7109375" customWidth="1"/>
    <col min="13827" max="13827" width="3.7109375" customWidth="1"/>
    <col min="14074" max="14074" width="53.85546875" customWidth="1"/>
    <col min="14075" max="14075" width="4.140625" customWidth="1"/>
    <col min="14076" max="14076" width="3.7109375" customWidth="1"/>
    <col min="14077" max="14078" width="4.7109375" customWidth="1"/>
    <col min="14079" max="14079" width="8.7109375" customWidth="1"/>
    <col min="14080" max="14082" width="16.7109375" customWidth="1"/>
    <col min="14083" max="14083" width="3.7109375" customWidth="1"/>
    <col min="14330" max="14330" width="53.85546875" customWidth="1"/>
    <col min="14331" max="14331" width="4.140625" customWidth="1"/>
    <col min="14332" max="14332" width="3.7109375" customWidth="1"/>
    <col min="14333" max="14334" width="4.7109375" customWidth="1"/>
    <col min="14335" max="14335" width="8.7109375" customWidth="1"/>
    <col min="14336" max="14338" width="16.7109375" customWidth="1"/>
    <col min="14339" max="14339" width="3.7109375" customWidth="1"/>
    <col min="14586" max="14586" width="53.85546875" customWidth="1"/>
    <col min="14587" max="14587" width="4.140625" customWidth="1"/>
    <col min="14588" max="14588" width="3.7109375" customWidth="1"/>
    <col min="14589" max="14590" width="4.7109375" customWidth="1"/>
    <col min="14591" max="14591" width="8.7109375" customWidth="1"/>
    <col min="14592" max="14594" width="16.7109375" customWidth="1"/>
    <col min="14595" max="14595" width="3.7109375" customWidth="1"/>
    <col min="14842" max="14842" width="53.85546875" customWidth="1"/>
    <col min="14843" max="14843" width="4.140625" customWidth="1"/>
    <col min="14844" max="14844" width="3.7109375" customWidth="1"/>
    <col min="14845" max="14846" width="4.7109375" customWidth="1"/>
    <col min="14847" max="14847" width="8.7109375" customWidth="1"/>
    <col min="14848" max="14850" width="16.7109375" customWidth="1"/>
    <col min="14851" max="14851" width="3.7109375" customWidth="1"/>
    <col min="15098" max="15098" width="53.85546875" customWidth="1"/>
    <col min="15099" max="15099" width="4.140625" customWidth="1"/>
    <col min="15100" max="15100" width="3.7109375" customWidth="1"/>
    <col min="15101" max="15102" width="4.7109375" customWidth="1"/>
    <col min="15103" max="15103" width="8.7109375" customWidth="1"/>
    <col min="15104" max="15106" width="16.7109375" customWidth="1"/>
    <col min="15107" max="15107" width="3.7109375" customWidth="1"/>
    <col min="15354" max="15354" width="53.85546875" customWidth="1"/>
    <col min="15355" max="15355" width="4.140625" customWidth="1"/>
    <col min="15356" max="15356" width="3.7109375" customWidth="1"/>
    <col min="15357" max="15358" width="4.7109375" customWidth="1"/>
    <col min="15359" max="15359" width="8.7109375" customWidth="1"/>
    <col min="15360" max="15362" width="16.7109375" customWidth="1"/>
    <col min="15363" max="15363" width="3.7109375" customWidth="1"/>
    <col min="15610" max="15610" width="53.85546875" customWidth="1"/>
    <col min="15611" max="15611" width="4.140625" customWidth="1"/>
    <col min="15612" max="15612" width="3.7109375" customWidth="1"/>
    <col min="15613" max="15614" width="4.7109375" customWidth="1"/>
    <col min="15615" max="15615" width="8.7109375" customWidth="1"/>
    <col min="15616" max="15618" width="16.7109375" customWidth="1"/>
    <col min="15619" max="15619" width="3.7109375" customWidth="1"/>
    <col min="15866" max="15866" width="53.85546875" customWidth="1"/>
    <col min="15867" max="15867" width="4.140625" customWidth="1"/>
    <col min="15868" max="15868" width="3.7109375" customWidth="1"/>
    <col min="15869" max="15870" width="4.7109375" customWidth="1"/>
    <col min="15871" max="15871" width="8.7109375" customWidth="1"/>
    <col min="15872" max="15874" width="16.7109375" customWidth="1"/>
    <col min="15875" max="15875" width="3.7109375" customWidth="1"/>
    <col min="16122" max="16122" width="53.85546875" customWidth="1"/>
    <col min="16123" max="16123" width="4.140625" customWidth="1"/>
    <col min="16124" max="16124" width="3.7109375" customWidth="1"/>
    <col min="16125" max="16126" width="4.7109375" customWidth="1"/>
    <col min="16127" max="16127" width="8.7109375" customWidth="1"/>
    <col min="16128" max="16130" width="16.7109375" customWidth="1"/>
    <col min="16131" max="16131" width="3.7109375" customWidth="1"/>
  </cols>
  <sheetData>
    <row r="1" spans="1:18" x14ac:dyDescent="0.2">
      <c r="A1" s="312" t="s">
        <v>102</v>
      </c>
      <c r="B1" s="313"/>
      <c r="C1" s="313"/>
      <c r="D1" s="313"/>
      <c r="E1" s="313"/>
      <c r="F1" s="313"/>
      <c r="G1" s="313"/>
      <c r="H1" s="313"/>
      <c r="I1" s="313"/>
      <c r="J1" s="313"/>
      <c r="K1" s="313"/>
      <c r="L1" s="313"/>
      <c r="M1" s="313"/>
      <c r="N1" s="313"/>
      <c r="O1" s="313"/>
      <c r="P1" s="313"/>
      <c r="Q1" s="313"/>
      <c r="R1" s="314"/>
    </row>
    <row r="2" spans="1:18" x14ac:dyDescent="0.2">
      <c r="A2" s="33"/>
      <c r="B2" s="34"/>
      <c r="C2" s="34"/>
      <c r="D2" s="34"/>
      <c r="E2" s="34"/>
      <c r="F2" s="34"/>
      <c r="G2" s="34"/>
      <c r="H2" s="34"/>
      <c r="I2" s="34"/>
      <c r="J2" s="34"/>
      <c r="K2" s="34"/>
      <c r="L2" s="34"/>
      <c r="M2" s="34"/>
      <c r="N2" s="34"/>
      <c r="O2" s="45"/>
      <c r="P2" s="45"/>
      <c r="Q2" s="34"/>
      <c r="R2" s="35"/>
    </row>
    <row r="3" spans="1:18" x14ac:dyDescent="0.2">
      <c r="A3" s="309" t="s">
        <v>101</v>
      </c>
      <c r="B3" s="310"/>
      <c r="C3" s="310"/>
      <c r="D3" s="310"/>
      <c r="E3" s="310"/>
      <c r="F3" s="310"/>
      <c r="G3" s="310"/>
      <c r="H3" s="310"/>
      <c r="I3" s="310"/>
      <c r="J3" s="310"/>
      <c r="K3" s="310"/>
      <c r="L3" s="310"/>
      <c r="M3" s="310"/>
      <c r="N3" s="310"/>
      <c r="O3" s="310"/>
      <c r="P3" s="310"/>
      <c r="Q3" s="310"/>
      <c r="R3" s="311"/>
    </row>
    <row r="4" spans="1:18" x14ac:dyDescent="0.2">
      <c r="A4" s="28"/>
      <c r="B4" s="29"/>
      <c r="C4" s="8"/>
      <c r="D4" s="8"/>
      <c r="E4" s="8"/>
      <c r="F4" s="8"/>
      <c r="G4" s="8"/>
      <c r="H4" s="8"/>
      <c r="I4" s="8"/>
      <c r="J4" s="8"/>
      <c r="K4" s="8"/>
      <c r="L4" s="8"/>
      <c r="M4" s="8"/>
      <c r="N4" s="8"/>
      <c r="O4" s="8"/>
      <c r="P4" s="8"/>
      <c r="Q4" s="8"/>
      <c r="R4" s="36"/>
    </row>
    <row r="5" spans="1:18" x14ac:dyDescent="0.2">
      <c r="A5" s="308" t="s">
        <v>97</v>
      </c>
      <c r="B5" s="308"/>
      <c r="C5" s="318">
        <v>2</v>
      </c>
      <c r="D5" s="318"/>
      <c r="E5" s="32" t="s">
        <v>98</v>
      </c>
      <c r="F5" s="316" t="s">
        <v>162</v>
      </c>
      <c r="G5" s="317"/>
      <c r="H5" s="32" t="s">
        <v>99</v>
      </c>
      <c r="I5" s="315" t="s">
        <v>100</v>
      </c>
      <c r="J5" s="315"/>
      <c r="K5" s="315"/>
      <c r="L5" s="315"/>
      <c r="M5" s="315"/>
      <c r="N5" s="337" t="s">
        <v>93</v>
      </c>
      <c r="O5" s="338"/>
      <c r="P5" s="273" t="s">
        <v>12</v>
      </c>
      <c r="Q5" s="274"/>
      <c r="R5" s="275"/>
    </row>
    <row r="6" spans="1:18" ht="13.5" thickBot="1" x14ac:dyDescent="0.25"/>
    <row r="7" spans="1:18" ht="24" customHeight="1" x14ac:dyDescent="0.2">
      <c r="A7" s="23" t="s">
        <v>27</v>
      </c>
      <c r="B7" s="327"/>
      <c r="C7" s="276" t="s">
        <v>136</v>
      </c>
      <c r="D7" s="276"/>
      <c r="E7" s="276"/>
      <c r="F7" s="276"/>
      <c r="G7" s="276"/>
      <c r="H7" s="276"/>
      <c r="I7" s="334"/>
      <c r="J7" s="331"/>
      <c r="K7" s="330" t="s">
        <v>135</v>
      </c>
      <c r="L7" s="330"/>
      <c r="M7" s="330"/>
      <c r="N7" s="330"/>
      <c r="O7" s="330"/>
      <c r="P7" s="330"/>
      <c r="Q7" s="330"/>
      <c r="R7" s="320"/>
    </row>
    <row r="8" spans="1:18" ht="15" customHeight="1" x14ac:dyDescent="0.2">
      <c r="A8" s="325" t="s">
        <v>30</v>
      </c>
      <c r="B8" s="328"/>
      <c r="C8" s="277"/>
      <c r="D8" s="277"/>
      <c r="E8" s="277"/>
      <c r="F8" s="277"/>
      <c r="G8" s="277"/>
      <c r="H8" s="277"/>
      <c r="I8" s="335"/>
      <c r="J8" s="332"/>
      <c r="K8" s="281" t="s">
        <v>41</v>
      </c>
      <c r="L8" s="281"/>
      <c r="M8" s="281"/>
      <c r="N8" s="281"/>
      <c r="O8" s="281"/>
      <c r="P8" s="281"/>
      <c r="Q8" s="281"/>
      <c r="R8" s="321"/>
    </row>
    <row r="9" spans="1:18" ht="15" customHeight="1" x14ac:dyDescent="0.2">
      <c r="A9" s="325"/>
      <c r="B9" s="328"/>
      <c r="C9" s="278" t="s">
        <v>28</v>
      </c>
      <c r="D9" s="278"/>
      <c r="E9" s="278"/>
      <c r="F9" s="278" t="s">
        <v>29</v>
      </c>
      <c r="G9" s="278"/>
      <c r="H9" s="278"/>
      <c r="I9" s="335"/>
      <c r="J9" s="332"/>
      <c r="K9" s="281"/>
      <c r="L9" s="281"/>
      <c r="M9" s="281"/>
      <c r="N9" s="281"/>
      <c r="O9" s="281"/>
      <c r="P9" s="281"/>
      <c r="Q9" s="281"/>
      <c r="R9" s="321"/>
    </row>
    <row r="10" spans="1:18" ht="15" customHeight="1" x14ac:dyDescent="0.2">
      <c r="A10" s="325"/>
      <c r="B10" s="328"/>
      <c r="C10" s="319" t="s">
        <v>46</v>
      </c>
      <c r="D10" s="319"/>
      <c r="E10" s="319"/>
      <c r="F10" s="319" t="s">
        <v>52</v>
      </c>
      <c r="G10" s="319"/>
      <c r="H10" s="319"/>
      <c r="I10" s="335"/>
      <c r="J10" s="332"/>
      <c r="K10" s="281" t="s">
        <v>129</v>
      </c>
      <c r="L10" s="281"/>
      <c r="M10" s="281"/>
      <c r="N10" s="281"/>
      <c r="O10" s="281"/>
      <c r="P10" s="281"/>
      <c r="Q10" s="281"/>
      <c r="R10" s="321"/>
    </row>
    <row r="11" spans="1:18" ht="12.75" customHeight="1" x14ac:dyDescent="0.2">
      <c r="A11" s="325"/>
      <c r="B11" s="328"/>
      <c r="C11" s="319" t="s">
        <v>47</v>
      </c>
      <c r="D11" s="319"/>
      <c r="E11" s="319"/>
      <c r="F11" s="319" t="s">
        <v>53</v>
      </c>
      <c r="G11" s="319"/>
      <c r="H11" s="319"/>
      <c r="I11" s="335"/>
      <c r="J11" s="332"/>
      <c r="K11" s="281"/>
      <c r="L11" s="281"/>
      <c r="M11" s="281"/>
      <c r="N11" s="281"/>
      <c r="O11" s="281"/>
      <c r="P11" s="281"/>
      <c r="Q11" s="281"/>
      <c r="R11" s="321"/>
    </row>
    <row r="12" spans="1:18" ht="15" customHeight="1" x14ac:dyDescent="0.2">
      <c r="A12" s="325"/>
      <c r="B12" s="328"/>
      <c r="C12" s="319" t="s">
        <v>48</v>
      </c>
      <c r="D12" s="319"/>
      <c r="E12" s="319"/>
      <c r="F12" s="319" t="s">
        <v>54</v>
      </c>
      <c r="G12" s="319"/>
      <c r="H12" s="319"/>
      <c r="I12" s="335"/>
      <c r="J12" s="332"/>
      <c r="K12" s="281"/>
      <c r="L12" s="281"/>
      <c r="M12" s="281"/>
      <c r="N12" s="281"/>
      <c r="O12" s="281"/>
      <c r="P12" s="281"/>
      <c r="Q12" s="281"/>
      <c r="R12" s="321"/>
    </row>
    <row r="13" spans="1:18" ht="12.75" customHeight="1" x14ac:dyDescent="0.2">
      <c r="A13" s="325"/>
      <c r="B13" s="328"/>
      <c r="C13" s="319" t="s">
        <v>49</v>
      </c>
      <c r="D13" s="319"/>
      <c r="E13" s="319"/>
      <c r="F13" s="319" t="s">
        <v>55</v>
      </c>
      <c r="G13" s="319"/>
      <c r="H13" s="319"/>
      <c r="I13" s="335"/>
      <c r="J13" s="332"/>
      <c r="K13" s="281" t="s">
        <v>31</v>
      </c>
      <c r="L13" s="281"/>
      <c r="M13" s="281"/>
      <c r="N13" s="281"/>
      <c r="O13" s="281"/>
      <c r="P13" s="281"/>
      <c r="Q13" s="281"/>
      <c r="R13" s="321"/>
    </row>
    <row r="14" spans="1:18" ht="12.75" customHeight="1" x14ac:dyDescent="0.2">
      <c r="A14" s="325"/>
      <c r="B14" s="328"/>
      <c r="C14" s="319" t="s">
        <v>103</v>
      </c>
      <c r="D14" s="319"/>
      <c r="E14" s="319"/>
      <c r="F14" s="319" t="s">
        <v>56</v>
      </c>
      <c r="G14" s="319"/>
      <c r="H14" s="319"/>
      <c r="I14" s="335"/>
      <c r="J14" s="332"/>
      <c r="K14" s="281"/>
      <c r="L14" s="281"/>
      <c r="M14" s="281"/>
      <c r="N14" s="281"/>
      <c r="O14" s="281"/>
      <c r="P14" s="281"/>
      <c r="Q14" s="281"/>
      <c r="R14" s="321"/>
    </row>
    <row r="15" spans="1:18" ht="12.75" customHeight="1" x14ac:dyDescent="0.2">
      <c r="A15" s="325"/>
      <c r="B15" s="328"/>
      <c r="C15" s="319" t="s">
        <v>51</v>
      </c>
      <c r="D15" s="319"/>
      <c r="E15" s="319"/>
      <c r="F15" s="319" t="s">
        <v>57</v>
      </c>
      <c r="G15" s="319"/>
      <c r="H15" s="319"/>
      <c r="I15" s="335"/>
      <c r="J15" s="332"/>
      <c r="K15" s="281" t="s">
        <v>40</v>
      </c>
      <c r="L15" s="281"/>
      <c r="M15" s="281"/>
      <c r="N15" s="281"/>
      <c r="O15" s="281"/>
      <c r="P15" s="281"/>
      <c r="Q15" s="281"/>
      <c r="R15" s="321"/>
    </row>
    <row r="16" spans="1:18" ht="12.75" customHeight="1" x14ac:dyDescent="0.2">
      <c r="A16" s="325"/>
      <c r="B16" s="328"/>
      <c r="C16" s="319" t="s">
        <v>50</v>
      </c>
      <c r="D16" s="319"/>
      <c r="E16" s="319"/>
      <c r="I16" s="335"/>
      <c r="J16" s="332"/>
      <c r="K16" s="281" t="s">
        <v>138</v>
      </c>
      <c r="L16" s="281"/>
      <c r="M16" s="281"/>
      <c r="N16" s="281"/>
      <c r="O16" s="281"/>
      <c r="P16" s="281"/>
      <c r="Q16" s="281"/>
      <c r="R16" s="321"/>
    </row>
    <row r="17" spans="1:19" ht="12.75" customHeight="1" x14ac:dyDescent="0.2">
      <c r="A17" s="325"/>
      <c r="B17" s="328"/>
      <c r="C17" s="319" t="s">
        <v>137</v>
      </c>
      <c r="D17" s="319"/>
      <c r="E17" s="319"/>
      <c r="F17" s="319"/>
      <c r="G17" s="319"/>
      <c r="H17" s="319"/>
      <c r="I17" s="335"/>
      <c r="J17" s="332"/>
      <c r="K17" s="281"/>
      <c r="L17" s="281"/>
      <c r="M17" s="281"/>
      <c r="N17" s="281"/>
      <c r="O17" s="281"/>
      <c r="P17" s="281"/>
      <c r="Q17" s="281"/>
      <c r="R17" s="321"/>
    </row>
    <row r="18" spans="1:19" ht="19.5" customHeight="1" x14ac:dyDescent="0.2">
      <c r="A18" s="325"/>
      <c r="B18" s="328"/>
      <c r="C18" s="319"/>
      <c r="D18" s="319"/>
      <c r="E18" s="319"/>
      <c r="F18" s="319"/>
      <c r="G18" s="319"/>
      <c r="H18" s="319"/>
      <c r="I18" s="335"/>
      <c r="J18" s="332"/>
      <c r="K18" s="281"/>
      <c r="L18" s="281"/>
      <c r="M18" s="281"/>
      <c r="N18" s="281"/>
      <c r="O18" s="281"/>
      <c r="P18" s="281"/>
      <c r="Q18" s="281"/>
      <c r="R18" s="321"/>
    </row>
    <row r="19" spans="1:19" ht="13.5" thickBot="1" x14ac:dyDescent="0.25">
      <c r="A19" s="326"/>
      <c r="B19" s="329"/>
      <c r="C19" s="323"/>
      <c r="D19" s="323"/>
      <c r="E19" s="323"/>
      <c r="F19" s="323"/>
      <c r="G19" s="323"/>
      <c r="H19" s="323"/>
      <c r="I19" s="336"/>
      <c r="J19" s="333"/>
      <c r="K19" s="324"/>
      <c r="L19" s="324"/>
      <c r="M19" s="324"/>
      <c r="N19" s="324"/>
      <c r="O19" s="324"/>
      <c r="P19" s="324"/>
      <c r="Q19" s="324"/>
      <c r="R19" s="322"/>
    </row>
    <row r="20" spans="1:19" ht="24" customHeight="1" x14ac:dyDescent="0.2">
      <c r="A20" s="22" t="s">
        <v>32</v>
      </c>
      <c r="B20" s="353"/>
      <c r="C20" s="277" t="s">
        <v>71</v>
      </c>
      <c r="D20" s="277"/>
      <c r="E20" s="277"/>
      <c r="F20" s="277"/>
      <c r="G20" s="277"/>
      <c r="H20" s="277"/>
      <c r="I20" s="288"/>
      <c r="J20" s="331"/>
      <c r="K20" s="8"/>
      <c r="L20" s="351" t="s">
        <v>70</v>
      </c>
      <c r="M20" s="351"/>
      <c r="N20" s="351"/>
      <c r="O20" s="351"/>
      <c r="P20" s="351"/>
      <c r="Q20" s="351"/>
      <c r="R20" s="282"/>
    </row>
    <row r="21" spans="1:19" x14ac:dyDescent="0.2">
      <c r="A21" s="325" t="s">
        <v>33</v>
      </c>
      <c r="B21" s="354"/>
      <c r="C21" s="371"/>
      <c r="D21" s="371"/>
      <c r="E21" s="371"/>
      <c r="F21" s="371"/>
      <c r="G21" s="371"/>
      <c r="H21" s="371"/>
      <c r="I21" s="289"/>
      <c r="J21" s="332"/>
      <c r="K21" s="10"/>
      <c r="L21" s="351"/>
      <c r="M21" s="351"/>
      <c r="N21" s="351"/>
      <c r="O21" s="351"/>
      <c r="P21" s="351"/>
      <c r="Q21" s="351"/>
      <c r="R21" s="283"/>
      <c r="S21" s="9"/>
    </row>
    <row r="22" spans="1:19" ht="12.75" customHeight="1" x14ac:dyDescent="0.2">
      <c r="A22" s="325"/>
      <c r="B22" s="354"/>
      <c r="C22" s="341" t="s">
        <v>59</v>
      </c>
      <c r="D22" s="341"/>
      <c r="E22" s="341"/>
      <c r="F22" s="341"/>
      <c r="G22" s="341"/>
      <c r="H22" s="341"/>
      <c r="I22" s="289"/>
      <c r="J22" s="332"/>
      <c r="L22" s="373" t="s">
        <v>34</v>
      </c>
      <c r="M22" s="344" t="s">
        <v>61</v>
      </c>
      <c r="N22" s="345">
        <v>3</v>
      </c>
      <c r="O22" s="342">
        <v>6</v>
      </c>
      <c r="P22" s="342">
        <v>9</v>
      </c>
      <c r="R22" s="283"/>
      <c r="S22" s="8"/>
    </row>
    <row r="23" spans="1:19" x14ac:dyDescent="0.2">
      <c r="A23" s="325"/>
      <c r="B23" s="354"/>
      <c r="C23" s="341" t="s">
        <v>146</v>
      </c>
      <c r="D23" s="341"/>
      <c r="E23" s="341"/>
      <c r="F23" s="341"/>
      <c r="G23" s="341"/>
      <c r="H23" s="341"/>
      <c r="I23" s="289"/>
      <c r="J23" s="332"/>
      <c r="L23" s="373"/>
      <c r="M23" s="344"/>
      <c r="N23" s="346"/>
      <c r="O23" s="343"/>
      <c r="P23" s="343"/>
      <c r="R23" s="283"/>
      <c r="S23" s="8"/>
    </row>
    <row r="24" spans="1:19" x14ac:dyDescent="0.2">
      <c r="A24" s="325"/>
      <c r="B24" s="354"/>
      <c r="C24" s="341" t="s">
        <v>147</v>
      </c>
      <c r="D24" s="341"/>
      <c r="E24" s="341"/>
      <c r="F24" s="341"/>
      <c r="G24" s="341"/>
      <c r="H24" s="341"/>
      <c r="I24" s="289"/>
      <c r="J24" s="332"/>
      <c r="L24" s="373"/>
      <c r="M24" s="344" t="s">
        <v>45</v>
      </c>
      <c r="N24" s="345">
        <v>2</v>
      </c>
      <c r="O24" s="347">
        <v>4</v>
      </c>
      <c r="P24" s="384">
        <v>6</v>
      </c>
      <c r="R24" s="283"/>
      <c r="S24" s="8"/>
    </row>
    <row r="25" spans="1:19" x14ac:dyDescent="0.2">
      <c r="A25" s="325"/>
      <c r="B25" s="354"/>
      <c r="C25" s="341" t="s">
        <v>148</v>
      </c>
      <c r="D25" s="341"/>
      <c r="E25" s="341"/>
      <c r="F25" s="341"/>
      <c r="G25" s="341"/>
      <c r="H25" s="341"/>
      <c r="I25" s="289"/>
      <c r="J25" s="332"/>
      <c r="L25" s="373"/>
      <c r="M25" s="344"/>
      <c r="N25" s="346"/>
      <c r="O25" s="348"/>
      <c r="P25" s="385"/>
      <c r="R25" s="283"/>
      <c r="S25" s="8"/>
    </row>
    <row r="26" spans="1:19" x14ac:dyDescent="0.2">
      <c r="A26" s="325"/>
      <c r="B26" s="354"/>
      <c r="C26" s="372"/>
      <c r="D26" s="372"/>
      <c r="E26" s="372"/>
      <c r="F26" s="372"/>
      <c r="G26" s="372"/>
      <c r="H26" s="372"/>
      <c r="I26" s="289"/>
      <c r="J26" s="332"/>
      <c r="L26" s="373"/>
      <c r="M26" s="344" t="s">
        <v>62</v>
      </c>
      <c r="N26" s="349">
        <v>1</v>
      </c>
      <c r="O26" s="345">
        <v>2</v>
      </c>
      <c r="P26" s="345">
        <v>3</v>
      </c>
      <c r="R26" s="283"/>
      <c r="S26" s="8"/>
    </row>
    <row r="27" spans="1:19" x14ac:dyDescent="0.2">
      <c r="A27" s="325"/>
      <c r="B27" s="354"/>
      <c r="C27" s="341" t="s">
        <v>60</v>
      </c>
      <c r="D27" s="341"/>
      <c r="E27" s="341"/>
      <c r="F27" s="341"/>
      <c r="G27" s="341"/>
      <c r="H27" s="341"/>
      <c r="I27" s="289"/>
      <c r="J27" s="332"/>
      <c r="L27" s="373"/>
      <c r="M27" s="344"/>
      <c r="N27" s="350"/>
      <c r="O27" s="346"/>
      <c r="P27" s="346"/>
      <c r="R27" s="283"/>
    </row>
    <row r="28" spans="1:19" x14ac:dyDescent="0.2">
      <c r="A28" s="325"/>
      <c r="B28" s="354"/>
      <c r="C28" s="341" t="s">
        <v>149</v>
      </c>
      <c r="D28" s="341"/>
      <c r="E28" s="341"/>
      <c r="F28" s="341"/>
      <c r="G28" s="341"/>
      <c r="H28" s="341"/>
      <c r="I28" s="289"/>
      <c r="J28" s="332"/>
      <c r="K28" s="11"/>
      <c r="L28" s="11"/>
      <c r="N28" s="344" t="s">
        <v>63</v>
      </c>
      <c r="O28" s="339" t="s">
        <v>45</v>
      </c>
      <c r="P28" s="339" t="s">
        <v>61</v>
      </c>
      <c r="R28" s="283"/>
    </row>
    <row r="29" spans="1:19" x14ac:dyDescent="0.2">
      <c r="A29" s="325"/>
      <c r="B29" s="354"/>
      <c r="C29" s="341" t="s">
        <v>150</v>
      </c>
      <c r="D29" s="341"/>
      <c r="E29" s="341"/>
      <c r="F29" s="341"/>
      <c r="G29" s="341"/>
      <c r="H29" s="341"/>
      <c r="I29" s="289"/>
      <c r="J29" s="332"/>
      <c r="K29" s="372"/>
      <c r="L29" s="372"/>
      <c r="N29" s="344"/>
      <c r="O29" s="340"/>
      <c r="P29" s="340"/>
      <c r="R29" s="283"/>
    </row>
    <row r="30" spans="1:19" x14ac:dyDescent="0.2">
      <c r="A30" s="325"/>
      <c r="B30" s="354"/>
      <c r="C30" s="341" t="s">
        <v>151</v>
      </c>
      <c r="D30" s="341"/>
      <c r="E30" s="341"/>
      <c r="F30" s="341"/>
      <c r="G30" s="341"/>
      <c r="H30" s="341"/>
      <c r="I30" s="289"/>
      <c r="J30" s="332"/>
      <c r="K30" s="372"/>
      <c r="L30" s="372"/>
      <c r="M30" s="352" t="s">
        <v>35</v>
      </c>
      <c r="N30" s="352"/>
      <c r="O30" s="352"/>
      <c r="P30" s="352"/>
      <c r="Q30" s="352"/>
      <c r="R30" s="283"/>
    </row>
    <row r="31" spans="1:19" x14ac:dyDescent="0.2">
      <c r="A31" s="325"/>
      <c r="B31" s="354"/>
      <c r="C31" s="371"/>
      <c r="D31" s="371"/>
      <c r="E31" s="371"/>
      <c r="F31" s="371"/>
      <c r="G31" s="371"/>
      <c r="H31" s="371"/>
      <c r="I31" s="289"/>
      <c r="J31" s="332"/>
      <c r="K31" s="372"/>
      <c r="L31" s="372"/>
      <c r="M31" s="20"/>
      <c r="N31" s="20"/>
      <c r="O31" s="44"/>
      <c r="P31" s="44"/>
      <c r="Q31" s="20"/>
      <c r="R31" s="283"/>
    </row>
    <row r="32" spans="1:19" ht="26.25" customHeight="1" x14ac:dyDescent="0.2">
      <c r="A32" s="325"/>
      <c r="B32" s="354"/>
      <c r="C32" s="341" t="s">
        <v>139</v>
      </c>
      <c r="D32" s="341"/>
      <c r="E32" s="341"/>
      <c r="F32" s="341"/>
      <c r="G32" s="341"/>
      <c r="H32" s="341"/>
      <c r="I32" s="289"/>
      <c r="J32" s="332"/>
      <c r="K32" s="372" t="s">
        <v>58</v>
      </c>
      <c r="L32" s="372"/>
      <c r="M32" s="372"/>
      <c r="N32" s="372"/>
      <c r="O32" s="372"/>
      <c r="P32" s="372"/>
      <c r="Q32" s="372"/>
      <c r="R32" s="283"/>
    </row>
    <row r="33" spans="1:18" ht="13.5" thickBot="1" x14ac:dyDescent="0.25">
      <c r="A33" s="326"/>
      <c r="B33" s="355"/>
      <c r="C33" s="375"/>
      <c r="D33" s="375"/>
      <c r="E33" s="375"/>
      <c r="F33" s="375"/>
      <c r="G33" s="375"/>
      <c r="H33" s="375"/>
      <c r="I33" s="290"/>
      <c r="J33" s="333"/>
      <c r="K33" s="358"/>
      <c r="L33" s="358"/>
      <c r="M33" s="358"/>
      <c r="N33" s="358"/>
      <c r="O33" s="358"/>
      <c r="P33" s="358"/>
      <c r="Q33" s="358"/>
      <c r="R33" s="284"/>
    </row>
    <row r="34" spans="1:18" ht="24" customHeight="1" x14ac:dyDescent="0.2">
      <c r="A34" s="22" t="s">
        <v>36</v>
      </c>
      <c r="B34" s="353"/>
      <c r="C34" s="276" t="s">
        <v>152</v>
      </c>
      <c r="D34" s="276"/>
      <c r="E34" s="276"/>
      <c r="F34" s="276"/>
      <c r="G34" s="276"/>
      <c r="H34" s="276"/>
      <c r="I34" s="288"/>
      <c r="J34" s="363"/>
      <c r="K34" s="369" t="s">
        <v>113</v>
      </c>
      <c r="L34" s="369"/>
      <c r="M34" s="369"/>
      <c r="N34" s="369"/>
      <c r="O34" s="369"/>
      <c r="P34" s="369"/>
      <c r="Q34" s="369"/>
      <c r="R34" s="285"/>
    </row>
    <row r="35" spans="1:18" ht="21" customHeight="1" x14ac:dyDescent="0.2">
      <c r="A35" s="356" t="s">
        <v>67</v>
      </c>
      <c r="B35" s="354"/>
      <c r="C35" s="277"/>
      <c r="D35" s="277"/>
      <c r="E35" s="277"/>
      <c r="F35" s="277"/>
      <c r="G35" s="277"/>
      <c r="H35" s="277"/>
      <c r="I35" s="289"/>
      <c r="J35" s="364"/>
      <c r="K35" s="370"/>
      <c r="L35" s="370"/>
      <c r="M35" s="370"/>
      <c r="N35" s="370"/>
      <c r="O35" s="370"/>
      <c r="P35" s="370"/>
      <c r="Q35" s="370"/>
      <c r="R35" s="286"/>
    </row>
    <row r="36" spans="1:18" ht="12.75" customHeight="1" x14ac:dyDescent="0.2">
      <c r="A36" s="356"/>
      <c r="B36" s="354"/>
      <c r="D36" s="46"/>
      <c r="E36" s="46"/>
      <c r="F36" s="46"/>
      <c r="G36" s="46"/>
      <c r="H36" s="46"/>
      <c r="I36" s="289"/>
      <c r="J36" s="364"/>
      <c r="K36" s="360" t="s">
        <v>114</v>
      </c>
      <c r="L36" s="305">
        <v>9</v>
      </c>
      <c r="M36" s="291">
        <f>L36*M48</f>
        <v>9</v>
      </c>
      <c r="N36" s="295">
        <f>L36*N48</f>
        <v>18</v>
      </c>
      <c r="O36" s="295">
        <f>L36*O48</f>
        <v>27</v>
      </c>
      <c r="P36" s="295">
        <f>L36*P48</f>
        <v>36</v>
      </c>
      <c r="Q36" s="295">
        <f>L36*Q48</f>
        <v>45</v>
      </c>
      <c r="R36" s="286"/>
    </row>
    <row r="37" spans="1:18" ht="12.75" customHeight="1" x14ac:dyDescent="0.2">
      <c r="A37" s="356"/>
      <c r="B37" s="354"/>
      <c r="C37" s="281" t="s">
        <v>123</v>
      </c>
      <c r="D37" s="281"/>
      <c r="E37" s="281"/>
      <c r="F37" s="281"/>
      <c r="G37" s="281"/>
      <c r="H37" s="281"/>
      <c r="I37" s="289"/>
      <c r="J37" s="364"/>
      <c r="K37" s="360"/>
      <c r="L37" s="305"/>
      <c r="M37" s="292"/>
      <c r="N37" s="296"/>
      <c r="O37" s="296"/>
      <c r="P37" s="296"/>
      <c r="Q37" s="296"/>
      <c r="R37" s="286"/>
    </row>
    <row r="38" spans="1:18" x14ac:dyDescent="0.2">
      <c r="A38" s="356"/>
      <c r="B38" s="354"/>
      <c r="C38" s="281"/>
      <c r="D38" s="281"/>
      <c r="E38" s="281"/>
      <c r="F38" s="281"/>
      <c r="G38" s="281"/>
      <c r="H38" s="281"/>
      <c r="I38" s="289"/>
      <c r="J38" s="364"/>
      <c r="K38" s="360"/>
      <c r="L38" s="305">
        <v>6</v>
      </c>
      <c r="M38" s="291">
        <f>L38*M48</f>
        <v>6</v>
      </c>
      <c r="N38" s="295">
        <f>L38*N48</f>
        <v>12</v>
      </c>
      <c r="O38" s="295">
        <f>L38*O48</f>
        <v>18</v>
      </c>
      <c r="P38" s="295">
        <f>L38*P48</f>
        <v>24</v>
      </c>
      <c r="Q38" s="295">
        <f>L38*Q48</f>
        <v>30</v>
      </c>
      <c r="R38" s="286"/>
    </row>
    <row r="39" spans="1:18" x14ac:dyDescent="0.2">
      <c r="A39" s="356"/>
      <c r="B39" s="354"/>
      <c r="C39" s="281"/>
      <c r="D39" s="281"/>
      <c r="E39" s="281"/>
      <c r="F39" s="281"/>
      <c r="G39" s="281"/>
      <c r="H39" s="281"/>
      <c r="I39" s="289"/>
      <c r="J39" s="364"/>
      <c r="K39" s="360"/>
      <c r="L39" s="305"/>
      <c r="M39" s="292"/>
      <c r="N39" s="296"/>
      <c r="O39" s="296"/>
      <c r="P39" s="296"/>
      <c r="Q39" s="296"/>
      <c r="R39" s="286"/>
    </row>
    <row r="40" spans="1:18" ht="12.75" customHeight="1" x14ac:dyDescent="0.2">
      <c r="A40" s="356"/>
      <c r="B40" s="354"/>
      <c r="C40" s="281"/>
      <c r="D40" s="281"/>
      <c r="E40" s="281"/>
      <c r="F40" s="281"/>
      <c r="G40" s="281"/>
      <c r="H40" s="281"/>
      <c r="I40" s="289"/>
      <c r="J40" s="364"/>
      <c r="K40" s="360"/>
      <c r="L40" s="305">
        <v>4</v>
      </c>
      <c r="M40" s="291">
        <f>L40*M48</f>
        <v>4</v>
      </c>
      <c r="N40" s="291">
        <f>L40*N48</f>
        <v>8</v>
      </c>
      <c r="O40" s="295">
        <f>L40*O48</f>
        <v>12</v>
      </c>
      <c r="P40" s="295">
        <f>L40*P48</f>
        <v>16</v>
      </c>
      <c r="Q40" s="295">
        <f>L40*Q48</f>
        <v>20</v>
      </c>
      <c r="R40" s="286"/>
    </row>
    <row r="41" spans="1:18" ht="12.75" customHeight="1" x14ac:dyDescent="0.2">
      <c r="A41" s="356"/>
      <c r="B41" s="354"/>
      <c r="D41" s="48"/>
      <c r="E41" s="48"/>
      <c r="F41" s="48"/>
      <c r="G41" s="48"/>
      <c r="H41" s="48"/>
      <c r="I41" s="289"/>
      <c r="J41" s="364"/>
      <c r="K41" s="360"/>
      <c r="L41" s="305"/>
      <c r="M41" s="292"/>
      <c r="N41" s="292"/>
      <c r="O41" s="296"/>
      <c r="P41" s="296"/>
      <c r="Q41" s="296"/>
      <c r="R41" s="286"/>
    </row>
    <row r="42" spans="1:18" x14ac:dyDescent="0.2">
      <c r="A42" s="356"/>
      <c r="B42" s="354"/>
      <c r="C42" s="277" t="s">
        <v>117</v>
      </c>
      <c r="D42" s="277"/>
      <c r="E42" s="277"/>
      <c r="F42" s="277"/>
      <c r="G42" s="277"/>
      <c r="H42" s="277"/>
      <c r="I42" s="289"/>
      <c r="J42" s="364"/>
      <c r="K42" s="360"/>
      <c r="L42" s="305">
        <v>3</v>
      </c>
      <c r="M42" s="361">
        <f>L42*M48</f>
        <v>3</v>
      </c>
      <c r="N42" s="291">
        <f>L42*N48</f>
        <v>6</v>
      </c>
      <c r="O42" s="293">
        <f>L42*O48</f>
        <v>9</v>
      </c>
      <c r="P42" s="295">
        <f>L42*P48</f>
        <v>12</v>
      </c>
      <c r="Q42" s="295">
        <f>L42*Q48</f>
        <v>15</v>
      </c>
      <c r="R42" s="286"/>
    </row>
    <row r="43" spans="1:18" x14ac:dyDescent="0.2">
      <c r="A43" s="356"/>
      <c r="B43" s="354"/>
      <c r="C43" s="277"/>
      <c r="D43" s="277"/>
      <c r="E43" s="277"/>
      <c r="F43" s="277"/>
      <c r="G43" s="277"/>
      <c r="H43" s="277"/>
      <c r="I43" s="289"/>
      <c r="J43" s="364"/>
      <c r="K43" s="360"/>
      <c r="L43" s="305"/>
      <c r="M43" s="362"/>
      <c r="N43" s="292"/>
      <c r="O43" s="294"/>
      <c r="P43" s="296"/>
      <c r="Q43" s="296"/>
      <c r="R43" s="286"/>
    </row>
    <row r="44" spans="1:18" ht="12.75" customHeight="1" x14ac:dyDescent="0.2">
      <c r="A44" s="356"/>
      <c r="B44" s="354"/>
      <c r="C44" s="277"/>
      <c r="D44" s="277"/>
      <c r="E44" s="277"/>
      <c r="F44" s="277"/>
      <c r="G44" s="277"/>
      <c r="H44" s="277"/>
      <c r="I44" s="289"/>
      <c r="J44" s="364"/>
      <c r="K44" s="360"/>
      <c r="L44" s="305">
        <v>2</v>
      </c>
      <c r="M44" s="361">
        <f>L44*M48</f>
        <v>2</v>
      </c>
      <c r="N44" s="291">
        <f>L44*N48</f>
        <v>4</v>
      </c>
      <c r="O44" s="291">
        <f>L44*O48</f>
        <v>6</v>
      </c>
      <c r="P44" s="291">
        <f>L44*P48</f>
        <v>8</v>
      </c>
      <c r="Q44" s="295">
        <f>L44*Q48</f>
        <v>10</v>
      </c>
      <c r="R44" s="286"/>
    </row>
    <row r="45" spans="1:18" x14ac:dyDescent="0.2">
      <c r="A45" s="356"/>
      <c r="B45" s="354"/>
      <c r="C45" s="277"/>
      <c r="D45" s="277"/>
      <c r="E45" s="277"/>
      <c r="F45" s="277"/>
      <c r="G45" s="277"/>
      <c r="H45" s="277"/>
      <c r="I45" s="289"/>
      <c r="J45" s="364"/>
      <c r="K45" s="360"/>
      <c r="L45" s="305"/>
      <c r="M45" s="362"/>
      <c r="N45" s="292"/>
      <c r="O45" s="292"/>
      <c r="P45" s="292"/>
      <c r="Q45" s="296"/>
      <c r="R45" s="286"/>
    </row>
    <row r="46" spans="1:18" x14ac:dyDescent="0.2">
      <c r="A46" s="356"/>
      <c r="B46" s="354"/>
      <c r="C46" s="277"/>
      <c r="D46" s="277"/>
      <c r="E46" s="277"/>
      <c r="F46" s="277"/>
      <c r="G46" s="277"/>
      <c r="H46" s="277"/>
      <c r="I46" s="289"/>
      <c r="J46" s="364"/>
      <c r="K46" s="360"/>
      <c r="L46" s="305">
        <v>1</v>
      </c>
      <c r="M46" s="361">
        <f>L46*M48</f>
        <v>1</v>
      </c>
      <c r="N46" s="361">
        <f>L46*N48</f>
        <v>2</v>
      </c>
      <c r="O46" s="361">
        <f>L46*O48</f>
        <v>3</v>
      </c>
      <c r="P46" s="291">
        <f>L46*P48</f>
        <v>4</v>
      </c>
      <c r="Q46" s="291">
        <f>L46*Q48</f>
        <v>5</v>
      </c>
      <c r="R46" s="286"/>
    </row>
    <row r="47" spans="1:18" x14ac:dyDescent="0.2">
      <c r="A47" s="356"/>
      <c r="B47" s="354"/>
      <c r="C47" s="277"/>
      <c r="D47" s="277"/>
      <c r="E47" s="277"/>
      <c r="F47" s="277"/>
      <c r="G47" s="277"/>
      <c r="H47" s="277"/>
      <c r="I47" s="289"/>
      <c r="J47" s="364"/>
      <c r="K47" s="360"/>
      <c r="L47" s="305"/>
      <c r="M47" s="362"/>
      <c r="N47" s="362"/>
      <c r="O47" s="362"/>
      <c r="P47" s="292"/>
      <c r="Q47" s="292"/>
      <c r="R47" s="286"/>
    </row>
    <row r="48" spans="1:18" x14ac:dyDescent="0.2">
      <c r="A48" s="356"/>
      <c r="B48" s="354"/>
      <c r="C48" s="46"/>
      <c r="D48" s="46"/>
      <c r="E48" s="46"/>
      <c r="F48" s="46"/>
      <c r="G48" s="46"/>
      <c r="H48" s="46"/>
      <c r="I48" s="289"/>
      <c r="J48" s="364"/>
      <c r="K48" s="367"/>
      <c r="L48" s="367"/>
      <c r="M48" s="47">
        <v>1</v>
      </c>
      <c r="N48" s="47">
        <v>2</v>
      </c>
      <c r="O48" s="47">
        <v>3</v>
      </c>
      <c r="P48" s="47">
        <v>4</v>
      </c>
      <c r="Q48" s="47">
        <v>5</v>
      </c>
      <c r="R48" s="286"/>
    </row>
    <row r="49" spans="1:18" ht="12.75" customHeight="1" x14ac:dyDescent="0.2">
      <c r="A49" s="356"/>
      <c r="B49" s="354"/>
      <c r="C49" s="278" t="s">
        <v>134</v>
      </c>
      <c r="D49" s="319"/>
      <c r="E49" s="319"/>
      <c r="F49" s="319"/>
      <c r="G49" s="319"/>
      <c r="H49" s="319"/>
      <c r="I49" s="289"/>
      <c r="J49" s="364"/>
      <c r="K49" s="11"/>
      <c r="L49" s="11"/>
      <c r="M49" s="382" t="s">
        <v>111</v>
      </c>
      <c r="N49" s="382" t="s">
        <v>116</v>
      </c>
      <c r="O49" s="382" t="s">
        <v>110</v>
      </c>
      <c r="P49" s="382" t="s">
        <v>112</v>
      </c>
      <c r="Q49" s="382" t="s">
        <v>105</v>
      </c>
      <c r="R49" s="286"/>
    </row>
    <row r="50" spans="1:18" ht="22.5" customHeight="1" x14ac:dyDescent="0.2">
      <c r="A50" s="356"/>
      <c r="B50" s="354"/>
      <c r="C50" s="319" t="s">
        <v>132</v>
      </c>
      <c r="D50" s="277" t="s">
        <v>133</v>
      </c>
      <c r="E50" s="277"/>
      <c r="F50" s="277"/>
      <c r="G50" s="277"/>
      <c r="H50" s="277"/>
      <c r="I50" s="289"/>
      <c r="J50" s="364"/>
      <c r="K50" s="43"/>
      <c r="L50" s="43"/>
      <c r="M50" s="383"/>
      <c r="N50" s="383"/>
      <c r="O50" s="383"/>
      <c r="P50" s="383"/>
      <c r="Q50" s="383"/>
      <c r="R50" s="286"/>
    </row>
    <row r="51" spans="1:18" ht="27" customHeight="1" x14ac:dyDescent="0.2">
      <c r="A51" s="356"/>
      <c r="B51" s="354"/>
      <c r="C51" s="319"/>
      <c r="D51" s="277"/>
      <c r="E51" s="277"/>
      <c r="F51" s="277"/>
      <c r="G51" s="277"/>
      <c r="H51" s="277"/>
      <c r="I51" s="289"/>
      <c r="J51" s="364"/>
      <c r="K51" s="11"/>
      <c r="L51" s="11"/>
      <c r="M51" s="379" t="s">
        <v>115</v>
      </c>
      <c r="N51" s="380"/>
      <c r="O51" s="380"/>
      <c r="P51" s="380"/>
      <c r="Q51" s="381"/>
      <c r="R51" s="286"/>
    </row>
    <row r="52" spans="1:18" ht="20.25" customHeight="1" x14ac:dyDescent="0.2">
      <c r="A52" s="356"/>
      <c r="B52" s="354"/>
      <c r="C52" s="319"/>
      <c r="D52" s="277"/>
      <c r="E52" s="277"/>
      <c r="F52" s="277"/>
      <c r="G52" s="277"/>
      <c r="H52" s="277"/>
      <c r="I52" s="289"/>
      <c r="J52" s="364"/>
      <c r="K52" s="11"/>
      <c r="L52" s="11"/>
      <c r="M52" s="54"/>
      <c r="N52" s="54"/>
      <c r="O52" s="54"/>
      <c r="P52" s="54"/>
      <c r="Q52" s="54"/>
      <c r="R52" s="55"/>
    </row>
    <row r="53" spans="1:18" ht="11.25" customHeight="1" thickBot="1" x14ac:dyDescent="0.25">
      <c r="A53" s="357"/>
      <c r="B53" s="354"/>
      <c r="C53" s="374"/>
      <c r="D53" s="374"/>
      <c r="E53" s="374"/>
      <c r="F53" s="374"/>
      <c r="G53" s="374"/>
      <c r="H53" s="374"/>
      <c r="I53" s="289"/>
      <c r="J53" s="364"/>
      <c r="K53" s="368"/>
      <c r="L53" s="368"/>
      <c r="M53" s="368"/>
      <c r="N53" s="368"/>
      <c r="O53" s="368"/>
      <c r="P53" s="368"/>
      <c r="Q53" s="368"/>
      <c r="R53" s="283"/>
    </row>
    <row r="54" spans="1:18" ht="32.25" customHeight="1" x14ac:dyDescent="0.2">
      <c r="A54" s="19" t="s">
        <v>37</v>
      </c>
      <c r="B54" s="353"/>
      <c r="C54" s="276" t="s">
        <v>153</v>
      </c>
      <c r="D54" s="276"/>
      <c r="E54" s="276"/>
      <c r="F54" s="276"/>
      <c r="G54" s="276"/>
      <c r="H54" s="276"/>
      <c r="I54" s="288"/>
      <c r="J54" s="363"/>
      <c r="K54" s="376"/>
      <c r="L54" s="376"/>
      <c r="M54" s="376"/>
      <c r="N54" s="376"/>
      <c r="O54" s="376"/>
      <c r="P54" s="376"/>
      <c r="Q54" s="376"/>
      <c r="R54" s="285"/>
    </row>
    <row r="55" spans="1:18" ht="25.5" customHeight="1" x14ac:dyDescent="0.2">
      <c r="A55" s="325" t="s">
        <v>39</v>
      </c>
      <c r="B55" s="354"/>
      <c r="C55" s="277" t="s">
        <v>155</v>
      </c>
      <c r="D55" s="277"/>
      <c r="E55" s="277"/>
      <c r="F55" s="277"/>
      <c r="G55" s="277"/>
      <c r="H55" s="277"/>
      <c r="I55" s="289"/>
      <c r="J55" s="364"/>
      <c r="K55" s="297" t="s">
        <v>72</v>
      </c>
      <c r="L55" s="298"/>
      <c r="M55" s="366" t="s">
        <v>68</v>
      </c>
      <c r="N55" s="366" t="s">
        <v>69</v>
      </c>
      <c r="O55" s="366"/>
      <c r="P55" s="366"/>
      <c r="Q55" s="366"/>
      <c r="R55" s="286"/>
    </row>
    <row r="56" spans="1:18" ht="24.95" customHeight="1" x14ac:dyDescent="0.2">
      <c r="A56" s="325"/>
      <c r="B56" s="354"/>
      <c r="C56" s="277" t="s">
        <v>154</v>
      </c>
      <c r="D56" s="277"/>
      <c r="E56" s="277"/>
      <c r="F56" s="277"/>
      <c r="G56" s="277"/>
      <c r="H56" s="277"/>
      <c r="I56" s="289"/>
      <c r="J56" s="364"/>
      <c r="K56" s="299"/>
      <c r="L56" s="300"/>
      <c r="M56" s="366"/>
      <c r="N56" s="366"/>
      <c r="O56" s="366"/>
      <c r="P56" s="366"/>
      <c r="Q56" s="366"/>
      <c r="R56" s="286"/>
    </row>
    <row r="57" spans="1:18" ht="23.25" customHeight="1" x14ac:dyDescent="0.2">
      <c r="A57" s="325"/>
      <c r="B57" s="354"/>
      <c r="C57" s="278" t="s">
        <v>156</v>
      </c>
      <c r="D57" s="278"/>
      <c r="E57" s="278"/>
      <c r="F57" s="278"/>
      <c r="G57" s="278"/>
      <c r="H57" s="278"/>
      <c r="I57" s="289"/>
      <c r="J57" s="364"/>
      <c r="K57" s="303" t="s">
        <v>122</v>
      </c>
      <c r="L57" s="303"/>
      <c r="M57" s="304" t="s">
        <v>64</v>
      </c>
      <c r="N57" s="302" t="s">
        <v>119</v>
      </c>
      <c r="O57" s="302"/>
      <c r="P57" s="302"/>
      <c r="Q57" s="302"/>
      <c r="R57" s="286"/>
    </row>
    <row r="58" spans="1:18" ht="24.95" customHeight="1" x14ac:dyDescent="0.2">
      <c r="A58" s="325"/>
      <c r="B58" s="354"/>
      <c r="C58" s="279" t="s">
        <v>157</v>
      </c>
      <c r="D58" s="277"/>
      <c r="E58" s="277"/>
      <c r="F58" s="277"/>
      <c r="G58" s="277"/>
      <c r="H58" s="277"/>
      <c r="I58" s="289"/>
      <c r="J58" s="364"/>
      <c r="K58" s="303"/>
      <c r="L58" s="303"/>
      <c r="M58" s="301"/>
      <c r="N58" s="302"/>
      <c r="O58" s="302"/>
      <c r="P58" s="302"/>
      <c r="Q58" s="302"/>
      <c r="R58" s="286"/>
    </row>
    <row r="59" spans="1:18" ht="24.95" customHeight="1" x14ac:dyDescent="0.2">
      <c r="A59" s="325"/>
      <c r="B59" s="354"/>
      <c r="C59" s="277"/>
      <c r="D59" s="277"/>
      <c r="E59" s="277"/>
      <c r="F59" s="277"/>
      <c r="G59" s="277"/>
      <c r="H59" s="277"/>
      <c r="I59" s="289"/>
      <c r="J59" s="364"/>
      <c r="K59" s="303"/>
      <c r="L59" s="303"/>
      <c r="M59" s="301"/>
      <c r="N59" s="302"/>
      <c r="O59" s="302"/>
      <c r="P59" s="302"/>
      <c r="Q59" s="302"/>
      <c r="R59" s="286"/>
    </row>
    <row r="60" spans="1:18" ht="24.95" customHeight="1" x14ac:dyDescent="0.2">
      <c r="A60" s="325"/>
      <c r="B60" s="354"/>
      <c r="C60" s="277"/>
      <c r="D60" s="277"/>
      <c r="E60" s="277"/>
      <c r="F60" s="277"/>
      <c r="G60" s="277"/>
      <c r="H60" s="277"/>
      <c r="I60" s="289"/>
      <c r="J60" s="364"/>
      <c r="K60" s="303"/>
      <c r="L60" s="303"/>
      <c r="M60" s="301"/>
      <c r="N60" s="302"/>
      <c r="O60" s="302"/>
      <c r="P60" s="302"/>
      <c r="Q60" s="302"/>
      <c r="R60" s="286"/>
    </row>
    <row r="61" spans="1:18" ht="24.95" customHeight="1" x14ac:dyDescent="0.2">
      <c r="A61" s="325"/>
      <c r="B61" s="354"/>
      <c r="C61" s="278" t="s">
        <v>38</v>
      </c>
      <c r="D61" s="278"/>
      <c r="E61" s="278"/>
      <c r="F61" s="278"/>
      <c r="G61" s="278"/>
      <c r="H61" s="278"/>
      <c r="I61" s="289"/>
      <c r="J61" s="364"/>
      <c r="K61" s="303"/>
      <c r="L61" s="303"/>
      <c r="M61" s="301"/>
      <c r="N61" s="302"/>
      <c r="O61" s="302"/>
      <c r="P61" s="302"/>
      <c r="Q61" s="302"/>
      <c r="R61" s="286"/>
    </row>
    <row r="62" spans="1:18" ht="23.1" customHeight="1" x14ac:dyDescent="0.2">
      <c r="A62" s="325"/>
      <c r="B62" s="354"/>
      <c r="C62" s="280" t="s">
        <v>158</v>
      </c>
      <c r="D62" s="280"/>
      <c r="E62" s="280"/>
      <c r="F62" s="280"/>
      <c r="G62" s="280"/>
      <c r="H62" s="280"/>
      <c r="I62" s="289"/>
      <c r="J62" s="364"/>
      <c r="K62" s="303"/>
      <c r="L62" s="303"/>
      <c r="M62" s="301"/>
      <c r="N62" s="302"/>
      <c r="O62" s="302"/>
      <c r="P62" s="302"/>
      <c r="Q62" s="302"/>
      <c r="R62" s="286"/>
    </row>
    <row r="63" spans="1:18" ht="23.1" customHeight="1" x14ac:dyDescent="0.2">
      <c r="A63" s="325"/>
      <c r="B63" s="354"/>
      <c r="C63" s="280"/>
      <c r="D63" s="280"/>
      <c r="E63" s="280"/>
      <c r="F63" s="280"/>
      <c r="G63" s="280"/>
      <c r="H63" s="280"/>
      <c r="I63" s="289"/>
      <c r="J63" s="364"/>
      <c r="K63" s="307" t="s">
        <v>140</v>
      </c>
      <c r="L63" s="307"/>
      <c r="M63" s="301" t="s">
        <v>65</v>
      </c>
      <c r="N63" s="302" t="s">
        <v>120</v>
      </c>
      <c r="O63" s="302"/>
      <c r="P63" s="302"/>
      <c r="Q63" s="302"/>
      <c r="R63" s="286"/>
    </row>
    <row r="64" spans="1:18" ht="23.1" customHeight="1" x14ac:dyDescent="0.2">
      <c r="A64" s="325"/>
      <c r="B64" s="354"/>
      <c r="C64" s="280"/>
      <c r="D64" s="280"/>
      <c r="E64" s="280"/>
      <c r="F64" s="280"/>
      <c r="G64" s="280"/>
      <c r="H64" s="280"/>
      <c r="I64" s="289"/>
      <c r="J64" s="364"/>
      <c r="K64" s="307"/>
      <c r="L64" s="307"/>
      <c r="M64" s="301"/>
      <c r="N64" s="302"/>
      <c r="O64" s="302"/>
      <c r="P64" s="302"/>
      <c r="Q64" s="302"/>
      <c r="R64" s="286"/>
    </row>
    <row r="65" spans="1:18" ht="23.1" customHeight="1" x14ac:dyDescent="0.2">
      <c r="A65" s="325"/>
      <c r="B65" s="354"/>
      <c r="C65" s="278" t="s">
        <v>159</v>
      </c>
      <c r="D65" s="278"/>
      <c r="E65" s="278"/>
      <c r="F65" s="278"/>
      <c r="G65" s="278"/>
      <c r="H65" s="278"/>
      <c r="I65" s="289"/>
      <c r="J65" s="364"/>
      <c r="K65" s="307"/>
      <c r="L65" s="307"/>
      <c r="M65" s="301"/>
      <c r="N65" s="302"/>
      <c r="O65" s="302"/>
      <c r="P65" s="302"/>
      <c r="Q65" s="302"/>
      <c r="R65" s="286"/>
    </row>
    <row r="66" spans="1:18" ht="23.1" customHeight="1" x14ac:dyDescent="0.2">
      <c r="A66" s="325"/>
      <c r="B66" s="354"/>
      <c r="C66" s="279" t="s">
        <v>161</v>
      </c>
      <c r="D66" s="281"/>
      <c r="E66" s="281"/>
      <c r="F66" s="281"/>
      <c r="G66" s="281"/>
      <c r="H66" s="281"/>
      <c r="I66" s="289"/>
      <c r="J66" s="364"/>
      <c r="K66" s="307"/>
      <c r="L66" s="307"/>
      <c r="M66" s="301"/>
      <c r="N66" s="302"/>
      <c r="O66" s="302"/>
      <c r="P66" s="302"/>
      <c r="Q66" s="302"/>
      <c r="R66" s="286"/>
    </row>
    <row r="67" spans="1:18" ht="23.1" customHeight="1" x14ac:dyDescent="0.2">
      <c r="A67" s="325"/>
      <c r="B67" s="354"/>
      <c r="C67" s="281"/>
      <c r="D67" s="281"/>
      <c r="E67" s="281"/>
      <c r="F67" s="281"/>
      <c r="G67" s="281"/>
      <c r="H67" s="281"/>
      <c r="I67" s="289"/>
      <c r="J67" s="364"/>
      <c r="K67" s="307"/>
      <c r="L67" s="307"/>
      <c r="M67" s="301"/>
      <c r="N67" s="302"/>
      <c r="O67" s="302"/>
      <c r="P67" s="302"/>
      <c r="Q67" s="302"/>
      <c r="R67" s="286"/>
    </row>
    <row r="68" spans="1:18" ht="23.1" customHeight="1" x14ac:dyDescent="0.2">
      <c r="A68" s="325"/>
      <c r="B68" s="354"/>
      <c r="C68" s="278" t="s">
        <v>131</v>
      </c>
      <c r="D68" s="278"/>
      <c r="E68" s="278"/>
      <c r="F68" s="278"/>
      <c r="G68" s="278"/>
      <c r="H68" s="278"/>
      <c r="I68" s="289"/>
      <c r="J68" s="364"/>
      <c r="K68" s="307"/>
      <c r="L68" s="307"/>
      <c r="M68" s="301"/>
      <c r="N68" s="302"/>
      <c r="O68" s="302"/>
      <c r="P68" s="302"/>
      <c r="Q68" s="302"/>
      <c r="R68" s="286"/>
    </row>
    <row r="69" spans="1:18" ht="23.1" customHeight="1" x14ac:dyDescent="0.2">
      <c r="A69" s="325"/>
      <c r="B69" s="354"/>
      <c r="C69" s="319" t="s">
        <v>130</v>
      </c>
      <c r="D69" s="319"/>
      <c r="E69" s="319"/>
      <c r="F69" s="319"/>
      <c r="G69" s="319"/>
      <c r="H69" s="319"/>
      <c r="I69" s="289"/>
      <c r="J69" s="364"/>
      <c r="K69" s="306" t="s">
        <v>141</v>
      </c>
      <c r="L69" s="306"/>
      <c r="M69" s="378" t="s">
        <v>66</v>
      </c>
      <c r="N69" s="377" t="s">
        <v>121</v>
      </c>
      <c r="O69" s="377"/>
      <c r="P69" s="377"/>
      <c r="Q69" s="377"/>
      <c r="R69" s="286"/>
    </row>
    <row r="70" spans="1:18" ht="23.1" customHeight="1" x14ac:dyDescent="0.2">
      <c r="A70" s="325"/>
      <c r="B70" s="354"/>
      <c r="C70" s="319"/>
      <c r="D70" s="319"/>
      <c r="E70" s="319"/>
      <c r="F70" s="319"/>
      <c r="G70" s="319"/>
      <c r="H70" s="319"/>
      <c r="I70" s="289"/>
      <c r="J70" s="364"/>
      <c r="K70" s="306"/>
      <c r="L70" s="306"/>
      <c r="M70" s="378"/>
      <c r="N70" s="377"/>
      <c r="O70" s="377"/>
      <c r="P70" s="377"/>
      <c r="Q70" s="377"/>
      <c r="R70" s="286"/>
    </row>
    <row r="71" spans="1:18" ht="23.1" customHeight="1" x14ac:dyDescent="0.2">
      <c r="A71" s="325"/>
      <c r="B71" s="354"/>
      <c r="C71" s="278" t="s">
        <v>88</v>
      </c>
      <c r="D71" s="278"/>
      <c r="E71" s="278"/>
      <c r="F71" s="278"/>
      <c r="G71" s="278"/>
      <c r="H71" s="278"/>
      <c r="I71" s="289"/>
      <c r="J71" s="364"/>
      <c r="K71" s="306"/>
      <c r="L71" s="306"/>
      <c r="M71" s="378"/>
      <c r="N71" s="377"/>
      <c r="O71" s="377"/>
      <c r="P71" s="377"/>
      <c r="Q71" s="377"/>
      <c r="R71" s="286"/>
    </row>
    <row r="72" spans="1:18" ht="23.1" customHeight="1" x14ac:dyDescent="0.2">
      <c r="A72" s="325"/>
      <c r="B72" s="354"/>
      <c r="C72" s="319" t="s">
        <v>160</v>
      </c>
      <c r="D72" s="319"/>
      <c r="E72" s="319"/>
      <c r="F72" s="319"/>
      <c r="G72" s="319"/>
      <c r="H72" s="319"/>
      <c r="I72" s="289"/>
      <c r="J72" s="364"/>
      <c r="K72" s="306"/>
      <c r="L72" s="306"/>
      <c r="M72" s="378"/>
      <c r="N72" s="377"/>
      <c r="O72" s="377"/>
      <c r="P72" s="377"/>
      <c r="Q72" s="377"/>
      <c r="R72" s="286"/>
    </row>
    <row r="73" spans="1:18" ht="23.1" customHeight="1" x14ac:dyDescent="0.2">
      <c r="A73" s="325"/>
      <c r="B73" s="354"/>
      <c r="C73" s="319"/>
      <c r="D73" s="319"/>
      <c r="E73" s="319"/>
      <c r="F73" s="319"/>
      <c r="G73" s="319"/>
      <c r="H73" s="319"/>
      <c r="I73" s="289"/>
      <c r="J73" s="364"/>
      <c r="K73" s="306"/>
      <c r="L73" s="306"/>
      <c r="M73" s="378"/>
      <c r="N73" s="377"/>
      <c r="O73" s="377"/>
      <c r="P73" s="377"/>
      <c r="Q73" s="377"/>
      <c r="R73" s="286"/>
    </row>
    <row r="74" spans="1:18" ht="22.5" customHeight="1" x14ac:dyDescent="0.2">
      <c r="A74" s="325"/>
      <c r="B74" s="354"/>
      <c r="C74" s="319"/>
      <c r="D74" s="319"/>
      <c r="E74" s="319"/>
      <c r="F74" s="319"/>
      <c r="G74" s="319"/>
      <c r="H74" s="319"/>
      <c r="I74" s="289"/>
      <c r="J74" s="364"/>
      <c r="K74" s="306"/>
      <c r="L74" s="306"/>
      <c r="M74" s="378"/>
      <c r="N74" s="377"/>
      <c r="O74" s="377"/>
      <c r="P74" s="377"/>
      <c r="Q74" s="377"/>
      <c r="R74" s="286"/>
    </row>
    <row r="75" spans="1:18" ht="18" customHeight="1" thickBot="1" x14ac:dyDescent="0.25">
      <c r="A75" s="326"/>
      <c r="B75" s="355"/>
      <c r="C75" s="375"/>
      <c r="D75" s="375"/>
      <c r="E75" s="375"/>
      <c r="F75" s="375"/>
      <c r="G75" s="375"/>
      <c r="H75" s="375"/>
      <c r="I75" s="290"/>
      <c r="J75" s="365"/>
      <c r="K75" s="358"/>
      <c r="L75" s="358"/>
      <c r="M75" s="358"/>
      <c r="N75" s="358"/>
      <c r="O75" s="358"/>
      <c r="P75" s="358"/>
      <c r="Q75" s="358"/>
      <c r="R75" s="287"/>
    </row>
    <row r="79" spans="1:18" ht="12.75" customHeight="1" x14ac:dyDescent="0.2"/>
    <row r="80" spans="1:18" x14ac:dyDescent="0.2">
      <c r="F80" s="13"/>
    </row>
    <row r="81" spans="1:12" x14ac:dyDescent="0.2">
      <c r="F81" s="13"/>
    </row>
    <row r="82" spans="1:12" x14ac:dyDescent="0.2">
      <c r="F82" s="13"/>
    </row>
    <row r="83" spans="1:12" ht="12.75" customHeight="1" x14ac:dyDescent="0.2">
      <c r="F83" s="13"/>
    </row>
    <row r="85" spans="1:12" ht="12.75" customHeight="1" x14ac:dyDescent="0.2">
      <c r="B85" s="12"/>
      <c r="C85" s="12"/>
      <c r="D85" s="12"/>
      <c r="E85" s="12"/>
      <c r="F85" s="12"/>
    </row>
    <row r="86" spans="1:12" x14ac:dyDescent="0.2">
      <c r="A86" s="12"/>
      <c r="B86" s="12"/>
      <c r="C86" s="12"/>
      <c r="D86" s="12"/>
      <c r="E86" s="12"/>
      <c r="F86" s="12"/>
      <c r="I86" s="15"/>
      <c r="J86" s="359"/>
      <c r="K86" s="359"/>
      <c r="L86" s="359"/>
    </row>
    <row r="87" spans="1:12" ht="22.5" customHeight="1" x14ac:dyDescent="0.2">
      <c r="A87" s="12"/>
      <c r="B87" s="12"/>
      <c r="C87" s="12"/>
      <c r="D87" s="12"/>
      <c r="E87" s="12"/>
      <c r="F87" s="12"/>
      <c r="I87" s="16"/>
      <c r="J87" s="359"/>
      <c r="K87" s="359"/>
      <c r="L87" s="359"/>
    </row>
    <row r="88" spans="1:12" x14ac:dyDescent="0.2">
      <c r="A88" s="12"/>
      <c r="B88" s="12"/>
      <c r="C88" s="12"/>
      <c r="D88" s="12"/>
      <c r="E88" s="12"/>
      <c r="F88" s="12"/>
      <c r="I88" s="17"/>
      <c r="J88" s="18"/>
      <c r="K88" s="14"/>
      <c r="L88" s="14"/>
    </row>
    <row r="89" spans="1:12" x14ac:dyDescent="0.2">
      <c r="A89" s="12"/>
      <c r="B89" s="12"/>
      <c r="C89" s="12"/>
      <c r="D89" s="12"/>
      <c r="E89" s="12"/>
      <c r="F89" s="12"/>
    </row>
    <row r="98" spans="5:5" x14ac:dyDescent="0.2">
      <c r="E98" s="74"/>
    </row>
  </sheetData>
  <mergeCells count="170">
    <mergeCell ref="M36:M37"/>
    <mergeCell ref="N36:N37"/>
    <mergeCell ref="C9:E9"/>
    <mergeCell ref="F9:H9"/>
    <mergeCell ref="F10:H10"/>
    <mergeCell ref="F11:H11"/>
    <mergeCell ref="F12:H12"/>
    <mergeCell ref="C17:H18"/>
    <mergeCell ref="K15:Q15"/>
    <mergeCell ref="M22:M23"/>
    <mergeCell ref="P28:P29"/>
    <mergeCell ref="P26:P27"/>
    <mergeCell ref="P24:P25"/>
    <mergeCell ref="P22:P23"/>
    <mergeCell ref="M51:Q51"/>
    <mergeCell ref="K16:Q18"/>
    <mergeCell ref="C7:H8"/>
    <mergeCell ref="C16:E16"/>
    <mergeCell ref="F15:H15"/>
    <mergeCell ref="K10:Q12"/>
    <mergeCell ref="F13:H13"/>
    <mergeCell ref="M49:M50"/>
    <mergeCell ref="N49:N50"/>
    <mergeCell ref="O49:O50"/>
    <mergeCell ref="P49:P50"/>
    <mergeCell ref="Q49:Q50"/>
    <mergeCell ref="O36:O37"/>
    <mergeCell ref="P36:P37"/>
    <mergeCell ref="Q36:Q37"/>
    <mergeCell ref="Q38:Q39"/>
    <mergeCell ref="Q40:Q41"/>
    <mergeCell ref="Q42:Q43"/>
    <mergeCell ref="C33:H33"/>
    <mergeCell ref="C34:H35"/>
    <mergeCell ref="C37:H40"/>
    <mergeCell ref="N44:N45"/>
    <mergeCell ref="N46:N47"/>
    <mergeCell ref="M46:M47"/>
    <mergeCell ref="B54:B75"/>
    <mergeCell ref="C65:H65"/>
    <mergeCell ref="C71:H71"/>
    <mergeCell ref="C61:H61"/>
    <mergeCell ref="C72:H74"/>
    <mergeCell ref="C75:H75"/>
    <mergeCell ref="K75:Q75"/>
    <mergeCell ref="K54:Q54"/>
    <mergeCell ref="C68:H68"/>
    <mergeCell ref="N69:Q74"/>
    <mergeCell ref="M69:M74"/>
    <mergeCell ref="C69:H70"/>
    <mergeCell ref="B34:B53"/>
    <mergeCell ref="I34:I53"/>
    <mergeCell ref="J34:J53"/>
    <mergeCell ref="K48:L48"/>
    <mergeCell ref="K53:R53"/>
    <mergeCell ref="R34:R51"/>
    <mergeCell ref="K34:Q35"/>
    <mergeCell ref="C21:H21"/>
    <mergeCell ref="C26:H26"/>
    <mergeCell ref="C32:H32"/>
    <mergeCell ref="C31:H31"/>
    <mergeCell ref="K29:L31"/>
    <mergeCell ref="C22:H22"/>
    <mergeCell ref="L22:L27"/>
    <mergeCell ref="M26:M27"/>
    <mergeCell ref="C27:H27"/>
    <mergeCell ref="K32:Q32"/>
    <mergeCell ref="C49:H49"/>
    <mergeCell ref="C50:C52"/>
    <mergeCell ref="D50:H52"/>
    <mergeCell ref="C53:H53"/>
    <mergeCell ref="C42:H47"/>
    <mergeCell ref="Q44:Q45"/>
    <mergeCell ref="Q46:Q47"/>
    <mergeCell ref="J86:L87"/>
    <mergeCell ref="L36:L37"/>
    <mergeCell ref="L38:L39"/>
    <mergeCell ref="N38:N39"/>
    <mergeCell ref="N40:N41"/>
    <mergeCell ref="N42:N43"/>
    <mergeCell ref="O38:O39"/>
    <mergeCell ref="K36:K47"/>
    <mergeCell ref="M44:M45"/>
    <mergeCell ref="M42:M43"/>
    <mergeCell ref="M40:M41"/>
    <mergeCell ref="M38:M39"/>
    <mergeCell ref="L40:L41"/>
    <mergeCell ref="L42:L43"/>
    <mergeCell ref="L44:L45"/>
    <mergeCell ref="J54:J75"/>
    <mergeCell ref="M55:M56"/>
    <mergeCell ref="N55:Q56"/>
    <mergeCell ref="P38:P39"/>
    <mergeCell ref="P40:P41"/>
    <mergeCell ref="P42:P43"/>
    <mergeCell ref="P44:P45"/>
    <mergeCell ref="P46:P47"/>
    <mergeCell ref="O46:O47"/>
    <mergeCell ref="A55:A75"/>
    <mergeCell ref="A21:A33"/>
    <mergeCell ref="O28:O29"/>
    <mergeCell ref="C29:H29"/>
    <mergeCell ref="O22:O23"/>
    <mergeCell ref="C23:H23"/>
    <mergeCell ref="C24:H24"/>
    <mergeCell ref="M24:M25"/>
    <mergeCell ref="N24:N25"/>
    <mergeCell ref="O24:O25"/>
    <mergeCell ref="C25:H25"/>
    <mergeCell ref="N22:N23"/>
    <mergeCell ref="N26:N27"/>
    <mergeCell ref="L20:Q21"/>
    <mergeCell ref="C30:H30"/>
    <mergeCell ref="M30:Q30"/>
    <mergeCell ref="O26:O27"/>
    <mergeCell ref="B20:B33"/>
    <mergeCell ref="I20:I33"/>
    <mergeCell ref="J20:J33"/>
    <mergeCell ref="A35:A53"/>
    <mergeCell ref="K33:Q33"/>
    <mergeCell ref="C28:H28"/>
    <mergeCell ref="N28:N29"/>
    <mergeCell ref="A5:B5"/>
    <mergeCell ref="A3:R3"/>
    <mergeCell ref="A1:R1"/>
    <mergeCell ref="I5:M5"/>
    <mergeCell ref="F5:G5"/>
    <mergeCell ref="C5:D5"/>
    <mergeCell ref="C10:E10"/>
    <mergeCell ref="C11:E11"/>
    <mergeCell ref="R7:R19"/>
    <mergeCell ref="C19:H19"/>
    <mergeCell ref="K19:Q19"/>
    <mergeCell ref="C13:E13"/>
    <mergeCell ref="A8:A19"/>
    <mergeCell ref="B7:B19"/>
    <mergeCell ref="K7:Q7"/>
    <mergeCell ref="F14:H14"/>
    <mergeCell ref="C14:E14"/>
    <mergeCell ref="J7:J19"/>
    <mergeCell ref="I7:I19"/>
    <mergeCell ref="C12:E12"/>
    <mergeCell ref="C15:E15"/>
    <mergeCell ref="K8:Q9"/>
    <mergeCell ref="K13:Q14"/>
    <mergeCell ref="N5:O5"/>
    <mergeCell ref="P5:R5"/>
    <mergeCell ref="C54:H54"/>
    <mergeCell ref="C55:H55"/>
    <mergeCell ref="C56:H56"/>
    <mergeCell ref="C57:H57"/>
    <mergeCell ref="C58:H60"/>
    <mergeCell ref="C62:H64"/>
    <mergeCell ref="C66:H67"/>
    <mergeCell ref="R20:R33"/>
    <mergeCell ref="C20:H20"/>
    <mergeCell ref="R54:R75"/>
    <mergeCell ref="I54:I75"/>
    <mergeCell ref="O44:O45"/>
    <mergeCell ref="O42:O43"/>
    <mergeCell ref="O40:O41"/>
    <mergeCell ref="K55:L56"/>
    <mergeCell ref="M63:M68"/>
    <mergeCell ref="N63:Q68"/>
    <mergeCell ref="K57:L62"/>
    <mergeCell ref="M57:M62"/>
    <mergeCell ref="N57:Q62"/>
    <mergeCell ref="L46:L47"/>
    <mergeCell ref="K69:L74"/>
    <mergeCell ref="K63:L68"/>
  </mergeCells>
  <pageMargins left="0.7" right="0.7" top="0.75" bottom="0.75" header="0.3" footer="0.3"/>
  <pageSetup scale="80" orientation="landscape"/>
  <rowBreaks count="2" manualBreakCount="2">
    <brk id="33" max="16383" man="1"/>
    <brk id="53" max="16383" man="1"/>
  </rowBreaks>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01-Mapa de riesgo</vt:lpstr>
      <vt:lpstr>02-Plan Mitigacion</vt:lpstr>
      <vt:lpstr>03-Seguimiento</vt:lpstr>
      <vt:lpstr>Hoja1</vt:lpstr>
      <vt:lpstr>INSTRUCTIVO</vt:lpstr>
      <vt:lpstr>'03-Seguimiento'!Área_de_impresión</vt:lpstr>
      <vt:lpstr>'01-Mapa de riesgo'!Títulos_a_imprimir</vt:lpstr>
      <vt:lpstr>'02-Plan Mitigacion'!Títulos_a_imprimir</vt:lpstr>
      <vt:lpstr>'03-Seguimiento'!Títulos_a_imprimir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Soto</dc:creator>
  <cp:lastModifiedBy>Usuario UTP</cp:lastModifiedBy>
  <cp:lastPrinted>2012-06-15T13:28:45Z</cp:lastPrinted>
  <dcterms:created xsi:type="dcterms:W3CDTF">2006-09-13T22:30:50Z</dcterms:created>
  <dcterms:modified xsi:type="dcterms:W3CDTF">2014-02-10T22:35:29Z</dcterms:modified>
</cp:coreProperties>
</file>