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ocuments\Control Interno 2015\Riesgos\Actualización_2015\Procesos Administrativos\"/>
    </mc:Choice>
  </mc:AlternateContent>
  <bookViews>
    <workbookView xWindow="0" yWindow="0" windowWidth="28800" windowHeight="12435"/>
  </bookViews>
  <sheets>
    <sheet name="01-Mapa de riesgo" sheetId="4" r:id="rId1"/>
    <sheet name="02-Plan Contingencia" sheetId="8" r:id="rId2"/>
    <sheet name="03-Seguimiento" sheetId="7" r:id="rId3"/>
    <sheet name="Hoja1" sheetId="9" state="hidden" r:id="rId4"/>
    <sheet name="INSTRUCTIVO" sheetId="10" r:id="rId5"/>
    <sheet name="ESCALA" sheetId="11" r:id="rId6"/>
  </sheets>
  <definedNames>
    <definedName name="_xlnm._FilterDatabase" localSheetId="0" hidden="1">'01-Mapa de riesgo'!$C$1:$V$23</definedName>
    <definedName name="ACCION">'01-Mapa de riesgo'!$H$1048558:$H$1048560</definedName>
    <definedName name="Ambiental">'01-Mapa de riesgo'!$I$1048551:$I$1048553</definedName>
    <definedName name="_xlnm.Print_Area" localSheetId="2">'03-Seguimiento'!$B$1:$R$14</definedName>
    <definedName name="Contable">'01-Mapa de riesgo'!$H$1048546:$H$1048548</definedName>
    <definedName name="Cumplimiento">'01-Mapa de riesgo'!$J$1048546:$J$1048548</definedName>
    <definedName name="DEMAS">'01-Mapa de riesgo'!$H$1048536:$H$1048538</definedName>
    <definedName name="Derechos_Humanos">'01-Mapa de riesgo'!$J$1048536:$J$1048538</definedName>
    <definedName name="Estratégico">'01-Mapa de riesgo'!$H$1048536:$H$1048538</definedName>
    <definedName name="Financiero">'01-Mapa de riesgo'!$J$1048541:$J$1048543</definedName>
    <definedName name="GRAVE">'01-Mapa de riesgo'!$K$1048559:$K$1048576</definedName>
    <definedName name="Imagen">'01-Mapa de riesgo'!$H$1048541:$H$1048543</definedName>
    <definedName name="Información">'01-Mapa de riesgo'!$K$1048546:$K$1048548</definedName>
    <definedName name="Laborales">'01-Mapa de riesgo'!$H$1048551:$H$1048553</definedName>
    <definedName name="LEVE">'01-Mapa de riesgo'!$I$1048559</definedName>
    <definedName name="MODERADO">'01-Mapa de riesgo'!$J$1048559:$J$1048561</definedName>
    <definedName name="nnnn">'01-Mapa de riesgo'!#REF!</definedName>
    <definedName name="Operacional">'01-Mapa de riesgo'!$I$1048541:$I$1048543</definedName>
    <definedName name="Presupuestal">'01-Mapa de riesgo'!$I$1048546:$I$1048548</definedName>
    <definedName name="Tecnología">'01-Mapa de riesgo'!$K$1048541:$K$1048543</definedName>
    <definedName name="TIPO">'01-Mapa de riesgo'!$G$1048536:$G$1048548</definedName>
    <definedName name="_xlnm.Print_Titles" localSheetId="0">'01-Mapa de riesgo'!$7:$8</definedName>
    <definedName name="_xlnm.Print_Titles" localSheetId="1">'02-Plan Contingencia'!$7:$8</definedName>
    <definedName name="_xlnm.Print_Titles" localSheetId="2">'03-Seguimiento'!$7:$8</definedName>
    <definedName name="Transparencia">'01-Mapa de riesgo'!$I$1048536</definedName>
  </definedNames>
  <calcPr calcId="152511"/>
</workbook>
</file>

<file path=xl/calcChain.xml><?xml version="1.0" encoding="utf-8"?>
<calcChain xmlns="http://schemas.openxmlformats.org/spreadsheetml/2006/main">
  <c r="L53" i="4" l="1"/>
  <c r="L52" i="4"/>
  <c r="M51" i="4"/>
  <c r="L51" i="4"/>
  <c r="J51" i="4"/>
  <c r="Q51" i="4" l="1"/>
  <c r="R51" i="4" s="1"/>
  <c r="J45" i="4" l="1"/>
  <c r="L50" i="4" l="1"/>
  <c r="L49" i="4"/>
  <c r="L48" i="4"/>
  <c r="M48" i="4" s="1"/>
  <c r="J48" i="4"/>
  <c r="Q45" i="4" l="1"/>
  <c r="R45" i="4" s="1"/>
  <c r="Q48" i="4"/>
  <c r="R48" i="4" s="1"/>
  <c r="L44" i="4"/>
  <c r="L43" i="4"/>
  <c r="L42" i="4"/>
  <c r="J42" i="4"/>
  <c r="M42" i="4" l="1"/>
  <c r="Q42" i="4" s="1"/>
  <c r="R42" i="4" s="1"/>
  <c r="L41" i="4" l="1"/>
  <c r="L40" i="4"/>
  <c r="L39" i="4"/>
  <c r="J39" i="4"/>
  <c r="J36" i="4"/>
  <c r="L36" i="4"/>
  <c r="L37" i="4"/>
  <c r="L38" i="4"/>
  <c r="M36" i="4" l="1"/>
  <c r="M39" i="4"/>
  <c r="Q39" i="4" s="1"/>
  <c r="R39" i="4" s="1"/>
  <c r="Q36" i="4" l="1"/>
  <c r="R36" i="4" s="1"/>
  <c r="L35" i="4"/>
  <c r="L34" i="4"/>
  <c r="L33" i="4"/>
  <c r="J33" i="4"/>
  <c r="M33" i="4" l="1"/>
  <c r="Q33" i="4" s="1"/>
  <c r="R33" i="4" s="1"/>
  <c r="L32" i="4"/>
  <c r="L31" i="4"/>
  <c r="L30" i="4"/>
  <c r="L29" i="4"/>
  <c r="L28" i="4"/>
  <c r="L27" i="4"/>
  <c r="L26" i="4"/>
  <c r="L25" i="4"/>
  <c r="L24" i="4"/>
  <c r="J30" i="4"/>
  <c r="J27" i="4"/>
  <c r="J24" i="4"/>
  <c r="M24" i="4" l="1"/>
  <c r="Q24" i="4" s="1"/>
  <c r="R24" i="4" s="1"/>
  <c r="M27" i="4"/>
  <c r="Q27" i="4" s="1"/>
  <c r="R27" i="4" s="1"/>
  <c r="M30" i="4"/>
  <c r="Q30" i="4" s="1"/>
  <c r="R30" i="4" s="1"/>
  <c r="L11" i="4"/>
  <c r="L10" i="4"/>
  <c r="L9" i="4"/>
  <c r="M9" i="4" l="1"/>
  <c r="H10" i="8"/>
  <c r="L12" i="4"/>
  <c r="L13" i="4"/>
  <c r="L14" i="4"/>
  <c r="L15" i="4"/>
  <c r="L16" i="4"/>
  <c r="L17" i="4"/>
  <c r="L18" i="4"/>
  <c r="L19" i="4"/>
  <c r="L20" i="4"/>
  <c r="L21" i="4"/>
  <c r="L22" i="4"/>
  <c r="L23" i="4"/>
  <c r="M21" i="4" l="1"/>
  <c r="M15" i="4"/>
  <c r="M18" i="4"/>
  <c r="M12" i="4"/>
  <c r="A6" i="7"/>
  <c r="H10" i="7" l="1"/>
  <c r="H11" i="7"/>
  <c r="H12" i="7"/>
  <c r="H13" i="7"/>
  <c r="H14" i="7"/>
  <c r="H15" i="7"/>
  <c r="H16" i="7"/>
  <c r="H17" i="7"/>
  <c r="H18" i="7"/>
  <c r="H19" i="7"/>
  <c r="H20" i="7"/>
  <c r="H21" i="7"/>
  <c r="H22" i="7"/>
  <c r="H23" i="7"/>
  <c r="H24" i="7"/>
  <c r="H25" i="7"/>
  <c r="H26" i="7"/>
  <c r="H11" i="8"/>
  <c r="H12" i="8"/>
  <c r="H13" i="8"/>
  <c r="H14" i="8"/>
  <c r="H15" i="8"/>
  <c r="H16" i="8"/>
  <c r="H17" i="8"/>
  <c r="H18" i="8"/>
  <c r="H19" i="8"/>
  <c r="H20" i="8"/>
  <c r="H21" i="8"/>
  <c r="H22" i="8"/>
  <c r="H23" i="8"/>
  <c r="H24" i="8"/>
  <c r="H25" i="8"/>
  <c r="H26" i="8"/>
  <c r="I5" i="8" l="1"/>
  <c r="Q36" i="10" l="1"/>
  <c r="M36" i="10" l="1"/>
  <c r="N36" i="10"/>
  <c r="O36" i="10"/>
  <c r="P36" i="10"/>
  <c r="Q46" i="10"/>
  <c r="Q44" i="10"/>
  <c r="Q42" i="10"/>
  <c r="Q40" i="10"/>
  <c r="Q38" i="10"/>
  <c r="M46" i="10"/>
  <c r="M44" i="10"/>
  <c r="M42" i="10"/>
  <c r="M40" i="10"/>
  <c r="M38" i="10"/>
  <c r="N46" i="10"/>
  <c r="N44" i="10"/>
  <c r="N42" i="10"/>
  <c r="N40" i="10"/>
  <c r="N38" i="10"/>
  <c r="O46" i="10"/>
  <c r="O44" i="10"/>
  <c r="O42" i="10"/>
  <c r="O40" i="10"/>
  <c r="O38" i="10"/>
  <c r="P46" i="10"/>
  <c r="P44" i="10"/>
  <c r="P42" i="10"/>
  <c r="P40" i="10"/>
  <c r="P38" i="10"/>
  <c r="J9" i="4"/>
  <c r="Q9" i="4" s="1"/>
  <c r="J12" i="4"/>
  <c r="Q12" i="4" s="1"/>
  <c r="J15" i="4"/>
  <c r="Q15" i="4" s="1"/>
  <c r="J18" i="4"/>
  <c r="Q18" i="4" s="1"/>
  <c r="J21" i="4"/>
  <c r="Q21" i="4" s="1"/>
  <c r="R12" i="4" l="1"/>
  <c r="R15" i="4"/>
  <c r="R18" i="4"/>
  <c r="R21" i="4"/>
  <c r="G24" i="7" l="1"/>
  <c r="G24" i="8"/>
  <c r="I24" i="8" s="1"/>
  <c r="G21" i="7"/>
  <c r="G21" i="8"/>
  <c r="I21" i="8" s="1"/>
  <c r="G18" i="7"/>
  <c r="G18" i="8"/>
  <c r="I18" i="8" s="1"/>
  <c r="G12" i="7"/>
  <c r="G12" i="8"/>
  <c r="I12" i="8" s="1"/>
  <c r="G15" i="8"/>
  <c r="I15" i="8" s="1"/>
  <c r="G15" i="7"/>
  <c r="D5" i="7"/>
  <c r="D5" i="8"/>
  <c r="D6" i="7"/>
  <c r="M12" i="7"/>
  <c r="M13" i="7"/>
  <c r="M14" i="7"/>
  <c r="M15" i="7"/>
  <c r="M16" i="7"/>
  <c r="M17" i="7"/>
  <c r="M18" i="7"/>
  <c r="M19" i="7"/>
  <c r="M20" i="7"/>
  <c r="M21" i="7"/>
  <c r="M22" i="7"/>
  <c r="M23" i="7"/>
  <c r="M24" i="7"/>
  <c r="M25" i="7"/>
  <c r="M26" i="7"/>
  <c r="M11" i="7"/>
  <c r="M10" i="7"/>
  <c r="M9" i="7"/>
  <c r="J12" i="7"/>
  <c r="J15" i="7"/>
  <c r="J18" i="7"/>
  <c r="J21" i="7"/>
  <c r="J24" i="7"/>
  <c r="F12" i="7"/>
  <c r="F15" i="7"/>
  <c r="F18" i="7"/>
  <c r="F21" i="7"/>
  <c r="F24" i="7"/>
  <c r="E12" i="7"/>
  <c r="E15" i="7"/>
  <c r="E18" i="7"/>
  <c r="E21" i="7"/>
  <c r="E24" i="7"/>
  <c r="D12" i="7"/>
  <c r="D15" i="7"/>
  <c r="D18" i="7"/>
  <c r="D21" i="7"/>
  <c r="D24" i="7"/>
  <c r="C12" i="7"/>
  <c r="C15" i="7"/>
  <c r="C18" i="7"/>
  <c r="C21" i="7"/>
  <c r="C24" i="7"/>
  <c r="B12" i="7"/>
  <c r="B15" i="7"/>
  <c r="B18" i="7"/>
  <c r="B21" i="7"/>
  <c r="B24"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N24" i="7"/>
  <c r="O24" i="7"/>
  <c r="N25" i="7"/>
  <c r="O25" i="7"/>
  <c r="N26" i="7"/>
  <c r="O26" i="7"/>
  <c r="O9" i="7"/>
  <c r="N9" i="7"/>
  <c r="J9" i="7"/>
  <c r="F9" i="7"/>
  <c r="E9" i="7"/>
  <c r="D9" i="7"/>
  <c r="C9" i="7"/>
  <c r="B9" i="7"/>
  <c r="A5" i="7"/>
  <c r="F12" i="8"/>
  <c r="F15" i="8"/>
  <c r="F18" i="8"/>
  <c r="F21" i="8"/>
  <c r="F24" i="8"/>
  <c r="E12" i="8"/>
  <c r="E15" i="8"/>
  <c r="E18" i="8"/>
  <c r="E21" i="8"/>
  <c r="E24" i="8"/>
  <c r="D12" i="8"/>
  <c r="D15" i="8"/>
  <c r="D18" i="8"/>
  <c r="D21" i="8"/>
  <c r="D24" i="8"/>
  <c r="C12" i="8"/>
  <c r="C15" i="8"/>
  <c r="C18" i="8"/>
  <c r="C21" i="8"/>
  <c r="C24" i="8"/>
  <c r="B12" i="8"/>
  <c r="B15" i="8"/>
  <c r="B18" i="8"/>
  <c r="B21" i="8"/>
  <c r="B24" i="8"/>
  <c r="F9" i="8"/>
  <c r="E9" i="8"/>
  <c r="B9" i="8"/>
  <c r="D9" i="8"/>
  <c r="C9" i="8"/>
  <c r="D6" i="8"/>
  <c r="A6" i="8"/>
  <c r="A5" i="8"/>
  <c r="R9" i="4" l="1"/>
  <c r="H9" i="8" l="1"/>
  <c r="H9" i="7"/>
  <c r="G9" i="7"/>
  <c r="G9" i="8" l="1"/>
  <c r="I9" i="8" s="1"/>
</calcChain>
</file>

<file path=xl/comments1.xml><?xml version="1.0" encoding="utf-8"?>
<comments xmlns="http://schemas.openxmlformats.org/spreadsheetml/2006/main">
  <authors>
    <author>UNIVERSIDAD TECNOLOGICA DE PEREIRA</author>
  </authors>
  <commentList>
    <comment ref="G7" authorId="0" shapeId="0">
      <text>
        <r>
          <rPr>
            <b/>
            <sz val="8"/>
            <color indexed="81"/>
            <rFont val="Tahoma"/>
            <family val="2"/>
          </rPr>
          <t xml:space="preserve">NIVEL 1: </t>
        </r>
        <r>
          <rPr>
            <sz val="8"/>
            <color indexed="81"/>
            <rFont val="Tahoma"/>
            <family val="2"/>
          </rPr>
          <t xml:space="preserve">Riesgos con priorización alta (A) y media (B) </t>
        </r>
        <r>
          <rPr>
            <sz val="8"/>
            <color indexed="81"/>
            <rFont val="Calibri"/>
            <family val="2"/>
            <scheme val="minor"/>
          </rPr>
          <t xml:space="preserve">sin controles, requieren acciones de preventivas  inmediatas.
</t>
        </r>
        <r>
          <rPr>
            <b/>
            <sz val="8"/>
            <color indexed="81"/>
            <rFont val="Calibri"/>
            <family val="2"/>
            <scheme val="minor"/>
          </rPr>
          <t xml:space="preserve">NIVEL 2: </t>
        </r>
        <r>
          <rPr>
            <sz val="8"/>
            <color indexed="81"/>
            <rFont val="Calibri"/>
            <family val="2"/>
            <scheme val="minor"/>
          </rPr>
          <t xml:space="preserve">Riesgos con priorización alta (A) y media (B) con controles no efectivos, requieren acciones de preventivas. 
</t>
        </r>
        <r>
          <rPr>
            <b/>
            <sz val="8"/>
            <color indexed="81"/>
            <rFont val="Calibri"/>
            <family val="2"/>
            <scheme val="minor"/>
          </rPr>
          <t xml:space="preserve">NIVEL 3: </t>
        </r>
        <r>
          <rPr>
            <sz val="8"/>
            <color indexed="81"/>
            <rFont val="Calibri"/>
            <family val="2"/>
            <scheme val="minor"/>
          </rPr>
          <t xml:space="preserve">Riesgos con priorización alta (A) y media (B)  con controles no documentados, requieren acciones de preventivas.
</t>
        </r>
        <r>
          <rPr>
            <b/>
            <sz val="8"/>
            <color indexed="81"/>
            <rFont val="Calibri"/>
            <family val="2"/>
            <scheme val="minor"/>
          </rPr>
          <t xml:space="preserve">NIVEL 4: </t>
        </r>
        <r>
          <rPr>
            <sz val="8"/>
            <color indexed="81"/>
            <rFont val="Calibri"/>
            <family val="2"/>
            <scheme val="minor"/>
          </rPr>
          <t>Riesgos con priorización baja (C) o priorización alta (A) y media (B) que tienen controles efectivos y documentados, requieren seguimiento.</t>
        </r>
      </text>
    </comment>
    <comment ref="H7" authorId="0" shapeId="0">
      <text>
        <r>
          <rPr>
            <sz val="8"/>
            <color indexed="81"/>
            <rFont val="Tahoma"/>
            <family val="2"/>
          </rPr>
          <t>1. Evitar el riesgo, tomar acciones preventivas 
2. Reducir el riesgo, tomar medidas encaminadas a disminuir la probabilidad y el impacto
3. Compartir o transferir el riesgo 
4. Asumir el riesgo</t>
        </r>
      </text>
    </comment>
    <comment ref="R7" authorId="0" shapeId="0">
      <text>
        <r>
          <rPr>
            <b/>
            <sz val="8"/>
            <color indexed="81"/>
            <rFont val="Tahoma"/>
            <family val="2"/>
          </rPr>
          <t xml:space="preserve">Establezca la situación:
</t>
        </r>
        <r>
          <rPr>
            <b/>
            <sz val="8"/>
            <color indexed="81"/>
            <rFont val="Tahoma"/>
            <family val="2"/>
          </rPr>
          <t xml:space="preserve">1. Riesgo controlado: </t>
        </r>
        <r>
          <rPr>
            <sz val="8"/>
            <color indexed="81"/>
            <rFont val="Tahoma"/>
            <family val="2"/>
          </rPr>
          <t xml:space="preserve"> el riesgo ha sido controlado con la acción implementada. Puede ser suprimido del plan de manejo de riesgos.
</t>
        </r>
        <r>
          <rPr>
            <b/>
            <sz val="8"/>
            <color indexed="81"/>
            <rFont val="Tahoma"/>
            <family val="2"/>
          </rPr>
          <t xml:space="preserve">2. Cambio el riesgo: </t>
        </r>
        <r>
          <rPr>
            <sz val="8"/>
            <color indexed="81"/>
            <rFont val="Tahoma"/>
            <family val="2"/>
          </rPr>
          <t xml:space="preserve">dado  la acción implementada el riesgo requiere ser modificado en su descripción o en su probabilidad o en el impacto.
</t>
        </r>
        <r>
          <rPr>
            <b/>
            <sz val="8"/>
            <color indexed="81"/>
            <rFont val="Tahoma"/>
            <family val="2"/>
          </rPr>
          <t xml:space="preserve">3. Nueva Acción:  </t>
        </r>
        <r>
          <rPr>
            <sz val="8"/>
            <color indexed="81"/>
            <rFont val="Tahoma"/>
            <family val="2"/>
          </rPr>
          <t xml:space="preserve">se debe implementar una nueva acción preventiva, la actual no es suficiente. (evalue el riesgo en  las fases 2. Análisis y 3. Valoración de riesgo)
</t>
        </r>
        <r>
          <rPr>
            <b/>
            <sz val="8"/>
            <color indexed="81"/>
            <rFont val="Tahoma"/>
            <family val="2"/>
          </rPr>
          <t xml:space="preserve">4. Continua la acción anterior: </t>
        </r>
        <r>
          <rPr>
            <sz val="8"/>
            <color indexed="81"/>
            <rFont val="Tahoma"/>
            <family val="2"/>
          </rPr>
          <t xml:space="preserve"> no se ha finalizado la acción o se requiere ampliar el plazo de la acción.
</t>
        </r>
      </text>
    </comment>
    <comment ref="P8" authorId="0" shapeId="0">
      <text>
        <r>
          <rPr>
            <sz val="8"/>
            <color indexed="81"/>
            <rFont val="Tahoma"/>
            <family val="2"/>
          </rPr>
          <t xml:space="preserve">Relacione las principales dificultades en la aplicación del control.
</t>
        </r>
      </text>
    </comment>
  </commentList>
</comments>
</file>

<file path=xl/sharedStrings.xml><?xml version="1.0" encoding="utf-8"?>
<sst xmlns="http://schemas.openxmlformats.org/spreadsheetml/2006/main" count="770" uniqueCount="454">
  <si>
    <t>DESCRIPCIÓN</t>
  </si>
  <si>
    <t>POSIBLES CONSECUENCIAS</t>
  </si>
  <si>
    <t>TRATAMIENTO</t>
  </si>
  <si>
    <t>RESPONSABLE (S) EN EL PROCESO</t>
  </si>
  <si>
    <t>RIESGO</t>
  </si>
  <si>
    <t xml:space="preserve">PROBABILIDAD </t>
  </si>
  <si>
    <t xml:space="preserve">IMPACTO </t>
  </si>
  <si>
    <t>Estado</t>
  </si>
  <si>
    <t>FECHA DE ACTUALIZACIÓN</t>
  </si>
  <si>
    <t xml:space="preserve">Código </t>
  </si>
  <si>
    <t xml:space="preserve">Versión </t>
  </si>
  <si>
    <t xml:space="preserve">Fecha </t>
  </si>
  <si>
    <t>1 de 1</t>
  </si>
  <si>
    <t>FECHA DE SEGUIMIENTO</t>
  </si>
  <si>
    <t>ACCIÓN DURANTE (Contingencia)</t>
  </si>
  <si>
    <t>ACCIÓN DESPUÉS (Recuperación)</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</si>
  <si>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</si>
  <si>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</si>
  <si>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</si>
  <si>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</si>
  <si>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</si>
  <si>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</si>
  <si>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</si>
  <si>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</si>
  <si>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</si>
  <si>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</si>
  <si>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</si>
  <si>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</si>
  <si>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</si>
  <si>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FACTORES DE RIESGO EXTERNO</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</si>
  <si>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</si>
  <si>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</si>
  <si>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</si>
  <si>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</si>
  <si>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</si>
  <si>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</si>
  <si>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</si>
  <si>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</si>
  <si>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</si>
  <si>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</si>
  <si>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</si>
  <si>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</si>
  <si>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2. MEDIA</t>
  </si>
  <si>
    <t>Talento Humano</t>
  </si>
  <si>
    <t>Sistemas de Información</t>
  </si>
  <si>
    <t>Recursos Financieros</t>
  </si>
  <si>
    <t>Procedimientos y reglamentación</t>
  </si>
  <si>
    <t>Salud Ocupacional</t>
  </si>
  <si>
    <t>Infraestructura</t>
  </si>
  <si>
    <t>Economicos</t>
  </si>
  <si>
    <t>Socioculturales</t>
  </si>
  <si>
    <t>Orden Público</t>
  </si>
  <si>
    <t>Legales y Normativos</t>
  </si>
  <si>
    <t>Tecnológicos</t>
  </si>
  <si>
    <t>Esta matriz de priorización no tiene en cuenta los controles asociados a la prevención o mitigación del riesgo</t>
  </si>
  <si>
    <t>3. ALTA</t>
  </si>
  <si>
    <t>1. BAJA</t>
  </si>
  <si>
    <t>1. BAJO</t>
  </si>
  <si>
    <t>Evitar
Reducir
Transferir
Compartir</t>
  </si>
  <si>
    <t>Reducir
Transferir
Compartir</t>
  </si>
  <si>
    <t>Asumir</t>
  </si>
  <si>
    <t>Valoración
del Riesgo</t>
  </si>
  <si>
    <t>OPCIÓN DE TRATAMIENTO</t>
  </si>
  <si>
    <t>ACCIONES A TOMAR</t>
  </si>
  <si>
    <t>Matriz de Priorización inicial</t>
  </si>
  <si>
    <t>El riesgo se mide de acuerdo al impacto y la probabilidad para ubicarlo en la matriz de priorización inicial</t>
  </si>
  <si>
    <t>NIVEL
EXPOSICIÓN 
RIESGO</t>
  </si>
  <si>
    <t xml:space="preserve">PRIORIDAD
INICIAL </t>
  </si>
  <si>
    <t>MAPA DE RIESGOS</t>
  </si>
  <si>
    <t>OBJETIVO DEL PROCESO (Usuario Metodología):</t>
  </si>
  <si>
    <t xml:space="preserve">JEFE: </t>
  </si>
  <si>
    <t>FECHA ACTUALIZACIÓN</t>
  </si>
  <si>
    <t>No</t>
  </si>
  <si>
    <t>No.</t>
  </si>
  <si>
    <t>CAUSA</t>
  </si>
  <si>
    <t>CONTROLES</t>
  </si>
  <si>
    <t xml:space="preserve">Responsable del Seguimiento: </t>
  </si>
  <si>
    <t>INDICADOR DEL RIESGO</t>
  </si>
  <si>
    <t>Periodicidad</t>
  </si>
  <si>
    <t>SEGUIMIENTO AL MAPA DE RIESGOS</t>
  </si>
  <si>
    <t>Seguimiento al Mapa de riesgos</t>
  </si>
  <si>
    <t>Nombre</t>
  </si>
  <si>
    <t>Medición</t>
  </si>
  <si>
    <t>Análisis</t>
  </si>
  <si>
    <t>SGC-FOR-011-01</t>
  </si>
  <si>
    <t xml:space="preserve">Página </t>
  </si>
  <si>
    <t>Código</t>
  </si>
  <si>
    <t>SGC-FOR-011-02</t>
  </si>
  <si>
    <t>SGC-FOR-011-03</t>
  </si>
  <si>
    <t>Versión</t>
  </si>
  <si>
    <t>Fecha:</t>
  </si>
  <si>
    <t>Código:</t>
  </si>
  <si>
    <t>SGC-INT-011-01</t>
  </si>
  <si>
    <t xml:space="preserve">INSTRUCTIVO METODOLOGÍA ADMINISTRACIÓN DE RIESGOS </t>
  </si>
  <si>
    <t>SISTEMA DE GESTIÓN DE CALIDAD</t>
  </si>
  <si>
    <t>Comunicación</t>
  </si>
  <si>
    <t>TIPO</t>
  </si>
  <si>
    <t>No existen</t>
  </si>
  <si>
    <t>VULNERABILIDAD</t>
  </si>
  <si>
    <t>ACCIÓN</t>
  </si>
  <si>
    <t>CLASE</t>
  </si>
  <si>
    <t>VALORACIÓN</t>
  </si>
  <si>
    <t>Aplicados, No efectivos</t>
  </si>
  <si>
    <t>Documentados, Aplicados y Efectivos</t>
  </si>
  <si>
    <t>No aplicados</t>
  </si>
  <si>
    <t>MATRIZ DE VULNERABILIDAD</t>
  </si>
  <si>
    <t>PRIORIZACIÓN INICIAL</t>
  </si>
  <si>
    <t>VALORACIÓN DEL CONTROL</t>
  </si>
  <si>
    <t>Aplicados, Efectivos y No documentados</t>
  </si>
  <si>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</si>
  <si>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</si>
  <si>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</si>
  <si>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</si>
  <si>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GRAVE
Riesgos con calificación superior o igual a 10</t>
  </si>
  <si>
    <t>IDENTIFICACIÓN DEL RIESGO</t>
  </si>
  <si>
    <t>IDENTIFICACIÓN</t>
  </si>
  <si>
    <t>ANÁLISIS</t>
  </si>
  <si>
    <t>MANEJO</t>
  </si>
  <si>
    <t>PLAN DE MITIGACIÓN</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</si>
  <si>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</si>
  <si>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</si>
  <si>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</si>
  <si>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</si>
  <si>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</si>
  <si>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</si>
  <si>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MODERADO
Riesgos con calificación entre 4 y 9</t>
  </si>
  <si>
    <t>LEVE
Riesgos con calificación inferior o igual a 3</t>
  </si>
  <si>
    <t>CONTROL EXISTENTE
(Máximo 3 controles)</t>
  </si>
  <si>
    <t>Control</t>
  </si>
  <si>
    <t>Dificultades en la aplicación del control</t>
  </si>
  <si>
    <t>1  de 1</t>
  </si>
  <si>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</si>
  <si>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</si>
  <si>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</si>
  <si>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</si>
  <si>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</si>
  <si>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</si>
  <si>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</si>
  <si>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2013-06-27</t>
  </si>
  <si>
    <t>LEVE</t>
  </si>
  <si>
    <t>MODERADO</t>
  </si>
  <si>
    <t>GRAVE</t>
  </si>
  <si>
    <t>ASUMIR</t>
  </si>
  <si>
    <t>REDUCIR</t>
  </si>
  <si>
    <t>EVITAR</t>
  </si>
  <si>
    <t>COMPARTIR</t>
  </si>
  <si>
    <t>TRANSFERIR</t>
  </si>
  <si>
    <t>SAMYC2</t>
  </si>
  <si>
    <t>PLAN DE CONTINGENCIA</t>
  </si>
  <si>
    <r>
      <rPr>
        <sz val="7"/>
        <rFont val="Calibri"/>
        <family val="2"/>
        <scheme val="minor"/>
      </rPr>
      <t xml:space="preserve"> </t>
    </r>
    <r>
      <rPr>
        <sz val="8"/>
        <rFont val="Calibri"/>
        <family val="2"/>
        <scheme val="minor"/>
      </rPr>
      <t>Ambientales</t>
    </r>
  </si>
  <si>
    <r>
      <t>Riesgo</t>
    </r>
    <r>
      <rPr>
        <sz val="8"/>
        <rFont val="Calibri"/>
        <family val="2"/>
        <scheme val="minor"/>
      </rPr>
      <t xml:space="preserve">: Posibilidad de que ocurra un acontecimiento que impacte el alcance de los objetivos y resultados de la Institución </t>
    </r>
  </si>
  <si>
    <r>
      <t xml:space="preserve">Clase: </t>
    </r>
    <r>
      <rPr>
        <sz val="8"/>
        <rFont val="Calibri"/>
        <family val="2"/>
        <scheme val="minor"/>
      </rPr>
      <t>determine qué clase de riesgo es el identificado, de acuerdo a la siguiente clasificación: Estratégico, Imagen, Operacional, Financiero, Contable, Presupuestal, Cumplimiento, Tecnología, Información, Transparencia, Laborales, Ambiental, Derechos Humanos.</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</si>
  <si>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</si>
  <si>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</si>
  <si>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</si>
  <si>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</si>
  <si>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3. ALTA</t>
    </r>
    <r>
      <rPr>
        <sz val="8"/>
        <rFont val="Calibri"/>
        <family val="2"/>
        <scheme val="minor"/>
      </rPr>
      <t>:  Es inevitable que el riesgo se presente</t>
    </r>
  </si>
  <si>
    <r>
      <t>2. MEDIA</t>
    </r>
    <r>
      <rPr>
        <sz val="8"/>
        <rFont val="Calibri"/>
        <family val="2"/>
        <scheme val="minor"/>
      </rPr>
      <t>: Es factible que el riesgo se presente</t>
    </r>
  </si>
  <si>
    <r>
      <t>1. BAJA</t>
    </r>
    <r>
      <rPr>
        <sz val="8"/>
        <rFont val="Calibri"/>
        <family val="2"/>
        <scheme val="minor"/>
      </rPr>
      <t>:  Es muy poco factible que el riesgo se presente</t>
    </r>
  </si>
  <si>
    <r>
      <t xml:space="preserve">IMPACTO: </t>
    </r>
    <r>
      <rPr>
        <sz val="8"/>
        <rFont val="Calibri"/>
        <family val="2"/>
        <scheme val="minor"/>
      </rPr>
      <t>Forma en la cual el riesgo afecta los resultados del proceso.</t>
    </r>
  </si>
  <si>
    <r>
      <t>3. ALTO</t>
    </r>
    <r>
      <rPr>
        <sz val="8"/>
        <rFont val="Calibri"/>
        <family val="2"/>
        <scheme val="minor"/>
      </rPr>
      <t>: Si el riesgo llegara a presentarse, afecta en alto grado al proceso.</t>
    </r>
  </si>
  <si>
    <r>
      <t>2. MEDIO</t>
    </r>
    <r>
      <rPr>
        <sz val="8"/>
        <rFont val="Calibri"/>
        <family val="2"/>
        <scheme val="minor"/>
      </rPr>
      <t>: Si el riesgo llegara a presentarse, afecta en grado medio al proceso tendría .</t>
    </r>
  </si>
  <si>
    <r>
      <t>1. BAJO</t>
    </r>
    <r>
      <rPr>
        <sz val="8"/>
        <rFont val="Calibri"/>
        <family val="2"/>
        <scheme val="minor"/>
      </rPr>
      <t xml:space="preserve">: Si el riesgo llegara a presentarse, afecta en grado bajo al proceso </t>
    </r>
  </si>
  <si>
    <r>
      <t xml:space="preserve">Nota: </t>
    </r>
    <r>
      <rPr>
        <sz val="8"/>
        <rFont val="Calibri"/>
        <family val="2"/>
        <scheme val="minor"/>
      </rPr>
      <t>Cada proceso deberá individualizar la escala de calificación del riesgo basado en información objetiva y/o datos históricos.</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</si>
  <si>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</si>
  <si>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rPr>
        <b/>
        <sz val="8"/>
        <rFont val="Calibri"/>
        <family val="2"/>
        <scheme val="minor"/>
      </rPr>
      <t>Tipos de Control:</t>
    </r>
    <r>
      <rPr>
        <sz val="8"/>
        <rFont val="Calibri"/>
        <family val="2"/>
        <scheme val="minor"/>
      </rPr>
      <t xml:space="preserve">
</t>
    </r>
    <r>
      <rPr>
        <b/>
        <sz val="8"/>
        <rFont val="Calibri"/>
        <family val="2"/>
        <scheme val="minor"/>
      </rPr>
      <t>Dirección:</t>
    </r>
    <r>
      <rPr>
        <sz val="8"/>
        <rFont val="Calibri"/>
        <family val="2"/>
        <scheme val="minor"/>
      </rPr>
      <t xml:space="preserve"> se diseñan para crear guías que permiten el cumplimiento de los resultados.
</t>
    </r>
    <r>
      <rPr>
        <b/>
        <sz val="8"/>
        <rFont val="Calibri"/>
        <family val="2"/>
        <scheme val="minor"/>
      </rPr>
      <t xml:space="preserve">Detectivo: </t>
    </r>
    <r>
      <rPr>
        <sz val="8"/>
        <rFont val="Calibri"/>
        <family val="2"/>
        <scheme val="minor"/>
      </rPr>
      <t xml:space="preserve">se diseñan para identificar si resultados indeseables han ocurrido después de un acontecimiento.
</t>
    </r>
    <r>
      <rPr>
        <b/>
        <sz val="8"/>
        <rFont val="Calibri"/>
        <family val="2"/>
        <scheme val="minor"/>
      </rPr>
      <t>Preventivo:</t>
    </r>
    <r>
      <rPr>
        <sz val="8"/>
        <rFont val="Calibri"/>
        <family val="2"/>
        <scheme val="minor"/>
      </rPr>
      <t xml:space="preserve"> está diseñado para evitar o limitar la posibilidad de materialización de un riesgo.
</t>
    </r>
    <r>
      <rPr>
        <b/>
        <sz val="8"/>
        <rFont val="Calibri"/>
        <family val="2"/>
        <scheme val="minor"/>
      </rPr>
      <t>Correctivos:</t>
    </r>
    <r>
      <rPr>
        <sz val="8"/>
        <rFont val="Calibri"/>
        <family val="2"/>
        <scheme val="minor"/>
      </rPr>
      <t xml:space="preserve"> se diseña para corregir los resultados indeseables que se han observado</t>
    </r>
  </si>
  <si>
    <r>
      <rPr>
        <b/>
        <sz val="8"/>
        <rFont val="Calibri"/>
        <family val="2"/>
        <scheme val="minor"/>
      </rPr>
      <t>Calificación</t>
    </r>
    <r>
      <rPr>
        <sz val="8"/>
        <rFont val="Calibri"/>
        <family val="2"/>
        <scheme val="minor"/>
      </rPr>
      <t xml:space="preserve">
1
2
3
4
5</t>
    </r>
  </si>
  <si>
    <r>
      <rPr>
        <b/>
        <sz val="8"/>
        <rFont val="Calibri"/>
        <family val="2"/>
        <scheme val="minor"/>
      </rPr>
      <t>Situación:</t>
    </r>
    <r>
      <rPr>
        <sz val="8"/>
        <rFont val="Calibri"/>
        <family val="2"/>
        <scheme val="minor"/>
      </rPr>
      <t xml:space="preserve">
Documentados, aplicados y efectivos
Aplicados, efectivos y No documentados
Aplicados y No efectivos
No aplicados
No Existen controles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</si>
  <si>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</si>
  <si>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</si>
  <si>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t>MEDIA</t>
  </si>
  <si>
    <t>Operacional</t>
  </si>
  <si>
    <t>TABLAS PARA EL ANÁLISIS DEL IMPACTO Y LA PROBABILIDAD</t>
  </si>
  <si>
    <t>TABLA 1. ANÁLISIS DE IMPACTO</t>
  </si>
  <si>
    <r>
      <t>Tipo de riesgo
(Descriptor)</t>
    </r>
    <r>
      <rPr>
        <sz val="8"/>
        <color theme="1"/>
        <rFont val="Arial"/>
        <family val="2"/>
      </rPr>
      <t xml:space="preserve"> </t>
    </r>
  </si>
  <si>
    <t>Estratégico</t>
  </si>
  <si>
    <t>Imagen</t>
  </si>
  <si>
    <t>Financiero</t>
  </si>
  <si>
    <t>Contable</t>
  </si>
  <si>
    <t>Presupuestal</t>
  </si>
  <si>
    <t>Cumplimiento</t>
  </si>
  <si>
    <t>Tecnología</t>
  </si>
  <si>
    <t>Información</t>
  </si>
  <si>
    <t>Transparencia</t>
  </si>
  <si>
    <t>Laborales</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</si>
  <si>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</si>
  <si>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</si>
  <si>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</si>
  <si>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r>
      <t>Están relacionados con la percepción y la confianza por parte de la comunidad universitaria y ciudadanía. Estos pueden derivarse de acción de terceros que afectan mediante rumores o propaganda negativa la imagen de la Universidad</t>
    </r>
    <r>
      <rPr>
        <sz val="8"/>
        <color rgb="FF000000"/>
        <rFont val="Arial"/>
        <family val="2"/>
      </rPr>
      <t>.</t>
    </r>
  </si>
  <si>
    <t>Comprende los riesgos relacionados tanto con la parte operativa como con la técnica de la Universidad, incluye riesgos provenientes de los procesos y procedimientos internos, estructura de la entidad y administración de bienes.</t>
  </si>
  <si>
    <t>Se relacionan con el manejo de los recursos monetarios de la entidad</t>
  </si>
  <si>
    <t>Se relacionan con la elaboración de los estados financieros para que cumplan con los principios de confiabilidad, relevancia y comprensibilidad. Así como el uso para para la toma de decisiones</t>
  </si>
  <si>
    <t>Se refieren a la capacidad de controlar los recursos por medio del presupuesto asignado</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</si>
  <si>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</si>
  <si>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</si>
  <si>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</si>
  <si>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</si>
  <si>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asocian con la seguridad y salud ocupacional</t>
  </si>
  <si>
    <t>Se asocia con los aspectos que generan impactos ambientales</t>
  </si>
  <si>
    <t>Se relacionan con la vulneración de los DDHH en el ámbito de influencia de la Universidad.</t>
  </si>
  <si>
    <t xml:space="preserve">ALTA </t>
  </si>
  <si>
    <t>Afecta el cumplimiento de la misión y de los fines establecidos en el PDI</t>
  </si>
  <si>
    <t>Afecta la imagen a Nivel Nacional y/o Internacional</t>
  </si>
  <si>
    <t>Afecta la operación de la Institución /Más de 1 día</t>
  </si>
  <si>
    <t>Afecta los recursos de la entidad en más del 5%</t>
  </si>
  <si>
    <t>Estados financieros que no reflejan la situación de la entidad/ Dictamen de abstención por la CGR</t>
  </si>
  <si>
    <t xml:space="preserve">Se presenta déficit presupuestal en la entidad </t>
  </si>
  <si>
    <t>Intervención, sanción penal, fiscal o disciplinaria</t>
  </si>
  <si>
    <t>Afecta la operación de la Institución / Afecta los SI de la institución / Mas de 5 horas</t>
  </si>
  <si>
    <t xml:space="preserve">Afecta la información sensible (Reservada y clasificada)
</t>
  </si>
  <si>
    <t>Afecta recursos, funciones y credibilidad de la entidad / Desconocimiento de la gestión de la Universidad</t>
  </si>
  <si>
    <t>Afecta a toda la comunidad universitaria/</t>
  </si>
  <si>
    <t>Genera impactos ambientales que afectan a la Institución y zona de influencia</t>
  </si>
  <si>
    <t>Afecta los DDHH de más de 5 miembros de la comunidad universitaria/ se viola un derecho fundamental</t>
  </si>
  <si>
    <t>Se presenta un accidente con lesiones graves o muerte</t>
  </si>
  <si>
    <t>Afecta el cumplimiento de los  objetivos institucionales</t>
  </si>
  <si>
    <t>Afecta la imagen a Nivel Regional o local</t>
  </si>
  <si>
    <t>Afecta la operación de un proceso / Medio día</t>
  </si>
  <si>
    <t>Afecta los recursos de la entidad en más del 2%</t>
  </si>
  <si>
    <t xml:space="preserve">Estados financieros con observaciones que no afectan la situación de la entidad
/ Dictamen con salvedades por la CGR
</t>
  </si>
  <si>
    <t>No se puedan atender los compromisos presupuestales</t>
  </si>
  <si>
    <t>Procesos fiscales o disciplinarios / Procesos judiciales</t>
  </si>
  <si>
    <t>Afecta la operación de un proceso /  Afecta los SI de un proceso / Meno de 3 horas</t>
  </si>
  <si>
    <t>Afecta la información Institucional (Clasificada o pública)</t>
  </si>
  <si>
    <t xml:space="preserve">N/A </t>
  </si>
  <si>
    <t>Afecta a todos los funcionarios de la institución/ Se presenta accidente sin lesiones graves</t>
  </si>
  <si>
    <t>Genera impactos ambientales que afectan a la Institución</t>
  </si>
  <si>
    <t>Afecta los DDHH a menos de 5 miembros de la comunidad universitaria/ se viola un derecho colectivo</t>
  </si>
  <si>
    <t>BAJA</t>
  </si>
  <si>
    <t>Afecta el cumplimiento de los  componentes y/o proyectos del PDI</t>
  </si>
  <si>
    <t>Afecta la imagen a Nivel institucional</t>
  </si>
  <si>
    <t>Afecta un trámite o servicio</t>
  </si>
  <si>
    <t>Afecta los recursos de la entidad en menos 2%</t>
  </si>
  <si>
    <t>Estados financieros con errores sin ninguna incidencia / Dictamen sin salvedades por la CGR, pero con hallazgos contables</t>
  </si>
  <si>
    <t>Se atienden los compromisos presupuestales pero con restricciones</t>
  </si>
  <si>
    <t>Demanda, quejas o denuncia / Hallazgos sin incidencia por parte de la CGR</t>
  </si>
  <si>
    <t>Afecta la información del Proceso (Pública)</t>
  </si>
  <si>
    <t>N/A</t>
  </si>
  <si>
    <t>Afecta a los funcionarios de un proceso/se presenta un incidente que no implica lesiones</t>
  </si>
  <si>
    <t>Genera impactos ambientales que afectan una zona de la institución</t>
  </si>
  <si>
    <t>No existe afectación a los DDHH, pero se presenta una situación que podría desencadenar la vulneración</t>
  </si>
  <si>
    <t>TABLA 2. ANÁLISIS DE PROBABILIDAD</t>
  </si>
  <si>
    <t>Tipo de 
riesgo</t>
  </si>
  <si>
    <t>Probabilidad</t>
  </si>
  <si>
    <t>Nivel</t>
  </si>
  <si>
    <t>Afecta a 5 o más objetivos del PDI</t>
  </si>
  <si>
    <t xml:space="preserve"> 5 o más veces en la vigencia</t>
  </si>
  <si>
    <t>3 veces al semestre</t>
  </si>
  <si>
    <t>Ha ocurrido en los últimos 3 años</t>
  </si>
  <si>
    <t>Mas de 5 veces en el  semestre</t>
  </si>
  <si>
    <t>Más de 3 veces en la vigencia</t>
  </si>
  <si>
    <t>Mas de 5 veces en la vigencia</t>
  </si>
  <si>
    <t>Afecta de 2 a 4 objetivos del PDI</t>
  </si>
  <si>
    <t>3 a 4 veces en la vigencia</t>
  </si>
  <si>
    <t>2 veces al semestre</t>
  </si>
  <si>
    <t>Ha ocurrido en los últimos 2 años</t>
  </si>
  <si>
    <t>3 y 4 veces en el  semestre</t>
  </si>
  <si>
    <t>2 veces en la vigencia</t>
  </si>
  <si>
    <t>2 a 4 veces en la vigencia</t>
  </si>
  <si>
    <t>Afecta a 1 objetivo del PDI</t>
  </si>
  <si>
    <t>Menos de 3 veces en la vigencia</t>
  </si>
  <si>
    <t>1 vez al semestre</t>
  </si>
  <si>
    <t>Ha ocurrido en el último año</t>
  </si>
  <si>
    <t>menos de 2 veces en el  semestre</t>
  </si>
  <si>
    <t>1 vez en la vigencia</t>
  </si>
  <si>
    <t>Menos de 2 veces enla vigencia</t>
  </si>
  <si>
    <t xml:space="preserve">       Impacto </t>
  </si>
  <si>
    <t>ALTO</t>
  </si>
  <si>
    <t>MEDIO</t>
  </si>
  <si>
    <t>BAJO</t>
  </si>
  <si>
    <t xml:space="preserve"> Imagen</t>
  </si>
  <si>
    <t>Financieto</t>
  </si>
  <si>
    <t>PLAN DE CONTINGENCIA PARA EL MAPA DE RIESGOS</t>
  </si>
  <si>
    <r>
      <t xml:space="preserve">Plan de Contingencia
</t>
    </r>
    <r>
      <rPr>
        <sz val="8"/>
        <rFont val="Calibri"/>
        <family val="2"/>
        <scheme val="minor"/>
      </rPr>
      <t>Se deberá tener en cuenta:</t>
    </r>
  </si>
  <si>
    <t>PROCESOS INVOLUCRADOS EN EL MANEJO</t>
  </si>
  <si>
    <t>PROCESO</t>
  </si>
  <si>
    <t>Presentación inoportuna de los requerimientos establecidos por  la Contraloría General de la República</t>
  </si>
  <si>
    <t>Informes o requerimientos entregados posteriormente a las fechas requeridas por el ente de control o a la normatividad aplicable</t>
  </si>
  <si>
    <t>Incumplimiento de las dependencias académicas o administrativas en la entrega de información para atender un requerimiento</t>
  </si>
  <si>
    <t>Sanciones y/o multas impuestas a la institución o a sus funcionarios.</t>
  </si>
  <si>
    <t>Documentados Aplicados y Efectivos</t>
  </si>
  <si>
    <t xml:space="preserve">Procedimientos de Control Interno: 1115-CIG-20  - 1115-CIG-22   - 1115-CIG-21  - 1115-CIG-07 </t>
  </si>
  <si>
    <t>Otra</t>
  </si>
  <si>
    <t>Direccion</t>
  </si>
  <si>
    <t>Acta de acuerdo de entrega de informes SIRECI Contractual (9/May/2013)</t>
  </si>
  <si>
    <t>No requiere</t>
  </si>
  <si>
    <t>No. de informes que no son entregados oportunamente a CGR / Total de informes</t>
  </si>
  <si>
    <t>Intrusión a equipos y servicios de red</t>
  </si>
  <si>
    <t>Acceso no autorizado a servidores,  servicios y equipos de conectividad bajo la gestión de la Administración de la Red.</t>
  </si>
  <si>
    <t xml:space="preserve">Contraseñas y usuarios por defecto.
Contraseñas débiles.
Vulnerabilidades en sistemas operativos y servicios.
Errores en configuraciones.
Electroiman de la puerta del centro de datos débil.
Uso de protocolos inseguros.
</t>
  </si>
  <si>
    <t xml:space="preserve">- Cambio de configuraciones que afecten el buen funcionamiento de equipos y servicios.
- Robo, sabotaje o cambio de información y de hardware . </t>
  </si>
  <si>
    <t>Aplicados efectivos y No Documentados</t>
  </si>
  <si>
    <t>Actualización de las aplicaciones, servicios y sistemas operativos de los servidores</t>
  </si>
  <si>
    <t>Trimestral</t>
  </si>
  <si>
    <t>Preventivo</t>
  </si>
  <si>
    <t>Conexiones seguras para todos los servicios que se accedan a través de la red</t>
  </si>
  <si>
    <t>Permanente</t>
  </si>
  <si>
    <t xml:space="preserve">Correlación de los eventos registrados en los archivos de bitacoras de los servidores </t>
  </si>
  <si>
    <t>Detectivo</t>
  </si>
  <si>
    <t>Vinculación de funcionarios con  documentos falsos</t>
  </si>
  <si>
    <t>Soportes presentados por los aspirantes falsificados (certificados laborales y de estudio)</t>
  </si>
  <si>
    <t xml:space="preserve">No existe verificación de la documentación soporte </t>
  </si>
  <si>
    <t>Acciones legales en contra de la Universidad
Personal no competente</t>
  </si>
  <si>
    <t>Gestion del talento Humano</t>
  </si>
  <si>
    <t>Numero de casos detectados de personal con documentos falsos</t>
  </si>
  <si>
    <t xml:space="preserve">Funcionarios laborando sin afiliaciones a la seguridad social  </t>
  </si>
  <si>
    <t>No se realiza el trámite de afiliación a Seguridad Social de los funcionarios que han legalizado</t>
  </si>
  <si>
    <t>Falta de control en el procedimiento</t>
  </si>
  <si>
    <t>No atención médica al funcionario
Reclamaciones en contra de la Universidad</t>
  </si>
  <si>
    <t>Aplicativo de legalización</t>
  </si>
  <si>
    <t>Diaria</t>
  </si>
  <si>
    <t>Indicadores (actividades realizadas, accidentes laborales, enfermedades profesionales, ausentismo)</t>
  </si>
  <si>
    <t>Anual</t>
  </si>
  <si>
    <t>Seguimiento al Plan trabajo</t>
  </si>
  <si>
    <t>Verificación de listados de funcionarios legalizados con afiliaciones enviadas</t>
  </si>
  <si>
    <t>No. de casos de funcionarios laborando sin cobertura en seguridad social</t>
  </si>
  <si>
    <t>Verificar con la Entidades del Sistema General de Seguridad Social que esten activos los funcinarios enviados a afiliar</t>
  </si>
  <si>
    <t>Mensual</t>
  </si>
  <si>
    <t>Visitantes internacionales en la UTP sin el debido estatus migratorio</t>
  </si>
  <si>
    <t>Presencia de visitantes internacionales en la UTP sin el debido estatus migratorio</t>
  </si>
  <si>
    <t xml:space="preserve">Desconocimiento de la norma
Predisposición negativa hacia trámites migratorios 
Falta de difusión sobre los trámites migratorios
Falta de conciencia sobre las consecuencias cuando se incumple la norma migratoria
</t>
  </si>
  <si>
    <t>Multas y/o sanciones para la Universidad</t>
  </si>
  <si>
    <t>Aplicados - No efectivos</t>
  </si>
  <si>
    <t>Solicitud de capacitación a Migración Colombia</t>
  </si>
  <si>
    <t>Generación de circular dirigida a la comunidad universitaria</t>
  </si>
  <si>
    <t>Semestral</t>
  </si>
  <si>
    <t>Difundir el nuevo decreto migratorio.</t>
  </si>
  <si>
    <t>RELACIONES INTERNACIONALES - SECRETARIA GENERAL - FACULTADES -  DIRECTORES PROGRAMA - INVESTIGADORES - JEFES DE AREA</t>
  </si>
  <si>
    <t>Número de sanciones generadas por Migración Colombia a la UTP</t>
  </si>
  <si>
    <t xml:space="preserve">Plan de sensibilización hacia las Facultades </t>
  </si>
  <si>
    <t>Pérdida del registro calificado de un programa académico</t>
  </si>
  <si>
    <t>No renovación del registro calificado de un programa académico</t>
  </si>
  <si>
    <t>No realizar seguimiento adecuado a las fechas de vencimiento y por lo tanto no realizar la solicitud en el tiempo reglamentario
No cumplir con los estándares establecidos para la renovación del Registro Calificado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</si>
  <si>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</si>
  <si>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Ascenso de docentes sin cumplimiento de requisitos</t>
  </si>
  <si>
    <t>Docentes con ascenso en el escalafon sin el debido cumplimiento  de los requisitos establecidos en el estatuto docente</t>
  </si>
  <si>
    <t>Interpretación de la norma (ambigüedad)</t>
  </si>
  <si>
    <t>Incorrecta asignación salarial
Demandas de los docentes
Pérdida de credibilidad en la institución
Hallazgos por parte de la Contraloría General de la República que conducen a sanciones</t>
  </si>
  <si>
    <t>Asignación de puntos salario y bonificación sin cumplimiento de requisitos</t>
  </si>
  <si>
    <t>Docentes con asignación de puntos salario o bonificación sin el debido cumplimiento  de los requisitos establecidos en el Decreto 1279/2002 y la normatividad interna.</t>
  </si>
  <si>
    <t>Nuevo sistema de información 
Interpretación de la normatividad (ambigüedad)
Falta de reglamentación interna
Personal nuevo o sin experiencia (comité nuevo)</t>
  </si>
  <si>
    <t>ALTA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</si>
  <si>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</si>
  <si>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</si>
  <si>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</si>
  <si>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Estudio de hojas de vida para verificar cumplimiento de requisitos</t>
  </si>
  <si>
    <t>Semanal</t>
  </si>
  <si>
    <t>Verificación de las evaluaciones externas y del Consejo de Facultad. Verificación de certificación de cursos de pedagogía.</t>
  </si>
  <si>
    <t>Verificación de hoja de vida en el aplicativo de recursos humano y contratación en el reporte del sistema de información de vicerrectoría académica</t>
  </si>
  <si>
    <t>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t>
  </si>
  <si>
    <t>Revisión de los Actos Administrativos (Resolución de Rectoría) elaborados, de acuerdo con el estudio preliminar aprobado en Acta del CIARP.</t>
  </si>
  <si>
    <t>Verificación de los Actos Administrativos (Resolución de Rectoría) por parte de la sección de nómina, de acuerdo con el archivo plano entregado por el Comité.</t>
  </si>
  <si>
    <t>Vicerrectoría Académica</t>
  </si>
  <si>
    <t>No. de programas con registro calificado vencido de programas activos en un año</t>
  </si>
  <si>
    <t>Verificación de la evaluación externa y del estudio de hojas de vida</t>
  </si>
  <si>
    <t>CIARP</t>
  </si>
  <si>
    <t>N. de ascensos en el escalafón docente sin cumplimiento de requisitos / Total Ascensos realizados</t>
  </si>
  <si>
    <t>Elaborar propuesta de reglamentación para disminuir los errores de implementación de la norma y definir criterios a partir de instructivos para mejorar la claridad en el establecimiento de los procedimientos.</t>
  </si>
  <si>
    <t xml:space="preserve">CIARP
Secretaria General
</t>
  </si>
  <si>
    <t>No de Puntos Asignados incorrectos / Total de Puntos Asignados</t>
  </si>
  <si>
    <t>Desfinanciación de presupuesto de gasto de la vigencia de la Universidad</t>
  </si>
  <si>
    <t>El Gobierno, Congreso, Consejos Sueperior y académico, expiden normas que afectan directamente al presupuesto de gastos de la Universidad</t>
  </si>
  <si>
    <t xml:space="preserve"> Incremento con el IPC  de los recursos que aporta la nación para el presupuestos de ingresos, sin tener en cuenta los decretos y leyes que afectan los gastos por encima de lo otorgado.
Directrices administrativas no soportadas en análisis financieros que permita la toma de decisiones</t>
  </si>
  <si>
    <t xml:space="preserve">Reducción del presupuesto de la Universidad.
No cumplimiento de las obligaciones.
Limitación en el crecimiento de la instiución. 
</t>
  </si>
  <si>
    <t>Monitoreo a los planes operativos del proyecto Gestión Financiera incluido en el plan de desarrollo institucional 2013-2019</t>
  </si>
  <si>
    <t>Decisiones sobre la proyección del presupuesto</t>
  </si>
  <si>
    <t>Bimestral</t>
  </si>
  <si>
    <t>Actualización del plan de acción del proyecto Desarrollo Financiero del PDI</t>
  </si>
  <si>
    <t xml:space="preserve">Vicerrectoría Administrativa
Dependencias que participan en el grupo de apoyo </t>
  </si>
  <si>
    <t>% de cubrimiento del presupuesto con recursos de la nación para gasto de funcionamiento</t>
  </si>
  <si>
    <t>Contratos de prestación de servicios legalizados fuera de los tiempos establecidos</t>
  </si>
  <si>
    <t>Procesos lentos y demora en la elaboración, presupuesto, y legalización de los contratos de prestación de servicios y/o convenios.</t>
  </si>
  <si>
    <t>Entrega de información incompleta por parte de las dependencias que participan en el proceso 
Falta de articulación de las diferentes dependencias que participan en el proceso</t>
  </si>
  <si>
    <t>Reprocesos
Incumplimiento de las normas establecidas para el proceso.
Multas.
Demandas. 
Procesos disciplinarios para los interventores o supervisores.</t>
  </si>
  <si>
    <t>Libro radicador.</t>
  </si>
  <si>
    <t xml:space="preserve">Formato de seguimiento de los contratos y convenios. </t>
  </si>
  <si>
    <t>Articular a los diferentes actores que intervienen en el proceso</t>
  </si>
  <si>
    <t>Vicerrectoría Administrativa 
Oficina Juridica
Secretaria General</t>
  </si>
  <si>
    <t>% de contratos legalizados fuera de los tiempos establecidos</t>
  </si>
  <si>
    <t>Elecciones fraudulentas o con resultados irregulares</t>
  </si>
  <si>
    <t>Participacion de electores no autorizados, presiones a jurados o electores, escrutinios irregulares</t>
  </si>
  <si>
    <t xml:space="preserve">Desactualizacion bases de datos; Fallas técnicas o humanas en los procedimientos </t>
  </si>
  <si>
    <t xml:space="preserve">Ilegitimidad en resultados electorales </t>
  </si>
  <si>
    <t>Elaboración de listados descentralizados</t>
  </si>
  <si>
    <t>capacitacion a jurados</t>
  </si>
  <si>
    <t>Correctivo</t>
  </si>
  <si>
    <t>cubiculos y cerramientos electorales</t>
  </si>
  <si>
    <t>Revisión por parte de la Oficina que tiene a cargo la elaboración de listados</t>
  </si>
  <si>
    <t>Divisón de Personal.
Centro de Registro y Control Académico</t>
  </si>
  <si>
    <t xml:space="preserve">Número de impugnaciones electorales </t>
  </si>
  <si>
    <t>Programación de taller para capacitar jurados previa elección</t>
  </si>
  <si>
    <t>Secretaría General</t>
  </si>
  <si>
    <t>Programación de la División de Servicios para instalación de cubículos y cerramientos electorales previa a la elección</t>
  </si>
  <si>
    <t>División de Servicios</t>
  </si>
  <si>
    <t>Destrucción del area boscosa por afectación antrópica</t>
  </si>
  <si>
    <t xml:space="preserve">Afectación de la biodversidad, infraestructura y equipamiento, del bosque  por actividades indiscriminadas de la coumidad en general. 
</t>
  </si>
  <si>
    <t>Falta de control para el acceso.
Inexistencia de cerramiento de linderos de la Universidad.
Falta de cultura ciudadana para el cuidado ambiental</t>
  </si>
  <si>
    <t>Daños a los ecosistemas.
 -Perdida de material vegetal de colección.
 -Extraccion de fauna
-Inconsistencias y alteraciones en las bases de datos de colecciones biologicas.
- Afectación en las herramientas existentes para los servicios de programas de educación ambiental. 
- Perdida de actractivos para la prestación de servicios a los usuarios.</t>
  </si>
  <si>
    <t>Control de acceso por el Centro de visitantes</t>
  </si>
  <si>
    <t>Gestión y ejecución de cerramientos de linderos</t>
  </si>
  <si>
    <t>Acompañamiento de seguridad  en los recorridos de interpretación ambiental.</t>
  </si>
  <si>
    <t>Implementar política de manejo de puertas y seguridad del jardin botánico.</t>
  </si>
  <si>
    <t>Jardín Botánico</t>
  </si>
  <si>
    <t>No. De eventos reportados semestral</t>
  </si>
  <si>
    <t>Solicitud a división de servicios permanentemente del mantenimiento adecuado de los cerramientos.</t>
  </si>
  <si>
    <t>Jardin Botánico - Division de servicios</t>
  </si>
  <si>
    <t>Gestión de este servición con División de servicios</t>
  </si>
  <si>
    <r>
      <t xml:space="preserve">PROCESO (Usuario Metodología) </t>
    </r>
    <r>
      <rPr>
        <sz val="11"/>
        <rFont val="Arial"/>
        <family val="2"/>
      </rPr>
      <t xml:space="preserve"> </t>
    </r>
  </si>
  <si>
    <t xml:space="preserve">Numero de indisponibilidades del servicio anuales causadas por accesos no autorizados </t>
  </si>
  <si>
    <t>Software con errores de funcionamiento</t>
  </si>
  <si>
    <t>Falta de Personal Capacitado - Falta de Tiempo para hacer las pruebas</t>
  </si>
  <si>
    <t>Disponibilidad de las aplicaciones institucionales por fallas en los servidores</t>
  </si>
  <si>
    <t>Debido a un daño en algunas de las partes de los servidores, se puede ver afectado el acceso a las aplicaciones que estén instaladas en dicho servidor</t>
  </si>
  <si>
    <t>Daño físico en algunos de los servidores que alojan las aplicaciones institucionales</t>
  </si>
  <si>
    <t>Falla en la prestación del servicio</t>
  </si>
  <si>
    <t>Revision de pares y etapas de valiacion con el usuario</t>
  </si>
  <si>
    <t>Almacenamiento compartido</t>
  </si>
  <si>
    <t>Distribución de cargas</t>
  </si>
  <si>
    <t>Virtualización</t>
  </si>
  <si>
    <t>Contratar con una empresa experta en pruebas funcionales</t>
  </si>
  <si>
    <t>GTIYSI y otra empresa de pruebas</t>
  </si>
  <si>
    <t>Nro de Bugs reportados por aplicación en un semestre</t>
  </si>
  <si>
    <t>Adquirir y configurar un sistema de almacenamiento que sea visible para los servidores</t>
  </si>
  <si>
    <t>Gestion de TI y Sistemas de Información</t>
  </si>
  <si>
    <t>El número de veces que los servicios no están disponibles</t>
  </si>
  <si>
    <t>Adquirir un sistema de balanceo de carga para tener disponibilidad del servicio en múltiples servidores</t>
  </si>
  <si>
    <t>Migrar los servidores a un sistema virtual para quitar la dependencia del hardware</t>
  </si>
  <si>
    <t>Sistemas</t>
  </si>
  <si>
    <t xml:space="preserve">Secretaría General </t>
  </si>
  <si>
    <t xml:space="preserve">Vicerrectoría Administrativa </t>
  </si>
  <si>
    <t>Control Interno</t>
  </si>
  <si>
    <t>Relaciones Internacionales</t>
  </si>
  <si>
    <t>Vicerrectoría 
Académica</t>
  </si>
  <si>
    <t>Recursos Informaticos  y Educativos</t>
  </si>
  <si>
    <t xml:space="preserve">Gestión del Talento Humano </t>
  </si>
  <si>
    <t>Realizar referenciación laboral y de estudios base de los candidadtos</t>
  </si>
  <si>
    <t>Monitoreo al comportamiento de los indicadores del componente de desarrollo financiero</t>
  </si>
  <si>
    <t>Un Software en funcionamiento sin cumplir todas las especificaciones del cliente, con problemas de funcionamiento, mala toma de decisiones, genera mala imagen de la institucion</t>
  </si>
  <si>
    <t>Retrasos en las actividades por reprocesos de revisión o de datos inconsistentes.</t>
  </si>
  <si>
    <t>Verificación por parte de Trabajo Social de Cumpimiento de requisitos</t>
  </si>
  <si>
    <t>Documentación del procedimiento para asignación de beneficios</t>
  </si>
  <si>
    <t>Filtro por parte del sistema de información, para los estudiantes que no cumplen con el requisito de promedio, Cruce de base de datos de BSD para verificación de cumplimiento de SSU. Realizar entrevista , visitas domiciliarias  Estudios socieconomicos.</t>
  </si>
  <si>
    <t>Promoció Social</t>
  </si>
  <si>
    <t>(# casos de estudiantes sin cumplimiento de requisitos asignados)/(tamaño de la muestra de verificación)%; tamaño de la muestra con un error del 10% y una probabilidad del 90%</t>
  </si>
  <si>
    <t>Observatorio institucional</t>
  </si>
  <si>
    <t>Servicio Social</t>
  </si>
  <si>
    <t>Revisar y presentar propuesta para el ajuste de las normas que sean requeridas</t>
  </si>
  <si>
    <t xml:space="preserve">Fortalecimiento de las campañas de cultura de la legalidad </t>
  </si>
  <si>
    <t>Hacer solicitud de integración de los sistemas de información</t>
  </si>
  <si>
    <t>Vicerrectoría de Responsabilidad Social y Bienestar Universitario</t>
  </si>
  <si>
    <t xml:space="preserve">Asignación de beneficios a los estudiantes  sin cumplimiento de requisitos, Fraudes e inexactitud  en documentación presentada por los estudiantes
</t>
  </si>
  <si>
    <t>Otorgar un beneficio a un estudiante que no cumple con los requisitos exigidos en las normas institucionales o es contrario a lo establecido en las políticas de la VRSBU, entre estas que presentan documentación falsa, inexacta o imprecisa para acceder a los programas de apoyos socioeconómicos</t>
  </si>
  <si>
    <t xml:space="preserve">Hace falta articular las dependencias y sus herramientas, informáticas y técnicas necesarias para realizar las verificaciones requeridas, en las que se observan Falta de sistemas de información articulado. 
Falta de actualización de la norma. 
Falta de aplicación de sanciones.
Estudiantes acostumbrados a presentar información inconsistente o falsa.
</t>
  </si>
  <si>
    <t xml:space="preserve">Inequidad en la distribución de los recursos.
Reclamaciones
Pérdida de imagen y credibilidad de la VRSYBU y del servicio.
Aumento de número de PQR, tutelas y derechos de petición, Sanciones. Falta de credibilidad en el proceso.
Pérdida de alianzas y convenios estratégicos.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</si>
</sst>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40" x14ac:knownFonts="1">
    <font>
      <sz val="10"/>
      <name val="Arial"/>
    </font>
    <font>
      <sz val="9"/>
      <name val="Arial"/>
      <family val="2"/>
    </font>
    <font>
      <b/>
      <sz val="8"/>
      <name val="Arial"/>
      <family val="2"/>
    </font>
    <font>
      <sz val="8"/>
      <name val="Arial"/>
      <family val="2"/>
    </font>
    <font>
      <sz val="10"/>
      <name val="Arial"/>
      <family val="2"/>
    </font>
    <font>
      <b/>
      <sz val="10"/>
      <name val="Arial"/>
      <family val="2"/>
    </font>
    <font>
      <b/>
      <sz val="8"/>
      <color indexed="81"/>
      <name val="Tahoma"/>
      <family val="2"/>
    </font>
    <font>
      <sz val="8"/>
      <color indexed="81"/>
      <name val="Tahoma"/>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13"/>
      <name val="Calibri"/>
      <family val="2"/>
      <scheme val="minor"/>
    </font>
    <font>
      <b/>
      <sz val="6"/>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sz val="8"/>
      <color indexed="81"/>
      <name val="Calibri"/>
      <family val="2"/>
      <scheme val="minor"/>
    </font>
    <font>
      <b/>
      <sz val="8"/>
      <color indexed="81"/>
      <name val="Calibri"/>
      <family val="2"/>
      <scheme val="minor"/>
    </font>
    <font>
      <b/>
      <sz val="12"/>
      <name val="Calibri"/>
      <family val="2"/>
      <scheme val="minor"/>
    </font>
    <font>
      <b/>
      <sz val="14"/>
      <name val="Calibri"/>
      <family val="2"/>
      <scheme val="minor"/>
    </font>
    <font>
      <b/>
      <sz val="8"/>
      <color indexed="8"/>
      <name val="Calibri"/>
      <family val="2"/>
      <scheme val="minor"/>
    </font>
    <font>
      <b/>
      <sz val="16"/>
      <color theme="1"/>
      <name val="Calibri"/>
      <family val="2"/>
      <scheme val="minor"/>
    </font>
    <font>
      <b/>
      <sz val="14"/>
      <color theme="1"/>
      <name val="Calibri"/>
      <family val="2"/>
      <scheme val="minor"/>
    </font>
    <font>
      <b/>
      <sz val="8"/>
      <color theme="1"/>
      <name val="Arial"/>
      <family val="2"/>
    </font>
    <font>
      <sz val="8"/>
      <color theme="1"/>
      <name val="Arial"/>
      <family val="2"/>
    </font>
    <font>
      <sz val="8"/>
      <color rgb="FF000000"/>
      <name val="Arial"/>
      <family val="2"/>
    </font>
    <font>
      <b/>
      <sz val="11"/>
      <color theme="1"/>
      <name val="Arial"/>
      <family val="2"/>
    </font>
    <font>
      <b/>
      <sz val="8"/>
      <color theme="1"/>
      <name val="Calibri"/>
      <family val="2"/>
      <scheme val="minor"/>
    </font>
    <font>
      <b/>
      <sz val="11"/>
      <name val="Arial"/>
      <family val="2"/>
    </font>
    <font>
      <sz val="11"/>
      <name val="Arial"/>
      <family val="2"/>
    </font>
    <font>
      <sz val="11"/>
      <color theme="1"/>
      <name val="Arial"/>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10"/>
        <bgColor indexed="64"/>
      </patternFill>
    </fill>
    <fill>
      <patternFill patternType="solid">
        <fgColor indexed="5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5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8" fillId="0" borderId="0" applyFont="0" applyFill="0" applyBorder="0" applyAlignment="0" applyProtection="0"/>
  </cellStyleXfs>
  <cellXfs count="386">
    <xf numFmtId="0" fontId="0" fillId="0" borderId="0" xfId="0"/>
    <xf numFmtId="0" fontId="1"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Border="1" applyAlignment="1" applyProtection="1">
      <alignment horizontal="center" vertical="center" wrapText="1"/>
    </xf>
    <xf numFmtId="0" fontId="5" fillId="0" borderId="0" xfId="0" applyFont="1"/>
    <xf numFmtId="0" fontId="0" fillId="0" borderId="0" xfId="0" applyBorder="1"/>
    <xf numFmtId="0" fontId="10" fillId="0" borderId="0" xfId="0" applyFont="1" applyBorder="1" applyAlignment="1">
      <alignment vertical="top"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ill="1" applyBorder="1"/>
    <xf numFmtId="0" fontId="10" fillId="0" borderId="0" xfId="0" applyFont="1" applyFill="1" applyBorder="1" applyAlignment="1">
      <alignment vertical="top" wrapText="1"/>
    </xf>
    <xf numFmtId="0" fontId="13" fillId="0" borderId="0" xfId="0" applyFont="1" applyFill="1" applyBorder="1" applyAlignment="1">
      <alignment horizontal="center" vertical="center" textRotation="90" wrapText="1"/>
    </xf>
    <xf numFmtId="0" fontId="13" fillId="0" borderId="0" xfId="0" applyFont="1" applyFill="1" applyBorder="1" applyAlignment="1">
      <alignment horizontal="center" vertical="center" wrapText="1"/>
    </xf>
    <xf numFmtId="0" fontId="0" fillId="0" borderId="0" xfId="0" applyAlignment="1">
      <alignment horizontal="center"/>
    </xf>
    <xf numFmtId="0" fontId="1" fillId="2" borderId="17"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4" fillId="2" borderId="0" xfId="0" applyFont="1" applyFill="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4" fillId="0" borderId="0" xfId="0" applyFont="1"/>
    <xf numFmtId="0" fontId="17" fillId="2" borderId="2" xfId="0" applyFont="1" applyFill="1" applyBorder="1" applyAlignment="1" applyProtection="1">
      <alignment horizontal="center" vertical="center"/>
    </xf>
    <xf numFmtId="164" fontId="16" fillId="3" borderId="2"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right" vertical="center" wrapText="1"/>
    </xf>
    <xf numFmtId="0" fontId="24" fillId="0" borderId="2" xfId="0" applyFont="1" applyBorder="1" applyAlignment="1" applyProtection="1">
      <alignment horizontal="center" vertical="center" wrapText="1"/>
    </xf>
    <xf numFmtId="14" fontId="24" fillId="0" borderId="2" xfId="0" quotePrefix="1" applyNumberFormat="1" applyFont="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16" fillId="2" borderId="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0" xfId="0" applyFont="1" applyFill="1" applyAlignment="1">
      <alignment horizontal="center" vertical="center" wrapText="1"/>
    </xf>
    <xf numFmtId="0" fontId="17" fillId="14" borderId="2"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16" fillId="0" borderId="2"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2" borderId="2" xfId="0" applyFont="1" applyFill="1" applyBorder="1" applyAlignment="1" applyProtection="1">
      <alignment horizontal="center" vertical="top" wrapText="1"/>
    </xf>
    <xf numFmtId="0" fontId="16" fillId="2" borderId="14" xfId="0" applyFont="1" applyFill="1" applyBorder="1" applyAlignment="1" applyProtection="1">
      <alignment horizontal="center" vertical="top" wrapText="1"/>
    </xf>
    <xf numFmtId="0" fontId="16" fillId="3" borderId="2" xfId="0" applyFont="1" applyFill="1" applyBorder="1" applyAlignment="1" applyProtection="1">
      <alignment horizontal="center" vertical="center" wrapText="1"/>
      <protection locked="0"/>
    </xf>
    <xf numFmtId="0" fontId="23" fillId="0" borderId="2" xfId="0" applyFont="1" applyBorder="1" applyAlignment="1" applyProtection="1">
      <alignment horizontal="right" vertical="top" wrapText="1"/>
    </xf>
    <xf numFmtId="0" fontId="24" fillId="0" borderId="2" xfId="0" applyFont="1" applyBorder="1" applyAlignment="1" applyProtection="1">
      <alignment horizontal="center" vertical="top" wrapText="1"/>
    </xf>
    <xf numFmtId="14" fontId="24" fillId="0" borderId="2" xfId="0" quotePrefix="1" applyNumberFormat="1" applyFont="1" applyBorder="1" applyAlignment="1" applyProtection="1">
      <alignment horizontal="center" vertical="top" wrapText="1"/>
    </xf>
    <xf numFmtId="0" fontId="16" fillId="2" borderId="17"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27" xfId="0" applyFont="1" applyFill="1" applyBorder="1" applyAlignment="1" applyProtection="1">
      <alignment horizontal="center" vertical="center" wrapText="1"/>
    </xf>
    <xf numFmtId="0" fontId="17" fillId="14" borderId="1" xfId="0" applyFont="1" applyFill="1" applyBorder="1" applyAlignment="1" applyProtection="1">
      <alignment horizontal="center" vertical="center" wrapText="1"/>
    </xf>
    <xf numFmtId="0" fontId="15" fillId="2" borderId="17" xfId="0" applyFont="1" applyFill="1" applyBorder="1" applyAlignment="1" applyProtection="1">
      <alignment vertical="center"/>
    </xf>
    <xf numFmtId="0" fontId="15" fillId="2" borderId="0" xfId="0" applyFont="1" applyFill="1" applyBorder="1" applyAlignment="1" applyProtection="1">
      <alignment vertical="center"/>
    </xf>
    <xf numFmtId="0" fontId="16" fillId="2" borderId="13" xfId="0" applyFont="1" applyFill="1" applyBorder="1" applyAlignment="1" applyProtection="1">
      <alignment horizontal="center" vertical="center" wrapText="1"/>
      <protection locked="0"/>
    </xf>
    <xf numFmtId="0" fontId="16" fillId="2" borderId="37" xfId="0" applyFont="1" applyFill="1" applyBorder="1" applyAlignment="1" applyProtection="1">
      <alignment horizontal="center" vertical="center" wrapText="1"/>
      <protection locked="0"/>
    </xf>
    <xf numFmtId="0" fontId="18" fillId="0" borderId="27" xfId="0" applyFont="1" applyBorder="1" applyAlignment="1">
      <alignment horizontal="center"/>
    </xf>
    <xf numFmtId="0" fontId="18" fillId="0" borderId="0" xfId="0" applyFont="1" applyBorder="1" applyAlignment="1">
      <alignment horizontal="center"/>
    </xf>
    <xf numFmtId="0" fontId="18" fillId="0" borderId="0" xfId="0" applyFont="1" applyBorder="1"/>
    <xf numFmtId="0" fontId="18" fillId="0" borderId="29" xfId="0" applyFont="1" applyBorder="1"/>
    <xf numFmtId="0" fontId="17" fillId="0" borderId="2" xfId="0" applyFont="1" applyBorder="1"/>
    <xf numFmtId="0" fontId="27" fillId="0" borderId="27" xfId="0" applyFont="1" applyBorder="1" applyAlignment="1">
      <alignment horizontal="center"/>
    </xf>
    <xf numFmtId="0" fontId="27" fillId="0" borderId="0" xfId="0" applyFont="1" applyBorder="1" applyAlignment="1">
      <alignment horizontal="center"/>
    </xf>
    <xf numFmtId="0" fontId="27" fillId="0" borderId="29" xfId="0" applyFont="1" applyBorder="1" applyAlignment="1">
      <alignment horizontal="center"/>
    </xf>
    <xf numFmtId="0" fontId="18" fillId="0" borderId="0" xfId="0" applyFont="1" applyAlignment="1">
      <alignment horizontal="center"/>
    </xf>
    <xf numFmtId="0" fontId="18" fillId="0" borderId="0" xfId="0" applyFont="1"/>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Border="1" applyAlignment="1">
      <alignment vertical="top" wrapText="1"/>
    </xf>
    <xf numFmtId="0" fontId="14" fillId="0" borderId="0" xfId="0" applyFont="1" applyBorder="1" applyAlignment="1">
      <alignment vertical="top" wrapText="1"/>
    </xf>
    <xf numFmtId="0" fontId="20" fillId="2" borderId="0" xfId="0" applyFont="1" applyFill="1" applyBorder="1" applyAlignment="1">
      <alignment horizontal="center" wrapText="1"/>
    </xf>
    <xf numFmtId="0" fontId="22" fillId="0" borderId="0" xfId="0" applyFont="1" applyBorder="1" applyAlignment="1">
      <alignment vertical="center" wrapText="1"/>
    </xf>
    <xf numFmtId="0" fontId="14" fillId="0" borderId="0" xfId="0" applyFont="1" applyBorder="1" applyAlignment="1">
      <alignment vertical="center"/>
    </xf>
    <xf numFmtId="0" fontId="17" fillId="2" borderId="11" xfId="0" applyFont="1" applyFill="1" applyBorder="1" applyAlignment="1">
      <alignment horizontal="center" vertical="center" wrapText="1"/>
    </xf>
    <xf numFmtId="0" fontId="14" fillId="0" borderId="0" xfId="0" applyFont="1" applyBorder="1" applyAlignment="1">
      <alignment horizontal="left" vertical="top" wrapText="1"/>
    </xf>
    <xf numFmtId="0" fontId="22" fillId="0" borderId="0" xfId="0" applyFont="1" applyBorder="1" applyAlignment="1">
      <alignment horizontal="center" vertical="center" wrapText="1"/>
    </xf>
    <xf numFmtId="0" fontId="22" fillId="0" borderId="26" xfId="0" applyFont="1" applyBorder="1" applyAlignment="1">
      <alignment horizontal="center" vertical="top" wrapText="1"/>
    </xf>
    <xf numFmtId="0" fontId="0" fillId="15" borderId="0" xfId="0" applyFill="1" applyAlignment="1">
      <alignment horizontal="center" vertical="center" wrapText="1"/>
    </xf>
    <xf numFmtId="0" fontId="30" fillId="15" borderId="0" xfId="0" applyFont="1" applyFill="1" applyAlignment="1">
      <alignment horizontal="center" vertical="center" wrapText="1"/>
    </xf>
    <xf numFmtId="0" fontId="32" fillId="15" borderId="36" xfId="0" applyFont="1" applyFill="1" applyBorder="1" applyAlignment="1">
      <alignment horizontal="center" vertical="center" wrapText="1"/>
    </xf>
    <xf numFmtId="0" fontId="3" fillId="15" borderId="26"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5" fillId="12" borderId="36" xfId="0" applyFont="1" applyFill="1" applyBorder="1" applyAlignment="1">
      <alignment horizontal="center" vertical="center" wrapText="1"/>
    </xf>
    <xf numFmtId="0" fontId="33" fillId="15" borderId="5" xfId="0" applyFont="1" applyFill="1" applyBorder="1" applyAlignment="1">
      <alignment horizontal="center" vertical="center" wrapText="1"/>
    </xf>
    <xf numFmtId="0" fontId="33" fillId="15" borderId="0" xfId="0" applyFont="1" applyFill="1" applyBorder="1" applyAlignment="1">
      <alignment vertical="center" wrapText="1"/>
    </xf>
    <xf numFmtId="0" fontId="37" fillId="2" borderId="0" xfId="0" applyFont="1" applyFill="1" applyAlignment="1">
      <alignment horizontal="center" vertical="center" wrapText="1"/>
    </xf>
    <xf numFmtId="0" fontId="38" fillId="2" borderId="0" xfId="0" applyFont="1" applyFill="1" applyBorder="1" applyAlignment="1">
      <alignment horizontal="center" vertical="center" wrapText="1"/>
    </xf>
    <xf numFmtId="0" fontId="38" fillId="2" borderId="31"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7" fillId="0" borderId="2" xfId="0" applyFont="1" applyBorder="1" applyAlignment="1" applyProtection="1">
      <alignment horizontal="right" vertical="top" wrapText="1"/>
    </xf>
    <xf numFmtId="0" fontId="38" fillId="0" borderId="2" xfId="0" applyFont="1" applyBorder="1" applyAlignment="1" applyProtection="1">
      <alignment horizontal="center" vertical="top" wrapText="1"/>
    </xf>
    <xf numFmtId="0" fontId="38" fillId="2" borderId="0" xfId="0" applyFont="1" applyFill="1" applyBorder="1" applyAlignment="1" applyProtection="1">
      <alignment vertical="center" wrapText="1"/>
    </xf>
    <xf numFmtId="0" fontId="37" fillId="0" borderId="2" xfId="0" applyFont="1" applyFill="1" applyBorder="1" applyAlignment="1" applyProtection="1">
      <alignment horizontal="right" vertical="top" wrapText="1"/>
    </xf>
    <xf numFmtId="0" fontId="38" fillId="0" borderId="2" xfId="0" applyFont="1" applyFill="1" applyBorder="1" applyAlignment="1" applyProtection="1">
      <alignment horizontal="center" vertical="top" wrapText="1"/>
    </xf>
    <xf numFmtId="14" fontId="38" fillId="0" borderId="2" xfId="0" quotePrefix="1" applyNumberFormat="1" applyFont="1" applyFill="1" applyBorder="1" applyAlignment="1" applyProtection="1">
      <alignment horizontal="center" vertical="top" wrapText="1"/>
    </xf>
    <xf numFmtId="0" fontId="37" fillId="0" borderId="11" xfId="0" applyFont="1" applyFill="1" applyBorder="1" applyAlignment="1" applyProtection="1">
      <alignment horizontal="right" vertical="top" wrapText="1"/>
    </xf>
    <xf numFmtId="0" fontId="38" fillId="0" borderId="11" xfId="0" applyFont="1" applyFill="1" applyBorder="1" applyAlignment="1" applyProtection="1">
      <alignment horizontal="center" vertical="top" wrapText="1"/>
    </xf>
    <xf numFmtId="0" fontId="37" fillId="2" borderId="43" xfId="0" applyFont="1" applyFill="1" applyBorder="1" applyAlignment="1" applyProtection="1">
      <alignment horizontal="left" vertical="center"/>
    </xf>
    <xf numFmtId="0" fontId="38" fillId="2" borderId="12" xfId="0" applyFont="1" applyFill="1" applyBorder="1" applyAlignment="1" applyProtection="1">
      <alignment horizontal="left" vertical="center"/>
    </xf>
    <xf numFmtId="0" fontId="37" fillId="2" borderId="12" xfId="0" applyFont="1" applyFill="1" applyBorder="1" applyAlignment="1" applyProtection="1">
      <alignment horizontal="left" vertical="center"/>
    </xf>
    <xf numFmtId="0" fontId="38" fillId="2" borderId="54" xfId="0" applyFont="1" applyFill="1" applyBorder="1" applyAlignment="1">
      <alignment horizontal="center" vertical="center" wrapText="1"/>
    </xf>
    <xf numFmtId="0" fontId="37" fillId="2" borderId="20" xfId="0" applyFont="1" applyFill="1" applyBorder="1" applyAlignment="1" applyProtection="1">
      <alignment vertical="center"/>
    </xf>
    <xf numFmtId="0" fontId="37" fillId="2" borderId="20" xfId="0" applyFont="1" applyFill="1" applyBorder="1" applyAlignment="1" applyProtection="1">
      <alignment horizontal="left" vertical="center" wrapText="1"/>
      <protection locked="0"/>
    </xf>
    <xf numFmtId="0" fontId="38" fillId="2" borderId="14" xfId="0" applyFont="1" applyFill="1" applyBorder="1" applyAlignment="1" applyProtection="1">
      <alignment vertical="center" wrapText="1"/>
      <protection locked="0"/>
    </xf>
    <xf numFmtId="0" fontId="38" fillId="2" borderId="0" xfId="0" applyFont="1" applyFill="1" applyAlignment="1">
      <alignment horizontal="center" vertical="center" wrapText="1"/>
    </xf>
    <xf numFmtId="0" fontId="38" fillId="2" borderId="2" xfId="0" applyFont="1" applyFill="1" applyBorder="1" applyAlignment="1" applyProtection="1">
      <alignment vertical="center" wrapText="1"/>
      <protection locked="0"/>
    </xf>
    <xf numFmtId="0" fontId="37" fillId="2" borderId="39" xfId="0" applyFont="1" applyFill="1" applyBorder="1" applyAlignment="1" applyProtection="1">
      <alignment horizontal="left" vertical="center"/>
    </xf>
    <xf numFmtId="0" fontId="38" fillId="2" borderId="17" xfId="0" applyFont="1" applyFill="1" applyBorder="1" applyAlignment="1" applyProtection="1">
      <alignment horizontal="left" vertical="center"/>
    </xf>
    <xf numFmtId="0" fontId="37" fillId="2" borderId="17" xfId="0" applyFont="1" applyFill="1" applyBorder="1" applyAlignment="1" applyProtection="1">
      <alignment horizontal="left" vertical="center"/>
    </xf>
    <xf numFmtId="0" fontId="38" fillId="2" borderId="32" xfId="0" applyFont="1" applyFill="1" applyBorder="1" applyAlignment="1">
      <alignment horizontal="center" vertical="center"/>
    </xf>
    <xf numFmtId="0" fontId="37" fillId="14" borderId="14" xfId="0" applyFont="1" applyFill="1" applyBorder="1" applyAlignment="1" applyProtection="1">
      <alignment horizontal="center" vertical="center" wrapText="1"/>
    </xf>
    <xf numFmtId="0" fontId="37" fillId="14" borderId="37" xfId="0" applyFont="1" applyFill="1" applyBorder="1" applyAlignment="1" applyProtection="1">
      <alignment horizontal="center" vertical="center" wrapText="1"/>
    </xf>
    <xf numFmtId="0" fontId="38" fillId="2" borderId="20" xfId="0" applyFont="1" applyFill="1" applyBorder="1" applyAlignment="1" applyProtection="1">
      <alignment vertical="center" wrapText="1"/>
      <protection locked="0"/>
    </xf>
    <xf numFmtId="0" fontId="38" fillId="0" borderId="2"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hidden="1"/>
    </xf>
    <xf numFmtId="0" fontId="38" fillId="2" borderId="2"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hidden="1"/>
    </xf>
    <xf numFmtId="0" fontId="38" fillId="2"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horizontal="center" vertical="center" wrapText="1"/>
      <protection hidden="1"/>
    </xf>
    <xf numFmtId="0" fontId="37" fillId="2" borderId="2" xfId="0" applyFont="1" applyFill="1" applyBorder="1" applyAlignment="1" applyProtection="1">
      <alignment horizontal="center" vertical="center" wrapText="1"/>
    </xf>
    <xf numFmtId="0" fontId="37" fillId="2" borderId="14" xfId="0"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protection hidden="1"/>
    </xf>
    <xf numFmtId="0" fontId="38" fillId="2" borderId="14" xfId="0" applyFont="1" applyFill="1" applyBorder="1" applyAlignment="1" applyProtection="1">
      <alignment horizontal="center" vertical="center" wrapText="1"/>
      <protection hidden="1"/>
    </xf>
    <xf numFmtId="0" fontId="37" fillId="0" borderId="2"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38" fillId="2" borderId="13"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38" fillId="0" borderId="15"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2" borderId="2"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14" xfId="0" applyFont="1" applyFill="1" applyBorder="1" applyAlignment="1" applyProtection="1">
      <alignment horizontal="center" vertical="center" wrapText="1"/>
      <protection locked="0"/>
    </xf>
    <xf numFmtId="0" fontId="38" fillId="2" borderId="15" xfId="0" applyFont="1" applyFill="1" applyBorder="1" applyAlignment="1">
      <alignment horizontal="center" vertical="center" wrapText="1"/>
    </xf>
    <xf numFmtId="0" fontId="38" fillId="16" borderId="15" xfId="0" applyFont="1" applyFill="1" applyBorder="1" applyAlignment="1">
      <alignment horizontal="center" vertical="center" wrapText="1"/>
    </xf>
    <xf numFmtId="0" fontId="37" fillId="14" borderId="57" xfId="0" applyFont="1" applyFill="1" applyBorder="1" applyAlignment="1" applyProtection="1">
      <alignment horizontal="center" vertical="center" wrapText="1"/>
    </xf>
    <xf numFmtId="0" fontId="37" fillId="14" borderId="16" xfId="0" applyFont="1" applyFill="1" applyBorder="1" applyAlignment="1" applyProtection="1">
      <alignment horizontal="center" vertical="center" wrapText="1"/>
    </xf>
    <xf numFmtId="0" fontId="38" fillId="16" borderId="57" xfId="0" applyFont="1" applyFill="1" applyBorder="1" applyAlignment="1">
      <alignment horizontal="center" vertical="center" wrapText="1"/>
    </xf>
    <xf numFmtId="0" fontId="37" fillId="2" borderId="0" xfId="0" applyFont="1" applyFill="1" applyBorder="1" applyAlignment="1" applyProtection="1">
      <alignment horizontal="center" vertical="center"/>
    </xf>
    <xf numFmtId="0" fontId="37" fillId="14" borderId="20" xfId="0" applyFont="1" applyFill="1" applyBorder="1" applyAlignment="1" applyProtection="1">
      <alignment horizontal="center" vertical="center" wrapText="1"/>
    </xf>
    <xf numFmtId="0" fontId="38" fillId="2" borderId="20" xfId="0" applyFont="1" applyFill="1" applyBorder="1" applyAlignment="1" applyProtection="1">
      <alignment horizontal="center" vertical="center" wrapText="1"/>
      <protection locked="0"/>
    </xf>
    <xf numFmtId="0" fontId="38" fillId="2" borderId="20" xfId="0" applyFont="1" applyFill="1" applyBorder="1" applyAlignment="1" applyProtection="1">
      <alignment horizontal="center" vertical="center" wrapText="1"/>
      <protection hidden="1"/>
    </xf>
    <xf numFmtId="0" fontId="38" fillId="0" borderId="13" xfId="0" applyFont="1" applyFill="1" applyBorder="1" applyAlignment="1" applyProtection="1">
      <alignment horizontal="center" vertical="center" wrapText="1"/>
      <protection locked="0"/>
    </xf>
    <xf numFmtId="0" fontId="37" fillId="2" borderId="55" xfId="0" applyFont="1" applyFill="1" applyBorder="1" applyAlignment="1" applyProtection="1">
      <alignment horizontal="center" vertical="center"/>
      <protection locked="0"/>
    </xf>
    <xf numFmtId="0" fontId="37" fillId="2" borderId="12" xfId="0" applyFont="1" applyFill="1" applyBorder="1" applyAlignment="1" applyProtection="1">
      <alignment horizontal="center" vertical="center"/>
      <protection locked="0"/>
    </xf>
    <xf numFmtId="0" fontId="37" fillId="2" borderId="5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xf>
    <xf numFmtId="0" fontId="37" fillId="0" borderId="20" xfId="0" applyFont="1" applyFill="1" applyBorder="1" applyAlignment="1" applyProtection="1">
      <alignment horizontal="center" vertical="center" wrapText="1"/>
    </xf>
    <xf numFmtId="0" fontId="38" fillId="2" borderId="21" xfId="0" applyFont="1" applyFill="1" applyBorder="1" applyAlignment="1" applyProtection="1">
      <alignment horizontal="center" vertical="center" wrapText="1"/>
      <protection locked="0"/>
    </xf>
    <xf numFmtId="14" fontId="37" fillId="2" borderId="55" xfId="0" applyNumberFormat="1" applyFont="1" applyFill="1" applyBorder="1" applyAlignment="1" applyProtection="1">
      <alignment horizontal="center" vertical="center" wrapText="1"/>
      <protection locked="0"/>
    </xf>
    <xf numFmtId="14" fontId="37" fillId="2" borderId="12" xfId="0" applyNumberFormat="1" applyFont="1" applyFill="1" applyBorder="1" applyAlignment="1" applyProtection="1">
      <alignment horizontal="center" vertical="center" wrapText="1"/>
      <protection locked="0"/>
    </xf>
    <xf numFmtId="14" fontId="37" fillId="2" borderId="56" xfId="0" applyNumberFormat="1" applyFont="1" applyFill="1" applyBorder="1" applyAlignment="1" applyProtection="1">
      <alignment horizontal="center" vertical="center" wrapText="1"/>
      <protection locked="0"/>
    </xf>
    <xf numFmtId="0" fontId="37" fillId="14" borderId="14"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protection locked="0"/>
    </xf>
    <xf numFmtId="0" fontId="39" fillId="2" borderId="26" xfId="0" applyFont="1" applyFill="1" applyBorder="1" applyAlignment="1" applyProtection="1">
      <alignment horizontal="center" vertical="center" wrapText="1"/>
      <protection locked="0"/>
    </xf>
    <xf numFmtId="0" fontId="37" fillId="14" borderId="21" xfId="0" applyFont="1" applyFill="1" applyBorder="1" applyAlignment="1" applyProtection="1">
      <alignment horizontal="center" vertical="center" wrapText="1"/>
    </xf>
    <xf numFmtId="0" fontId="37" fillId="2" borderId="20"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8" fillId="14" borderId="20" xfId="0" applyFont="1" applyFill="1" applyBorder="1" applyAlignment="1" applyProtection="1">
      <alignment horizontal="center" vertical="center" wrapText="1"/>
    </xf>
    <xf numFmtId="0" fontId="38" fillId="14" borderId="14"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protection locked="0"/>
    </xf>
    <xf numFmtId="0" fontId="16" fillId="2" borderId="44" xfId="0" applyFont="1" applyFill="1" applyBorder="1" applyAlignment="1" applyProtection="1">
      <alignment horizontal="center" vertical="center" wrapText="1"/>
      <protection locked="0"/>
    </xf>
    <xf numFmtId="0" fontId="16" fillId="2" borderId="40"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33"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14" borderId="9" xfId="0" applyFont="1" applyFill="1" applyBorder="1" applyAlignment="1" applyProtection="1">
      <alignment horizontal="center" vertical="center" wrapText="1"/>
    </xf>
    <xf numFmtId="0" fontId="17" fillId="14" borderId="3" xfId="0" applyFont="1" applyFill="1" applyBorder="1" applyAlignment="1" applyProtection="1">
      <alignment horizontal="center" vertical="center" wrapText="1"/>
    </xf>
    <xf numFmtId="0" fontId="17" fillId="14" borderId="23" xfId="0" applyFont="1" applyFill="1" applyBorder="1" applyAlignment="1" applyProtection="1">
      <alignment horizontal="center" vertical="center" wrapText="1"/>
    </xf>
    <xf numFmtId="0" fontId="17" fillId="14" borderId="10" xfId="0" applyFont="1" applyFill="1" applyBorder="1" applyAlignment="1" applyProtection="1">
      <alignment horizontal="center" vertical="center" wrapText="1"/>
    </xf>
    <xf numFmtId="0" fontId="17" fillId="14" borderId="28" xfId="0" applyFont="1" applyFill="1" applyBorder="1" applyAlignment="1" applyProtection="1">
      <alignment horizontal="center" vertical="center" wrapText="1"/>
    </xf>
    <xf numFmtId="0" fontId="17" fillId="14" borderId="24"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protection locked="0"/>
    </xf>
    <xf numFmtId="0" fontId="16" fillId="2" borderId="45" xfId="0" applyFont="1" applyFill="1" applyBorder="1" applyAlignment="1" applyProtection="1">
      <alignment horizontal="center" vertical="center" wrapText="1"/>
      <protection locked="0"/>
    </xf>
    <xf numFmtId="0" fontId="16" fillId="2" borderId="4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7" fillId="14" borderId="20" xfId="0" applyFont="1" applyFill="1" applyBorder="1" applyAlignment="1" applyProtection="1">
      <alignment horizontal="center" vertical="center" wrapText="1"/>
    </xf>
    <xf numFmtId="0" fontId="17" fillId="14" borderId="2"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xf>
    <xf numFmtId="0" fontId="15" fillId="2" borderId="6"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7" fillId="14" borderId="43" xfId="0" applyFont="1" applyFill="1" applyBorder="1" applyAlignment="1" applyProtection="1">
      <alignment horizontal="center" vertical="center" wrapText="1"/>
    </xf>
    <xf numFmtId="0" fontId="17" fillId="14" borderId="38"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18" fillId="2" borderId="22" xfId="0" applyNumberFormat="1" applyFont="1" applyFill="1" applyBorder="1" applyAlignment="1" applyProtection="1">
      <alignment horizontal="center" vertical="center"/>
    </xf>
    <xf numFmtId="0" fontId="18" fillId="2" borderId="44" xfId="0" applyNumberFormat="1" applyFont="1" applyFill="1" applyBorder="1" applyAlignment="1" applyProtection="1">
      <alignment horizontal="center" vertical="center"/>
    </xf>
    <xf numFmtId="0" fontId="18" fillId="2" borderId="40" xfId="0" applyNumberFormat="1" applyFont="1" applyFill="1" applyBorder="1" applyAlignment="1" applyProtection="1">
      <alignment horizontal="center" vertical="center"/>
    </xf>
    <xf numFmtId="0" fontId="17" fillId="14" borderId="19" xfId="0" applyFont="1" applyFill="1" applyBorder="1" applyAlignment="1" applyProtection="1">
      <alignment horizontal="center" vertical="center" wrapText="1"/>
    </xf>
    <xf numFmtId="0" fontId="17" fillId="14" borderId="1"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wrapText="1"/>
    </xf>
    <xf numFmtId="0" fontId="17" fillId="14" borderId="21" xfId="0" applyFont="1" applyFill="1" applyBorder="1" applyAlignment="1" applyProtection="1">
      <alignment horizontal="center" vertical="center" wrapText="1"/>
    </xf>
    <xf numFmtId="0" fontId="17" fillId="14" borderId="13"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16"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4"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14" fillId="10" borderId="2" xfId="0" applyFont="1" applyFill="1" applyBorder="1" applyAlignment="1" applyProtection="1">
      <alignment horizontal="center" vertical="center" wrapText="1"/>
      <protection locked="0"/>
    </xf>
    <xf numFmtId="0" fontId="15" fillId="2" borderId="48"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9" fillId="2" borderId="45" xfId="0" applyFont="1" applyFill="1" applyBorder="1" applyAlignment="1" applyProtection="1">
      <alignment horizontal="center" vertical="center" wrapText="1"/>
    </xf>
    <xf numFmtId="0" fontId="19" fillId="2" borderId="49" xfId="0" applyFont="1" applyFill="1" applyBorder="1" applyAlignment="1" applyProtection="1">
      <alignment horizontal="center" vertical="center" wrapText="1"/>
    </xf>
    <xf numFmtId="0" fontId="18" fillId="14" borderId="2" xfId="0" applyFont="1" applyFill="1" applyBorder="1" applyProtection="1"/>
    <xf numFmtId="0" fontId="17" fillId="2" borderId="2" xfId="0" applyFont="1" applyFill="1" applyBorder="1" applyAlignment="1" applyProtection="1">
      <alignment horizontal="center" vertical="center" wrapText="1"/>
    </xf>
    <xf numFmtId="49" fontId="16" fillId="0" borderId="2" xfId="0" applyNumberFormat="1"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wrapText="1"/>
    </xf>
    <xf numFmtId="0" fontId="17" fillId="14" borderId="47"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xf>
    <xf numFmtId="0" fontId="17" fillId="14" borderId="46" xfId="0" applyFont="1" applyFill="1" applyBorder="1" applyAlignment="1" applyProtection="1">
      <alignment horizontal="center" vertical="center" wrapText="1"/>
    </xf>
    <xf numFmtId="0" fontId="17" fillId="14" borderId="15" xfId="0" applyFont="1" applyFill="1" applyBorder="1" applyAlignment="1" applyProtection="1">
      <alignment horizontal="center" vertical="center" wrapText="1"/>
    </xf>
    <xf numFmtId="0" fontId="22" fillId="2" borderId="39"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14" fillId="10" borderId="34" xfId="0" applyFont="1" applyFill="1" applyBorder="1" applyAlignment="1" applyProtection="1">
      <alignment horizontal="center" vertical="center" wrapText="1"/>
      <protection locked="0"/>
    </xf>
    <xf numFmtId="0" fontId="14" fillId="10" borderId="30"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6" fillId="10" borderId="2" xfId="1" applyNumberFormat="1"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10" borderId="14" xfId="1" applyNumberFormat="1" applyFont="1" applyFill="1" applyBorder="1" applyAlignment="1" applyProtection="1">
      <alignment horizontal="center" vertical="center" wrapText="1"/>
      <protection locked="0"/>
    </xf>
    <xf numFmtId="0" fontId="16" fillId="10" borderId="14" xfId="0" applyFont="1" applyFill="1" applyBorder="1" applyAlignment="1" applyProtection="1">
      <alignment horizontal="center" vertical="center" wrapText="1"/>
      <protection locked="0"/>
    </xf>
    <xf numFmtId="0" fontId="18" fillId="0" borderId="22" xfId="0" applyFont="1" applyBorder="1" applyAlignment="1">
      <alignment horizontal="center"/>
    </xf>
    <xf numFmtId="0" fontId="18" fillId="0" borderId="44" xfId="0" applyFont="1" applyBorder="1" applyAlignment="1">
      <alignment horizontal="center"/>
    </xf>
    <xf numFmtId="0" fontId="18" fillId="0" borderId="40" xfId="0" applyFont="1" applyBorder="1" applyAlignment="1">
      <alignment horizontal="center"/>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22" fillId="0" borderId="0" xfId="0" applyFont="1" applyBorder="1" applyAlignment="1">
      <alignment horizontal="center" vertical="center" wrapText="1"/>
    </xf>
    <xf numFmtId="0" fontId="14" fillId="0" borderId="0" xfId="0" quotePrefix="1" applyFont="1" applyBorder="1" applyAlignment="1">
      <alignment horizontal="left" vertical="center" wrapText="1"/>
    </xf>
    <xf numFmtId="0" fontId="22" fillId="0" borderId="0" xfId="0" applyFont="1" applyBorder="1" applyAlignment="1">
      <alignment horizontal="left" vertical="center" wrapText="1"/>
    </xf>
    <xf numFmtId="0" fontId="18" fillId="0" borderId="25" xfId="0" applyFont="1" applyBorder="1" applyAlignment="1">
      <alignment horizontal="center"/>
    </xf>
    <xf numFmtId="0" fontId="18" fillId="0" borderId="26" xfId="0" applyFont="1" applyBorder="1" applyAlignment="1">
      <alignment horizontal="center"/>
    </xf>
    <xf numFmtId="0" fontId="18" fillId="0" borderId="5" xfId="0" applyFont="1" applyBorder="1" applyAlignment="1">
      <alignment horizontal="center"/>
    </xf>
    <xf numFmtId="0" fontId="22" fillId="0" borderId="25" xfId="0" applyFont="1" applyBorder="1" applyAlignment="1">
      <alignment horizontal="center" vertical="top" wrapText="1"/>
    </xf>
    <xf numFmtId="0" fontId="22" fillId="0" borderId="26" xfId="0" applyFont="1" applyBorder="1" applyAlignment="1">
      <alignment horizontal="center" vertical="top" wrapText="1"/>
    </xf>
    <xf numFmtId="0" fontId="22" fillId="0" borderId="5" xfId="0" applyFont="1" applyBorder="1" applyAlignment="1">
      <alignment horizontal="center" vertical="top" wrapText="1"/>
    </xf>
    <xf numFmtId="0" fontId="10" fillId="0" borderId="23" xfId="0" applyFont="1" applyBorder="1" applyAlignment="1">
      <alignment horizontal="center"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8" fillId="11" borderId="11" xfId="0" applyFont="1" applyFill="1" applyBorder="1" applyAlignment="1">
      <alignment horizontal="center" vertical="center"/>
    </xf>
    <xf numFmtId="0" fontId="18" fillId="11" borderId="1"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1"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4" xfId="0" applyFont="1" applyBorder="1" applyAlignment="1">
      <alignment horizontal="center" vertical="center" wrapText="1"/>
    </xf>
    <xf numFmtId="0" fontId="14" fillId="0" borderId="2" xfId="0" applyFont="1" applyBorder="1" applyAlignment="1">
      <alignment horizontal="center" vertical="center" wrapText="1"/>
    </xf>
    <xf numFmtId="0" fontId="22" fillId="13"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17" fillId="0" borderId="2" xfId="0" applyFont="1" applyBorder="1" applyAlignment="1">
      <alignment horizontal="center"/>
    </xf>
    <xf numFmtId="0" fontId="27" fillId="0" borderId="27" xfId="0" applyFont="1" applyBorder="1" applyAlignment="1">
      <alignment horizontal="center"/>
    </xf>
    <xf numFmtId="0" fontId="27" fillId="0" borderId="0" xfId="0" applyFont="1" applyBorder="1" applyAlignment="1">
      <alignment horizontal="center"/>
    </xf>
    <xf numFmtId="0" fontId="27" fillId="0" borderId="29" xfId="0" applyFont="1" applyBorder="1" applyAlignment="1">
      <alignment horizontal="center"/>
    </xf>
    <xf numFmtId="0" fontId="27" fillId="0" borderId="31" xfId="0" applyFont="1" applyBorder="1" applyAlignment="1">
      <alignment horizontal="center"/>
    </xf>
    <xf numFmtId="0" fontId="27" fillId="0" borderId="17" xfId="0" applyFont="1" applyBorder="1" applyAlignment="1">
      <alignment horizontal="center"/>
    </xf>
    <xf numFmtId="0" fontId="27" fillId="0" borderId="32" xfId="0" applyFont="1" applyBorder="1" applyAlignment="1">
      <alignment horizontal="center"/>
    </xf>
    <xf numFmtId="0" fontId="18" fillId="0" borderId="2" xfId="0" applyFont="1" applyBorder="1" applyAlignment="1">
      <alignment horizontal="left"/>
    </xf>
    <xf numFmtId="14" fontId="18" fillId="0" borderId="2" xfId="0" quotePrefix="1" applyNumberFormat="1" applyFont="1" applyBorder="1" applyAlignment="1" applyProtection="1">
      <alignment horizontal="left"/>
      <protection locked="0"/>
    </xf>
    <xf numFmtId="14" fontId="18" fillId="0" borderId="2" xfId="0" applyNumberFormat="1" applyFont="1" applyBorder="1" applyAlignment="1" applyProtection="1">
      <alignment horizontal="left"/>
      <protection locked="0"/>
    </xf>
    <xf numFmtId="0" fontId="18" fillId="0" borderId="2" xfId="0" applyFont="1" applyBorder="1" applyAlignment="1" applyProtection="1">
      <alignment horizontal="left"/>
      <protection locked="0"/>
    </xf>
    <xf numFmtId="0" fontId="14" fillId="0" borderId="0"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22" fillId="0" borderId="4" xfId="0" applyFont="1" applyBorder="1" applyAlignment="1">
      <alignment horizontal="center" vertical="top" wrapText="1"/>
    </xf>
    <xf numFmtId="0" fontId="18" fillId="0" borderId="4" xfId="0" applyFont="1" applyBorder="1" applyAlignment="1">
      <alignment horizontal="center" vertical="top"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14" fillId="0" borderId="3" xfId="0" applyFont="1" applyBorder="1" applyAlignment="1">
      <alignment horizontal="left" vertical="center"/>
    </xf>
    <xf numFmtId="0" fontId="18" fillId="0" borderId="9" xfId="0" applyFont="1" applyBorder="1" applyAlignment="1">
      <alignment horizontal="center"/>
    </xf>
    <xf numFmtId="0" fontId="18" fillId="0" borderId="27" xfId="0" applyFont="1" applyBorder="1" applyAlignment="1">
      <alignment horizontal="center"/>
    </xf>
    <xf numFmtId="0" fontId="18" fillId="0" borderId="34" xfId="0" applyFont="1" applyBorder="1" applyAlignment="1">
      <alignment horizontal="center"/>
    </xf>
    <xf numFmtId="0" fontId="9" fillId="0" borderId="2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7" fillId="0" borderId="22" xfId="0" applyFont="1" applyBorder="1" applyAlignment="1">
      <alignment horizontal="center"/>
    </xf>
    <xf numFmtId="0" fontId="17" fillId="0" borderId="40" xfId="0" applyFont="1" applyBorder="1" applyAlignment="1">
      <alignment horizontal="center"/>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0" borderId="0" xfId="0" applyFont="1" applyBorder="1" applyAlignment="1">
      <alignment horizontal="left" vertical="top" wrapText="1"/>
    </xf>
    <xf numFmtId="0" fontId="22" fillId="5" borderId="1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17" fillId="0" borderId="0" xfId="0" applyFont="1" applyBorder="1" applyAlignment="1">
      <alignment horizontal="center" vertical="center" wrapText="1"/>
    </xf>
    <xf numFmtId="0" fontId="20" fillId="2" borderId="0" xfId="0" applyFont="1" applyFill="1" applyBorder="1" applyAlignment="1">
      <alignment horizontal="center" wrapText="1"/>
    </xf>
    <xf numFmtId="0" fontId="22" fillId="0" borderId="8" xfId="0" applyFont="1" applyBorder="1" applyAlignment="1">
      <alignment horizont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0" fontId="22" fillId="0" borderId="23" xfId="0" applyFont="1" applyBorder="1" applyAlignment="1">
      <alignment horizontal="center" vertical="top" wrapText="1"/>
    </xf>
    <xf numFmtId="0" fontId="22" fillId="0" borderId="29" xfId="0" applyFont="1" applyBorder="1" applyAlignment="1">
      <alignment horizontal="center" vertical="top" wrapText="1"/>
    </xf>
    <xf numFmtId="0" fontId="22" fillId="0" borderId="30" xfId="0" applyFont="1" applyBorder="1" applyAlignment="1">
      <alignment horizontal="center" vertical="top"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14" fillId="0" borderId="4" xfId="0" applyFont="1" applyBorder="1" applyAlignment="1">
      <alignment horizontal="center" vertical="top" wrapText="1"/>
    </xf>
    <xf numFmtId="0" fontId="12" fillId="0" borderId="0" xfId="0" applyFont="1" applyFill="1" applyBorder="1" applyAlignment="1">
      <alignment horizontal="center" vertical="center" wrapText="1"/>
    </xf>
    <xf numFmtId="0" fontId="22" fillId="0" borderId="2" xfId="0" applyFont="1" applyFill="1" applyBorder="1" applyAlignment="1">
      <alignment horizontal="center" vertical="center" textRotation="90"/>
    </xf>
    <xf numFmtId="0" fontId="18" fillId="9" borderId="11" xfId="0" applyFont="1" applyFill="1" applyBorder="1" applyAlignment="1">
      <alignment horizontal="center" vertical="center"/>
    </xf>
    <xf numFmtId="0" fontId="18" fillId="9" borderId="1" xfId="0" applyFont="1" applyFill="1" applyBorder="1" applyAlignment="1">
      <alignment horizontal="center" vertical="center"/>
    </xf>
    <xf numFmtId="0" fontId="22" fillId="0" borderId="9" xfId="0" applyFont="1" applyBorder="1" applyAlignment="1">
      <alignment horizontal="center" vertical="top" wrapText="1"/>
    </xf>
    <xf numFmtId="0" fontId="22" fillId="0" borderId="27" xfId="0" applyFont="1" applyBorder="1" applyAlignment="1">
      <alignment horizontal="center" vertical="top" wrapText="1"/>
    </xf>
    <xf numFmtId="0" fontId="22" fillId="0" borderId="34" xfId="0" applyFont="1" applyBorder="1" applyAlignment="1">
      <alignment horizontal="center" vertical="top" wrapText="1"/>
    </xf>
    <xf numFmtId="0" fontId="22" fillId="0" borderId="2" xfId="0" applyFont="1" applyBorder="1" applyAlignment="1">
      <alignment horizontal="center" vertical="center" wrapText="1"/>
    </xf>
    <xf numFmtId="0" fontId="18" fillId="0" borderId="0" xfId="0" applyFont="1" applyFill="1" applyBorder="1" applyAlignment="1">
      <alignment horizontal="center"/>
    </xf>
    <xf numFmtId="0" fontId="18" fillId="0" borderId="0" xfId="0" applyFont="1" applyBorder="1" applyAlignment="1">
      <alignment horizontal="center"/>
    </xf>
    <xf numFmtId="0" fontId="17" fillId="0" borderId="3" xfId="0" applyFont="1" applyBorder="1" applyAlignment="1">
      <alignment horizontal="center" vertical="center" wrapText="1"/>
    </xf>
    <xf numFmtId="0" fontId="22" fillId="0" borderId="0" xfId="0" applyFont="1" applyBorder="1" applyAlignment="1">
      <alignment horizontal="center" vertical="top" wrapText="1"/>
    </xf>
    <xf numFmtId="0" fontId="14" fillId="0" borderId="0" xfId="0" applyFont="1" applyBorder="1" applyAlignment="1">
      <alignment horizontal="center" vertical="top" wrapText="1"/>
    </xf>
    <xf numFmtId="0" fontId="20" fillId="2" borderId="0" xfId="0" applyFont="1" applyFill="1" applyBorder="1" applyAlignment="1">
      <alignment horizontal="center" vertical="center" textRotation="90" wrapText="1"/>
    </xf>
    <xf numFmtId="0" fontId="21" fillId="0" borderId="0" xfId="0" applyFont="1" applyBorder="1" applyAlignment="1">
      <alignment horizontal="justify" vertical="top" wrapText="1"/>
    </xf>
    <xf numFmtId="0" fontId="18" fillId="0" borderId="4" xfId="0" applyFont="1" applyBorder="1" applyAlignment="1">
      <alignment horizontal="center"/>
    </xf>
    <xf numFmtId="0" fontId="18" fillId="0" borderId="12" xfId="0" applyFont="1" applyBorder="1" applyAlignment="1">
      <alignment horizontal="center"/>
    </xf>
    <xf numFmtId="0" fontId="14" fillId="0" borderId="2"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 xfId="0" applyFont="1" applyBorder="1" applyAlignment="1">
      <alignment horizontal="center" vertical="center" wrapText="1"/>
    </xf>
    <xf numFmtId="0" fontId="17" fillId="5" borderId="1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33" fillId="15" borderId="37"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16"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33" fillId="15" borderId="14"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32" fillId="15" borderId="21"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36" fillId="15" borderId="6" xfId="0" applyFont="1" applyFill="1" applyBorder="1" applyAlignment="1">
      <alignment horizontal="right" vertical="center" wrapText="1"/>
    </xf>
    <xf numFmtId="0" fontId="35" fillId="13" borderId="15"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32" fillId="15" borderId="2" xfId="0" applyFont="1" applyFill="1" applyBorder="1" applyAlignment="1">
      <alignment horizontal="center" vertical="center" wrapText="1"/>
    </xf>
    <xf numFmtId="0" fontId="36" fillId="15" borderId="8" xfId="0" applyFont="1" applyFill="1" applyBorder="1" applyAlignment="1">
      <alignment horizontal="left" vertical="center" wrapText="1"/>
    </xf>
    <xf numFmtId="0" fontId="36" fillId="15" borderId="6" xfId="0" applyFont="1" applyFill="1" applyBorder="1" applyAlignment="1">
      <alignment horizontal="left" vertical="center" wrapText="1"/>
    </xf>
    <xf numFmtId="0" fontId="3" fillId="15" borderId="53" xfId="0" applyFont="1" applyFill="1" applyBorder="1" applyAlignment="1">
      <alignment horizontal="center" vertical="center" wrapText="1"/>
    </xf>
    <xf numFmtId="0" fontId="3" fillId="15" borderId="36" xfId="0" applyFont="1" applyFill="1" applyBorder="1" applyAlignment="1">
      <alignment horizontal="center" vertical="center" wrapText="1"/>
    </xf>
    <xf numFmtId="0" fontId="35" fillId="8" borderId="53" xfId="0" applyFont="1" applyFill="1" applyBorder="1" applyAlignment="1">
      <alignment horizontal="center" vertical="center" wrapText="1"/>
    </xf>
    <xf numFmtId="0" fontId="35" fillId="8" borderId="36" xfId="0" applyFont="1" applyFill="1" applyBorder="1" applyAlignment="1">
      <alignment horizontal="center" vertical="center" wrapText="1"/>
    </xf>
    <xf numFmtId="0" fontId="33" fillId="15" borderId="53" xfId="0" applyFont="1" applyFill="1" applyBorder="1" applyAlignment="1">
      <alignment horizontal="center" vertical="center" wrapText="1"/>
    </xf>
    <xf numFmtId="0" fontId="33" fillId="15" borderId="36" xfId="0" applyFont="1" applyFill="1" applyBorder="1" applyAlignment="1">
      <alignment horizontal="center" vertical="center" wrapText="1"/>
    </xf>
    <xf numFmtId="0" fontId="31" fillId="15" borderId="50" xfId="0" applyFont="1" applyFill="1" applyBorder="1" applyAlignment="1">
      <alignment horizontal="center" vertical="center" wrapText="1"/>
    </xf>
    <xf numFmtId="0" fontId="31" fillId="15" borderId="51" xfId="0" applyFont="1" applyFill="1" applyBorder="1" applyAlignment="1">
      <alignment horizontal="center" vertical="center" wrapText="1"/>
    </xf>
    <xf numFmtId="0" fontId="31" fillId="15" borderId="52" xfId="0" applyFont="1" applyFill="1" applyBorder="1" applyAlignment="1">
      <alignment horizontal="center" vertical="center" wrapText="1"/>
    </xf>
    <xf numFmtId="0" fontId="35" fillId="13" borderId="35" xfId="0" applyFont="1" applyFill="1" applyBorder="1" applyAlignment="1">
      <alignment horizontal="center" vertical="center" wrapText="1"/>
    </xf>
    <xf numFmtId="0" fontId="35" fillId="13" borderId="36" xfId="0" applyFont="1" applyFill="1" applyBorder="1" applyAlignment="1">
      <alignment horizontal="center" vertical="center" wrapText="1"/>
    </xf>
    <xf numFmtId="0" fontId="32" fillId="15" borderId="53" xfId="0" applyFont="1" applyFill="1" applyBorder="1" applyAlignment="1">
      <alignment horizontal="center" vertical="center" wrapText="1"/>
    </xf>
    <xf numFmtId="0" fontId="32" fillId="15" borderId="36" xfId="0" applyFont="1" applyFill="1" applyBorder="1" applyAlignment="1">
      <alignment horizontal="center" vertical="center" wrapText="1"/>
    </xf>
    <xf numFmtId="0" fontId="30" fillId="15" borderId="0" xfId="0" applyFont="1" applyFill="1" applyAlignment="1">
      <alignment horizontal="center" vertical="center" wrapText="1"/>
    </xf>
    <xf numFmtId="0" fontId="32" fillId="15" borderId="53" xfId="0" applyFont="1" applyFill="1" applyBorder="1" applyAlignment="1">
      <alignment horizontal="left" vertical="center" wrapText="1"/>
    </xf>
    <xf numFmtId="0" fontId="32" fillId="15" borderId="35" xfId="0" applyFont="1" applyFill="1" applyBorder="1" applyAlignment="1">
      <alignment horizontal="left" vertical="center" wrapText="1"/>
    </xf>
    <xf numFmtId="0" fontId="32" fillId="15" borderId="25" xfId="0" applyFont="1" applyFill="1" applyBorder="1" applyAlignment="1">
      <alignment horizontal="center" vertical="center" wrapText="1"/>
    </xf>
    <xf numFmtId="0" fontId="32" fillId="15" borderId="5" xfId="0" applyFont="1" applyFill="1" applyBorder="1" applyAlignment="1">
      <alignment horizontal="center" vertical="center" wrapText="1"/>
    </xf>
    <xf numFmtId="0" fontId="33" fillId="15" borderId="25" xfId="0" applyFont="1" applyFill="1" applyBorder="1" applyAlignment="1">
      <alignment horizontal="center" vertical="center" wrapText="1"/>
    </xf>
    <xf numFmtId="0" fontId="33" fillId="15" borderId="5" xfId="0" applyFont="1" applyFill="1" applyBorder="1" applyAlignment="1">
      <alignment horizontal="center" vertical="center" wrapText="1"/>
    </xf>
    <xf numFmtId="0" fontId="38" fillId="11" borderId="2" xfId="0" applyFont="1" applyFill="1" applyBorder="1" applyAlignment="1" applyProtection="1">
      <alignment horizontal="center" vertical="center" wrapText="1"/>
      <protection locked="0"/>
    </xf>
  </cellXfs>
  <cellStyles count="2">
    <cellStyle name="Normal" xfId="0" builtinId="0"/>
    <cellStyle name="Porcentaje" xfId="1" builtinId="5"/>
  </cellStyles>
  <dxfs count="235">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FFFCC"/>
      <color rgb="FFFF5050"/>
      <color rgb="FFFF0066"/>
      <color rgb="FFFFD685"/>
      <color rgb="FFFFCC66"/>
      <color rgb="FFFFD211"/>
      <color rgb="FFFFD54F"/>
      <color rgb="FFFFCE33"/>
      <color rgb="FFFFD03B"/>
      <color rgb="FFFFD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A1"/><Relationship Id="rId7" Type="http://schemas.openxmlformats.org/officeDocument/2006/relationships/hyperlink" Target="#ESCALA!A1"/><Relationship Id="rId2" Type="http://schemas.openxmlformats.org/officeDocument/2006/relationships/hyperlink" Target="#'01-Mapa de riesgo'!A1"/><Relationship Id="rId1" Type="http://schemas.openxmlformats.org/officeDocument/2006/relationships/hyperlink" Target="#'Formato Plan Manejo Riesgos'!A1"/><Relationship Id="rId6" Type="http://schemas.openxmlformats.org/officeDocument/2006/relationships/image" Target="../media/image1.png"/><Relationship Id="rId5" Type="http://schemas.openxmlformats.org/officeDocument/2006/relationships/hyperlink" Target="https://appserver.utp.edu.co/cas/login?service=http://reportes.utp.edu.co/aplicaciones/j_spring_cas_security_check;jsessionid=CEB468ABE27A1F4F883717EFB9613F88" TargetMode="External"/><Relationship Id="rId4" Type="http://schemas.openxmlformats.org/officeDocument/2006/relationships/hyperlink" Target="#'03-Seguimiento'!A1"/></Relationships>
</file>

<file path=xl/drawings/_rels/drawing3.xml.rels><?xml version="1.0" encoding="UTF-8" standalone="yes"?>
<Relationships xmlns="http://schemas.openxmlformats.org/package/2006/relationships"><Relationship Id="rId3" Type="http://schemas.openxmlformats.org/officeDocument/2006/relationships/hyperlink" Target="#'01-Mapa de riesgo'!A1"/><Relationship Id="rId2" Type="http://schemas.openxmlformats.org/officeDocument/2006/relationships/hyperlink" Target="#INSTRUCTIVO!A1"/><Relationship Id="rId1" Type="http://schemas.openxmlformats.org/officeDocument/2006/relationships/hyperlink" Target="#'02-Plan Contingencia'!A1"/><Relationship Id="rId6" Type="http://schemas.openxmlformats.org/officeDocument/2006/relationships/hyperlink" Target="#ESCALA!A1"/><Relationship Id="rId5" Type="http://schemas.openxmlformats.org/officeDocument/2006/relationships/image" Target="../media/image1.png"/><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173490</xdr:colOff>
      <xdr:row>0</xdr:row>
      <xdr:rowOff>0</xdr:rowOff>
    </xdr:from>
    <xdr:to>
      <xdr:col>0</xdr:col>
      <xdr:colOff>1496786</xdr:colOff>
      <xdr:row>3</xdr:row>
      <xdr:rowOff>226219</xdr:rowOff>
    </xdr:to>
    <xdr:pic>
      <xdr:nvPicPr>
        <xdr:cNvPr id="9" name="8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490" y="0"/>
          <a:ext cx="1323296" cy="9610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21</xdr:row>
      <xdr:rowOff>34925</xdr:rowOff>
    </xdr:from>
    <xdr:to>
      <xdr:col>17</xdr:col>
      <xdr:colOff>0</xdr:colOff>
      <xdr:row>26</xdr:row>
      <xdr:rowOff>0</xdr:rowOff>
    </xdr:to>
    <xdr:sp macro="" textlink="">
      <xdr:nvSpPr>
        <xdr:cNvPr id="7184" name="AutoShape 16">
          <a:hlinkClick xmlns:r="http://schemas.openxmlformats.org/officeDocument/2006/relationships" r:id="rId1"/>
        </xdr:cNvPr>
        <xdr:cNvSpPr>
          <a:spLocks noChangeArrowheads="1"/>
        </xdr:cNvSpPr>
      </xdr:nvSpPr>
      <xdr:spPr bwMode="auto">
        <a:xfrm>
          <a:off x="15554325" y="8362950"/>
          <a:ext cx="1447800" cy="1143000"/>
        </a:xfrm>
        <a:prstGeom prst="leftArrow">
          <a:avLst>
            <a:gd name="adj1" fmla="val 50000"/>
            <a:gd name="adj2" fmla="val 31667"/>
          </a:avLst>
        </a:prstGeom>
        <a:solidFill>
          <a:srgbClr val="FF9900"/>
        </a:solidFill>
        <a:ln w="9525">
          <a:solidFill>
            <a:srgbClr val="FF9900"/>
          </a:solidFill>
          <a:miter lim="800000"/>
          <a:headEnd/>
          <a:tailEnd/>
        </a:ln>
        <a:effectLst>
          <a:outerShdw dist="107763" dir="18900000" algn="ctr" rotWithShape="0">
            <a:srgbClr val="808080">
              <a:alpha val="50000"/>
            </a:srgbClr>
          </a:outerShdw>
        </a:effectLst>
      </xdr:spPr>
      <xdr:txBody>
        <a:bodyPr vertOverflow="clip" wrap="square" lIns="27432" tIns="22860" rIns="27432" bIns="0" anchor="t" upright="1"/>
        <a:lstStyle/>
        <a:p>
          <a:pPr algn="ctr" rtl="0">
            <a:defRPr sz="1000"/>
          </a:pPr>
          <a:endParaRPr lang="es-ES" sz="1000" b="1" i="0" u="none" strike="noStrike" baseline="0">
            <a:solidFill>
              <a:srgbClr val="000000"/>
            </a:solidFill>
            <a:latin typeface="Arial"/>
            <a:cs typeface="Arial"/>
          </a:endParaRPr>
        </a:p>
        <a:p>
          <a:pPr algn="ctr" rtl="0">
            <a:defRPr sz="1000"/>
          </a:pPr>
          <a:r>
            <a:rPr lang="es-ES" sz="1000" b="1" i="0" u="none" strike="noStrike" baseline="0">
              <a:solidFill>
                <a:srgbClr val="000000"/>
              </a:solidFill>
              <a:latin typeface="Arial"/>
              <a:cs typeface="Arial"/>
            </a:rPr>
            <a:t>NUEVO RIESGO</a:t>
          </a:r>
        </a:p>
      </xdr:txBody>
    </xdr:sp>
    <xdr:clientData/>
  </xdr:twoCellAnchor>
  <xdr:twoCellAnchor>
    <xdr:from>
      <xdr:col>9</xdr:col>
      <xdr:colOff>1238250</xdr:colOff>
      <xdr:row>33</xdr:row>
      <xdr:rowOff>137319</xdr:rowOff>
    </xdr:from>
    <xdr:to>
      <xdr:col>10</xdr:col>
      <xdr:colOff>1309688</xdr:colOff>
      <xdr:row>37</xdr:row>
      <xdr:rowOff>71437</xdr:rowOff>
    </xdr:to>
    <xdr:sp macro="" textlink="">
      <xdr:nvSpPr>
        <xdr:cNvPr id="5" name="4 Rectángulo redondeado">
          <a:hlinkClick xmlns:r="http://schemas.openxmlformats.org/officeDocument/2006/relationships" r:id="rId2"/>
        </xdr:cNvPr>
        <xdr:cNvSpPr/>
      </xdr:nvSpPr>
      <xdr:spPr>
        <a:xfrm>
          <a:off x="13882688" y="18651538"/>
          <a:ext cx="1583531" cy="60086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10</xdr:col>
      <xdr:colOff>1500301</xdr:colOff>
      <xdr:row>33</xdr:row>
      <xdr:rowOff>89695</xdr:rowOff>
    </xdr:from>
    <xdr:to>
      <xdr:col>12</xdr:col>
      <xdr:colOff>107155</xdr:colOff>
      <xdr:row>37</xdr:row>
      <xdr:rowOff>11906</xdr:rowOff>
    </xdr:to>
    <xdr:sp macro="" textlink="">
      <xdr:nvSpPr>
        <xdr:cNvPr id="6" name="5 Rectángulo redondeado">
          <a:hlinkClick xmlns:r="http://schemas.openxmlformats.org/officeDocument/2006/relationships" r:id="rId3"/>
        </xdr:cNvPr>
        <xdr:cNvSpPr/>
      </xdr:nvSpPr>
      <xdr:spPr>
        <a:xfrm>
          <a:off x="15656832" y="18603914"/>
          <a:ext cx="1571511" cy="58896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Instructivo</a:t>
          </a:r>
        </a:p>
      </xdr:txBody>
    </xdr:sp>
    <xdr:clientData/>
  </xdr:twoCellAnchor>
  <xdr:twoCellAnchor>
    <xdr:from>
      <xdr:col>8</xdr:col>
      <xdr:colOff>705304</xdr:colOff>
      <xdr:row>33</xdr:row>
      <xdr:rowOff>159883</xdr:rowOff>
    </xdr:from>
    <xdr:to>
      <xdr:col>9</xdr:col>
      <xdr:colOff>952500</xdr:colOff>
      <xdr:row>37</xdr:row>
      <xdr:rowOff>71436</xdr:rowOff>
    </xdr:to>
    <xdr:sp macro="" textlink="">
      <xdr:nvSpPr>
        <xdr:cNvPr id="7" name="6 Rectángulo redondeado">
          <a:hlinkClick xmlns:r="http://schemas.openxmlformats.org/officeDocument/2006/relationships" r:id="rId4"/>
        </xdr:cNvPr>
        <xdr:cNvSpPr/>
      </xdr:nvSpPr>
      <xdr:spPr>
        <a:xfrm>
          <a:off x="12040054" y="18674102"/>
          <a:ext cx="1556884" cy="57830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9</xdr:col>
      <xdr:colOff>547687</xdr:colOff>
      <xdr:row>38</xdr:row>
      <xdr:rowOff>89694</xdr:rowOff>
    </xdr:from>
    <xdr:to>
      <xdr:col>11</xdr:col>
      <xdr:colOff>530793</xdr:colOff>
      <xdr:row>43</xdr:row>
      <xdr:rowOff>11905</xdr:rowOff>
    </xdr:to>
    <xdr:sp macro="" textlink="">
      <xdr:nvSpPr>
        <xdr:cNvPr id="9" name="8 Rectángulo redondeado">
          <a:hlinkClick xmlns:r="http://schemas.openxmlformats.org/officeDocument/2006/relationships" r:id="rId5"/>
        </xdr:cNvPr>
        <xdr:cNvSpPr/>
      </xdr:nvSpPr>
      <xdr:spPr>
        <a:xfrm>
          <a:off x="13192125" y="19437350"/>
          <a:ext cx="3007293" cy="75564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a:t>
          </a:r>
        </a:p>
      </xdr:txBody>
    </xdr:sp>
    <xdr:clientData/>
  </xdr:twoCellAnchor>
  <xdr:twoCellAnchor editAs="oneCell">
    <xdr:from>
      <xdr:col>0</xdr:col>
      <xdr:colOff>106590</xdr:colOff>
      <xdr:row>0</xdr:row>
      <xdr:rowOff>0</xdr:rowOff>
    </xdr:from>
    <xdr:to>
      <xdr:col>1</xdr:col>
      <xdr:colOff>605520</xdr:colOff>
      <xdr:row>3</xdr:row>
      <xdr:rowOff>205808</xdr:rowOff>
    </xdr:to>
    <xdr:pic>
      <xdr:nvPicPr>
        <xdr:cNvPr id="10" name="9 Imagen"/>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twoCellAnchor>
    <xdr:from>
      <xdr:col>12</xdr:col>
      <xdr:colOff>238125</xdr:colOff>
      <xdr:row>33</xdr:row>
      <xdr:rowOff>111125</xdr:rowOff>
    </xdr:from>
    <xdr:to>
      <xdr:col>12</xdr:col>
      <xdr:colOff>1558348</xdr:colOff>
      <xdr:row>37</xdr:row>
      <xdr:rowOff>69850</xdr:rowOff>
    </xdr:to>
    <xdr:sp macro="" textlink="">
      <xdr:nvSpPr>
        <xdr:cNvPr id="8" name="5 Rectángulo redondeado">
          <a:hlinkClick xmlns:r="http://schemas.openxmlformats.org/officeDocument/2006/relationships" r:id="rId7"/>
        </xdr:cNvPr>
        <xdr:cNvSpPr/>
      </xdr:nvSpPr>
      <xdr:spPr>
        <a:xfrm>
          <a:off x="17335500" y="18716625"/>
          <a:ext cx="1320223" cy="593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285751</xdr:colOff>
      <xdr:row>29</xdr:row>
      <xdr:rowOff>158750</xdr:rowOff>
    </xdr:from>
    <xdr:to>
      <xdr:col>15</xdr:col>
      <xdr:colOff>963037</xdr:colOff>
      <xdr:row>33</xdr:row>
      <xdr:rowOff>85725</xdr:rowOff>
    </xdr:to>
    <xdr:sp macro="" textlink="">
      <xdr:nvSpPr>
        <xdr:cNvPr id="6" name="5 Rectángulo redondeado">
          <a:hlinkClick xmlns:r="http://schemas.openxmlformats.org/officeDocument/2006/relationships" r:id="rId1"/>
        </xdr:cNvPr>
        <xdr:cNvSpPr/>
      </xdr:nvSpPr>
      <xdr:spPr>
        <a:xfrm>
          <a:off x="19173826" y="17941925"/>
          <a:ext cx="1324986"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15</xdr:col>
      <xdr:colOff>1219199</xdr:colOff>
      <xdr:row>29</xdr:row>
      <xdr:rowOff>152400</xdr:rowOff>
    </xdr:from>
    <xdr:to>
      <xdr:col>16</xdr:col>
      <xdr:colOff>210128</xdr:colOff>
      <xdr:row>33</xdr:row>
      <xdr:rowOff>66964</xdr:rowOff>
    </xdr:to>
    <xdr:sp macro="" textlink="">
      <xdr:nvSpPr>
        <xdr:cNvPr id="7" name="6 Rectángulo redondeado">
          <a:hlinkClick xmlns:r="http://schemas.openxmlformats.org/officeDocument/2006/relationships" r:id="rId2"/>
        </xdr:cNvPr>
        <xdr:cNvSpPr/>
      </xdr:nvSpPr>
      <xdr:spPr>
        <a:xfrm>
          <a:off x="20754974" y="17935575"/>
          <a:ext cx="1372179" cy="56226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12</xdr:col>
      <xdr:colOff>1943100</xdr:colOff>
      <xdr:row>29</xdr:row>
      <xdr:rowOff>133350</xdr:rowOff>
    </xdr:from>
    <xdr:to>
      <xdr:col>13</xdr:col>
      <xdr:colOff>886836</xdr:colOff>
      <xdr:row>33</xdr:row>
      <xdr:rowOff>60325</xdr:rowOff>
    </xdr:to>
    <xdr:sp macro="" textlink="">
      <xdr:nvSpPr>
        <xdr:cNvPr id="9" name="8 Rectángulo redondeado">
          <a:hlinkClick xmlns:r="http://schemas.openxmlformats.org/officeDocument/2006/relationships" r:id="rId3"/>
        </xdr:cNvPr>
        <xdr:cNvSpPr/>
      </xdr:nvSpPr>
      <xdr:spPr>
        <a:xfrm>
          <a:off x="17554575" y="17916525"/>
          <a:ext cx="1324986" cy="5746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13</xdr:col>
      <xdr:colOff>323850</xdr:colOff>
      <xdr:row>34</xdr:row>
      <xdr:rowOff>19050</xdr:rowOff>
    </xdr:from>
    <xdr:to>
      <xdr:col>15</xdr:col>
      <xdr:colOff>1628775</xdr:colOff>
      <xdr:row>39</xdr:row>
      <xdr:rowOff>28575</xdr:rowOff>
    </xdr:to>
    <xdr:sp macro="" textlink="">
      <xdr:nvSpPr>
        <xdr:cNvPr id="8" name="7 Rectángulo redondeado">
          <a:hlinkClick xmlns:r="http://schemas.openxmlformats.org/officeDocument/2006/relationships" r:id="rId4"/>
        </xdr:cNvPr>
        <xdr:cNvSpPr/>
      </xdr:nvSpPr>
      <xdr:spPr>
        <a:xfrm>
          <a:off x="18316575" y="18611850"/>
          <a:ext cx="2847975" cy="819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editAs="oneCell">
    <xdr:from>
      <xdr:col>0</xdr:col>
      <xdr:colOff>59529</xdr:colOff>
      <xdr:row>0</xdr:row>
      <xdr:rowOff>0</xdr:rowOff>
    </xdr:from>
    <xdr:to>
      <xdr:col>1</xdr:col>
      <xdr:colOff>750092</xdr:colOff>
      <xdr:row>3</xdr:row>
      <xdr:rowOff>214313</xdr:rowOff>
    </xdr:to>
    <xdr:pic>
      <xdr:nvPicPr>
        <xdr:cNvPr id="10" name="9 Imagen"/>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16</xdr:col>
      <xdr:colOff>369094</xdr:colOff>
      <xdr:row>30</xdr:row>
      <xdr:rowOff>11906</xdr:rowOff>
    </xdr:from>
    <xdr:to>
      <xdr:col>17</xdr:col>
      <xdr:colOff>1070192</xdr:colOff>
      <xdr:row>33</xdr:row>
      <xdr:rowOff>105568</xdr:rowOff>
    </xdr:to>
    <xdr:sp macro="" textlink="">
      <xdr:nvSpPr>
        <xdr:cNvPr id="12" name="5 Rectángulo redondeado">
          <a:hlinkClick xmlns:r="http://schemas.openxmlformats.org/officeDocument/2006/relationships" r:id="rId6"/>
        </xdr:cNvPr>
        <xdr:cNvSpPr/>
      </xdr:nvSpPr>
      <xdr:spPr>
        <a:xfrm>
          <a:off x="22562344" y="17883187"/>
          <a:ext cx="1320223" cy="593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78</xdr:row>
      <xdr:rowOff>137583</xdr:rowOff>
    </xdr:from>
    <xdr:to>
      <xdr:col>7</xdr:col>
      <xdr:colOff>145521</xdr:colOff>
      <xdr:row>82</xdr:row>
      <xdr:rowOff>60372</xdr:rowOff>
    </xdr:to>
    <xdr:sp macro="" textlink="">
      <xdr:nvSpPr>
        <xdr:cNvPr id="13" name="4 Rectángulo redondeado">
          <a:hlinkClick xmlns:r="http://schemas.openxmlformats.org/officeDocument/2006/relationships" r:id="rId1"/>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78</xdr:row>
      <xdr:rowOff>137583</xdr:rowOff>
    </xdr:from>
    <xdr:to>
      <xdr:col>11</xdr:col>
      <xdr:colOff>360317</xdr:colOff>
      <xdr:row>82</xdr:row>
      <xdr:rowOff>60372</xdr:rowOff>
    </xdr:to>
    <xdr:sp macro="" textlink="">
      <xdr:nvSpPr>
        <xdr:cNvPr id="14" name="5 Rectángulo redondeado">
          <a:hlinkClick xmlns:r="http://schemas.openxmlformats.org/officeDocument/2006/relationships" r:id="rId2"/>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78</xdr:row>
      <xdr:rowOff>139891</xdr:rowOff>
    </xdr:from>
    <xdr:to>
      <xdr:col>13</xdr:col>
      <xdr:colOff>453786</xdr:colOff>
      <xdr:row>82</xdr:row>
      <xdr:rowOff>62680</xdr:rowOff>
    </xdr:to>
    <xdr:sp macro="" textlink="">
      <xdr:nvSpPr>
        <xdr:cNvPr id="15" name="6 Rectángulo redondeado">
          <a:hlinkClick xmlns:r="http://schemas.openxmlformats.org/officeDocument/2006/relationships" r:id="rId3"/>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83</xdr:row>
      <xdr:rowOff>60371</xdr:rowOff>
    </xdr:from>
    <xdr:to>
      <xdr:col>12</xdr:col>
      <xdr:colOff>533737</xdr:colOff>
      <xdr:row>87</xdr:row>
      <xdr:rowOff>103666</xdr:rowOff>
    </xdr:to>
    <xdr:sp macro="" textlink="">
      <xdr:nvSpPr>
        <xdr:cNvPr id="16" name="9 Rectángulo redondeado">
          <a:hlinkClick xmlns:r="http://schemas.openxmlformats.org/officeDocument/2006/relationships" r:id="rId4"/>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3</xdr:row>
      <xdr:rowOff>9525</xdr:rowOff>
    </xdr:from>
    <xdr:to>
      <xdr:col>0</xdr:col>
      <xdr:colOff>1209675</xdr:colOff>
      <xdr:row>6</xdr:row>
      <xdr:rowOff>1840006</xdr:rowOff>
    </xdr:to>
    <xdr:cxnSp macro="">
      <xdr:nvCxnSpPr>
        <xdr:cNvPr id="2" name="2 Conector recto"/>
        <xdr:cNvCxnSpPr/>
      </xdr:nvCxnSpPr>
      <xdr:spPr>
        <a:xfrm flipH="1">
          <a:off x="3362" y="800100"/>
          <a:ext cx="1206313" cy="2859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15</xdr:row>
      <xdr:rowOff>33618</xdr:rowOff>
    </xdr:from>
    <xdr:to>
      <xdr:col>1</xdr:col>
      <xdr:colOff>0</xdr:colOff>
      <xdr:row>19</xdr:row>
      <xdr:rowOff>0</xdr:rowOff>
    </xdr:to>
    <xdr:cxnSp macro="">
      <xdr:nvCxnSpPr>
        <xdr:cNvPr id="3" name="5 Conector recto"/>
        <xdr:cNvCxnSpPr/>
      </xdr:nvCxnSpPr>
      <xdr:spPr>
        <a:xfrm flipH="1">
          <a:off x="1" y="92538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28</xdr:row>
      <xdr:rowOff>66675</xdr:rowOff>
    </xdr:from>
    <xdr:to>
      <xdr:col>5</xdr:col>
      <xdr:colOff>405871</xdr:colOff>
      <xdr:row>31</xdr:row>
      <xdr:rowOff>138689</xdr:rowOff>
    </xdr:to>
    <xdr:sp macro="" textlink="">
      <xdr:nvSpPr>
        <xdr:cNvPr id="5" name="4 Rectángulo redondeado">
          <a:hlinkClick xmlns:r="http://schemas.openxmlformats.org/officeDocument/2006/relationships" r:id="rId1"/>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28</xdr:row>
      <xdr:rowOff>66675</xdr:rowOff>
    </xdr:from>
    <xdr:to>
      <xdr:col>7</xdr:col>
      <xdr:colOff>146533</xdr:colOff>
      <xdr:row>31</xdr:row>
      <xdr:rowOff>138689</xdr:rowOff>
    </xdr:to>
    <xdr:sp macro="" textlink="">
      <xdr:nvSpPr>
        <xdr:cNvPr id="6" name="5 Rectángulo redondeado">
          <a:hlinkClick xmlns:r="http://schemas.openxmlformats.org/officeDocument/2006/relationships" r:id="rId2"/>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28</xdr:row>
      <xdr:rowOff>68983</xdr:rowOff>
    </xdr:from>
    <xdr:to>
      <xdr:col>8</xdr:col>
      <xdr:colOff>749061</xdr:colOff>
      <xdr:row>31</xdr:row>
      <xdr:rowOff>140997</xdr:rowOff>
    </xdr:to>
    <xdr:sp macro="" textlink="">
      <xdr:nvSpPr>
        <xdr:cNvPr id="7" name="6 Rectángulo redondeado">
          <a:hlinkClick xmlns:r="http://schemas.openxmlformats.org/officeDocument/2006/relationships" r:id="rId3"/>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32</xdr:row>
      <xdr:rowOff>135513</xdr:rowOff>
    </xdr:from>
    <xdr:to>
      <xdr:col>7</xdr:col>
      <xdr:colOff>976120</xdr:colOff>
      <xdr:row>37</xdr:row>
      <xdr:rowOff>131183</xdr:rowOff>
    </xdr:to>
    <xdr:sp macro="" textlink="">
      <xdr:nvSpPr>
        <xdr:cNvPr id="8" name="9 Rectángulo redondeado">
          <a:hlinkClick xmlns:r="http://schemas.openxmlformats.org/officeDocument/2006/relationships" r:id="rId4"/>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V1048562"/>
  <sheetViews>
    <sheetView tabSelected="1" topLeftCell="E26" zoomScale="70" zoomScaleNormal="70" zoomScaleSheetLayoutView="130" workbookViewId="0">
      <selection activeCell="U30" sqref="U30"/>
    </sheetView>
  </sheetViews>
  <sheetFormatPr baseColWidth="10" defaultColWidth="11.42578125" defaultRowHeight="14.25" x14ac:dyDescent="0.2"/>
  <cols>
    <col min="1" max="1" width="24.7109375" style="104" customWidth="1"/>
    <col min="2" max="2" width="6.7109375" style="104" customWidth="1"/>
    <col min="3" max="3" width="14.85546875" style="104" customWidth="1"/>
    <col min="4" max="4" width="30" style="104" customWidth="1"/>
    <col min="5" max="5" width="28.7109375" style="104" customWidth="1"/>
    <col min="6" max="6" width="37" style="104" customWidth="1"/>
    <col min="7" max="7" width="39.28515625" style="104" customWidth="1"/>
    <col min="8" max="8" width="18.7109375" style="104" customWidth="1"/>
    <col min="9" max="9" width="18.85546875" style="104" customWidth="1"/>
    <col min="10" max="10" width="14.7109375" style="104" customWidth="1"/>
    <col min="11" max="11" width="16.28515625" style="104" customWidth="1"/>
    <col min="12" max="13" width="5.42578125" style="104" hidden="1" customWidth="1"/>
    <col min="14" max="14" width="39.7109375" style="104" customWidth="1"/>
    <col min="15" max="15" width="15.7109375" style="104" customWidth="1"/>
    <col min="16" max="16" width="16.28515625" style="104" customWidth="1"/>
    <col min="17" max="17" width="16" style="104" customWidth="1"/>
    <col min="18" max="18" width="17.7109375" style="104" customWidth="1"/>
    <col min="19" max="19" width="18" style="104" customWidth="1"/>
    <col min="20" max="20" width="31.140625" style="104" customWidth="1"/>
    <col min="21" max="21" width="28.42578125" style="104" customWidth="1"/>
    <col min="22" max="22" width="27.5703125" style="104" customWidth="1"/>
    <col min="23" max="16384" width="11.42578125" style="104"/>
  </cols>
  <sheetData>
    <row r="1" spans="1:22" s="84" customFormat="1" ht="18.75" customHeight="1" x14ac:dyDescent="0.2">
      <c r="B1" s="85"/>
      <c r="C1" s="86"/>
      <c r="D1" s="86"/>
      <c r="E1" s="87"/>
      <c r="F1" s="87"/>
      <c r="G1" s="87"/>
      <c r="H1" s="87"/>
      <c r="I1" s="87"/>
      <c r="J1" s="87"/>
      <c r="K1" s="87"/>
      <c r="L1" s="87"/>
      <c r="M1" s="87"/>
      <c r="N1" s="87"/>
      <c r="O1" s="87"/>
      <c r="P1" s="87"/>
      <c r="Q1" s="87"/>
      <c r="R1" s="147"/>
      <c r="S1" s="88"/>
      <c r="U1" s="89" t="s">
        <v>9</v>
      </c>
      <c r="V1" s="90" t="s">
        <v>84</v>
      </c>
    </row>
    <row r="2" spans="1:22" s="84" customFormat="1" ht="18.75" customHeight="1" x14ac:dyDescent="0.2">
      <c r="B2" s="91"/>
      <c r="C2" s="91"/>
      <c r="D2" s="91"/>
      <c r="E2" s="139" t="s">
        <v>94</v>
      </c>
      <c r="F2" s="139"/>
      <c r="G2" s="139"/>
      <c r="H2" s="139"/>
      <c r="I2" s="139"/>
      <c r="J2" s="139"/>
      <c r="K2" s="139"/>
      <c r="L2" s="139"/>
      <c r="M2" s="139"/>
      <c r="N2" s="139"/>
      <c r="O2" s="139"/>
      <c r="P2" s="139"/>
      <c r="Q2" s="139"/>
      <c r="R2" s="139"/>
      <c r="S2" s="88"/>
      <c r="U2" s="92" t="s">
        <v>10</v>
      </c>
      <c r="V2" s="93">
        <v>2</v>
      </c>
    </row>
    <row r="3" spans="1:22" s="84" customFormat="1" ht="18.75" customHeight="1" x14ac:dyDescent="0.2">
      <c r="B3" s="91"/>
      <c r="C3" s="91"/>
      <c r="D3" s="91"/>
      <c r="E3" s="139" t="s">
        <v>68</v>
      </c>
      <c r="F3" s="139"/>
      <c r="G3" s="139"/>
      <c r="H3" s="139"/>
      <c r="I3" s="139"/>
      <c r="J3" s="139"/>
      <c r="K3" s="139"/>
      <c r="L3" s="139"/>
      <c r="M3" s="139"/>
      <c r="N3" s="139"/>
      <c r="O3" s="139"/>
      <c r="P3" s="139"/>
      <c r="Q3" s="139"/>
      <c r="R3" s="139"/>
      <c r="S3" s="88"/>
      <c r="U3" s="92" t="s">
        <v>11</v>
      </c>
      <c r="V3" s="94" t="s">
        <v>138</v>
      </c>
    </row>
    <row r="4" spans="1:22" s="84" customFormat="1" ht="19.5" customHeight="1" thickBot="1" x14ac:dyDescent="0.25">
      <c r="B4" s="91"/>
      <c r="C4" s="91"/>
      <c r="D4" s="91"/>
      <c r="E4" s="139"/>
      <c r="F4" s="139"/>
      <c r="G4" s="139"/>
      <c r="H4" s="139"/>
      <c r="I4" s="139"/>
      <c r="J4" s="139"/>
      <c r="K4" s="139"/>
      <c r="L4" s="139"/>
      <c r="M4" s="139"/>
      <c r="N4" s="139"/>
      <c r="O4" s="139"/>
      <c r="P4" s="139"/>
      <c r="Q4" s="139"/>
      <c r="R4" s="139"/>
      <c r="S4" s="88"/>
      <c r="U4" s="95" t="s">
        <v>85</v>
      </c>
      <c r="V4" s="96" t="s">
        <v>130</v>
      </c>
    </row>
    <row r="5" spans="1:22" s="84" customFormat="1" ht="29.25" customHeight="1" x14ac:dyDescent="0.2">
      <c r="A5" s="97" t="s">
        <v>407</v>
      </c>
      <c r="B5" s="98"/>
      <c r="C5" s="99"/>
      <c r="D5" s="100"/>
      <c r="E5" s="145"/>
      <c r="F5" s="145"/>
      <c r="G5" s="145"/>
      <c r="H5" s="146"/>
      <c r="I5" s="101" t="s">
        <v>70</v>
      </c>
      <c r="J5" s="144"/>
      <c r="K5" s="145"/>
      <c r="L5" s="145"/>
      <c r="M5" s="145"/>
      <c r="N5" s="145"/>
      <c r="O5" s="145"/>
      <c r="P5" s="145"/>
      <c r="Q5" s="145"/>
      <c r="R5" s="146"/>
      <c r="S5" s="102" t="s">
        <v>71</v>
      </c>
      <c r="T5" s="150"/>
      <c r="U5" s="151"/>
      <c r="V5" s="152"/>
    </row>
    <row r="6" spans="1:22" s="84" customFormat="1" ht="37.5" customHeight="1" thickBot="1" x14ac:dyDescent="0.25">
      <c r="A6" s="106" t="s">
        <v>69</v>
      </c>
      <c r="B6" s="107"/>
      <c r="C6" s="108"/>
      <c r="D6" s="109"/>
      <c r="E6" s="154"/>
      <c r="F6" s="154"/>
      <c r="G6" s="154"/>
      <c r="H6" s="154"/>
      <c r="I6" s="154"/>
      <c r="J6" s="154"/>
      <c r="K6" s="154"/>
      <c r="L6" s="154"/>
      <c r="M6" s="154"/>
      <c r="N6" s="154"/>
      <c r="O6" s="154"/>
      <c r="P6" s="154"/>
      <c r="Q6" s="154"/>
      <c r="R6" s="154"/>
      <c r="S6" s="154"/>
      <c r="T6" s="154"/>
      <c r="U6" s="154"/>
      <c r="V6" s="155"/>
    </row>
    <row r="7" spans="1:22" s="84" customFormat="1" ht="34.5" customHeight="1" x14ac:dyDescent="0.2">
      <c r="A7" s="136" t="s">
        <v>275</v>
      </c>
      <c r="B7" s="159" t="s">
        <v>72</v>
      </c>
      <c r="C7" s="140" t="s">
        <v>115</v>
      </c>
      <c r="D7" s="140"/>
      <c r="E7" s="140"/>
      <c r="F7" s="140"/>
      <c r="G7" s="140"/>
      <c r="H7" s="140" t="s">
        <v>116</v>
      </c>
      <c r="I7" s="140"/>
      <c r="J7" s="140"/>
      <c r="K7" s="140" t="s">
        <v>101</v>
      </c>
      <c r="L7" s="140"/>
      <c r="M7" s="140"/>
      <c r="N7" s="140"/>
      <c r="O7" s="140"/>
      <c r="P7" s="140"/>
      <c r="Q7" s="140"/>
      <c r="R7" s="140" t="s">
        <v>109</v>
      </c>
      <c r="S7" s="140" t="s">
        <v>117</v>
      </c>
      <c r="T7" s="140"/>
      <c r="U7" s="140"/>
      <c r="V7" s="156"/>
    </row>
    <row r="8" spans="1:22" s="83" customFormat="1" ht="44.25" customHeight="1" thickBot="1" x14ac:dyDescent="0.25">
      <c r="A8" s="137"/>
      <c r="B8" s="160"/>
      <c r="C8" s="110" t="s">
        <v>100</v>
      </c>
      <c r="D8" s="110" t="s">
        <v>4</v>
      </c>
      <c r="E8" s="110" t="s">
        <v>0</v>
      </c>
      <c r="F8" s="110" t="s">
        <v>39</v>
      </c>
      <c r="G8" s="110" t="s">
        <v>40</v>
      </c>
      <c r="H8" s="110" t="s">
        <v>5</v>
      </c>
      <c r="I8" s="110" t="s">
        <v>6</v>
      </c>
      <c r="J8" s="110" t="s">
        <v>67</v>
      </c>
      <c r="K8" s="153" t="s">
        <v>7</v>
      </c>
      <c r="L8" s="153"/>
      <c r="M8" s="153"/>
      <c r="N8" s="110" t="s">
        <v>127</v>
      </c>
      <c r="O8" s="110" t="s">
        <v>16</v>
      </c>
      <c r="P8" s="110" t="s">
        <v>17</v>
      </c>
      <c r="Q8" s="110" t="s">
        <v>98</v>
      </c>
      <c r="R8" s="153"/>
      <c r="S8" s="110" t="s">
        <v>96</v>
      </c>
      <c r="T8" s="110" t="s">
        <v>99</v>
      </c>
      <c r="U8" s="110" t="s">
        <v>274</v>
      </c>
      <c r="V8" s="111" t="s">
        <v>41</v>
      </c>
    </row>
    <row r="9" spans="1:22" s="83" customFormat="1" ht="65.099999999999994" customHeight="1" x14ac:dyDescent="0.2">
      <c r="A9" s="138" t="s">
        <v>430</v>
      </c>
      <c r="B9" s="141">
        <v>1</v>
      </c>
      <c r="C9" s="141" t="s">
        <v>180</v>
      </c>
      <c r="D9" s="141" t="s">
        <v>276</v>
      </c>
      <c r="E9" s="141" t="s">
        <v>277</v>
      </c>
      <c r="F9" s="141" t="s">
        <v>278</v>
      </c>
      <c r="G9" s="141" t="s">
        <v>279</v>
      </c>
      <c r="H9" s="157" t="s">
        <v>228</v>
      </c>
      <c r="I9" s="157" t="s">
        <v>268</v>
      </c>
      <c r="J9" s="158">
        <f>IF(AND(H9="ALTA",I9="ALTO"),9,IF(AND(H9="MEDIA",I9="ALTO"),6,IF(AND(H9="BAJA",I9="ALTO"),3,IF(AND(H9="ALTA",I9="MEDIO"),6,IF(AND(H9="MEDIA",I9="MEDIO"),4,IF(AND(H9="BAJA",I9="MEDIO"),2,IF(AND(H9="ALTA",I9="BAJO"),3,IF(AND(H9="MEDIA",I9="BAJO"),2,1))))))))</f>
        <v>2</v>
      </c>
      <c r="K9" s="112" t="s">
        <v>280</v>
      </c>
      <c r="L9" s="119">
        <f>IF(K9="Documentados Aplicados y Efectivos",1,IF(K9="No existen",5,IF(K9="No aplicados",4,IF(K9="Aplicados - No Efectivos",3,IF(K9="Aplicados efectivos y No Documentados",2,0)))))</f>
        <v>1</v>
      </c>
      <c r="M9" s="142">
        <f>ROUND(AVERAGEIF(L9:L11,"&gt;0"),0)</f>
        <v>1</v>
      </c>
      <c r="N9" s="118" t="s">
        <v>281</v>
      </c>
      <c r="O9" s="118" t="s">
        <v>282</v>
      </c>
      <c r="P9" s="118" t="s">
        <v>283</v>
      </c>
      <c r="Q9" s="148">
        <f>ROUND((J9*M9),0)</f>
        <v>2</v>
      </c>
      <c r="R9" s="148" t="str">
        <f>IF(Q9&gt;=12,"GRAVE", IF(Q9&lt;=3, "LEVE", "MODERADO"))</f>
        <v>LEVE</v>
      </c>
      <c r="S9" s="118" t="s">
        <v>142</v>
      </c>
      <c r="T9" s="118" t="s">
        <v>285</v>
      </c>
      <c r="U9" s="118"/>
      <c r="V9" s="149" t="s">
        <v>286</v>
      </c>
    </row>
    <row r="10" spans="1:22" s="83" customFormat="1" ht="65.099999999999994" customHeight="1" x14ac:dyDescent="0.2">
      <c r="A10" s="135"/>
      <c r="B10" s="130"/>
      <c r="C10" s="130"/>
      <c r="D10" s="130"/>
      <c r="E10" s="130"/>
      <c r="F10" s="130"/>
      <c r="G10" s="130"/>
      <c r="H10" s="132"/>
      <c r="I10" s="132"/>
      <c r="J10" s="120"/>
      <c r="K10" s="105" t="s">
        <v>280</v>
      </c>
      <c r="L10" s="114">
        <f t="shared" ref="L10:L11" si="0">IF(K10="Documentados Aplicados y Efectivos",1,IF(K10="No existen",5,IF(K10="No aplicados",4,IF(K10="Aplicados - No Efectivos",3,IF(K10="Aplicados efectivos y No Documentados",2,0)))))</f>
        <v>1</v>
      </c>
      <c r="M10" s="122"/>
      <c r="N10" s="115" t="s">
        <v>284</v>
      </c>
      <c r="O10" s="115" t="s">
        <v>282</v>
      </c>
      <c r="P10" s="115" t="s">
        <v>283</v>
      </c>
      <c r="Q10" s="124"/>
      <c r="R10" s="124"/>
      <c r="S10" s="115"/>
      <c r="T10" s="115"/>
      <c r="U10" s="115"/>
      <c r="V10" s="126"/>
    </row>
    <row r="11" spans="1:22" s="83" customFormat="1" ht="65.099999999999994" customHeight="1" x14ac:dyDescent="0.2">
      <c r="A11" s="135"/>
      <c r="B11" s="130"/>
      <c r="C11" s="130"/>
      <c r="D11" s="130"/>
      <c r="E11" s="130"/>
      <c r="F11" s="130"/>
      <c r="G11" s="130"/>
      <c r="H11" s="132"/>
      <c r="I11" s="132"/>
      <c r="J11" s="120"/>
      <c r="K11" s="105"/>
      <c r="L11" s="114">
        <f t="shared" si="0"/>
        <v>0</v>
      </c>
      <c r="M11" s="122"/>
      <c r="N11" s="115"/>
      <c r="O11" s="115"/>
      <c r="P11" s="115"/>
      <c r="Q11" s="124"/>
      <c r="R11" s="124"/>
      <c r="S11" s="115"/>
      <c r="T11" s="115"/>
      <c r="U11" s="115"/>
      <c r="V11" s="126"/>
    </row>
    <row r="12" spans="1:22" s="83" customFormat="1" ht="64.5" customHeight="1" x14ac:dyDescent="0.2">
      <c r="A12" s="128" t="s">
        <v>433</v>
      </c>
      <c r="B12" s="130">
        <v>2</v>
      </c>
      <c r="C12" s="130" t="s">
        <v>182</v>
      </c>
      <c r="D12" s="130" t="s">
        <v>287</v>
      </c>
      <c r="E12" s="130" t="s">
        <v>288</v>
      </c>
      <c r="F12" s="130" t="s">
        <v>289</v>
      </c>
      <c r="G12" s="130" t="s">
        <v>290</v>
      </c>
      <c r="H12" s="132" t="s">
        <v>228</v>
      </c>
      <c r="I12" s="132" t="s">
        <v>267</v>
      </c>
      <c r="J12" s="120">
        <f>IF(AND(H12="ALTA",I12="ALTO"),9,IF(AND(H12="MEDIA",I12="ALTO"),6,IF(AND(H12="BAJA",I12="ALTO"),3,IF(AND(H12="ALTA",I12="MEDIO"),6,IF(AND(H12="MEDIA",I12="MEDIO"),4,IF(AND(H12="BAJA",I12="MEDIO"),2,IF(AND(H12="ALTA",I12="BAJO"),3,IF(AND(H12="MEDIA",I12="BAJO"),2,
1))))))))</f>
        <v>3</v>
      </c>
      <c r="K12" s="105" t="s">
        <v>291</v>
      </c>
      <c r="L12" s="114">
        <f t="shared" ref="L12:L38" si="1">IF(K12="Documentados Aplicados y Efectivos",1,IF(K12="No existen",5,IF(K12="No aplicados",4,IF(K12="Aplicados - No Efectivos",3,IF(K12="Aplicados efectivos y No Documentados",2,0)))))</f>
        <v>2</v>
      </c>
      <c r="M12" s="122">
        <f t="shared" ref="M12" si="2">ROUND(AVERAGEIF(L12:L14,"&gt;0"),0)</f>
        <v>2</v>
      </c>
      <c r="N12" s="115" t="s">
        <v>292</v>
      </c>
      <c r="O12" s="115" t="s">
        <v>293</v>
      </c>
      <c r="P12" s="115" t="s">
        <v>294</v>
      </c>
      <c r="Q12" s="124">
        <f t="shared" ref="Q12" si="3">ROUND((J12*M12),0)</f>
        <v>6</v>
      </c>
      <c r="R12" s="124" t="str">
        <f t="shared" ref="R12" si="4">IF(Q12&gt;=12,"GRAVE", IF(Q12&lt;=3, "LEVE", "MODERADO"))</f>
        <v>MODERADO</v>
      </c>
      <c r="S12" s="113" t="s">
        <v>143</v>
      </c>
      <c r="T12" s="113"/>
      <c r="U12" s="113"/>
      <c r="V12" s="143" t="s">
        <v>408</v>
      </c>
    </row>
    <row r="13" spans="1:22" s="83" customFormat="1" ht="64.5" customHeight="1" x14ac:dyDescent="0.2">
      <c r="A13" s="128"/>
      <c r="B13" s="130"/>
      <c r="C13" s="130"/>
      <c r="D13" s="130"/>
      <c r="E13" s="130"/>
      <c r="F13" s="130"/>
      <c r="G13" s="130"/>
      <c r="H13" s="132"/>
      <c r="I13" s="132"/>
      <c r="J13" s="120"/>
      <c r="K13" s="105" t="s">
        <v>291</v>
      </c>
      <c r="L13" s="114">
        <f t="shared" si="1"/>
        <v>2</v>
      </c>
      <c r="M13" s="122"/>
      <c r="N13" s="115" t="s">
        <v>295</v>
      </c>
      <c r="O13" s="115" t="s">
        <v>296</v>
      </c>
      <c r="P13" s="115" t="s">
        <v>294</v>
      </c>
      <c r="Q13" s="124"/>
      <c r="R13" s="124"/>
      <c r="S13" s="113" t="s">
        <v>143</v>
      </c>
      <c r="T13" s="113"/>
      <c r="U13" s="113"/>
      <c r="V13" s="143"/>
    </row>
    <row r="14" spans="1:22" s="83" customFormat="1" ht="107.25" customHeight="1" x14ac:dyDescent="0.2">
      <c r="A14" s="128"/>
      <c r="B14" s="130"/>
      <c r="C14" s="130"/>
      <c r="D14" s="130"/>
      <c r="E14" s="130"/>
      <c r="F14" s="130"/>
      <c r="G14" s="130"/>
      <c r="H14" s="132"/>
      <c r="I14" s="132"/>
      <c r="J14" s="120"/>
      <c r="K14" s="105" t="s">
        <v>291</v>
      </c>
      <c r="L14" s="114">
        <f t="shared" si="1"/>
        <v>2</v>
      </c>
      <c r="M14" s="122"/>
      <c r="N14" s="115" t="s">
        <v>297</v>
      </c>
      <c r="O14" s="115" t="s">
        <v>282</v>
      </c>
      <c r="P14" s="115" t="s">
        <v>298</v>
      </c>
      <c r="Q14" s="124"/>
      <c r="R14" s="124"/>
      <c r="S14" s="113" t="s">
        <v>143</v>
      </c>
      <c r="T14" s="113"/>
      <c r="U14" s="113"/>
      <c r="V14" s="143"/>
    </row>
    <row r="15" spans="1:22" s="83" customFormat="1" ht="64.5" customHeight="1" x14ac:dyDescent="0.2">
      <c r="A15" s="135" t="s">
        <v>434</v>
      </c>
      <c r="B15" s="130">
        <v>3</v>
      </c>
      <c r="C15" s="130" t="s">
        <v>183</v>
      </c>
      <c r="D15" s="130" t="s">
        <v>299</v>
      </c>
      <c r="E15" s="130" t="s">
        <v>300</v>
      </c>
      <c r="F15" s="130" t="s">
        <v>301</v>
      </c>
      <c r="G15" s="130" t="s">
        <v>302</v>
      </c>
      <c r="H15" s="132" t="s">
        <v>228</v>
      </c>
      <c r="I15" s="132" t="s">
        <v>268</v>
      </c>
      <c r="J15" s="120">
        <f>IF(AND(H15="ALTA",I15="ALTO"),9,IF(AND(H15="MEDIA",I15="ALTO"),6,IF(AND(H15="BAJA",I15="ALTO"),3,IF(AND(H15="ALTA",I15="MEDIO"),6,IF(AND(H15="MEDIA",I15="MEDIO"),4,IF(AND(H15="BAJA",I15="MEDIO"),2,IF(AND(H15="ALTA",I15="BAJO"),3,IF(AND(H15="MEDIA",I15="BAJO"),2,
1))))))))</f>
        <v>2</v>
      </c>
      <c r="K15" s="105" t="s">
        <v>97</v>
      </c>
      <c r="L15" s="114">
        <f t="shared" si="1"/>
        <v>5</v>
      </c>
      <c r="M15" s="122">
        <f t="shared" ref="M15" si="5">ROUND(AVERAGEIF(L15:L17,"&gt;0"),0)</f>
        <v>5</v>
      </c>
      <c r="N15" s="115"/>
      <c r="O15" s="115"/>
      <c r="P15" s="115"/>
      <c r="Q15" s="124">
        <f t="shared" ref="Q15" si="6">ROUND((J15*M15),0)</f>
        <v>10</v>
      </c>
      <c r="R15" s="124" t="str">
        <f t="shared" ref="R15" si="7">IF(Q15&gt;=12,"GRAVE", IF(Q15&lt;=3, "LEVE", "MODERADO"))</f>
        <v>MODERADO</v>
      </c>
      <c r="S15" s="115" t="s">
        <v>143</v>
      </c>
      <c r="T15" s="115" t="s">
        <v>435</v>
      </c>
      <c r="U15" s="115" t="s">
        <v>303</v>
      </c>
      <c r="V15" s="126" t="s">
        <v>304</v>
      </c>
    </row>
    <row r="16" spans="1:22" s="83" customFormat="1" ht="64.5" customHeight="1" x14ac:dyDescent="0.2">
      <c r="A16" s="135"/>
      <c r="B16" s="130"/>
      <c r="C16" s="130"/>
      <c r="D16" s="130"/>
      <c r="E16" s="130"/>
      <c r="F16" s="130"/>
      <c r="G16" s="130"/>
      <c r="H16" s="132"/>
      <c r="I16" s="132"/>
      <c r="J16" s="120"/>
      <c r="K16" s="105"/>
      <c r="L16" s="114">
        <f t="shared" si="1"/>
        <v>0</v>
      </c>
      <c r="M16" s="122"/>
      <c r="N16" s="115"/>
      <c r="O16" s="115"/>
      <c r="P16" s="115"/>
      <c r="Q16" s="124"/>
      <c r="R16" s="124"/>
      <c r="S16" s="115"/>
      <c r="T16" s="115"/>
      <c r="U16" s="115"/>
      <c r="V16" s="126"/>
    </row>
    <row r="17" spans="1:22" s="83" customFormat="1" ht="64.5" customHeight="1" x14ac:dyDescent="0.2">
      <c r="A17" s="135"/>
      <c r="B17" s="130"/>
      <c r="C17" s="130"/>
      <c r="D17" s="130"/>
      <c r="E17" s="130"/>
      <c r="F17" s="130"/>
      <c r="G17" s="130"/>
      <c r="H17" s="132"/>
      <c r="I17" s="132"/>
      <c r="J17" s="120"/>
      <c r="K17" s="105"/>
      <c r="L17" s="114">
        <f t="shared" si="1"/>
        <v>0</v>
      </c>
      <c r="M17" s="122"/>
      <c r="N17" s="115"/>
      <c r="O17" s="115"/>
      <c r="P17" s="115"/>
      <c r="Q17" s="124"/>
      <c r="R17" s="124"/>
      <c r="S17" s="115"/>
      <c r="T17" s="115"/>
      <c r="U17" s="115"/>
      <c r="V17" s="126"/>
    </row>
    <row r="18" spans="1:22" s="83" customFormat="1" ht="64.5" customHeight="1" x14ac:dyDescent="0.2">
      <c r="A18" s="135" t="s">
        <v>434</v>
      </c>
      <c r="B18" s="130">
        <v>4</v>
      </c>
      <c r="C18" s="130" t="s">
        <v>180</v>
      </c>
      <c r="D18" s="130" t="s">
        <v>305</v>
      </c>
      <c r="E18" s="130" t="s">
        <v>306</v>
      </c>
      <c r="F18" s="130" t="s">
        <v>307</v>
      </c>
      <c r="G18" s="130" t="s">
        <v>308</v>
      </c>
      <c r="H18" s="132" t="s">
        <v>228</v>
      </c>
      <c r="I18" s="132" t="s">
        <v>267</v>
      </c>
      <c r="J18" s="120">
        <f>IF(AND(H18="ALTA",I18="ALTO"),9,IF(AND(H18="MEDIA",I18="ALTO"),6,IF(AND(H18="BAJA",I18="ALTO"),3,IF(AND(H18="ALTA",I18="MEDIO"),6,IF(AND(H18="MEDIA",I18="MEDIO"),4,IF(AND(H18="BAJA",I18="MEDIO"),2,IF(AND(H18="ALTA",I18="BAJO"),3,IF(AND(H18="MEDIA",I18="BAJO"),2,
1))))))))</f>
        <v>3</v>
      </c>
      <c r="K18" s="105" t="s">
        <v>291</v>
      </c>
      <c r="L18" s="114">
        <f t="shared" si="1"/>
        <v>2</v>
      </c>
      <c r="M18" s="122">
        <f t="shared" ref="M18" si="8">ROUND(AVERAGEIF(L18:L20,"&gt;0"),0)</f>
        <v>2</v>
      </c>
      <c r="N18" s="115" t="s">
        <v>309</v>
      </c>
      <c r="O18" s="115" t="s">
        <v>310</v>
      </c>
      <c r="P18" s="115" t="s">
        <v>294</v>
      </c>
      <c r="Q18" s="124">
        <f t="shared" ref="Q18" si="9">ROUND((J18*M18),0)</f>
        <v>6</v>
      </c>
      <c r="R18" s="124" t="str">
        <f t="shared" ref="R18" si="10">IF(Q18&gt;=12,"GRAVE", IF(Q18&lt;=3, "LEVE", "MODERADO"))</f>
        <v>MODERADO</v>
      </c>
      <c r="S18" s="115" t="s">
        <v>143</v>
      </c>
      <c r="T18" s="115" t="s">
        <v>314</v>
      </c>
      <c r="U18" s="115" t="s">
        <v>303</v>
      </c>
      <c r="V18" s="126" t="s">
        <v>315</v>
      </c>
    </row>
    <row r="19" spans="1:22" s="83" customFormat="1" ht="75" customHeight="1" x14ac:dyDescent="0.2">
      <c r="A19" s="135"/>
      <c r="B19" s="130"/>
      <c r="C19" s="130"/>
      <c r="D19" s="130"/>
      <c r="E19" s="130"/>
      <c r="F19" s="130"/>
      <c r="G19" s="130"/>
      <c r="H19" s="132"/>
      <c r="I19" s="132"/>
      <c r="J19" s="120"/>
      <c r="K19" s="105" t="s">
        <v>291</v>
      </c>
      <c r="L19" s="114">
        <f t="shared" si="1"/>
        <v>2</v>
      </c>
      <c r="M19" s="122"/>
      <c r="N19" s="115" t="s">
        <v>311</v>
      </c>
      <c r="O19" s="115" t="s">
        <v>312</v>
      </c>
      <c r="P19" s="115" t="s">
        <v>298</v>
      </c>
      <c r="Q19" s="124"/>
      <c r="R19" s="124"/>
      <c r="S19" s="115" t="s">
        <v>143</v>
      </c>
      <c r="T19" s="115" t="s">
        <v>316</v>
      </c>
      <c r="U19" s="115" t="s">
        <v>303</v>
      </c>
      <c r="V19" s="126"/>
    </row>
    <row r="20" spans="1:22" s="83" customFormat="1" ht="81.75" customHeight="1" x14ac:dyDescent="0.2">
      <c r="A20" s="135"/>
      <c r="B20" s="130"/>
      <c r="C20" s="130"/>
      <c r="D20" s="130"/>
      <c r="E20" s="130"/>
      <c r="F20" s="130"/>
      <c r="G20" s="130"/>
      <c r="H20" s="132"/>
      <c r="I20" s="132"/>
      <c r="J20" s="120"/>
      <c r="K20" s="105" t="s">
        <v>291</v>
      </c>
      <c r="L20" s="114">
        <f t="shared" si="1"/>
        <v>2</v>
      </c>
      <c r="M20" s="122"/>
      <c r="N20" s="115" t="s">
        <v>313</v>
      </c>
      <c r="O20" s="115" t="s">
        <v>293</v>
      </c>
      <c r="P20" s="115" t="s">
        <v>294</v>
      </c>
      <c r="Q20" s="124"/>
      <c r="R20" s="124"/>
      <c r="S20" s="115"/>
      <c r="T20" s="115"/>
      <c r="U20" s="115"/>
      <c r="V20" s="126"/>
    </row>
    <row r="21" spans="1:22" s="83" customFormat="1" ht="125.25" customHeight="1" x14ac:dyDescent="0.2">
      <c r="A21" s="135" t="s">
        <v>431</v>
      </c>
      <c r="B21" s="130">
        <v>5</v>
      </c>
      <c r="C21" s="130" t="s">
        <v>180</v>
      </c>
      <c r="D21" s="130" t="s">
        <v>318</v>
      </c>
      <c r="E21" s="130" t="s">
        <v>319</v>
      </c>
      <c r="F21" s="130" t="s">
        <v>320</v>
      </c>
      <c r="G21" s="130" t="s">
        <v>321</v>
      </c>
      <c r="H21" s="132" t="s">
        <v>170</v>
      </c>
      <c r="I21" s="132" t="s">
        <v>268</v>
      </c>
      <c r="J21" s="120">
        <f>IF(AND(H21="ALTA",I21="ALTO"),9,IF(AND(H21="MEDIA",I21="ALTO"),6,IF(AND(H21="BAJA",I21="ALTO"),3,IF(AND(H21="ALTA",I21="MEDIO"),6,IF(AND(H21="MEDIA",I21="MEDIO"),4,IF(AND(H21="BAJA",I21="MEDIO"),2,IF(AND(H21="ALTA",I21="BAJO"),3,IF(AND(H21="MEDIA",I21="BAJO"),2,
1))))))))</f>
        <v>4</v>
      </c>
      <c r="K21" s="105" t="s">
        <v>322</v>
      </c>
      <c r="L21" s="114">
        <f t="shared" si="1"/>
        <v>3</v>
      </c>
      <c r="M21" s="122">
        <f>ROUND(AVERAGEIF(L21:L23,"&gt;0"),0)</f>
        <v>3</v>
      </c>
      <c r="N21" s="115" t="s">
        <v>323</v>
      </c>
      <c r="O21" s="115" t="s">
        <v>312</v>
      </c>
      <c r="P21" s="115" t="s">
        <v>294</v>
      </c>
      <c r="Q21" s="124">
        <f t="shared" ref="Q21" si="11">ROUND((J21*M21),0)</f>
        <v>12</v>
      </c>
      <c r="R21" s="124" t="str">
        <f t="shared" ref="R21" si="12">IF(Q21&gt;=12,"GRAVE", IF(Q21&lt;=3, "LEVE", "MODERADO"))</f>
        <v>GRAVE</v>
      </c>
      <c r="S21" s="115" t="s">
        <v>143</v>
      </c>
      <c r="T21" s="115" t="s">
        <v>326</v>
      </c>
      <c r="U21" s="115" t="s">
        <v>327</v>
      </c>
      <c r="V21" s="126" t="s">
        <v>328</v>
      </c>
    </row>
    <row r="22" spans="1:22" s="83" customFormat="1" ht="111.75" customHeight="1" x14ac:dyDescent="0.2">
      <c r="A22" s="135"/>
      <c r="B22" s="130"/>
      <c r="C22" s="130"/>
      <c r="D22" s="130"/>
      <c r="E22" s="130"/>
      <c r="F22" s="130"/>
      <c r="G22" s="130"/>
      <c r="H22" s="132"/>
      <c r="I22" s="132"/>
      <c r="J22" s="120"/>
      <c r="K22" s="105" t="s">
        <v>322</v>
      </c>
      <c r="L22" s="114">
        <f t="shared" si="1"/>
        <v>3</v>
      </c>
      <c r="M22" s="122"/>
      <c r="N22" s="115" t="s">
        <v>324</v>
      </c>
      <c r="O22" s="115" t="s">
        <v>325</v>
      </c>
      <c r="P22" s="115" t="s">
        <v>283</v>
      </c>
      <c r="Q22" s="124"/>
      <c r="R22" s="124"/>
      <c r="S22" s="115" t="s">
        <v>145</v>
      </c>
      <c r="T22" s="115" t="s">
        <v>329</v>
      </c>
      <c r="U22" s="115" t="s">
        <v>327</v>
      </c>
      <c r="V22" s="126"/>
    </row>
    <row r="23" spans="1:22" s="83" customFormat="1" ht="63.75" customHeight="1" x14ac:dyDescent="0.2">
      <c r="A23" s="135"/>
      <c r="B23" s="130"/>
      <c r="C23" s="130"/>
      <c r="D23" s="130"/>
      <c r="E23" s="130"/>
      <c r="F23" s="130"/>
      <c r="G23" s="130"/>
      <c r="H23" s="132"/>
      <c r="I23" s="132"/>
      <c r="J23" s="120"/>
      <c r="K23" s="105"/>
      <c r="L23" s="114">
        <f t="shared" si="1"/>
        <v>0</v>
      </c>
      <c r="M23" s="122"/>
      <c r="N23" s="115"/>
      <c r="O23" s="115"/>
      <c r="P23" s="115"/>
      <c r="Q23" s="124"/>
      <c r="R23" s="124"/>
      <c r="S23" s="115"/>
      <c r="T23" s="115"/>
      <c r="U23" s="115"/>
      <c r="V23" s="126"/>
    </row>
    <row r="24" spans="1:22" s="83" customFormat="1" ht="125.25" customHeight="1" x14ac:dyDescent="0.2">
      <c r="A24" s="134" t="s">
        <v>432</v>
      </c>
      <c r="B24" s="130">
        <v>6</v>
      </c>
      <c r="C24" s="130" t="s">
        <v>180</v>
      </c>
      <c r="D24" s="130" t="s">
        <v>330</v>
      </c>
      <c r="E24" s="130" t="s">
        <v>331</v>
      </c>
      <c r="F24" s="130" t="s">
        <v>332</v>
      </c>
      <c r="G24" s="130" t="s">
        <v>333</v>
      </c>
      <c r="H24" s="132" t="s">
        <v>228</v>
      </c>
      <c r="I24" s="132" t="s">
        <v>268</v>
      </c>
      <c r="J24" s="120">
        <f>IF(AND(H24="ALTA",I24="ALTO"),9,IF(AND(H24="MEDIA",I24="ALTO"),6,IF(AND(H24="BAJA",I24="ALTO"),3,IF(AND(H24="ALTA",I24="MEDIO"),6,IF(AND(H24="MEDIA",I24="MEDIO"),4,IF(AND(H24="BAJA",I24="MEDIO"),2,IF(AND(H24="ALTA",I24="BAJO"),3,IF(AND(H24="MEDIA",I24="BAJO"),2,
1))))))))</f>
        <v>2</v>
      </c>
      <c r="K24" s="105" t="s">
        <v>280</v>
      </c>
      <c r="L24" s="114">
        <f t="shared" si="1"/>
        <v>1</v>
      </c>
      <c r="M24" s="122">
        <f t="shared" ref="M24:M30" si="13">ROUND(AVERAGEIF(L24:L26,"&gt;0"),0)</f>
        <v>1</v>
      </c>
      <c r="N24" s="115" t="s">
        <v>342</v>
      </c>
      <c r="O24" s="115" t="s">
        <v>282</v>
      </c>
      <c r="P24" s="115" t="s">
        <v>294</v>
      </c>
      <c r="Q24" s="124">
        <f>ROUND((J24*M24),0)</f>
        <v>2</v>
      </c>
      <c r="R24" s="124" t="str">
        <f t="shared" ref="R24" si="14">IF(Q24&gt;=12,"GRAVE", IF(Q24&lt;=3, "LEVE", "MODERADO"))</f>
        <v>LEVE</v>
      </c>
      <c r="S24" s="115" t="s">
        <v>142</v>
      </c>
      <c r="T24" s="115" t="s">
        <v>344</v>
      </c>
      <c r="U24" s="115" t="s">
        <v>352</v>
      </c>
      <c r="V24" s="126" t="s">
        <v>353</v>
      </c>
    </row>
    <row r="25" spans="1:22" s="83" customFormat="1" ht="111.75" customHeight="1" x14ac:dyDescent="0.2">
      <c r="A25" s="134"/>
      <c r="B25" s="130"/>
      <c r="C25" s="130"/>
      <c r="D25" s="130"/>
      <c r="E25" s="130"/>
      <c r="F25" s="130"/>
      <c r="G25" s="130"/>
      <c r="H25" s="132"/>
      <c r="I25" s="132"/>
      <c r="J25" s="120"/>
      <c r="K25" s="105" t="s">
        <v>280</v>
      </c>
      <c r="L25" s="114">
        <f t="shared" si="1"/>
        <v>1</v>
      </c>
      <c r="M25" s="122"/>
      <c r="N25" s="115" t="s">
        <v>343</v>
      </c>
      <c r="O25" s="115" t="s">
        <v>282</v>
      </c>
      <c r="P25" s="115" t="s">
        <v>294</v>
      </c>
      <c r="Q25" s="124"/>
      <c r="R25" s="124"/>
      <c r="S25" s="115"/>
      <c r="T25" s="115"/>
      <c r="U25" s="115"/>
      <c r="V25" s="126"/>
    </row>
    <row r="26" spans="1:22" s="83" customFormat="1" ht="63.75" customHeight="1" x14ac:dyDescent="0.2">
      <c r="A26" s="134"/>
      <c r="B26" s="130"/>
      <c r="C26" s="130"/>
      <c r="D26" s="130"/>
      <c r="E26" s="130"/>
      <c r="F26" s="130"/>
      <c r="G26" s="130"/>
      <c r="H26" s="132"/>
      <c r="I26" s="132"/>
      <c r="J26" s="120"/>
      <c r="K26" s="105" t="s">
        <v>280</v>
      </c>
      <c r="L26" s="114">
        <f t="shared" si="1"/>
        <v>1</v>
      </c>
      <c r="M26" s="122"/>
      <c r="N26" s="115" t="s">
        <v>344</v>
      </c>
      <c r="O26" s="115" t="s">
        <v>282</v>
      </c>
      <c r="P26" s="115" t="s">
        <v>294</v>
      </c>
      <c r="Q26" s="124"/>
      <c r="R26" s="124"/>
      <c r="S26" s="115"/>
      <c r="T26" s="115"/>
      <c r="U26" s="115"/>
      <c r="V26" s="126"/>
    </row>
    <row r="27" spans="1:22" s="83" customFormat="1" ht="125.25" customHeight="1" x14ac:dyDescent="0.2">
      <c r="A27" s="134" t="s">
        <v>432</v>
      </c>
      <c r="B27" s="130">
        <v>7</v>
      </c>
      <c r="C27" s="130" t="s">
        <v>180</v>
      </c>
      <c r="D27" s="130" t="s">
        <v>334</v>
      </c>
      <c r="E27" s="130" t="s">
        <v>335</v>
      </c>
      <c r="F27" s="130" t="s">
        <v>336</v>
      </c>
      <c r="G27" s="130" t="s">
        <v>337</v>
      </c>
      <c r="H27" s="132" t="s">
        <v>228</v>
      </c>
      <c r="I27" s="132" t="s">
        <v>268</v>
      </c>
      <c r="J27" s="120">
        <f>IF(AND(H27="ALTA",I27="ALTO"),9,IF(AND(H27="MEDIA",I27="ALTO"),6,IF(AND(H27="BAJA",I27="ALTO"),3,IF(AND(H27="ALTA",I27="MEDIO"),6,IF(AND(H27="MEDIA",I27="MEDIO"),4,IF(AND(H27="BAJA",I27="MEDIO"),2,IF(AND(H27="ALTA",I27="BAJO"),3,IF(AND(H27="MEDIA",I27="BAJO"),2,
1))))))))</f>
        <v>2</v>
      </c>
      <c r="K27" s="105" t="s">
        <v>280</v>
      </c>
      <c r="L27" s="114">
        <f t="shared" si="1"/>
        <v>1</v>
      </c>
      <c r="M27" s="122">
        <f t="shared" si="13"/>
        <v>1</v>
      </c>
      <c r="N27" s="115" t="s">
        <v>345</v>
      </c>
      <c r="O27" s="115" t="s">
        <v>346</v>
      </c>
      <c r="P27" s="115" t="s">
        <v>294</v>
      </c>
      <c r="Q27" s="124">
        <f t="shared" ref="Q27" si="15">ROUND((J27*M27),0)</f>
        <v>2</v>
      </c>
      <c r="R27" s="124" t="str">
        <f t="shared" ref="R27" si="16">IF(Q27&gt;=12,"GRAVE", IF(Q27&lt;=3, "LEVE", "MODERADO"))</f>
        <v>LEVE</v>
      </c>
      <c r="S27" s="115" t="s">
        <v>142</v>
      </c>
      <c r="T27" s="115" t="s">
        <v>354</v>
      </c>
      <c r="U27" s="115" t="s">
        <v>355</v>
      </c>
      <c r="V27" s="126" t="s">
        <v>356</v>
      </c>
    </row>
    <row r="28" spans="1:22" s="83" customFormat="1" ht="111.75" customHeight="1" x14ac:dyDescent="0.2">
      <c r="A28" s="134"/>
      <c r="B28" s="130"/>
      <c r="C28" s="130"/>
      <c r="D28" s="130"/>
      <c r="E28" s="130"/>
      <c r="F28" s="130"/>
      <c r="G28" s="130"/>
      <c r="H28" s="132"/>
      <c r="I28" s="132"/>
      <c r="J28" s="120"/>
      <c r="K28" s="105" t="s">
        <v>280</v>
      </c>
      <c r="L28" s="114">
        <f t="shared" si="1"/>
        <v>1</v>
      </c>
      <c r="M28" s="122"/>
      <c r="N28" s="115" t="s">
        <v>347</v>
      </c>
      <c r="O28" s="115" t="s">
        <v>346</v>
      </c>
      <c r="P28" s="115" t="s">
        <v>294</v>
      </c>
      <c r="Q28" s="124"/>
      <c r="R28" s="124"/>
      <c r="S28" s="115"/>
      <c r="T28" s="115"/>
      <c r="U28" s="115"/>
      <c r="V28" s="126"/>
    </row>
    <row r="29" spans="1:22" s="83" customFormat="1" ht="74.25" customHeight="1" x14ac:dyDescent="0.2">
      <c r="A29" s="134"/>
      <c r="B29" s="130"/>
      <c r="C29" s="130"/>
      <c r="D29" s="130"/>
      <c r="E29" s="130"/>
      <c r="F29" s="130"/>
      <c r="G29" s="130"/>
      <c r="H29" s="132"/>
      <c r="I29" s="132"/>
      <c r="J29" s="120"/>
      <c r="K29" s="105" t="s">
        <v>280</v>
      </c>
      <c r="L29" s="114">
        <f t="shared" si="1"/>
        <v>1</v>
      </c>
      <c r="M29" s="122"/>
      <c r="N29" s="115" t="s">
        <v>348</v>
      </c>
      <c r="O29" s="115" t="s">
        <v>346</v>
      </c>
      <c r="P29" s="115" t="s">
        <v>294</v>
      </c>
      <c r="Q29" s="124"/>
      <c r="R29" s="124"/>
      <c r="S29" s="115"/>
      <c r="T29" s="115"/>
      <c r="U29" s="115"/>
      <c r="V29" s="126"/>
    </row>
    <row r="30" spans="1:22" s="83" customFormat="1" ht="166.5" customHeight="1" x14ac:dyDescent="0.2">
      <c r="A30" s="134" t="s">
        <v>432</v>
      </c>
      <c r="B30" s="130">
        <v>8</v>
      </c>
      <c r="C30" s="130" t="s">
        <v>180</v>
      </c>
      <c r="D30" s="130" t="s">
        <v>338</v>
      </c>
      <c r="E30" s="130" t="s">
        <v>339</v>
      </c>
      <c r="F30" s="130" t="s">
        <v>340</v>
      </c>
      <c r="G30" s="130" t="s">
        <v>337</v>
      </c>
      <c r="H30" s="132" t="s">
        <v>341</v>
      </c>
      <c r="I30" s="132" t="s">
        <v>268</v>
      </c>
      <c r="J30" s="120">
        <f>IF(AND(H30="ALTA",I30="ALTO"),9,IF(AND(H30="MEDIA",I30="ALTO"),6,IF(AND(H30="BAJA",I30="ALTO"),3,IF(AND(H30="ALTA",I30="MEDIO"),6,IF(AND(H30="MEDIA",I30="MEDIO"),4,IF(AND(H30="BAJA",I30="MEDIO"),2,IF(AND(H30="ALTA",I30="BAJO"),3,IF(AND(H30="MEDIA",I30="BAJO"),2,
1))))))))</f>
        <v>6</v>
      </c>
      <c r="K30" s="105" t="s">
        <v>280</v>
      </c>
      <c r="L30" s="114">
        <f t="shared" si="1"/>
        <v>1</v>
      </c>
      <c r="M30" s="122">
        <f t="shared" si="13"/>
        <v>1</v>
      </c>
      <c r="N30" s="115" t="s">
        <v>349</v>
      </c>
      <c r="O30" s="115" t="s">
        <v>317</v>
      </c>
      <c r="P30" s="115" t="s">
        <v>294</v>
      </c>
      <c r="Q30" s="124">
        <f t="shared" ref="Q30" si="17">ROUND((J30*M30),0)</f>
        <v>6</v>
      </c>
      <c r="R30" s="124" t="str">
        <f t="shared" ref="R30" si="18">IF(Q30&gt;=12,"GRAVE", IF(Q30&lt;=3, "LEVE", "MODERADO"))</f>
        <v>MODERADO</v>
      </c>
      <c r="S30" s="115" t="s">
        <v>145</v>
      </c>
      <c r="T30" s="115" t="s">
        <v>357</v>
      </c>
      <c r="U30" s="115" t="s">
        <v>358</v>
      </c>
      <c r="V30" s="126" t="s">
        <v>359</v>
      </c>
    </row>
    <row r="31" spans="1:22" s="83" customFormat="1" ht="121.5" customHeight="1" x14ac:dyDescent="0.2">
      <c r="A31" s="134"/>
      <c r="B31" s="130"/>
      <c r="C31" s="130"/>
      <c r="D31" s="130"/>
      <c r="E31" s="130"/>
      <c r="F31" s="130"/>
      <c r="G31" s="130"/>
      <c r="H31" s="132"/>
      <c r="I31" s="132"/>
      <c r="J31" s="120"/>
      <c r="K31" s="105" t="s">
        <v>280</v>
      </c>
      <c r="L31" s="114">
        <f t="shared" si="1"/>
        <v>1</v>
      </c>
      <c r="M31" s="122"/>
      <c r="N31" s="115" t="s">
        <v>350</v>
      </c>
      <c r="O31" s="115" t="s">
        <v>346</v>
      </c>
      <c r="P31" s="115" t="s">
        <v>294</v>
      </c>
      <c r="Q31" s="124"/>
      <c r="R31" s="124"/>
      <c r="S31" s="115"/>
      <c r="T31" s="115"/>
      <c r="U31" s="115"/>
      <c r="V31" s="126"/>
    </row>
    <row r="32" spans="1:22" s="83" customFormat="1" ht="100.5" customHeight="1" x14ac:dyDescent="0.2">
      <c r="A32" s="134"/>
      <c r="B32" s="130"/>
      <c r="C32" s="130"/>
      <c r="D32" s="130"/>
      <c r="E32" s="130"/>
      <c r="F32" s="130"/>
      <c r="G32" s="130"/>
      <c r="H32" s="132"/>
      <c r="I32" s="132"/>
      <c r="J32" s="120"/>
      <c r="K32" s="105" t="s">
        <v>280</v>
      </c>
      <c r="L32" s="114">
        <f t="shared" si="1"/>
        <v>1</v>
      </c>
      <c r="M32" s="122"/>
      <c r="N32" s="115" t="s">
        <v>351</v>
      </c>
      <c r="O32" s="115" t="s">
        <v>317</v>
      </c>
      <c r="P32" s="115" t="s">
        <v>294</v>
      </c>
      <c r="Q32" s="124"/>
      <c r="R32" s="124"/>
      <c r="S32" s="115"/>
      <c r="T32" s="115"/>
      <c r="U32" s="115"/>
      <c r="V32" s="126"/>
    </row>
    <row r="33" spans="1:22" s="83" customFormat="1" ht="143.25" customHeight="1" x14ac:dyDescent="0.2">
      <c r="A33" s="134" t="s">
        <v>429</v>
      </c>
      <c r="B33" s="130">
        <v>9</v>
      </c>
      <c r="C33" s="130" t="s">
        <v>179</v>
      </c>
      <c r="D33" s="130" t="s">
        <v>360</v>
      </c>
      <c r="E33" s="130" t="s">
        <v>361</v>
      </c>
      <c r="F33" s="130" t="s">
        <v>362</v>
      </c>
      <c r="G33" s="130" t="s">
        <v>363</v>
      </c>
      <c r="H33" s="132" t="s">
        <v>341</v>
      </c>
      <c r="I33" s="132" t="s">
        <v>268</v>
      </c>
      <c r="J33" s="120">
        <f>IF(AND(H33="ALTA",I33="ALTO"),9,IF(AND(H33="MEDIA",I33="ALTO"),6,IF(AND(H33="BAJA",I33="ALTO"),3,IF(AND(H33="ALTA",I33="MEDIO"),6,IF(AND(H33="MEDIA",I33="MEDIO"),4,IF(AND(H33="BAJA",I33="MEDIO"),2,IF(AND(H33="ALTA",I33="BAJO"),3,IF(AND(H33="MEDIA",I33="BAJO"),2,
1))))))))</f>
        <v>6</v>
      </c>
      <c r="K33" s="105" t="s">
        <v>280</v>
      </c>
      <c r="L33" s="114">
        <f t="shared" si="1"/>
        <v>1</v>
      </c>
      <c r="M33" s="122">
        <f t="shared" ref="M33" si="19">ROUND(AVERAGEIF(L33:L35,"&gt;0"),0)</f>
        <v>1</v>
      </c>
      <c r="N33" s="115" t="s">
        <v>364</v>
      </c>
      <c r="O33" s="115" t="s">
        <v>317</v>
      </c>
      <c r="P33" s="115" t="s">
        <v>298</v>
      </c>
      <c r="Q33" s="124">
        <f t="shared" ref="Q33" si="20">ROUND((J33*M33),0)</f>
        <v>6</v>
      </c>
      <c r="R33" s="124" t="str">
        <f t="shared" ref="R33" si="21">IF(Q33&gt;=12,"GRAVE", IF(Q33&lt;=3, "LEVE", "MODERADO"))</f>
        <v>MODERADO</v>
      </c>
      <c r="S33" s="115" t="s">
        <v>143</v>
      </c>
      <c r="T33" s="115" t="s">
        <v>367</v>
      </c>
      <c r="U33" s="115" t="s">
        <v>368</v>
      </c>
      <c r="V33" s="126" t="s">
        <v>369</v>
      </c>
    </row>
    <row r="34" spans="1:22" s="83" customFormat="1" ht="111.75" customHeight="1" x14ac:dyDescent="0.2">
      <c r="A34" s="134"/>
      <c r="B34" s="130"/>
      <c r="C34" s="130"/>
      <c r="D34" s="130"/>
      <c r="E34" s="130"/>
      <c r="F34" s="130"/>
      <c r="G34" s="130"/>
      <c r="H34" s="132"/>
      <c r="I34" s="132"/>
      <c r="J34" s="120"/>
      <c r="K34" s="105" t="s">
        <v>280</v>
      </c>
      <c r="L34" s="114">
        <f t="shared" si="1"/>
        <v>1</v>
      </c>
      <c r="M34" s="122"/>
      <c r="N34" s="115" t="s">
        <v>365</v>
      </c>
      <c r="O34" s="115" t="s">
        <v>312</v>
      </c>
      <c r="P34" s="115" t="s">
        <v>294</v>
      </c>
      <c r="Q34" s="124"/>
      <c r="R34" s="124"/>
      <c r="S34" s="115"/>
      <c r="T34" s="115"/>
      <c r="U34" s="115"/>
      <c r="V34" s="126"/>
    </row>
    <row r="35" spans="1:22" s="83" customFormat="1" ht="79.5" customHeight="1" x14ac:dyDescent="0.2">
      <c r="A35" s="134"/>
      <c r="B35" s="130"/>
      <c r="C35" s="130"/>
      <c r="D35" s="130"/>
      <c r="E35" s="130"/>
      <c r="F35" s="130"/>
      <c r="G35" s="130"/>
      <c r="H35" s="132"/>
      <c r="I35" s="132"/>
      <c r="J35" s="120"/>
      <c r="K35" s="105" t="s">
        <v>280</v>
      </c>
      <c r="L35" s="114">
        <f t="shared" si="1"/>
        <v>1</v>
      </c>
      <c r="M35" s="122"/>
      <c r="N35" s="115" t="s">
        <v>436</v>
      </c>
      <c r="O35" s="115" t="s">
        <v>366</v>
      </c>
      <c r="P35" s="115" t="s">
        <v>294</v>
      </c>
      <c r="Q35" s="124"/>
      <c r="R35" s="124"/>
      <c r="S35" s="115"/>
      <c r="T35" s="115"/>
      <c r="U35" s="115"/>
      <c r="V35" s="126"/>
    </row>
    <row r="36" spans="1:22" s="83" customFormat="1" ht="143.25" customHeight="1" x14ac:dyDescent="0.2">
      <c r="A36" s="134" t="s">
        <v>429</v>
      </c>
      <c r="B36" s="130">
        <v>10</v>
      </c>
      <c r="C36" s="130" t="s">
        <v>180</v>
      </c>
      <c r="D36" s="130" t="s">
        <v>370</v>
      </c>
      <c r="E36" s="130" t="s">
        <v>371</v>
      </c>
      <c r="F36" s="130" t="s">
        <v>372</v>
      </c>
      <c r="G36" s="130" t="s">
        <v>373</v>
      </c>
      <c r="H36" s="132" t="s">
        <v>341</v>
      </c>
      <c r="I36" s="132" t="s">
        <v>268</v>
      </c>
      <c r="J36" s="120">
        <f>IF(AND(H36="ALTA",I36="ALTO"),9,IF(AND(H36="MEDIA",I36="ALTO"),6,IF(AND(H36="BAJA",I36="ALTO"),3,IF(AND(H36="ALTA",I36="MEDIO"),6,IF(AND(H36="MEDIA",I36="MEDIO"),4,IF(AND(H36="BAJA",I36="MEDIO"),2,IF(AND(H36="ALTA",I36="BAJO"),3,IF(AND(H36="MEDIA",I36="BAJO"),2,
1))))))))</f>
        <v>6</v>
      </c>
      <c r="K36" s="105" t="s">
        <v>280</v>
      </c>
      <c r="L36" s="114">
        <f t="shared" si="1"/>
        <v>1</v>
      </c>
      <c r="M36" s="122">
        <f t="shared" ref="M36" si="22">ROUND(AVERAGEIF(L36:L38,"&gt;0"),0)</f>
        <v>1</v>
      </c>
      <c r="N36" s="115" t="s">
        <v>374</v>
      </c>
      <c r="O36" s="115" t="s">
        <v>282</v>
      </c>
      <c r="P36" s="115" t="s">
        <v>294</v>
      </c>
      <c r="Q36" s="124">
        <f t="shared" ref="Q36" si="23">ROUND((J36*M36),0)</f>
        <v>6</v>
      </c>
      <c r="R36" s="124" t="str">
        <f t="shared" ref="R36" si="24">IF(Q36&gt;=12,"GRAVE", IF(Q36&lt;=3, "LEVE", "MODERADO"))</f>
        <v>MODERADO</v>
      </c>
      <c r="S36" s="115" t="s">
        <v>145</v>
      </c>
      <c r="T36" s="115" t="s">
        <v>376</v>
      </c>
      <c r="U36" s="385" t="s">
        <v>377</v>
      </c>
      <c r="V36" s="126" t="s">
        <v>378</v>
      </c>
    </row>
    <row r="37" spans="1:22" s="83" customFormat="1" ht="111.75" customHeight="1" x14ac:dyDescent="0.2">
      <c r="A37" s="134"/>
      <c r="B37" s="130"/>
      <c r="C37" s="130"/>
      <c r="D37" s="130"/>
      <c r="E37" s="130"/>
      <c r="F37" s="130"/>
      <c r="G37" s="130"/>
      <c r="H37" s="132"/>
      <c r="I37" s="132"/>
      <c r="J37" s="120"/>
      <c r="K37" s="105" t="s">
        <v>280</v>
      </c>
      <c r="L37" s="114">
        <f t="shared" si="1"/>
        <v>1</v>
      </c>
      <c r="M37" s="122"/>
      <c r="N37" s="115" t="s">
        <v>375</v>
      </c>
      <c r="O37" s="115" t="s">
        <v>282</v>
      </c>
      <c r="P37" s="115" t="s">
        <v>294</v>
      </c>
      <c r="Q37" s="124"/>
      <c r="R37" s="124"/>
      <c r="S37" s="115"/>
      <c r="T37" s="115"/>
      <c r="U37" s="115"/>
      <c r="V37" s="126"/>
    </row>
    <row r="38" spans="1:22" s="83" customFormat="1" ht="63.75" customHeight="1" x14ac:dyDescent="0.2">
      <c r="A38" s="134"/>
      <c r="B38" s="130"/>
      <c r="C38" s="130"/>
      <c r="D38" s="130"/>
      <c r="E38" s="130"/>
      <c r="F38" s="130"/>
      <c r="G38" s="130"/>
      <c r="H38" s="132"/>
      <c r="I38" s="132"/>
      <c r="J38" s="120"/>
      <c r="K38" s="105"/>
      <c r="L38" s="114">
        <f t="shared" si="1"/>
        <v>0</v>
      </c>
      <c r="M38" s="122"/>
      <c r="N38" s="115"/>
      <c r="O38" s="115"/>
      <c r="P38" s="115"/>
      <c r="Q38" s="124"/>
      <c r="R38" s="124"/>
      <c r="S38" s="115"/>
      <c r="T38" s="115"/>
      <c r="U38" s="115"/>
      <c r="V38" s="126"/>
    </row>
    <row r="39" spans="1:22" s="83" customFormat="1" ht="89.25" customHeight="1" x14ac:dyDescent="0.2">
      <c r="A39" s="134" t="s">
        <v>428</v>
      </c>
      <c r="B39" s="130">
        <v>11</v>
      </c>
      <c r="C39" s="130" t="s">
        <v>183</v>
      </c>
      <c r="D39" s="130" t="s">
        <v>379</v>
      </c>
      <c r="E39" s="130" t="s">
        <v>380</v>
      </c>
      <c r="F39" s="130" t="s">
        <v>381</v>
      </c>
      <c r="G39" s="130" t="s">
        <v>382</v>
      </c>
      <c r="H39" s="132" t="s">
        <v>228</v>
      </c>
      <c r="I39" s="132" t="s">
        <v>267</v>
      </c>
      <c r="J39" s="120">
        <f>IF(AND(H39="ALTA",I39="ALTO"),9,IF(AND(H39="MEDIA",I39="ALTO"),6,IF(AND(H39="BAJA",I39="ALTO"),3,IF(AND(H39="ALTA",I39="MEDIO"),6,IF(AND(H39="MEDIA",I39="MEDIO"),4,IF(AND(H39="BAJA",I39="MEDIO"),2,IF(AND(H39="ALTA",I39="BAJO"),3,IF(AND(H39="MEDIA",I39="BAJO"),2,
1))))))))</f>
        <v>3</v>
      </c>
      <c r="K39" s="105" t="s">
        <v>280</v>
      </c>
      <c r="L39" s="114">
        <f t="shared" ref="L39:L41" si="25">IF(K39="Documentados Aplicados y Efectivos",1,IF(K39="No existen",5,IF(K39="No aplicados",4,IF(K39="Aplicados - No Efectivos",3,IF(K39="Aplicados efectivos y No Documentados",2,0)))))</f>
        <v>1</v>
      </c>
      <c r="M39" s="122">
        <f t="shared" ref="M39" si="26">ROUND(AVERAGEIF(L39:L41,"&gt;0"),0)</f>
        <v>1</v>
      </c>
      <c r="N39" s="115" t="s">
        <v>383</v>
      </c>
      <c r="O39" s="115" t="s">
        <v>282</v>
      </c>
      <c r="P39" s="115" t="s">
        <v>298</v>
      </c>
      <c r="Q39" s="124">
        <f t="shared" ref="Q39" si="27">ROUND((J39*M39),0)</f>
        <v>3</v>
      </c>
      <c r="R39" s="124" t="str">
        <f t="shared" ref="R39" si="28">IF(Q39&gt;=12,"GRAVE", IF(Q39&lt;=3, "LEVE", "MODERADO"))</f>
        <v>LEVE</v>
      </c>
      <c r="S39" s="115" t="s">
        <v>142</v>
      </c>
      <c r="T39" s="115" t="s">
        <v>387</v>
      </c>
      <c r="U39" s="115" t="s">
        <v>388</v>
      </c>
      <c r="V39" s="126" t="s">
        <v>389</v>
      </c>
    </row>
    <row r="40" spans="1:22" s="83" customFormat="1" ht="84.75" customHeight="1" x14ac:dyDescent="0.2">
      <c r="A40" s="134"/>
      <c r="B40" s="130"/>
      <c r="C40" s="130"/>
      <c r="D40" s="130"/>
      <c r="E40" s="130"/>
      <c r="F40" s="130"/>
      <c r="G40" s="130"/>
      <c r="H40" s="132"/>
      <c r="I40" s="132"/>
      <c r="J40" s="120"/>
      <c r="K40" s="105" t="s">
        <v>280</v>
      </c>
      <c r="L40" s="114">
        <f t="shared" si="25"/>
        <v>1</v>
      </c>
      <c r="M40" s="122"/>
      <c r="N40" s="115" t="s">
        <v>384</v>
      </c>
      <c r="O40" s="115" t="s">
        <v>282</v>
      </c>
      <c r="P40" s="115" t="s">
        <v>385</v>
      </c>
      <c r="Q40" s="124"/>
      <c r="R40" s="124"/>
      <c r="S40" s="115" t="s">
        <v>142</v>
      </c>
      <c r="T40" s="115" t="s">
        <v>390</v>
      </c>
      <c r="U40" s="115" t="s">
        <v>391</v>
      </c>
      <c r="V40" s="126"/>
    </row>
    <row r="41" spans="1:22" s="83" customFormat="1" ht="63.75" customHeight="1" x14ac:dyDescent="0.2">
      <c r="A41" s="134"/>
      <c r="B41" s="130"/>
      <c r="C41" s="130"/>
      <c r="D41" s="130"/>
      <c r="E41" s="130"/>
      <c r="F41" s="130"/>
      <c r="G41" s="130"/>
      <c r="H41" s="132"/>
      <c r="I41" s="132"/>
      <c r="J41" s="120"/>
      <c r="K41" s="105" t="s">
        <v>280</v>
      </c>
      <c r="L41" s="114">
        <f t="shared" si="25"/>
        <v>1</v>
      </c>
      <c r="M41" s="122"/>
      <c r="N41" s="115" t="s">
        <v>386</v>
      </c>
      <c r="O41" s="115" t="s">
        <v>282</v>
      </c>
      <c r="P41" s="115" t="s">
        <v>385</v>
      </c>
      <c r="Q41" s="124"/>
      <c r="R41" s="124"/>
      <c r="S41" s="115" t="s">
        <v>142</v>
      </c>
      <c r="T41" s="115" t="s">
        <v>392</v>
      </c>
      <c r="U41" s="115" t="s">
        <v>393</v>
      </c>
      <c r="V41" s="126"/>
    </row>
    <row r="42" spans="1:22" s="83" customFormat="1" ht="89.25" customHeight="1" x14ac:dyDescent="0.2">
      <c r="A42" s="134" t="s">
        <v>402</v>
      </c>
      <c r="B42" s="130">
        <v>12</v>
      </c>
      <c r="C42" s="130" t="s">
        <v>185</v>
      </c>
      <c r="D42" s="130" t="s">
        <v>394</v>
      </c>
      <c r="E42" s="130" t="s">
        <v>395</v>
      </c>
      <c r="F42" s="130" t="s">
        <v>396</v>
      </c>
      <c r="G42" s="130" t="s">
        <v>397</v>
      </c>
      <c r="H42" s="132" t="s">
        <v>170</v>
      </c>
      <c r="I42" s="132" t="s">
        <v>267</v>
      </c>
      <c r="J42" s="120">
        <f>IF(AND(H42="ALTA",I42="ALTO"),9,IF(AND(H42="MEDIA",I42="ALTO"),6,IF(AND(H42="BAJA",I42="ALTO"),3,IF(AND(H42="ALTA",I42="MEDIO"),6,IF(AND(H42="MEDIA",I42="MEDIO"),4,IF(AND(H42="BAJA",I42="MEDIO"),2,IF(AND(H42="ALTA",I42="BAJO"),3,IF(AND(H42="MEDIA",I42="BAJO"),2,
1))))))))</f>
        <v>6</v>
      </c>
      <c r="K42" s="105" t="s">
        <v>280</v>
      </c>
      <c r="L42" s="114">
        <f t="shared" ref="L42:L44" si="29">IF(K42="Documentados Aplicados y Efectivos",1,IF(K42="No existen",5,IF(K42="No aplicados",4,IF(K42="Aplicados - No Efectivos",3,IF(K42="Aplicados efectivos y No Documentados",2,0)))))</f>
        <v>1</v>
      </c>
      <c r="M42" s="122">
        <f t="shared" ref="M42" si="30">ROUND(AVERAGEIF(L42:L44,"&gt;0"),0)</f>
        <v>2</v>
      </c>
      <c r="N42" s="115" t="s">
        <v>398</v>
      </c>
      <c r="O42" s="115" t="s">
        <v>312</v>
      </c>
      <c r="P42" s="115" t="s">
        <v>294</v>
      </c>
      <c r="Q42" s="124">
        <f t="shared" ref="Q42" si="31">ROUND((J42*M42),0)</f>
        <v>12</v>
      </c>
      <c r="R42" s="124" t="str">
        <f t="shared" ref="R42" si="32">IF(Q42&gt;=12,"GRAVE", IF(Q42&lt;=3, "LEVE", "MODERADO"))</f>
        <v>GRAVE</v>
      </c>
      <c r="S42" s="115" t="s">
        <v>143</v>
      </c>
      <c r="T42" s="115" t="s">
        <v>401</v>
      </c>
      <c r="U42" s="115" t="s">
        <v>402</v>
      </c>
      <c r="V42" s="126" t="s">
        <v>403</v>
      </c>
    </row>
    <row r="43" spans="1:22" s="83" customFormat="1" ht="84.75" customHeight="1" x14ac:dyDescent="0.2">
      <c r="A43" s="134"/>
      <c r="B43" s="130"/>
      <c r="C43" s="130"/>
      <c r="D43" s="130"/>
      <c r="E43" s="130"/>
      <c r="F43" s="130"/>
      <c r="G43" s="130"/>
      <c r="H43" s="132"/>
      <c r="I43" s="132"/>
      <c r="J43" s="120"/>
      <c r="K43" s="105" t="s">
        <v>322</v>
      </c>
      <c r="L43" s="114">
        <f t="shared" si="29"/>
        <v>3</v>
      </c>
      <c r="M43" s="122"/>
      <c r="N43" s="115" t="s">
        <v>399</v>
      </c>
      <c r="O43" s="115" t="s">
        <v>312</v>
      </c>
      <c r="P43" s="115" t="s">
        <v>294</v>
      </c>
      <c r="Q43" s="124"/>
      <c r="R43" s="124"/>
      <c r="S43" s="115" t="s">
        <v>145</v>
      </c>
      <c r="T43" s="115" t="s">
        <v>404</v>
      </c>
      <c r="U43" s="115" t="s">
        <v>405</v>
      </c>
      <c r="V43" s="126"/>
    </row>
    <row r="44" spans="1:22" s="83" customFormat="1" ht="99" customHeight="1" x14ac:dyDescent="0.2">
      <c r="A44" s="134"/>
      <c r="B44" s="130"/>
      <c r="C44" s="130"/>
      <c r="D44" s="130"/>
      <c r="E44" s="130"/>
      <c r="F44" s="130"/>
      <c r="G44" s="130"/>
      <c r="H44" s="132"/>
      <c r="I44" s="132"/>
      <c r="J44" s="120"/>
      <c r="K44" s="105" t="s">
        <v>280</v>
      </c>
      <c r="L44" s="114">
        <f t="shared" si="29"/>
        <v>1</v>
      </c>
      <c r="M44" s="122"/>
      <c r="N44" s="115" t="s">
        <v>400</v>
      </c>
      <c r="O44" s="115" t="s">
        <v>312</v>
      </c>
      <c r="P44" s="115" t="s">
        <v>294</v>
      </c>
      <c r="Q44" s="124"/>
      <c r="R44" s="124"/>
      <c r="S44" s="115" t="s">
        <v>143</v>
      </c>
      <c r="T44" s="115" t="s">
        <v>406</v>
      </c>
      <c r="U44" s="115" t="s">
        <v>405</v>
      </c>
      <c r="V44" s="126"/>
    </row>
    <row r="45" spans="1:22" s="83" customFormat="1" ht="89.25" customHeight="1" x14ac:dyDescent="0.2">
      <c r="A45" s="134" t="s">
        <v>427</v>
      </c>
      <c r="B45" s="130">
        <v>13</v>
      </c>
      <c r="C45" s="130" t="s">
        <v>171</v>
      </c>
      <c r="D45" s="130" t="s">
        <v>409</v>
      </c>
      <c r="E45" s="130" t="s">
        <v>437</v>
      </c>
      <c r="F45" s="130" t="s">
        <v>410</v>
      </c>
      <c r="G45" s="130" t="s">
        <v>438</v>
      </c>
      <c r="H45" s="132" t="s">
        <v>267</v>
      </c>
      <c r="I45" s="132" t="s">
        <v>170</v>
      </c>
      <c r="J45" s="120">
        <f>IF(AND(I45="ALTA",H45="ALTO"),9,IF(AND(I45="MEDIA",H45="ALTO"),6,IF(AND(I45="BAJA",H45="ALTO"),3,IF(AND(I45="ALTA",H45="MEDIO"),6,IF(AND(I45="MEDIA",H45="MEDIO"),4,IF(AND(I45="BAJA",H45="MEDIO"),2,IF(AND(I45="ALTA",H45="BAJO"),3,IF(AND(I45="MEDIA",H45="BAJO"),2,
1))))))))</f>
        <v>6</v>
      </c>
      <c r="K45" s="105" t="s">
        <v>322</v>
      </c>
      <c r="L45" s="114">
        <v>3</v>
      </c>
      <c r="M45" s="122">
        <v>3</v>
      </c>
      <c r="N45" s="115" t="s">
        <v>415</v>
      </c>
      <c r="O45" s="115" t="s">
        <v>282</v>
      </c>
      <c r="P45" s="115" t="s">
        <v>294</v>
      </c>
      <c r="Q45" s="124">
        <f t="shared" ref="Q45" si="33">ROUND((J45*M45),0)</f>
        <v>18</v>
      </c>
      <c r="R45" s="124" t="str">
        <f t="shared" ref="R45" si="34">IF(Q45&gt;=12,"GRAVE", IF(Q45&lt;=3, "LEVE", "MODERADO"))</f>
        <v>GRAVE</v>
      </c>
      <c r="S45" s="115" t="s">
        <v>143</v>
      </c>
      <c r="T45" s="115" t="s">
        <v>419</v>
      </c>
      <c r="U45" s="115" t="s">
        <v>420</v>
      </c>
      <c r="V45" s="126" t="s">
        <v>421</v>
      </c>
    </row>
    <row r="46" spans="1:22" s="83" customFormat="1" ht="84.75" customHeight="1" x14ac:dyDescent="0.2">
      <c r="A46" s="134"/>
      <c r="B46" s="130"/>
      <c r="C46" s="130"/>
      <c r="D46" s="130"/>
      <c r="E46" s="130"/>
      <c r="F46" s="130"/>
      <c r="G46" s="130"/>
      <c r="H46" s="132"/>
      <c r="I46" s="132"/>
      <c r="J46" s="120"/>
      <c r="K46" s="105"/>
      <c r="L46" s="114">
        <v>0</v>
      </c>
      <c r="M46" s="122"/>
      <c r="N46" s="115"/>
      <c r="O46" s="115"/>
      <c r="P46" s="115"/>
      <c r="Q46" s="124"/>
      <c r="R46" s="124"/>
      <c r="S46" s="115"/>
      <c r="T46" s="115"/>
      <c r="U46" s="115"/>
      <c r="V46" s="126"/>
    </row>
    <row r="47" spans="1:22" s="83" customFormat="1" ht="63.75" customHeight="1" x14ac:dyDescent="0.2">
      <c r="A47" s="134"/>
      <c r="B47" s="130"/>
      <c r="C47" s="130"/>
      <c r="D47" s="130"/>
      <c r="E47" s="130"/>
      <c r="F47" s="130"/>
      <c r="G47" s="130"/>
      <c r="H47" s="132"/>
      <c r="I47" s="132"/>
      <c r="J47" s="120"/>
      <c r="K47" s="105"/>
      <c r="L47" s="114">
        <v>0</v>
      </c>
      <c r="M47" s="122"/>
      <c r="N47" s="115"/>
      <c r="O47" s="115"/>
      <c r="P47" s="115"/>
      <c r="Q47" s="124"/>
      <c r="R47" s="124"/>
      <c r="S47" s="115"/>
      <c r="T47" s="115"/>
      <c r="U47" s="115"/>
      <c r="V47" s="126"/>
    </row>
    <row r="48" spans="1:22" s="83" customFormat="1" ht="89.25" customHeight="1" x14ac:dyDescent="0.2">
      <c r="A48" s="134" t="s">
        <v>427</v>
      </c>
      <c r="B48" s="130">
        <v>14</v>
      </c>
      <c r="C48" s="130" t="s">
        <v>181</v>
      </c>
      <c r="D48" s="130" t="s">
        <v>411</v>
      </c>
      <c r="E48" s="130" t="s">
        <v>412</v>
      </c>
      <c r="F48" s="130" t="s">
        <v>413</v>
      </c>
      <c r="G48" s="130" t="s">
        <v>414</v>
      </c>
      <c r="H48" s="132" t="s">
        <v>228</v>
      </c>
      <c r="I48" s="132" t="s">
        <v>267</v>
      </c>
      <c r="J48" s="120">
        <f>IF(AND(H48="ALTA",I48="ALTO"),9,IF(AND(H48="MEDIA",I48="ALTO"),6,IF(AND(H48="BAJA",I48="ALTO"),3,IF(AND(H48="ALTA",I48="MEDIO"),6,IF(AND(H48="MEDIA",I48="MEDIO"),4,IF(AND(H48="BAJA",I48="MEDIO"),2,IF(AND(H48="ALTA",I48="BAJO"),3,IF(AND(H48="MEDIA",I48="BAJO"),2,
1))))))))</f>
        <v>3</v>
      </c>
      <c r="K48" s="105" t="s">
        <v>280</v>
      </c>
      <c r="L48" s="114">
        <f t="shared" ref="L48:L50" si="35">IF(K48="Documentados Aplicados y Efectivos",1,IF(K48="No existen",5,IF(K48="No aplicados",4,IF(K48="Aplicados - No Efectivos",3,IF(K48="Aplicados efectivos y No Documentados",2,0)))))</f>
        <v>1</v>
      </c>
      <c r="M48" s="122">
        <f t="shared" ref="M48" si="36">ROUND(AVERAGEIF(L48:L50,"&gt;0"),0)</f>
        <v>2</v>
      </c>
      <c r="N48" s="115" t="s">
        <v>416</v>
      </c>
      <c r="O48" s="115" t="s">
        <v>310</v>
      </c>
      <c r="P48" s="115" t="s">
        <v>294</v>
      </c>
      <c r="Q48" s="124">
        <f t="shared" ref="Q48" si="37">ROUND((J48*M48),0)</f>
        <v>6</v>
      </c>
      <c r="R48" s="124" t="str">
        <f t="shared" ref="R48" si="38">IF(Q48&gt;=12,"GRAVE", IF(Q48&lt;=3, "LEVE", "MODERADO"))</f>
        <v>MODERADO</v>
      </c>
      <c r="S48" s="115" t="s">
        <v>143</v>
      </c>
      <c r="T48" s="115" t="s">
        <v>422</v>
      </c>
      <c r="U48" s="115" t="s">
        <v>423</v>
      </c>
      <c r="V48" s="126" t="s">
        <v>424</v>
      </c>
    </row>
    <row r="49" spans="1:22" s="83" customFormat="1" ht="84.75" customHeight="1" x14ac:dyDescent="0.2">
      <c r="A49" s="134"/>
      <c r="B49" s="130"/>
      <c r="C49" s="130"/>
      <c r="D49" s="130"/>
      <c r="E49" s="130"/>
      <c r="F49" s="130"/>
      <c r="G49" s="130"/>
      <c r="H49" s="132"/>
      <c r="I49" s="132"/>
      <c r="J49" s="120"/>
      <c r="K49" s="105" t="s">
        <v>322</v>
      </c>
      <c r="L49" s="114">
        <f t="shared" si="35"/>
        <v>3</v>
      </c>
      <c r="M49" s="122"/>
      <c r="N49" s="115" t="s">
        <v>417</v>
      </c>
      <c r="O49" s="115" t="s">
        <v>310</v>
      </c>
      <c r="P49" s="115" t="s">
        <v>294</v>
      </c>
      <c r="Q49" s="124"/>
      <c r="R49" s="124"/>
      <c r="S49" s="115" t="s">
        <v>143</v>
      </c>
      <c r="T49" s="115" t="s">
        <v>425</v>
      </c>
      <c r="U49" s="115" t="s">
        <v>423</v>
      </c>
      <c r="V49" s="126"/>
    </row>
    <row r="50" spans="1:22" s="83" customFormat="1" ht="63.75" customHeight="1" x14ac:dyDescent="0.2">
      <c r="A50" s="134"/>
      <c r="B50" s="130"/>
      <c r="C50" s="130"/>
      <c r="D50" s="130"/>
      <c r="E50" s="130"/>
      <c r="F50" s="130"/>
      <c r="G50" s="130"/>
      <c r="H50" s="132"/>
      <c r="I50" s="132"/>
      <c r="J50" s="120"/>
      <c r="K50" s="105" t="s">
        <v>280</v>
      </c>
      <c r="L50" s="114">
        <f t="shared" si="35"/>
        <v>1</v>
      </c>
      <c r="M50" s="122"/>
      <c r="N50" s="115" t="s">
        <v>418</v>
      </c>
      <c r="O50" s="115" t="s">
        <v>310</v>
      </c>
      <c r="P50" s="115" t="s">
        <v>294</v>
      </c>
      <c r="Q50" s="124"/>
      <c r="R50" s="124"/>
      <c r="S50" s="115" t="s">
        <v>143</v>
      </c>
      <c r="T50" s="115" t="s">
        <v>426</v>
      </c>
      <c r="U50" s="115" t="s">
        <v>423</v>
      </c>
      <c r="V50" s="126"/>
    </row>
    <row r="51" spans="1:22" ht="72.75" customHeight="1" x14ac:dyDescent="0.2">
      <c r="A51" s="128" t="s">
        <v>449</v>
      </c>
      <c r="B51" s="130">
        <v>15</v>
      </c>
      <c r="C51" s="130" t="s">
        <v>171</v>
      </c>
      <c r="D51" s="130" t="s">
        <v>450</v>
      </c>
      <c r="E51" s="130" t="s">
        <v>451</v>
      </c>
      <c r="F51" s="130" t="s">
        <v>452</v>
      </c>
      <c r="G51" s="130" t="s">
        <v>453</v>
      </c>
      <c r="H51" s="132" t="s">
        <v>170</v>
      </c>
      <c r="I51" s="132" t="s">
        <v>267</v>
      </c>
      <c r="J51" s="120">
        <f>IF(AND(H51="ALTA",I51="ALTO"),9,IF(AND(H51="MEDIA",I51="ALTO"),6,IF(AND(H51="BAJA",I51="ALTO"),3,IF(AND(H51="ALTA",I51="MEDIO"),6,IF(AND(H51="MEDIA",I51="MEDIO"),4,IF(AND(H51="BAJA",I51="MEDIO"),2,IF(AND(H51="ALTA",I51="BAJO"),3,IF(AND(H51="MEDIA",I51="BAJO"),2,
1))))))))</f>
        <v>6</v>
      </c>
      <c r="K51" s="105" t="s">
        <v>280</v>
      </c>
      <c r="L51" s="114">
        <f t="shared" ref="L51:L53" si="39">IF(K51="Documentados Aplicados y Efectivos",1,IF(K51="No existen",5,IF(K51="No aplicados",4,IF(K51="Aplicados - No Efectivos",3,IF(K51="Aplicados efectivos y No Documentados",2,0)))))</f>
        <v>1</v>
      </c>
      <c r="M51" s="122">
        <f t="shared" ref="M51" si="40">ROUND(AVERAGEIF(L51:L53,"&gt;0"),0)</f>
        <v>1</v>
      </c>
      <c r="N51" s="115" t="s">
        <v>439</v>
      </c>
      <c r="O51" s="115" t="s">
        <v>325</v>
      </c>
      <c r="P51" s="115" t="s">
        <v>298</v>
      </c>
      <c r="Q51" s="124">
        <f t="shared" ref="Q51" si="41">ROUND((J51*M51),0)</f>
        <v>6</v>
      </c>
      <c r="R51" s="124" t="str">
        <f t="shared" ref="R51" si="42">IF(Q51&gt;=12,"GRAVE", IF(Q51&lt;=3, "LEVE", "MODERADO"))</f>
        <v>MODERADO</v>
      </c>
      <c r="S51" s="115" t="s">
        <v>143</v>
      </c>
      <c r="T51" s="115" t="s">
        <v>446</v>
      </c>
      <c r="U51" s="115" t="s">
        <v>442</v>
      </c>
      <c r="V51" s="126" t="s">
        <v>443</v>
      </c>
    </row>
    <row r="52" spans="1:22" ht="63" customHeight="1" x14ac:dyDescent="0.2">
      <c r="A52" s="128"/>
      <c r="B52" s="130"/>
      <c r="C52" s="130"/>
      <c r="D52" s="130"/>
      <c r="E52" s="130"/>
      <c r="F52" s="130"/>
      <c r="G52" s="130"/>
      <c r="H52" s="132"/>
      <c r="I52" s="132"/>
      <c r="J52" s="120"/>
      <c r="K52" s="105" t="s">
        <v>280</v>
      </c>
      <c r="L52" s="114">
        <f t="shared" si="39"/>
        <v>1</v>
      </c>
      <c r="M52" s="122"/>
      <c r="N52" s="115" t="s">
        <v>440</v>
      </c>
      <c r="O52" s="115" t="s">
        <v>325</v>
      </c>
      <c r="P52" s="115" t="s">
        <v>298</v>
      </c>
      <c r="Q52" s="124"/>
      <c r="R52" s="124"/>
      <c r="S52" s="115" t="s">
        <v>145</v>
      </c>
      <c r="T52" s="115" t="s">
        <v>447</v>
      </c>
      <c r="U52" s="115" t="s">
        <v>444</v>
      </c>
      <c r="V52" s="126"/>
    </row>
    <row r="53" spans="1:22" ht="137.25" customHeight="1" thickBot="1" x14ac:dyDescent="0.25">
      <c r="A53" s="129"/>
      <c r="B53" s="131"/>
      <c r="C53" s="131"/>
      <c r="D53" s="131"/>
      <c r="E53" s="131"/>
      <c r="F53" s="131"/>
      <c r="G53" s="131"/>
      <c r="H53" s="133"/>
      <c r="I53" s="133"/>
      <c r="J53" s="121"/>
      <c r="K53" s="103" t="s">
        <v>280</v>
      </c>
      <c r="L53" s="117">
        <f t="shared" si="39"/>
        <v>1</v>
      </c>
      <c r="M53" s="123"/>
      <c r="N53" s="116" t="s">
        <v>441</v>
      </c>
      <c r="O53" s="116" t="s">
        <v>325</v>
      </c>
      <c r="P53" s="116" t="s">
        <v>298</v>
      </c>
      <c r="Q53" s="125"/>
      <c r="R53" s="125"/>
      <c r="S53" s="116" t="s">
        <v>145</v>
      </c>
      <c r="T53" s="116" t="s">
        <v>448</v>
      </c>
      <c r="U53" s="116" t="s">
        <v>445</v>
      </c>
      <c r="V53" s="127"/>
    </row>
    <row r="1048535" spans="7:11" ht="28.5" x14ac:dyDescent="0.2">
      <c r="G1048535" s="104" t="s">
        <v>96</v>
      </c>
      <c r="H1048535" s="104" t="s">
        <v>175</v>
      </c>
      <c r="I1048535" s="104" t="s">
        <v>183</v>
      </c>
      <c r="J1048535" s="104" t="s">
        <v>186</v>
      </c>
    </row>
    <row r="1048536" spans="7:11" x14ac:dyDescent="0.2">
      <c r="G1048536" s="104" t="s">
        <v>175</v>
      </c>
      <c r="H1048536" s="104" t="s">
        <v>267</v>
      </c>
      <c r="I1048536" s="104" t="s">
        <v>267</v>
      </c>
      <c r="J1048536" s="104" t="s">
        <v>267</v>
      </c>
    </row>
    <row r="1048537" spans="7:11" x14ac:dyDescent="0.2">
      <c r="G1048537" s="104" t="s">
        <v>270</v>
      </c>
      <c r="H1048537" s="104" t="s">
        <v>268</v>
      </c>
      <c r="J1048537" s="104" t="s">
        <v>268</v>
      </c>
    </row>
    <row r="1048538" spans="7:11" x14ac:dyDescent="0.2">
      <c r="G1048538" s="104" t="s">
        <v>171</v>
      </c>
      <c r="H1048538" s="104" t="s">
        <v>269</v>
      </c>
      <c r="J1048538" s="104" t="s">
        <v>269</v>
      </c>
    </row>
    <row r="1048539" spans="7:11" x14ac:dyDescent="0.2">
      <c r="G1048539" s="104" t="s">
        <v>177</v>
      </c>
    </row>
    <row r="1048540" spans="7:11" x14ac:dyDescent="0.2">
      <c r="G1048540" s="104" t="s">
        <v>178</v>
      </c>
      <c r="H1048540" s="104" t="s">
        <v>176</v>
      </c>
      <c r="I1048540" s="104" t="s">
        <v>171</v>
      </c>
      <c r="J1048540" s="104" t="s">
        <v>271</v>
      </c>
      <c r="K1048540" s="104" t="s">
        <v>181</v>
      </c>
    </row>
    <row r="1048541" spans="7:11" x14ac:dyDescent="0.2">
      <c r="G1048541" s="104" t="s">
        <v>179</v>
      </c>
      <c r="H1048541" s="104" t="s">
        <v>267</v>
      </c>
      <c r="I1048541" s="104" t="s">
        <v>267</v>
      </c>
      <c r="J1048541" s="104" t="s">
        <v>267</v>
      </c>
      <c r="K1048541" s="104" t="s">
        <v>267</v>
      </c>
    </row>
    <row r="1048542" spans="7:11" x14ac:dyDescent="0.2">
      <c r="G1048542" s="104" t="s">
        <v>180</v>
      </c>
      <c r="H1048542" s="104" t="s">
        <v>268</v>
      </c>
      <c r="I1048542" s="104" t="s">
        <v>268</v>
      </c>
      <c r="J1048542" s="104" t="s">
        <v>268</v>
      </c>
      <c r="K1048542" s="104" t="s">
        <v>268</v>
      </c>
    </row>
    <row r="1048543" spans="7:11" x14ac:dyDescent="0.2">
      <c r="G1048543" s="104" t="s">
        <v>181</v>
      </c>
      <c r="H1048543" s="104" t="s">
        <v>269</v>
      </c>
      <c r="I1048543" s="104" t="s">
        <v>269</v>
      </c>
      <c r="J1048543" s="104" t="s">
        <v>269</v>
      </c>
      <c r="K1048543" s="104" t="s">
        <v>269</v>
      </c>
    </row>
    <row r="1048544" spans="7:11" x14ac:dyDescent="0.2">
      <c r="G1048544" s="104" t="s">
        <v>182</v>
      </c>
    </row>
    <row r="1048545" spans="7:11" x14ac:dyDescent="0.2">
      <c r="G1048545" s="104" t="s">
        <v>183</v>
      </c>
      <c r="H1048545" s="104" t="s">
        <v>178</v>
      </c>
      <c r="I1048545" s="104" t="s">
        <v>179</v>
      </c>
      <c r="J1048545" s="104" t="s">
        <v>180</v>
      </c>
      <c r="K1048545" s="104" t="s">
        <v>182</v>
      </c>
    </row>
    <row r="1048546" spans="7:11" x14ac:dyDescent="0.2">
      <c r="G1048546" s="104" t="s">
        <v>184</v>
      </c>
      <c r="H1048546" s="104" t="s">
        <v>267</v>
      </c>
      <c r="I1048546" s="104" t="s">
        <v>267</v>
      </c>
      <c r="J1048546" s="104" t="s">
        <v>267</v>
      </c>
      <c r="K1048546" s="104" t="s">
        <v>267</v>
      </c>
    </row>
    <row r="1048547" spans="7:11" x14ac:dyDescent="0.2">
      <c r="G1048547" s="104" t="s">
        <v>185</v>
      </c>
      <c r="H1048547" s="104" t="s">
        <v>268</v>
      </c>
      <c r="I1048547" s="104" t="s">
        <v>268</v>
      </c>
      <c r="J1048547" s="104" t="s">
        <v>268</v>
      </c>
      <c r="K1048547" s="104" t="s">
        <v>268</v>
      </c>
    </row>
    <row r="1048548" spans="7:11" x14ac:dyDescent="0.2">
      <c r="G1048548" s="104" t="s">
        <v>186</v>
      </c>
      <c r="H1048548" s="104" t="s">
        <v>269</v>
      </c>
      <c r="I1048548" s="104" t="s">
        <v>269</v>
      </c>
      <c r="J1048548" s="104" t="s">
        <v>269</v>
      </c>
      <c r="K1048548" s="104" t="s">
        <v>269</v>
      </c>
    </row>
    <row r="1048550" spans="7:11" x14ac:dyDescent="0.2">
      <c r="H1048550" s="104" t="s">
        <v>184</v>
      </c>
      <c r="I1048550" s="104" t="s">
        <v>185</v>
      </c>
    </row>
    <row r="1048551" spans="7:11" x14ac:dyDescent="0.2">
      <c r="H1048551" s="104" t="s">
        <v>267</v>
      </c>
      <c r="I1048551" s="104" t="s">
        <v>267</v>
      </c>
    </row>
    <row r="1048552" spans="7:11" x14ac:dyDescent="0.2">
      <c r="H1048552" s="104" t="s">
        <v>268</v>
      </c>
      <c r="I1048552" s="104" t="s">
        <v>268</v>
      </c>
    </row>
    <row r="1048553" spans="7:11" x14ac:dyDescent="0.2">
      <c r="H1048553" s="104" t="s">
        <v>269</v>
      </c>
      <c r="I1048553" s="104" t="s">
        <v>269</v>
      </c>
    </row>
    <row r="1048557" spans="7:11" x14ac:dyDescent="0.2">
      <c r="H1048557" s="104" t="s">
        <v>99</v>
      </c>
    </row>
    <row r="1048558" spans="7:11" x14ac:dyDescent="0.2">
      <c r="H1048558" s="104" t="s">
        <v>139</v>
      </c>
      <c r="I1048558" s="104" t="s">
        <v>139</v>
      </c>
      <c r="J1048558" s="104" t="s">
        <v>140</v>
      </c>
      <c r="K1048558" s="104" t="s">
        <v>141</v>
      </c>
    </row>
    <row r="1048559" spans="7:11" x14ac:dyDescent="0.2">
      <c r="H1048559" s="104" t="s">
        <v>140</v>
      </c>
      <c r="I1048559" s="104" t="s">
        <v>142</v>
      </c>
      <c r="J1048559" s="104" t="s">
        <v>143</v>
      </c>
      <c r="K1048559" s="104" t="s">
        <v>144</v>
      </c>
    </row>
    <row r="1048560" spans="7:11" ht="12" customHeight="1" x14ac:dyDescent="0.2">
      <c r="H1048560" s="104" t="s">
        <v>141</v>
      </c>
      <c r="J1048560" s="104" t="s">
        <v>145</v>
      </c>
      <c r="K1048560" s="104" t="s">
        <v>143</v>
      </c>
    </row>
    <row r="1048561" spans="10:11" x14ac:dyDescent="0.2">
      <c r="J1048561" s="104" t="s">
        <v>146</v>
      </c>
      <c r="K1048561" s="104" t="s">
        <v>145</v>
      </c>
    </row>
    <row r="1048562" spans="10:11" x14ac:dyDescent="0.2">
      <c r="K1048562" s="104" t="s">
        <v>146</v>
      </c>
    </row>
  </sheetData>
  <sheetProtection formatRows="0" insertRows="0" deleteRows="0" selectLockedCells="1" autoFilter="0"/>
  <mergeCells count="225">
    <mergeCell ref="B7:B8"/>
    <mergeCell ref="C21:C23"/>
    <mergeCell ref="D21:D23"/>
    <mergeCell ref="E21:E23"/>
    <mergeCell ref="E15:E17"/>
    <mergeCell ref="C12:C14"/>
    <mergeCell ref="D12:D14"/>
    <mergeCell ref="E12:E14"/>
    <mergeCell ref="B15:B17"/>
    <mergeCell ref="B18:B20"/>
    <mergeCell ref="D9:D11"/>
    <mergeCell ref="C15:C17"/>
    <mergeCell ref="D15:D17"/>
    <mergeCell ref="J12:J14"/>
    <mergeCell ref="M12:M14"/>
    <mergeCell ref="D18:D20"/>
    <mergeCell ref="R18:R20"/>
    <mergeCell ref="F15:F17"/>
    <mergeCell ref="G15:G17"/>
    <mergeCell ref="H15:H17"/>
    <mergeCell ref="M15:M17"/>
    <mergeCell ref="B21:B23"/>
    <mergeCell ref="V21:V23"/>
    <mergeCell ref="I15:I17"/>
    <mergeCell ref="V18:V20"/>
    <mergeCell ref="R15:R17"/>
    <mergeCell ref="V15:V17"/>
    <mergeCell ref="Q15:Q17"/>
    <mergeCell ref="Q21:Q23"/>
    <mergeCell ref="R21:R23"/>
    <mergeCell ref="Q18:Q20"/>
    <mergeCell ref="J21:J23"/>
    <mergeCell ref="J15:J17"/>
    <mergeCell ref="J18:J20"/>
    <mergeCell ref="M18:M20"/>
    <mergeCell ref="I18:I20"/>
    <mergeCell ref="V12:V14"/>
    <mergeCell ref="R12:R14"/>
    <mergeCell ref="I12:I14"/>
    <mergeCell ref="J5:R5"/>
    <mergeCell ref="R1:R4"/>
    <mergeCell ref="Q9:Q11"/>
    <mergeCell ref="R9:R11"/>
    <mergeCell ref="V9:V11"/>
    <mergeCell ref="T5:V5"/>
    <mergeCell ref="R7:R8"/>
    <mergeCell ref="H7:J7"/>
    <mergeCell ref="E5:H5"/>
    <mergeCell ref="H12:H14"/>
    <mergeCell ref="E9:E11"/>
    <mergeCell ref="F9:F11"/>
    <mergeCell ref="G12:G14"/>
    <mergeCell ref="E6:V6"/>
    <mergeCell ref="K7:Q7"/>
    <mergeCell ref="S7:V7"/>
    <mergeCell ref="G9:G11"/>
    <mergeCell ref="H9:H11"/>
    <mergeCell ref="I9:I11"/>
    <mergeCell ref="J9:J11"/>
    <mergeCell ref="K8:M8"/>
    <mergeCell ref="A7:A8"/>
    <mergeCell ref="A9:A11"/>
    <mergeCell ref="A12:A14"/>
    <mergeCell ref="A15:A17"/>
    <mergeCell ref="A18:A20"/>
    <mergeCell ref="M21:M23"/>
    <mergeCell ref="E2:Q2"/>
    <mergeCell ref="E3:Q4"/>
    <mergeCell ref="C7:G7"/>
    <mergeCell ref="H21:H23"/>
    <mergeCell ref="I21:I23"/>
    <mergeCell ref="H18:H20"/>
    <mergeCell ref="F18:F20"/>
    <mergeCell ref="G18:G20"/>
    <mergeCell ref="F21:F23"/>
    <mergeCell ref="G21:G23"/>
    <mergeCell ref="B12:B14"/>
    <mergeCell ref="E18:E20"/>
    <mergeCell ref="B9:B11"/>
    <mergeCell ref="C9:C11"/>
    <mergeCell ref="M9:M11"/>
    <mergeCell ref="Q12:Q14"/>
    <mergeCell ref="C18:C20"/>
    <mergeCell ref="F12:F14"/>
    <mergeCell ref="M24:M26"/>
    <mergeCell ref="Q24:Q26"/>
    <mergeCell ref="R24:R26"/>
    <mergeCell ref="E27:E29"/>
    <mergeCell ref="F27:F29"/>
    <mergeCell ref="G27:G29"/>
    <mergeCell ref="H27:H29"/>
    <mergeCell ref="I27:I29"/>
    <mergeCell ref="J27:J29"/>
    <mergeCell ref="M27:M29"/>
    <mergeCell ref="Q27:Q29"/>
    <mergeCell ref="R27:R29"/>
    <mergeCell ref="B24:B26"/>
    <mergeCell ref="C24:C26"/>
    <mergeCell ref="D24:D26"/>
    <mergeCell ref="E24:E26"/>
    <mergeCell ref="F24:F26"/>
    <mergeCell ref="G24:G26"/>
    <mergeCell ref="H24:H26"/>
    <mergeCell ref="I24:I26"/>
    <mergeCell ref="J24:J26"/>
    <mergeCell ref="E33:E35"/>
    <mergeCell ref="Q30:Q32"/>
    <mergeCell ref="R30:R32"/>
    <mergeCell ref="V30:V32"/>
    <mergeCell ref="A21:A23"/>
    <mergeCell ref="A24:A26"/>
    <mergeCell ref="A27:A29"/>
    <mergeCell ref="A30:A32"/>
    <mergeCell ref="G30:G32"/>
    <mergeCell ref="H30:H32"/>
    <mergeCell ref="I30:I32"/>
    <mergeCell ref="J30:J32"/>
    <mergeCell ref="M30:M32"/>
    <mergeCell ref="B30:B32"/>
    <mergeCell ref="C30:C32"/>
    <mergeCell ref="D30:D32"/>
    <mergeCell ref="E30:E32"/>
    <mergeCell ref="F30:F32"/>
    <mergeCell ref="V24:V26"/>
    <mergeCell ref="B27:B29"/>
    <mergeCell ref="C27:C29"/>
    <mergeCell ref="D27:D29"/>
    <mergeCell ref="M33:M35"/>
    <mergeCell ref="V27:V29"/>
    <mergeCell ref="Q33:Q35"/>
    <mergeCell ref="R33:R35"/>
    <mergeCell ref="V33:V35"/>
    <mergeCell ref="A36:A38"/>
    <mergeCell ref="B36:B38"/>
    <mergeCell ref="C36:C38"/>
    <mergeCell ref="D36:D38"/>
    <mergeCell ref="E36:E38"/>
    <mergeCell ref="F36:F38"/>
    <mergeCell ref="G36:G38"/>
    <mergeCell ref="H36:H38"/>
    <mergeCell ref="I36:I38"/>
    <mergeCell ref="J36:J38"/>
    <mergeCell ref="M36:M38"/>
    <mergeCell ref="Q36:Q38"/>
    <mergeCell ref="F33:F35"/>
    <mergeCell ref="G33:G35"/>
    <mergeCell ref="H33:H35"/>
    <mergeCell ref="I33:I35"/>
    <mergeCell ref="J33:J35"/>
    <mergeCell ref="A33:A35"/>
    <mergeCell ref="B33:B35"/>
    <mergeCell ref="C33:C35"/>
    <mergeCell ref="D33:D35"/>
    <mergeCell ref="A42:A44"/>
    <mergeCell ref="B42:B44"/>
    <mergeCell ref="C42:C44"/>
    <mergeCell ref="D42:D44"/>
    <mergeCell ref="E42:E44"/>
    <mergeCell ref="F42:F44"/>
    <mergeCell ref="G42:G44"/>
    <mergeCell ref="R36:R38"/>
    <mergeCell ref="V36:V38"/>
    <mergeCell ref="A39:A41"/>
    <mergeCell ref="B39:B41"/>
    <mergeCell ref="C39:C41"/>
    <mergeCell ref="D39:D41"/>
    <mergeCell ref="E39:E41"/>
    <mergeCell ref="F39:F41"/>
    <mergeCell ref="G39:G41"/>
    <mergeCell ref="H39:H41"/>
    <mergeCell ref="I39:I41"/>
    <mergeCell ref="J39:J41"/>
    <mergeCell ref="M39:M41"/>
    <mergeCell ref="Q39:Q41"/>
    <mergeCell ref="R39:R41"/>
    <mergeCell ref="V39:V41"/>
    <mergeCell ref="B45:B47"/>
    <mergeCell ref="C45:C47"/>
    <mergeCell ref="D45:D47"/>
    <mergeCell ref="E45:E47"/>
    <mergeCell ref="M42:M44"/>
    <mergeCell ref="Q42:Q44"/>
    <mergeCell ref="R42:R44"/>
    <mergeCell ref="V42:V44"/>
    <mergeCell ref="H42:H44"/>
    <mergeCell ref="I42:I44"/>
    <mergeCell ref="J42:J44"/>
    <mergeCell ref="R48:R50"/>
    <mergeCell ref="V48:V50"/>
    <mergeCell ref="M45:M47"/>
    <mergeCell ref="Q45:Q47"/>
    <mergeCell ref="R45:R47"/>
    <mergeCell ref="V45:V47"/>
    <mergeCell ref="A48:A50"/>
    <mergeCell ref="B48:B50"/>
    <mergeCell ref="C48:C50"/>
    <mergeCell ref="D48:D50"/>
    <mergeCell ref="E48:E50"/>
    <mergeCell ref="F48:F50"/>
    <mergeCell ref="G48:G50"/>
    <mergeCell ref="H48:H50"/>
    <mergeCell ref="I48:I50"/>
    <mergeCell ref="J48:J50"/>
    <mergeCell ref="M48:M50"/>
    <mergeCell ref="Q48:Q50"/>
    <mergeCell ref="F45:F47"/>
    <mergeCell ref="G45:G47"/>
    <mergeCell ref="I45:I47"/>
    <mergeCell ref="H45:H47"/>
    <mergeCell ref="J45:J47"/>
    <mergeCell ref="A45:A47"/>
    <mergeCell ref="J51:J53"/>
    <mergeCell ref="M51:M53"/>
    <mergeCell ref="Q51:Q53"/>
    <mergeCell ref="R51:R53"/>
    <mergeCell ref="V51:V53"/>
    <mergeCell ref="A51:A53"/>
    <mergeCell ref="B51:B53"/>
    <mergeCell ref="C51:C53"/>
    <mergeCell ref="D51:D53"/>
    <mergeCell ref="E51:E53"/>
    <mergeCell ref="F51:F53"/>
    <mergeCell ref="G51:G53"/>
    <mergeCell ref="H51:H53"/>
    <mergeCell ref="I51:I53"/>
  </mergeCells>
  <phoneticPr fontId="3" type="noConversion"/>
  <conditionalFormatting sqref="O9:P10 N11:P23 K9:K23">
    <cfRule type="containsText" dxfId="234" priority="324" stopIfTrue="1" operator="containsText" text="3">
      <formula>NOT(ISERROR(SEARCH("3",K9)))</formula>
    </cfRule>
    <cfRule type="containsText" dxfId="233" priority="325" stopIfTrue="1" operator="containsText" text="3">
      <formula>NOT(ISERROR(SEARCH("3",K9)))</formula>
    </cfRule>
    <cfRule type="containsText" dxfId="232" priority="328" stopIfTrue="1" operator="containsText" text="1">
      <formula>NOT(ISERROR(SEARCH("1",K9)))</formula>
    </cfRule>
  </conditionalFormatting>
  <conditionalFormatting sqref="H9:H23">
    <cfRule type="containsText" dxfId="231" priority="280" operator="containsText" text="MEDIA">
      <formula>NOT(ISERROR(SEARCH("MEDIA",H9)))</formula>
    </cfRule>
    <cfRule type="containsText" dxfId="230" priority="281" operator="containsText" text="ALTA">
      <formula>NOT(ISERROR(SEARCH("ALTA",H9)))</formula>
    </cfRule>
    <cfRule type="containsText" dxfId="229" priority="282" operator="containsText" text="BAJA">
      <formula>NOT(ISERROR(SEARCH("BAJA",H9)))</formula>
    </cfRule>
  </conditionalFormatting>
  <conditionalFormatting sqref="I9 I12:I23">
    <cfRule type="containsText" dxfId="228" priority="277" operator="containsText" text="MEDIO">
      <formula>NOT(ISERROR(SEARCH("MEDIO",I9)))</formula>
    </cfRule>
    <cfRule type="containsText" dxfId="227" priority="278" operator="containsText" text="ALTO">
      <formula>NOT(ISERROR(SEARCH("ALTO",I9)))</formula>
    </cfRule>
    <cfRule type="containsText" dxfId="226" priority="279" operator="containsText" text="BAJO">
      <formula>NOT(ISERROR(SEARCH("BAJO",I9)))</formula>
    </cfRule>
  </conditionalFormatting>
  <conditionalFormatting sqref="K9:K23">
    <cfRule type="cellIs" dxfId="225" priority="268" operator="between">
      <formula>2</formula>
      <formula>3</formula>
    </cfRule>
  </conditionalFormatting>
  <conditionalFormatting sqref="J9:J23">
    <cfRule type="cellIs" dxfId="224" priority="251" operator="equal">
      <formula>1</formula>
    </cfRule>
    <cfRule type="cellIs" dxfId="223" priority="252" stopIfTrue="1" operator="between">
      <formula>2</formula>
      <formula>4</formula>
    </cfRule>
    <cfRule type="cellIs" dxfId="222" priority="253" operator="greaterThanOrEqual">
      <formula>6</formula>
    </cfRule>
  </conditionalFormatting>
  <conditionalFormatting sqref="Q9:Q23">
    <cfRule type="cellIs" dxfId="221" priority="248" operator="lessThanOrEqual">
      <formula>3</formula>
    </cfRule>
    <cfRule type="cellIs" dxfId="220" priority="249" stopIfTrue="1" operator="between">
      <formula>4</formula>
      <formula>10</formula>
    </cfRule>
    <cfRule type="cellIs" dxfId="219" priority="250" operator="greaterThanOrEqual">
      <formula>10</formula>
    </cfRule>
  </conditionalFormatting>
  <conditionalFormatting sqref="R9:R23">
    <cfRule type="cellIs" dxfId="218" priority="245" operator="equal">
      <formula>"LEVE"</formula>
    </cfRule>
    <cfRule type="cellIs" dxfId="217" priority="246" operator="equal">
      <formula>"MODERADO"</formula>
    </cfRule>
    <cfRule type="cellIs" dxfId="216" priority="247" operator="equal">
      <formula>"GRAVE"</formula>
    </cfRule>
  </conditionalFormatting>
  <conditionalFormatting sqref="N42:P44 K42:K44">
    <cfRule type="containsText" dxfId="215" priority="100" stopIfTrue="1" operator="containsText" text="3">
      <formula>NOT(ISERROR(SEARCH("3",K42)))</formula>
    </cfRule>
    <cfRule type="containsText" dxfId="214" priority="101" stopIfTrue="1" operator="containsText" text="3">
      <formula>NOT(ISERROR(SEARCH("3",K42)))</formula>
    </cfRule>
    <cfRule type="containsText" dxfId="213" priority="102" stopIfTrue="1" operator="containsText" text="1">
      <formula>NOT(ISERROR(SEARCH("1",K42)))</formula>
    </cfRule>
  </conditionalFormatting>
  <conditionalFormatting sqref="H42:H44">
    <cfRule type="containsText" dxfId="212" priority="97" operator="containsText" text="MEDIA">
      <formula>NOT(ISERROR(SEARCH("MEDIA",H42)))</formula>
    </cfRule>
    <cfRule type="containsText" dxfId="211" priority="98" operator="containsText" text="ALTA">
      <formula>NOT(ISERROR(SEARCH("ALTA",H42)))</formula>
    </cfRule>
    <cfRule type="containsText" dxfId="210" priority="99" operator="containsText" text="BAJA">
      <formula>NOT(ISERROR(SEARCH("BAJA",H42)))</formula>
    </cfRule>
  </conditionalFormatting>
  <conditionalFormatting sqref="I42:I44">
    <cfRule type="containsText" dxfId="209" priority="94" operator="containsText" text="MEDIO">
      <formula>NOT(ISERROR(SEARCH("MEDIO",I42)))</formula>
    </cfRule>
    <cfRule type="containsText" dxfId="208" priority="95" operator="containsText" text="ALTO">
      <formula>NOT(ISERROR(SEARCH("ALTO",I42)))</formula>
    </cfRule>
    <cfRule type="containsText" dxfId="207" priority="96" operator="containsText" text="BAJO">
      <formula>NOT(ISERROR(SEARCH("BAJO",I42)))</formula>
    </cfRule>
  </conditionalFormatting>
  <conditionalFormatting sqref="K42:K44">
    <cfRule type="cellIs" dxfId="206" priority="93" operator="between">
      <formula>2</formula>
      <formula>3</formula>
    </cfRule>
  </conditionalFormatting>
  <conditionalFormatting sqref="J42:J44">
    <cfRule type="cellIs" dxfId="205" priority="90" operator="equal">
      <formula>1</formula>
    </cfRule>
    <cfRule type="cellIs" dxfId="204" priority="91" stopIfTrue="1" operator="between">
      <formula>2</formula>
      <formula>4</formula>
    </cfRule>
    <cfRule type="cellIs" dxfId="203" priority="92" operator="greaterThanOrEqual">
      <formula>6</formula>
    </cfRule>
  </conditionalFormatting>
  <conditionalFormatting sqref="Q42:Q44">
    <cfRule type="cellIs" dxfId="202" priority="87" operator="lessThanOrEqual">
      <formula>3</formula>
    </cfRule>
    <cfRule type="cellIs" dxfId="201" priority="88" stopIfTrue="1" operator="between">
      <formula>4</formula>
      <formula>10</formula>
    </cfRule>
    <cfRule type="cellIs" dxfId="200" priority="89" operator="greaterThanOrEqual">
      <formula>10</formula>
    </cfRule>
  </conditionalFormatting>
  <conditionalFormatting sqref="R42:R44">
    <cfRule type="cellIs" dxfId="199" priority="84" operator="equal">
      <formula>"LEVE"</formula>
    </cfRule>
    <cfRule type="cellIs" dxfId="198" priority="85" operator="equal">
      <formula>"MODERADO"</formula>
    </cfRule>
    <cfRule type="cellIs" dxfId="197" priority="86" operator="equal">
      <formula>"GRAVE"</formula>
    </cfRule>
  </conditionalFormatting>
  <conditionalFormatting sqref="N24:P26 K24:K26">
    <cfRule type="containsText" dxfId="196" priority="223" stopIfTrue="1" operator="containsText" text="3">
      <formula>NOT(ISERROR(SEARCH("3",K24)))</formula>
    </cfRule>
    <cfRule type="containsText" dxfId="195" priority="224" stopIfTrue="1" operator="containsText" text="3">
      <formula>NOT(ISERROR(SEARCH("3",K24)))</formula>
    </cfRule>
    <cfRule type="containsText" dxfId="194" priority="225" stopIfTrue="1" operator="containsText" text="1">
      <formula>NOT(ISERROR(SEARCH("1",K24)))</formula>
    </cfRule>
  </conditionalFormatting>
  <conditionalFormatting sqref="H24:H26">
    <cfRule type="containsText" dxfId="193" priority="220" operator="containsText" text="MEDIA">
      <formula>NOT(ISERROR(SEARCH("MEDIA",H24)))</formula>
    </cfRule>
    <cfRule type="containsText" dxfId="192" priority="221" operator="containsText" text="ALTA">
      <formula>NOT(ISERROR(SEARCH("ALTA",H24)))</formula>
    </cfRule>
    <cfRule type="containsText" dxfId="191" priority="222" operator="containsText" text="BAJA">
      <formula>NOT(ISERROR(SEARCH("BAJA",H24)))</formula>
    </cfRule>
  </conditionalFormatting>
  <conditionalFormatting sqref="I24:I26">
    <cfRule type="containsText" dxfId="190" priority="217" operator="containsText" text="MEDIO">
      <formula>NOT(ISERROR(SEARCH("MEDIO",I24)))</formula>
    </cfRule>
    <cfRule type="containsText" dxfId="189" priority="218" operator="containsText" text="ALTO">
      <formula>NOT(ISERROR(SEARCH("ALTO",I24)))</formula>
    </cfRule>
    <cfRule type="containsText" dxfId="188" priority="219" operator="containsText" text="BAJO">
      <formula>NOT(ISERROR(SEARCH("BAJO",I24)))</formula>
    </cfRule>
  </conditionalFormatting>
  <conditionalFormatting sqref="K24:K26">
    <cfRule type="cellIs" dxfId="187" priority="216" operator="between">
      <formula>2</formula>
      <formula>3</formula>
    </cfRule>
  </conditionalFormatting>
  <conditionalFormatting sqref="J24:J26">
    <cfRule type="cellIs" dxfId="186" priority="213" operator="equal">
      <formula>1</formula>
    </cfRule>
    <cfRule type="cellIs" dxfId="185" priority="214" stopIfTrue="1" operator="between">
      <formula>2</formula>
      <formula>4</formula>
    </cfRule>
    <cfRule type="cellIs" dxfId="184" priority="215" operator="greaterThanOrEqual">
      <formula>6</formula>
    </cfRule>
  </conditionalFormatting>
  <conditionalFormatting sqref="Q24:Q26">
    <cfRule type="cellIs" dxfId="183" priority="210" operator="lessThanOrEqual">
      <formula>3</formula>
    </cfRule>
    <cfRule type="cellIs" dxfId="182" priority="211" stopIfTrue="1" operator="between">
      <formula>4</formula>
      <formula>10</formula>
    </cfRule>
    <cfRule type="cellIs" dxfId="181" priority="212" operator="greaterThanOrEqual">
      <formula>10</formula>
    </cfRule>
  </conditionalFormatting>
  <conditionalFormatting sqref="R24:R26">
    <cfRule type="cellIs" dxfId="180" priority="207" operator="equal">
      <formula>"LEVE"</formula>
    </cfRule>
    <cfRule type="cellIs" dxfId="179" priority="208" operator="equal">
      <formula>"MODERADO"</formula>
    </cfRule>
    <cfRule type="cellIs" dxfId="178" priority="209" operator="equal">
      <formula>"GRAVE"</formula>
    </cfRule>
  </conditionalFormatting>
  <conditionalFormatting sqref="N27:P29 K27:K29">
    <cfRule type="containsText" dxfId="177" priority="204" stopIfTrue="1" operator="containsText" text="3">
      <formula>NOT(ISERROR(SEARCH("3",K27)))</formula>
    </cfRule>
    <cfRule type="containsText" dxfId="176" priority="205" stopIfTrue="1" operator="containsText" text="3">
      <formula>NOT(ISERROR(SEARCH("3",K27)))</formula>
    </cfRule>
    <cfRule type="containsText" dxfId="175" priority="206" stopIfTrue="1" operator="containsText" text="1">
      <formula>NOT(ISERROR(SEARCH("1",K27)))</formula>
    </cfRule>
  </conditionalFormatting>
  <conditionalFormatting sqref="H27:H29">
    <cfRule type="containsText" dxfId="174" priority="201" operator="containsText" text="MEDIA">
      <formula>NOT(ISERROR(SEARCH("MEDIA",H27)))</formula>
    </cfRule>
    <cfRule type="containsText" dxfId="173" priority="202" operator="containsText" text="ALTA">
      <formula>NOT(ISERROR(SEARCH("ALTA",H27)))</formula>
    </cfRule>
    <cfRule type="containsText" dxfId="172" priority="203" operator="containsText" text="BAJA">
      <formula>NOT(ISERROR(SEARCH("BAJA",H27)))</formula>
    </cfRule>
  </conditionalFormatting>
  <conditionalFormatting sqref="I27:I29">
    <cfRule type="containsText" dxfId="171" priority="198" operator="containsText" text="MEDIO">
      <formula>NOT(ISERROR(SEARCH("MEDIO",I27)))</formula>
    </cfRule>
    <cfRule type="containsText" dxfId="170" priority="199" operator="containsText" text="ALTO">
      <formula>NOT(ISERROR(SEARCH("ALTO",I27)))</formula>
    </cfRule>
    <cfRule type="containsText" dxfId="169" priority="200" operator="containsText" text="BAJO">
      <formula>NOT(ISERROR(SEARCH("BAJO",I27)))</formula>
    </cfRule>
  </conditionalFormatting>
  <conditionalFormatting sqref="K27:K29">
    <cfRule type="cellIs" dxfId="168" priority="197" operator="between">
      <formula>2</formula>
      <formula>3</formula>
    </cfRule>
  </conditionalFormatting>
  <conditionalFormatting sqref="J27:J29">
    <cfRule type="cellIs" dxfId="167" priority="194" operator="equal">
      <formula>1</formula>
    </cfRule>
    <cfRule type="cellIs" dxfId="166" priority="195" stopIfTrue="1" operator="between">
      <formula>2</formula>
      <formula>4</formula>
    </cfRule>
    <cfRule type="cellIs" dxfId="165" priority="196" operator="greaterThanOrEqual">
      <formula>6</formula>
    </cfRule>
  </conditionalFormatting>
  <conditionalFormatting sqref="Q27:Q29">
    <cfRule type="cellIs" dxfId="164" priority="191" operator="lessThanOrEqual">
      <formula>3</formula>
    </cfRule>
    <cfRule type="cellIs" dxfId="163" priority="192" stopIfTrue="1" operator="between">
      <formula>4</formula>
      <formula>10</formula>
    </cfRule>
    <cfRule type="cellIs" dxfId="162" priority="193" operator="greaterThanOrEqual">
      <formula>10</formula>
    </cfRule>
  </conditionalFormatting>
  <conditionalFormatting sqref="R27:R29">
    <cfRule type="cellIs" dxfId="161" priority="188" operator="equal">
      <formula>"LEVE"</formula>
    </cfRule>
    <cfRule type="cellIs" dxfId="160" priority="189" operator="equal">
      <formula>"MODERADO"</formula>
    </cfRule>
    <cfRule type="cellIs" dxfId="159" priority="190" operator="equal">
      <formula>"GRAVE"</formula>
    </cfRule>
  </conditionalFormatting>
  <conditionalFormatting sqref="N31:P32 K30:K32 O30:P30">
    <cfRule type="containsText" dxfId="158" priority="185" stopIfTrue="1" operator="containsText" text="3">
      <formula>NOT(ISERROR(SEARCH("3",K30)))</formula>
    </cfRule>
    <cfRule type="containsText" dxfId="157" priority="186" stopIfTrue="1" operator="containsText" text="3">
      <formula>NOT(ISERROR(SEARCH("3",K30)))</formula>
    </cfRule>
    <cfRule type="containsText" dxfId="156" priority="187" stopIfTrue="1" operator="containsText" text="1">
      <formula>NOT(ISERROR(SEARCH("1",K30)))</formula>
    </cfRule>
  </conditionalFormatting>
  <conditionalFormatting sqref="H30:H32">
    <cfRule type="containsText" dxfId="155" priority="182" operator="containsText" text="MEDIA">
      <formula>NOT(ISERROR(SEARCH("MEDIA",H30)))</formula>
    </cfRule>
    <cfRule type="containsText" dxfId="154" priority="183" operator="containsText" text="ALTA">
      <formula>NOT(ISERROR(SEARCH("ALTA",H30)))</formula>
    </cfRule>
    <cfRule type="containsText" dxfId="153" priority="184" operator="containsText" text="BAJA">
      <formula>NOT(ISERROR(SEARCH("BAJA",H30)))</formula>
    </cfRule>
  </conditionalFormatting>
  <conditionalFormatting sqref="I30:I32">
    <cfRule type="containsText" dxfId="152" priority="179" operator="containsText" text="MEDIO">
      <formula>NOT(ISERROR(SEARCH("MEDIO",I30)))</formula>
    </cfRule>
    <cfRule type="containsText" dxfId="151" priority="180" operator="containsText" text="ALTO">
      <formula>NOT(ISERROR(SEARCH("ALTO",I30)))</formula>
    </cfRule>
    <cfRule type="containsText" dxfId="150" priority="181" operator="containsText" text="BAJO">
      <formula>NOT(ISERROR(SEARCH("BAJO",I30)))</formula>
    </cfRule>
  </conditionalFormatting>
  <conditionalFormatting sqref="K30:K32">
    <cfRule type="cellIs" dxfId="149" priority="178" operator="between">
      <formula>2</formula>
      <formula>3</formula>
    </cfRule>
  </conditionalFormatting>
  <conditionalFormatting sqref="J30:J32">
    <cfRule type="cellIs" dxfId="148" priority="175" operator="equal">
      <formula>1</formula>
    </cfRule>
    <cfRule type="cellIs" dxfId="147" priority="176" stopIfTrue="1" operator="between">
      <formula>2</formula>
      <formula>4</formula>
    </cfRule>
    <cfRule type="cellIs" dxfId="146" priority="177" operator="greaterThanOrEqual">
      <formula>6</formula>
    </cfRule>
  </conditionalFormatting>
  <conditionalFormatting sqref="Q30:Q32">
    <cfRule type="cellIs" dxfId="145" priority="172" operator="lessThanOrEqual">
      <formula>3</formula>
    </cfRule>
    <cfRule type="cellIs" dxfId="144" priority="173" stopIfTrue="1" operator="between">
      <formula>4</formula>
      <formula>10</formula>
    </cfRule>
    <cfRule type="cellIs" dxfId="143" priority="174" operator="greaterThanOrEqual">
      <formula>10</formula>
    </cfRule>
  </conditionalFormatting>
  <conditionalFormatting sqref="R30:R32">
    <cfRule type="cellIs" dxfId="142" priority="169" operator="equal">
      <formula>"LEVE"</formula>
    </cfRule>
    <cfRule type="cellIs" dxfId="141" priority="170" operator="equal">
      <formula>"MODERADO"</formula>
    </cfRule>
    <cfRule type="cellIs" dxfId="140" priority="171" operator="equal">
      <formula>"GRAVE"</formula>
    </cfRule>
  </conditionalFormatting>
  <conditionalFormatting sqref="N34:P35 K33:K35 O33:P33">
    <cfRule type="containsText" dxfId="139" priority="166" stopIfTrue="1" operator="containsText" text="3">
      <formula>NOT(ISERROR(SEARCH("3",K33)))</formula>
    </cfRule>
    <cfRule type="containsText" dxfId="138" priority="167" stopIfTrue="1" operator="containsText" text="3">
      <formula>NOT(ISERROR(SEARCH("3",K33)))</formula>
    </cfRule>
    <cfRule type="containsText" dxfId="137" priority="168" stopIfTrue="1" operator="containsText" text="1">
      <formula>NOT(ISERROR(SEARCH("1",K33)))</formula>
    </cfRule>
  </conditionalFormatting>
  <conditionalFormatting sqref="H33:H35">
    <cfRule type="containsText" dxfId="136" priority="163" operator="containsText" text="MEDIA">
      <formula>NOT(ISERROR(SEARCH("MEDIA",H33)))</formula>
    </cfRule>
    <cfRule type="containsText" dxfId="135" priority="164" operator="containsText" text="ALTA">
      <formula>NOT(ISERROR(SEARCH("ALTA",H33)))</formula>
    </cfRule>
    <cfRule type="containsText" dxfId="134" priority="165" operator="containsText" text="BAJA">
      <formula>NOT(ISERROR(SEARCH("BAJA",H33)))</formula>
    </cfRule>
  </conditionalFormatting>
  <conditionalFormatting sqref="I33:I35">
    <cfRule type="containsText" dxfId="133" priority="160" operator="containsText" text="MEDIO">
      <formula>NOT(ISERROR(SEARCH("MEDIO",I33)))</formula>
    </cfRule>
    <cfRule type="containsText" dxfId="132" priority="161" operator="containsText" text="ALTO">
      <formula>NOT(ISERROR(SEARCH("ALTO",I33)))</formula>
    </cfRule>
    <cfRule type="containsText" dxfId="131" priority="162" operator="containsText" text="BAJO">
      <formula>NOT(ISERROR(SEARCH("BAJO",I33)))</formula>
    </cfRule>
  </conditionalFormatting>
  <conditionalFormatting sqref="K33:K35">
    <cfRule type="cellIs" dxfId="130" priority="159" operator="between">
      <formula>2</formula>
      <formula>3</formula>
    </cfRule>
  </conditionalFormatting>
  <conditionalFormatting sqref="J33:J35">
    <cfRule type="cellIs" dxfId="129" priority="156" operator="equal">
      <formula>1</formula>
    </cfRule>
    <cfRule type="cellIs" dxfId="128" priority="157" stopIfTrue="1" operator="between">
      <formula>2</formula>
      <formula>4</formula>
    </cfRule>
    <cfRule type="cellIs" dxfId="127" priority="158" operator="greaterThanOrEqual">
      <formula>6</formula>
    </cfRule>
  </conditionalFormatting>
  <conditionalFormatting sqref="Q33:Q35">
    <cfRule type="cellIs" dxfId="126" priority="153" operator="lessThanOrEqual">
      <formula>3</formula>
    </cfRule>
    <cfRule type="cellIs" dxfId="125" priority="154" stopIfTrue="1" operator="between">
      <formula>4</formula>
      <formula>10</formula>
    </cfRule>
    <cfRule type="cellIs" dxfId="124" priority="155" operator="greaterThanOrEqual">
      <formula>10</formula>
    </cfRule>
  </conditionalFormatting>
  <conditionalFormatting sqref="R33:R35">
    <cfRule type="cellIs" dxfId="123" priority="150" operator="equal">
      <formula>"LEVE"</formula>
    </cfRule>
    <cfRule type="cellIs" dxfId="122" priority="151" operator="equal">
      <formula>"MODERADO"</formula>
    </cfRule>
    <cfRule type="cellIs" dxfId="121" priority="152" operator="equal">
      <formula>"GRAVE"</formula>
    </cfRule>
  </conditionalFormatting>
  <conditionalFormatting sqref="N36:P38 K36:K38">
    <cfRule type="containsText" dxfId="120" priority="147" stopIfTrue="1" operator="containsText" text="3">
      <formula>NOT(ISERROR(SEARCH("3",K36)))</formula>
    </cfRule>
    <cfRule type="containsText" dxfId="119" priority="148" stopIfTrue="1" operator="containsText" text="3">
      <formula>NOT(ISERROR(SEARCH("3",K36)))</formula>
    </cfRule>
    <cfRule type="containsText" dxfId="118" priority="149" stopIfTrue="1" operator="containsText" text="1">
      <formula>NOT(ISERROR(SEARCH("1",K36)))</formula>
    </cfRule>
  </conditionalFormatting>
  <conditionalFormatting sqref="H36:H38">
    <cfRule type="containsText" dxfId="117" priority="144" operator="containsText" text="MEDIA">
      <formula>NOT(ISERROR(SEARCH("MEDIA",H36)))</formula>
    </cfRule>
    <cfRule type="containsText" dxfId="116" priority="145" operator="containsText" text="ALTA">
      <formula>NOT(ISERROR(SEARCH("ALTA",H36)))</formula>
    </cfRule>
    <cfRule type="containsText" dxfId="115" priority="146" operator="containsText" text="BAJA">
      <formula>NOT(ISERROR(SEARCH("BAJA",H36)))</formula>
    </cfRule>
  </conditionalFormatting>
  <conditionalFormatting sqref="I36:I38">
    <cfRule type="containsText" dxfId="114" priority="141" operator="containsText" text="MEDIO">
      <formula>NOT(ISERROR(SEARCH("MEDIO",I36)))</formula>
    </cfRule>
    <cfRule type="containsText" dxfId="113" priority="142" operator="containsText" text="ALTO">
      <formula>NOT(ISERROR(SEARCH("ALTO",I36)))</formula>
    </cfRule>
    <cfRule type="containsText" dxfId="112" priority="143" operator="containsText" text="BAJO">
      <formula>NOT(ISERROR(SEARCH("BAJO",I36)))</formula>
    </cfRule>
  </conditionalFormatting>
  <conditionalFormatting sqref="K36:K38">
    <cfRule type="cellIs" dxfId="111" priority="140" operator="between">
      <formula>2</formula>
      <formula>3</formula>
    </cfRule>
  </conditionalFormatting>
  <conditionalFormatting sqref="J36:J38">
    <cfRule type="cellIs" dxfId="110" priority="137" operator="equal">
      <formula>1</formula>
    </cfRule>
    <cfRule type="cellIs" dxfId="109" priority="138" stopIfTrue="1" operator="between">
      <formula>2</formula>
      <formula>4</formula>
    </cfRule>
    <cfRule type="cellIs" dxfId="108" priority="139" operator="greaterThanOrEqual">
      <formula>6</formula>
    </cfRule>
  </conditionalFormatting>
  <conditionalFormatting sqref="Q36:Q38">
    <cfRule type="cellIs" dxfId="107" priority="134" operator="lessThanOrEqual">
      <formula>3</formula>
    </cfRule>
    <cfRule type="cellIs" dxfId="106" priority="135" stopIfTrue="1" operator="between">
      <formula>4</formula>
      <formula>10</formula>
    </cfRule>
    <cfRule type="cellIs" dxfId="105" priority="136" operator="greaterThanOrEqual">
      <formula>10</formula>
    </cfRule>
  </conditionalFormatting>
  <conditionalFormatting sqref="R36:R38">
    <cfRule type="cellIs" dxfId="104" priority="131" operator="equal">
      <formula>"LEVE"</formula>
    </cfRule>
    <cfRule type="cellIs" dxfId="103" priority="132" operator="equal">
      <formula>"MODERADO"</formula>
    </cfRule>
    <cfRule type="cellIs" dxfId="102" priority="133" operator="equal">
      <formula>"GRAVE"</formula>
    </cfRule>
  </conditionalFormatting>
  <conditionalFormatting sqref="N39:P41 K39:K41">
    <cfRule type="containsText" dxfId="101" priority="128" stopIfTrue="1" operator="containsText" text="3">
      <formula>NOT(ISERROR(SEARCH("3",K39)))</formula>
    </cfRule>
    <cfRule type="containsText" dxfId="100" priority="129" stopIfTrue="1" operator="containsText" text="3">
      <formula>NOT(ISERROR(SEARCH("3",K39)))</formula>
    </cfRule>
    <cfRule type="containsText" dxfId="99" priority="130" stopIfTrue="1" operator="containsText" text="1">
      <formula>NOT(ISERROR(SEARCH("1",K39)))</formula>
    </cfRule>
  </conditionalFormatting>
  <conditionalFormatting sqref="H39:H41">
    <cfRule type="containsText" dxfId="98" priority="125" operator="containsText" text="MEDIA">
      <formula>NOT(ISERROR(SEARCH("MEDIA",H39)))</formula>
    </cfRule>
    <cfRule type="containsText" dxfId="97" priority="126" operator="containsText" text="ALTA">
      <formula>NOT(ISERROR(SEARCH("ALTA",H39)))</formula>
    </cfRule>
    <cfRule type="containsText" dxfId="96" priority="127" operator="containsText" text="BAJA">
      <formula>NOT(ISERROR(SEARCH("BAJA",H39)))</formula>
    </cfRule>
  </conditionalFormatting>
  <conditionalFormatting sqref="I39:I41">
    <cfRule type="containsText" dxfId="95" priority="122" operator="containsText" text="MEDIO">
      <formula>NOT(ISERROR(SEARCH("MEDIO",I39)))</formula>
    </cfRule>
    <cfRule type="containsText" dxfId="94" priority="123" operator="containsText" text="ALTO">
      <formula>NOT(ISERROR(SEARCH("ALTO",I39)))</formula>
    </cfRule>
    <cfRule type="containsText" dxfId="93" priority="124" operator="containsText" text="BAJO">
      <formula>NOT(ISERROR(SEARCH("BAJO",I39)))</formula>
    </cfRule>
  </conditionalFormatting>
  <conditionalFormatting sqref="K39:K41">
    <cfRule type="cellIs" dxfId="92" priority="121" operator="between">
      <formula>2</formula>
      <formula>3</formula>
    </cfRule>
  </conditionalFormatting>
  <conditionalFormatting sqref="J39:J41">
    <cfRule type="cellIs" dxfId="91" priority="118" operator="equal">
      <formula>1</formula>
    </cfRule>
    <cfRule type="cellIs" dxfId="90" priority="119" stopIfTrue="1" operator="between">
      <formula>2</formula>
      <formula>4</formula>
    </cfRule>
    <cfRule type="cellIs" dxfId="89" priority="120" operator="greaterThanOrEqual">
      <formula>6</formula>
    </cfRule>
  </conditionalFormatting>
  <conditionalFormatting sqref="Q39:Q41">
    <cfRule type="cellIs" dxfId="88" priority="115" operator="lessThanOrEqual">
      <formula>3</formula>
    </cfRule>
    <cfRule type="cellIs" dxfId="87" priority="116" stopIfTrue="1" operator="between">
      <formula>4</formula>
      <formula>10</formula>
    </cfRule>
    <cfRule type="cellIs" dxfId="86" priority="117" operator="greaterThanOrEqual">
      <formula>10</formula>
    </cfRule>
  </conditionalFormatting>
  <conditionalFormatting sqref="R39:R41">
    <cfRule type="cellIs" dxfId="85" priority="112" operator="equal">
      <formula>"LEVE"</formula>
    </cfRule>
    <cfRule type="cellIs" dxfId="84" priority="113" operator="equal">
      <formula>"MODERADO"</formula>
    </cfRule>
    <cfRule type="cellIs" dxfId="83" priority="114" operator="equal">
      <formula>"GRAVE"</formula>
    </cfRule>
  </conditionalFormatting>
  <conditionalFormatting sqref="I45:I47">
    <cfRule type="containsText" dxfId="82" priority="59" operator="containsText" text="MEDIA">
      <formula>NOT(ISERROR(SEARCH("MEDIA",I45)))</formula>
    </cfRule>
    <cfRule type="containsText" dxfId="81" priority="60" operator="containsText" text="ALTA">
      <formula>NOT(ISERROR(SEARCH("ALTA",I45)))</formula>
    </cfRule>
    <cfRule type="containsText" dxfId="80" priority="61" operator="containsText" text="BAJA">
      <formula>NOT(ISERROR(SEARCH("BAJA",I45)))</formula>
    </cfRule>
  </conditionalFormatting>
  <conditionalFormatting sqref="H45:H47">
    <cfRule type="containsText" dxfId="79" priority="56" operator="containsText" text="MEDIO">
      <formula>NOT(ISERROR(SEARCH("MEDIO",H45)))</formula>
    </cfRule>
    <cfRule type="containsText" dxfId="78" priority="57" operator="containsText" text="ALTO">
      <formula>NOT(ISERROR(SEARCH("ALTO",H45)))</formula>
    </cfRule>
    <cfRule type="containsText" dxfId="77" priority="58" operator="containsText" text="BAJO">
      <formula>NOT(ISERROR(SEARCH("BAJO",H45)))</formula>
    </cfRule>
  </conditionalFormatting>
  <conditionalFormatting sqref="J45:J47">
    <cfRule type="cellIs" dxfId="76" priority="52" operator="equal">
      <formula>1</formula>
    </cfRule>
    <cfRule type="cellIs" dxfId="75" priority="53" stopIfTrue="1" operator="between">
      <formula>2</formula>
      <formula>4</formula>
    </cfRule>
    <cfRule type="cellIs" dxfId="74" priority="54" operator="greaterThanOrEqual">
      <formula>6</formula>
    </cfRule>
  </conditionalFormatting>
  <conditionalFormatting sqref="Q45:Q47">
    <cfRule type="cellIs" dxfId="73" priority="49" operator="lessThanOrEqual">
      <formula>3</formula>
    </cfRule>
    <cfRule type="cellIs" dxfId="72" priority="50" stopIfTrue="1" operator="between">
      <formula>4</formula>
      <formula>10</formula>
    </cfRule>
    <cfRule type="cellIs" dxfId="71" priority="51" operator="greaterThanOrEqual">
      <formula>10</formula>
    </cfRule>
  </conditionalFormatting>
  <conditionalFormatting sqref="R45:R47">
    <cfRule type="cellIs" dxfId="70" priority="46" operator="equal">
      <formula>"LEVE"</formula>
    </cfRule>
    <cfRule type="cellIs" dxfId="69" priority="47" operator="equal">
      <formula>"MODERADO"</formula>
    </cfRule>
    <cfRule type="cellIs" dxfId="68" priority="48" operator="equal">
      <formula>"GRAVE"</formula>
    </cfRule>
  </conditionalFormatting>
  <conditionalFormatting sqref="N48:P50 K48:K50">
    <cfRule type="containsText" dxfId="67" priority="43" stopIfTrue="1" operator="containsText" text="3">
      <formula>NOT(ISERROR(SEARCH("3",K48)))</formula>
    </cfRule>
    <cfRule type="containsText" dxfId="66" priority="44" stopIfTrue="1" operator="containsText" text="3">
      <formula>NOT(ISERROR(SEARCH("3",K48)))</formula>
    </cfRule>
    <cfRule type="containsText" dxfId="65" priority="45" stopIfTrue="1" operator="containsText" text="1">
      <formula>NOT(ISERROR(SEARCH("1",K48)))</formula>
    </cfRule>
  </conditionalFormatting>
  <conditionalFormatting sqref="H48:H50">
    <cfRule type="containsText" dxfId="64" priority="40" operator="containsText" text="MEDIA">
      <formula>NOT(ISERROR(SEARCH("MEDIA",H48)))</formula>
    </cfRule>
    <cfRule type="containsText" dxfId="63" priority="41" operator="containsText" text="ALTA">
      <formula>NOT(ISERROR(SEARCH("ALTA",H48)))</formula>
    </cfRule>
    <cfRule type="containsText" dxfId="62" priority="42" operator="containsText" text="BAJA">
      <formula>NOT(ISERROR(SEARCH("BAJA",H48)))</formula>
    </cfRule>
  </conditionalFormatting>
  <conditionalFormatting sqref="I48:I50">
    <cfRule type="containsText" dxfId="61" priority="37" operator="containsText" text="MEDIO">
      <formula>NOT(ISERROR(SEARCH("MEDIO",I48)))</formula>
    </cfRule>
    <cfRule type="containsText" dxfId="60" priority="38" operator="containsText" text="ALTO">
      <formula>NOT(ISERROR(SEARCH("ALTO",I48)))</formula>
    </cfRule>
    <cfRule type="containsText" dxfId="59" priority="39" operator="containsText" text="BAJO">
      <formula>NOT(ISERROR(SEARCH("BAJO",I48)))</formula>
    </cfRule>
  </conditionalFormatting>
  <conditionalFormatting sqref="K48:K50">
    <cfRule type="cellIs" dxfId="58" priority="36" operator="between">
      <formula>2</formula>
      <formula>3</formula>
    </cfRule>
  </conditionalFormatting>
  <conditionalFormatting sqref="J48:J50">
    <cfRule type="cellIs" dxfId="57" priority="33" operator="equal">
      <formula>1</formula>
    </cfRule>
    <cfRule type="cellIs" dxfId="56" priority="34" stopIfTrue="1" operator="between">
      <formula>2</formula>
      <formula>4</formula>
    </cfRule>
    <cfRule type="cellIs" dxfId="55" priority="35" operator="greaterThanOrEqual">
      <formula>6</formula>
    </cfRule>
  </conditionalFormatting>
  <conditionalFormatting sqref="Q48:Q50">
    <cfRule type="cellIs" dxfId="54" priority="30" operator="lessThanOrEqual">
      <formula>3</formula>
    </cfRule>
    <cfRule type="cellIs" dxfId="53" priority="31" stopIfTrue="1" operator="between">
      <formula>4</formula>
      <formula>10</formula>
    </cfRule>
    <cfRule type="cellIs" dxfId="52" priority="32" operator="greaterThanOrEqual">
      <formula>10</formula>
    </cfRule>
  </conditionalFormatting>
  <conditionalFormatting sqref="R48:R50">
    <cfRule type="cellIs" dxfId="51" priority="27" operator="equal">
      <formula>"LEVE"</formula>
    </cfRule>
    <cfRule type="cellIs" dxfId="50" priority="28" operator="equal">
      <formula>"MODERADO"</formula>
    </cfRule>
    <cfRule type="cellIs" dxfId="49" priority="29" operator="equal">
      <formula>"GRAVE"</formula>
    </cfRule>
  </conditionalFormatting>
  <conditionalFormatting sqref="N45:P47 K45:K47">
    <cfRule type="containsText" dxfId="48" priority="24" stopIfTrue="1" operator="containsText" text="3">
      <formula>NOT(ISERROR(SEARCH("3",K45)))</formula>
    </cfRule>
    <cfRule type="containsText" dxfId="47" priority="25" stopIfTrue="1" operator="containsText" text="3">
      <formula>NOT(ISERROR(SEARCH("3",K45)))</formula>
    </cfRule>
    <cfRule type="containsText" dxfId="46" priority="26" stopIfTrue="1" operator="containsText" text="1">
      <formula>NOT(ISERROR(SEARCH("1",K45)))</formula>
    </cfRule>
  </conditionalFormatting>
  <conditionalFormatting sqref="K45:K47">
    <cfRule type="cellIs" dxfId="45" priority="23" operator="between">
      <formula>2</formula>
      <formula>3</formula>
    </cfRule>
  </conditionalFormatting>
  <conditionalFormatting sqref="H51:H53">
    <cfRule type="containsText" dxfId="44" priority="20" operator="containsText" text="MEDIA">
      <formula>NOT(ISERROR(SEARCH("MEDIA",H51)))</formula>
    </cfRule>
    <cfRule type="containsText" dxfId="43" priority="21" operator="containsText" text="ALTA">
      <formula>NOT(ISERROR(SEARCH("ALTA",H51)))</formula>
    </cfRule>
    <cfRule type="containsText" dxfId="42" priority="22" operator="containsText" text="BAJA">
      <formula>NOT(ISERROR(SEARCH("BAJA",H51)))</formula>
    </cfRule>
  </conditionalFormatting>
  <conditionalFormatting sqref="I51:I53">
    <cfRule type="containsText" dxfId="41" priority="17" operator="containsText" text="MEDIO">
      <formula>NOT(ISERROR(SEARCH("MEDIO",I51)))</formula>
    </cfRule>
    <cfRule type="containsText" dxfId="40" priority="18" operator="containsText" text="ALTO">
      <formula>NOT(ISERROR(SEARCH("ALTO",I51)))</formula>
    </cfRule>
    <cfRule type="containsText" dxfId="39" priority="19" operator="containsText" text="BAJO">
      <formula>NOT(ISERROR(SEARCH("BAJO",I51)))</formula>
    </cfRule>
  </conditionalFormatting>
  <conditionalFormatting sqref="J51:J53">
    <cfRule type="cellIs" dxfId="38" priority="14" operator="equal">
      <formula>1</formula>
    </cfRule>
    <cfRule type="cellIs" dxfId="37" priority="15" stopIfTrue="1" operator="between">
      <formula>2</formula>
      <formula>4</formula>
    </cfRule>
    <cfRule type="cellIs" dxfId="36" priority="16" operator="greaterThanOrEqual">
      <formula>6</formula>
    </cfRule>
  </conditionalFormatting>
  <conditionalFormatting sqref="K51:K53">
    <cfRule type="containsText" dxfId="35" priority="11" stopIfTrue="1" operator="containsText" text="3">
      <formula>NOT(ISERROR(SEARCH("3",K51)))</formula>
    </cfRule>
    <cfRule type="containsText" dxfId="34" priority="12" stopIfTrue="1" operator="containsText" text="3">
      <formula>NOT(ISERROR(SEARCH("3",K51)))</formula>
    </cfRule>
    <cfRule type="containsText" dxfId="33" priority="13" stopIfTrue="1" operator="containsText" text="1">
      <formula>NOT(ISERROR(SEARCH("1",K51)))</formula>
    </cfRule>
  </conditionalFormatting>
  <conditionalFormatting sqref="K51:K53">
    <cfRule type="cellIs" dxfId="32" priority="10" operator="between">
      <formula>2</formula>
      <formula>3</formula>
    </cfRule>
  </conditionalFormatting>
  <conditionalFormatting sqref="Q51:Q53">
    <cfRule type="cellIs" dxfId="31" priority="7" operator="lessThanOrEqual">
      <formula>3</formula>
    </cfRule>
    <cfRule type="cellIs" dxfId="30" priority="8" stopIfTrue="1" operator="between">
      <formula>4</formula>
      <formula>10</formula>
    </cfRule>
    <cfRule type="cellIs" dxfId="29" priority="9" operator="greaterThanOrEqual">
      <formula>10</formula>
    </cfRule>
  </conditionalFormatting>
  <conditionalFormatting sqref="R51:R53">
    <cfRule type="cellIs" dxfId="28" priority="4" operator="equal">
      <formula>"LEVE"</formula>
    </cfRule>
    <cfRule type="cellIs" dxfId="27" priority="5" operator="equal">
      <formula>"MODERADO"</formula>
    </cfRule>
    <cfRule type="cellIs" dxfId="26" priority="6" operator="equal">
      <formula>"GRAVE"</formula>
    </cfRule>
  </conditionalFormatting>
  <conditionalFormatting sqref="N51:P53">
    <cfRule type="containsText" dxfId="25" priority="1" stopIfTrue="1" operator="containsText" text="3">
      <formula>NOT(ISERROR(SEARCH("3",N51)))</formula>
    </cfRule>
    <cfRule type="containsText" dxfId="24" priority="2" stopIfTrue="1" operator="containsText" text="3">
      <formula>NOT(ISERROR(SEARCH("3",N51)))</formula>
    </cfRule>
    <cfRule type="containsText" dxfId="23" priority="3" stopIfTrue="1" operator="containsText" text="1">
      <formula>NOT(ISERROR(SEARCH("1",N51)))</formula>
    </cfRule>
  </conditionalFormatting>
  <dataValidations xWindow="420" yWindow="597" count="24">
    <dataValidation allowBlank="1" showInputMessage="1" showErrorMessage="1" promptTitle="CONTROL" prompt="Defina el estado del control asociado al riesgo" sqref="L18:M18 M9 L21:M21 L12:M12 L9:L11 L22:L28 L13:L14 L16:L17 L19:L20 L15:M15"/>
    <dataValidation type="date" operator="greaterThan" allowBlank="1" showInputMessage="1" showErrorMessage="1" errorTitle="INTRODUZCA FECHA" error="DD/MM/AA" promptTitle="FECHA DE ELABORACIÓN" prompt="Ingrese la fecha en la cual elabora el plan de manejo de riesgos" sqref="U3">
      <formula1>#REF!</formula1>
    </dataValidation>
    <dataValidation type="list" allowBlank="1" showInputMessage="1" showErrorMessage="1" errorTitle="DATO NO VALIDO" error="CELDA DE SELECCIÓN  - NO CAMBIAR CONFIGURACIÓN" promptTitle="PROBABILIDAD" prompt="Seleccione la probabilidad de ocurrencia del riesgo" sqref="H9:H11">
      <formula1>"ALTA,MEDIA, BAJA"</formula1>
    </dataValidation>
    <dataValidation type="list" allowBlank="1" showInputMessage="1" showErrorMessage="1" errorTitle="DATO NO VALIDO" error="CELDA DE SELECCIÓN - NO CAMBIAR CONFIGURACIÓN" promptTitle="IMPACTO" prompt="Seleccione el nivel de impacto del riesgo" sqref="I9">
      <formula1>INDIRECT($C$9)</formula1>
    </dataValidation>
    <dataValidation type="custom" allowBlank="1" showInputMessage="1" showErrorMessage="1" sqref="N33">
      <formula1>IF(OR(#REF!="0", #REF!="I", #REF!="II"),"NO APLICA", "xxxxxx")</formula1>
    </dataValidation>
    <dataValidation type="date" allowBlank="1" showInputMessage="1" showErrorMessage="1" promptTitle="FECHA" prompt="DD/MM/AAAA" sqref="T5:V5">
      <formula1>41426</formula1>
      <formula2>45078</formula2>
    </dataValidation>
    <dataValidation type="list" allowBlank="1" showInputMessage="1" showErrorMessage="1" promptTitle="TRATAMIENTO DEL RIESGO" prompt="Defina el tratamiento que se le dará al riesgo" sqref="S9:S11">
      <formula1>INDIRECT($R$9)</formula1>
    </dataValidation>
    <dataValidation type="list" allowBlank="1" showInputMessage="1" showErrorMessage="1" promptTitle="TRATAMIENTO DEL RIESGO" prompt="Defina el tratamiento que se le dará al riesgo" sqref="S12:S14">
      <formula1>INDIRECT($R$12)</formula1>
    </dataValidation>
    <dataValidation type="list" allowBlank="1" showInputMessage="1" showErrorMessage="1" promptTitle="TRATAMIENTO DEL RIESGO" prompt="Defina el tratamiento que se le dará al riesgo" sqref="S15:S17">
      <formula1>INDIRECT($R$15)</formula1>
    </dataValidation>
    <dataValidation type="list" allowBlank="1" showInputMessage="1" showErrorMessage="1" promptTitle="TRATAMIENTO DEL RIESGO" prompt="Defina el tratamiento que se le dará al riesgo" sqref="S18:S20">
      <formula1>INDIRECT($R$18)</formula1>
    </dataValidation>
    <dataValidation type="list" allowBlank="1" showInputMessage="1" showErrorMessage="1" promptTitle="TRATAMIENTO DEL RIESGO" prompt="Defina el tratamiento que se le dará al riesgo" sqref="S21:S28">
      <formula1>INDIRECT($R$21)</formula1>
    </dataValidation>
    <dataValidation type="list" allowBlank="1" showInputMessage="1" showErrorMessage="1" errorTitle="DATO NO VALIDO" error="CELDA DE SELECCIÓN - NO CAMBIAR CONFIGURACIÓN" promptTitle="TIPO DE RIESGO" prompt="Seleccione el Tipo de Riesgo" sqref="C9:C11">
      <formula1>"Estratégico, Imagen, Operacional, Financiero, Contable, Presupuestal, Cumplimiento, Tecnología, Información, Transparencia, Laborales, Ambiental, Derechos_Humanos"</formula1>
    </dataValidation>
    <dataValidation allowBlank="1" showInputMessage="1" showErrorMessage="1" promptTitle="INDICADOR  DEL RIESGO" prompt="Establezca un indicador que permita monitorear el riesgo" sqref="V9:V28"/>
    <dataValidation type="list" allowBlank="1" showInputMessage="1" showErrorMessage="1" promptTitle="PROBABILIDAD" prompt="Seleccione la probabilidad de ocurrencia del riesgo" sqref="H12:H28">
      <formula1>"ALTA,MEDIA, BAJA"</formula1>
    </dataValidation>
    <dataValidation type="list" allowBlank="1" showInputMessage="1" showErrorMessage="1" promptTitle="IMPACTO" prompt="Seleccione el nivel de impacto del riesgo" sqref="I12:I28">
      <formula1>"ALTO, MEDIO, BAJO"</formula1>
    </dataValidation>
    <dataValidation allowBlank="1" showInputMessage="1" showErrorMessage="1" prompt="Defina el riesgo_x000a_" sqref="D9:D28"/>
    <dataValidation allowBlank="1" showInputMessage="1" showErrorMessage="1" prompt="Describa brevemente en qué consiste el riesgo" sqref="E9:E28"/>
    <dataValidation allowBlank="1" showInputMessage="1" showErrorMessage="1" prompt="Identiique aquellas principales consecuencias que se pueden presentar al momento de que se materialice el riesgo" sqref="G9:G28"/>
    <dataValidation type="list" allowBlank="1" showInputMessage="1" showErrorMessage="1" promptTitle="Periodicidad" prompt="Determine los intervalos en los cuales aplica el control" sqref="O9:O28">
      <formula1>"Anual, Semestral, Trimestral, Bimestral, Mensual, Quincenal, Semanal, Diaria,Otra"</formula1>
    </dataValidation>
    <dataValidation type="list" allowBlank="1" showInputMessage="1" showErrorMessage="1" promptTitle="Tipo de control" prompt="Defina que tipo de control es el que se aplica" sqref="P9:P28">
      <formula1>"Detectivo, Correctivo, Preventivo, Direccion"</formula1>
    </dataValidation>
    <dataValidation allowBlank="1" showInputMessage="1" showErrorMessage="1" prompt="De acuerdo al análisis de los factores interno y externos que incluyo en el estudio de contexto del proceso, establezca claramente la causa que genera el riesgo." sqref="F9:F28"/>
    <dataValidation type="list" allowBlank="1" showInputMessage="1" showErrorMessage="1" errorTitle="DATO NO VALIDO" error="CELDA DE SELECCIÓN - NO CAMBIAR CONFIGURACIÓN" promptTitle="TIPO DE RIESGO" prompt="Seleccione el Tipo de Riesgo" sqref="C12:C28">
      <formula1>"Estratégico, Imagen, Operacional, Financiero, Contable, Presupuestal, Cumplimiento, Tecnología, Información, Transparencia, Laborales, Ambiental, Derechos Humanos"</formula1>
    </dataValidation>
    <dataValidation type="list" allowBlank="1" showInputMessage="1" showErrorMessage="1" errorTitle="DATO NO VÁLIDO" error="CELDA DE SELECCIÓN - NO CAMBIAR CONFIGURACIÓN" promptTitle="Estado del Control" prompt="Determine el estado del control" sqref="K9:K28">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K9:K28">
      <formula1>"No existen, No aplicados, Aplicados - No efectivos, Aplicados efectivos y No Documentados, Documentados Aplicados y Efectivos"</formula1>
    </dataValidation>
  </dataValidations>
  <pageMargins left="1.3779527559055118" right="0.15748031496062992" top="0.59055118110236227" bottom="0.39370078740157483" header="0" footer="0"/>
  <pageSetup paperSize="120" scale="32" fitToHeight="0" orientation="landscape" r:id="rId1"/>
  <headerFooter alignWithMargins="0"/>
  <ignoredErrors>
    <ignoredError sqref="J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6"/>
  <sheetViews>
    <sheetView zoomScale="60" zoomScaleNormal="60" zoomScaleSheetLayoutView="130" workbookViewId="0">
      <pane xSplit="3" ySplit="8" topLeftCell="D14" activePane="bottomRight" state="frozen"/>
      <selection pane="topRight" activeCell="D1" sqref="D1"/>
      <selection pane="bottomLeft" activeCell="A9" sqref="A9"/>
      <selection pane="bottomRight" activeCell="J15" sqref="J15:L15"/>
    </sheetView>
  </sheetViews>
  <sheetFormatPr baseColWidth="10" defaultColWidth="11.42578125" defaultRowHeight="12.75" x14ac:dyDescent="0.2"/>
  <cols>
    <col min="1" max="1" width="8" style="3" customWidth="1"/>
    <col min="2" max="2" width="13.42578125" style="3" customWidth="1"/>
    <col min="3" max="3" width="20.7109375" style="4" customWidth="1"/>
    <col min="4" max="5" width="32.42578125" style="4" customWidth="1"/>
    <col min="6" max="6" width="24.7109375" style="4" customWidth="1"/>
    <col min="7" max="7" width="16" style="4" customWidth="1"/>
    <col min="8" max="8" width="22.140625" style="3" customWidth="1"/>
    <col min="9" max="9" width="19.5703125" style="3" customWidth="1"/>
    <col min="10" max="11" width="22.7109375" style="3" customWidth="1"/>
    <col min="12" max="12" width="21.85546875" style="3" customWidth="1"/>
    <col min="13" max="13" width="28.7109375" style="3" customWidth="1"/>
    <col min="14" max="15" width="22.7109375" style="3" customWidth="1"/>
    <col min="16" max="16" width="21.85546875" style="3" customWidth="1"/>
    <col min="17" max="17" width="28.85546875" style="3" customWidth="1"/>
    <col min="18" max="16384" width="11.42578125" style="3"/>
  </cols>
  <sheetData>
    <row r="1" spans="1:17" s="5" customFormat="1" ht="19.5" customHeight="1" x14ac:dyDescent="0.2">
      <c r="A1" s="20"/>
      <c r="B1" s="17"/>
      <c r="C1" s="44"/>
      <c r="D1" s="44"/>
      <c r="E1" s="44"/>
      <c r="F1" s="44"/>
      <c r="G1" s="44"/>
      <c r="H1" s="44"/>
      <c r="I1" s="44"/>
      <c r="J1" s="44"/>
      <c r="K1" s="44"/>
      <c r="L1" s="44"/>
      <c r="M1" s="49"/>
      <c r="N1" s="49"/>
      <c r="O1" s="49"/>
      <c r="P1" s="25" t="s">
        <v>86</v>
      </c>
      <c r="Q1" s="26" t="s">
        <v>87</v>
      </c>
    </row>
    <row r="2" spans="1:17" s="5" customFormat="1" ht="18.75" customHeight="1" x14ac:dyDescent="0.2">
      <c r="A2" s="21"/>
      <c r="C2" s="178" t="s">
        <v>94</v>
      </c>
      <c r="D2" s="178"/>
      <c r="E2" s="178"/>
      <c r="F2" s="178"/>
      <c r="G2" s="178"/>
      <c r="H2" s="178"/>
      <c r="I2" s="178"/>
      <c r="J2" s="178"/>
      <c r="K2" s="178"/>
      <c r="L2" s="178"/>
      <c r="M2" s="50"/>
      <c r="N2" s="50"/>
      <c r="O2" s="50"/>
      <c r="P2" s="25" t="s">
        <v>10</v>
      </c>
      <c r="Q2" s="26">
        <v>2</v>
      </c>
    </row>
    <row r="3" spans="1:17" s="5" customFormat="1" ht="18.75" customHeight="1" x14ac:dyDescent="0.2">
      <c r="A3" s="21"/>
      <c r="C3" s="178" t="s">
        <v>272</v>
      </c>
      <c r="D3" s="178"/>
      <c r="E3" s="178"/>
      <c r="F3" s="178"/>
      <c r="G3" s="178"/>
      <c r="H3" s="178"/>
      <c r="I3" s="178"/>
      <c r="J3" s="178"/>
      <c r="K3" s="178"/>
      <c r="L3" s="178"/>
      <c r="M3" s="50"/>
      <c r="N3" s="50"/>
      <c r="O3" s="50"/>
      <c r="P3" s="25" t="s">
        <v>11</v>
      </c>
      <c r="Q3" s="27" t="s">
        <v>138</v>
      </c>
    </row>
    <row r="4" spans="1:17" s="5" customFormat="1" ht="18.75" customHeight="1" x14ac:dyDescent="0.2">
      <c r="A4" s="21"/>
      <c r="C4" s="179"/>
      <c r="D4" s="179"/>
      <c r="E4" s="179"/>
      <c r="F4" s="179"/>
      <c r="G4" s="179"/>
      <c r="H4" s="179"/>
      <c r="I4" s="179"/>
      <c r="J4" s="179"/>
      <c r="K4" s="179"/>
      <c r="L4" s="179"/>
      <c r="M4" s="50"/>
      <c r="N4" s="50"/>
      <c r="O4" s="50"/>
      <c r="P4" s="25" t="s">
        <v>85</v>
      </c>
      <c r="Q4" s="26" t="s">
        <v>12</v>
      </c>
    </row>
    <row r="5" spans="1:17" s="1" customFormat="1" ht="29.25" customHeight="1" x14ac:dyDescent="0.2">
      <c r="A5" s="182" t="str">
        <f>'01-Mapa de riesgo'!A5:C5</f>
        <v xml:space="preserve">PROCESO (Usuario Metodología)  </v>
      </c>
      <c r="B5" s="182"/>
      <c r="C5" s="182"/>
      <c r="D5" s="187" t="e">
        <f>'01-Mapa de riesgo'!E5:H5</f>
        <v>#VALUE!</v>
      </c>
      <c r="E5" s="187"/>
      <c r="F5" s="187"/>
      <c r="G5" s="187"/>
      <c r="H5" s="23" t="s">
        <v>70</v>
      </c>
      <c r="I5" s="188" t="e">
        <f>'01-Mapa de riesgo'!J5:R5</f>
        <v>#VALUE!</v>
      </c>
      <c r="J5" s="189"/>
      <c r="K5" s="189"/>
      <c r="L5" s="189"/>
      <c r="M5" s="189"/>
      <c r="N5" s="189"/>
      <c r="O5" s="190"/>
      <c r="P5" s="28" t="s">
        <v>8</v>
      </c>
      <c r="Q5" s="24"/>
    </row>
    <row r="6" spans="1:17" s="1" customFormat="1" ht="66" customHeight="1" thickBot="1" x14ac:dyDescent="0.25">
      <c r="A6" s="183" t="str">
        <f>'01-Mapa de riesgo'!A6:C6</f>
        <v>OBJETIVO DEL PROCESO (Usuario Metodología):</v>
      </c>
      <c r="B6" s="184"/>
      <c r="C6" s="184"/>
      <c r="D6" s="193" t="e">
        <f>'01-Mapa de riesgo'!E6:V6</f>
        <v>#VALUE!</v>
      </c>
      <c r="E6" s="193"/>
      <c r="F6" s="193"/>
      <c r="G6" s="193"/>
      <c r="H6" s="193"/>
      <c r="I6" s="193"/>
      <c r="J6" s="193"/>
      <c r="K6" s="193"/>
      <c r="L6" s="193"/>
      <c r="M6" s="193"/>
      <c r="N6" s="193"/>
      <c r="O6" s="193"/>
      <c r="P6" s="193"/>
      <c r="Q6" s="194"/>
    </row>
    <row r="7" spans="1:17" s="1" customFormat="1" ht="45" customHeight="1" x14ac:dyDescent="0.2">
      <c r="A7" s="185" t="s">
        <v>73</v>
      </c>
      <c r="B7" s="168" t="s">
        <v>114</v>
      </c>
      <c r="C7" s="169"/>
      <c r="D7" s="169"/>
      <c r="E7" s="169"/>
      <c r="F7" s="170"/>
      <c r="G7" s="180" t="s">
        <v>109</v>
      </c>
      <c r="H7" s="180" t="s">
        <v>2</v>
      </c>
      <c r="I7" s="191" t="s">
        <v>148</v>
      </c>
      <c r="J7" s="168" t="s">
        <v>14</v>
      </c>
      <c r="K7" s="169"/>
      <c r="L7" s="170"/>
      <c r="M7" s="191" t="s">
        <v>3</v>
      </c>
      <c r="N7" s="168" t="s">
        <v>15</v>
      </c>
      <c r="O7" s="169"/>
      <c r="P7" s="170"/>
      <c r="Q7" s="195" t="s">
        <v>3</v>
      </c>
    </row>
    <row r="8" spans="1:17" s="2" customFormat="1" ht="36.75" customHeight="1" x14ac:dyDescent="0.2">
      <c r="A8" s="186"/>
      <c r="B8" s="32" t="s">
        <v>100</v>
      </c>
      <c r="C8" s="32" t="s">
        <v>4</v>
      </c>
      <c r="D8" s="32" t="s">
        <v>0</v>
      </c>
      <c r="E8" s="32" t="s">
        <v>74</v>
      </c>
      <c r="F8" s="32" t="s">
        <v>1</v>
      </c>
      <c r="G8" s="181"/>
      <c r="H8" s="181"/>
      <c r="I8" s="192"/>
      <c r="J8" s="171"/>
      <c r="K8" s="172"/>
      <c r="L8" s="173"/>
      <c r="M8" s="192"/>
      <c r="N8" s="171"/>
      <c r="O8" s="172"/>
      <c r="P8" s="173"/>
      <c r="Q8" s="196"/>
    </row>
    <row r="9" spans="1:17" s="2" customFormat="1" ht="62.45" customHeight="1" x14ac:dyDescent="0.2">
      <c r="A9" s="198">
        <v>1</v>
      </c>
      <c r="B9" s="199" t="str">
        <f>'01-Mapa de riesgo'!C9:C11</f>
        <v>Cumplimiento</v>
      </c>
      <c r="C9" s="197" t="str">
        <f>'01-Mapa de riesgo'!D9:D11</f>
        <v>Presentación inoportuna de los requerimientos establecidos por  la Contraloría General de la República</v>
      </c>
      <c r="D9" s="197" t="str">
        <f>'01-Mapa de riesgo'!E9:E11</f>
        <v>Informes o requerimientos entregados posteriormente a las fechas requeridas por el ente de control o a la normatividad aplicable</v>
      </c>
      <c r="E9" s="197" t="str">
        <f>'01-Mapa de riesgo'!F9:F11</f>
        <v>Incumplimiento de las dependencias académicas o administrativas en la entrega de información para atender un requerimiento</v>
      </c>
      <c r="F9" s="197" t="str">
        <f>'01-Mapa de riesgo'!G9:G11</f>
        <v>Sanciones y/o multas impuestas a la institución o a sus funcionarios.</v>
      </c>
      <c r="G9" s="164" t="str">
        <f>'01-Mapa de riesgo'!R9:R11</f>
        <v>LEVE</v>
      </c>
      <c r="H9" s="33" t="str">
        <f>'01-Mapa de riesgo'!S9:S11</f>
        <v>ASUMIR</v>
      </c>
      <c r="I9" s="165" t="str">
        <f t="shared" ref="I9" si="0">IF(G9="GRAVE","Debe formularse",IF(G9="MODERADO", "Si el proceso lo requiere","NO"))</f>
        <v>NO</v>
      </c>
      <c r="J9" s="177"/>
      <c r="K9" s="177"/>
      <c r="L9" s="177"/>
      <c r="M9" s="29"/>
      <c r="N9" s="161"/>
      <c r="O9" s="162"/>
      <c r="P9" s="163"/>
      <c r="Q9" s="51"/>
    </row>
    <row r="10" spans="1:17" s="2" customFormat="1" ht="62.45" customHeight="1" x14ac:dyDescent="0.2">
      <c r="A10" s="198"/>
      <c r="B10" s="200"/>
      <c r="C10" s="197"/>
      <c r="D10" s="197"/>
      <c r="E10" s="197"/>
      <c r="F10" s="197"/>
      <c r="G10" s="164"/>
      <c r="H10" s="33">
        <f>'01-Mapa de riesgo'!S10:S12</f>
        <v>0</v>
      </c>
      <c r="I10" s="166"/>
      <c r="J10" s="177"/>
      <c r="K10" s="177"/>
      <c r="L10" s="177"/>
      <c r="M10" s="29"/>
      <c r="N10" s="161"/>
      <c r="O10" s="162"/>
      <c r="P10" s="163"/>
      <c r="Q10" s="51"/>
    </row>
    <row r="11" spans="1:17" s="2" customFormat="1" ht="62.45" customHeight="1" x14ac:dyDescent="0.2">
      <c r="A11" s="198"/>
      <c r="B11" s="200"/>
      <c r="C11" s="197"/>
      <c r="D11" s="197"/>
      <c r="E11" s="197"/>
      <c r="F11" s="197"/>
      <c r="G11" s="164"/>
      <c r="H11" s="33">
        <f>'01-Mapa de riesgo'!S11:S13</f>
        <v>0</v>
      </c>
      <c r="I11" s="167"/>
      <c r="J11" s="161"/>
      <c r="K11" s="162"/>
      <c r="L11" s="163"/>
      <c r="M11" s="29"/>
      <c r="N11" s="161"/>
      <c r="O11" s="162"/>
      <c r="P11" s="163"/>
      <c r="Q11" s="51"/>
    </row>
    <row r="12" spans="1:17" s="2" customFormat="1" ht="62.45" customHeight="1" x14ac:dyDescent="0.2">
      <c r="A12" s="198">
        <v>2</v>
      </c>
      <c r="B12" s="200" t="str">
        <f>'01-Mapa de riesgo'!C12:C14</f>
        <v>Información</v>
      </c>
      <c r="C12" s="197" t="str">
        <f>'01-Mapa de riesgo'!D12:D14</f>
        <v>Intrusión a equipos y servicios de red</v>
      </c>
      <c r="D12" s="197" t="str">
        <f>'01-Mapa de riesgo'!E12:E14</f>
        <v>Acceso no autorizado a servidores,  servicios y equipos de conectividad bajo la gestión de la Administración de la Red.</v>
      </c>
      <c r="E12" s="197" t="str">
        <f>'01-Mapa de riesgo'!F12:F14</f>
        <v xml:space="preserve">Contraseñas y usuarios por defecto.
Contraseñas débiles.
Vulnerabilidades en sistemas operativos y servicios.
Errores en configuraciones.
Electroiman de la puerta del centro de datos débil.
Uso de protocolos inseguros.
</v>
      </c>
      <c r="F12" s="197" t="str">
        <f>'01-Mapa de riesgo'!G12:G14</f>
        <v xml:space="preserve">- Cambio de configuraciones que afecten el buen funcionamiento de equipos y servicios.
- Robo, sabotaje o cambio de información y de hardware . </v>
      </c>
      <c r="G12" s="164" t="str">
        <f>'01-Mapa de riesgo'!R12:R14</f>
        <v>MODERADO</v>
      </c>
      <c r="H12" s="33" t="str">
        <f>'01-Mapa de riesgo'!S12:S14</f>
        <v>REDUCIR</v>
      </c>
      <c r="I12" s="165" t="str">
        <f t="shared" ref="I12:I24" si="1">IF(G12="GRAVE","Debe formularse",IF(G12="MODERADO", "Si el proceso lo requiere","NO"))</f>
        <v>Si el proceso lo requiere</v>
      </c>
      <c r="J12" s="161"/>
      <c r="K12" s="162"/>
      <c r="L12" s="163"/>
      <c r="M12" s="29"/>
      <c r="N12" s="161"/>
      <c r="O12" s="162"/>
      <c r="P12" s="163"/>
      <c r="Q12" s="51"/>
    </row>
    <row r="13" spans="1:17" s="2" customFormat="1" ht="62.45" customHeight="1" x14ac:dyDescent="0.2">
      <c r="A13" s="198"/>
      <c r="B13" s="200"/>
      <c r="C13" s="197"/>
      <c r="D13" s="197"/>
      <c r="E13" s="197"/>
      <c r="F13" s="197"/>
      <c r="G13" s="164"/>
      <c r="H13" s="33" t="str">
        <f>'01-Mapa de riesgo'!S13:S15</f>
        <v>REDUCIR</v>
      </c>
      <c r="I13" s="166"/>
      <c r="J13" s="161"/>
      <c r="K13" s="162"/>
      <c r="L13" s="163"/>
      <c r="M13" s="29"/>
      <c r="N13" s="161"/>
      <c r="O13" s="162"/>
      <c r="P13" s="163"/>
      <c r="Q13" s="51"/>
    </row>
    <row r="14" spans="1:17" s="2" customFormat="1" ht="62.45" customHeight="1" x14ac:dyDescent="0.2">
      <c r="A14" s="198"/>
      <c r="B14" s="200"/>
      <c r="C14" s="197"/>
      <c r="D14" s="197"/>
      <c r="E14" s="197"/>
      <c r="F14" s="197"/>
      <c r="G14" s="164"/>
      <c r="H14" s="33" t="str">
        <f>'01-Mapa de riesgo'!S14:S16</f>
        <v>REDUCIR</v>
      </c>
      <c r="I14" s="167"/>
      <c r="J14" s="161"/>
      <c r="K14" s="162"/>
      <c r="L14" s="163"/>
      <c r="M14" s="29"/>
      <c r="N14" s="161"/>
      <c r="O14" s="162"/>
      <c r="P14" s="163"/>
      <c r="Q14" s="51"/>
    </row>
    <row r="15" spans="1:17" s="2" customFormat="1" ht="62.45" customHeight="1" x14ac:dyDescent="0.2">
      <c r="A15" s="198">
        <v>3</v>
      </c>
      <c r="B15" s="200" t="str">
        <f>'01-Mapa de riesgo'!C15:C17</f>
        <v>Transparencia</v>
      </c>
      <c r="C15" s="197" t="str">
        <f>'01-Mapa de riesgo'!D15:D17</f>
        <v>Vinculación de funcionarios con  documentos falsos</v>
      </c>
      <c r="D15" s="197" t="str">
        <f>'01-Mapa de riesgo'!E15:E17</f>
        <v>Soportes presentados por los aspirantes falsificados (certificados laborales y de estudio)</v>
      </c>
      <c r="E15" s="197" t="str">
        <f>'01-Mapa de riesgo'!F15:F17</f>
        <v xml:space="preserve">No existe verificación de la documentación soporte </v>
      </c>
      <c r="F15" s="197" t="str">
        <f>'01-Mapa de riesgo'!G15:G17</f>
        <v>Acciones legales en contra de la Universidad
Personal no competente</v>
      </c>
      <c r="G15" s="164" t="str">
        <f>'01-Mapa de riesgo'!R15:R17</f>
        <v>MODERADO</v>
      </c>
      <c r="H15" s="33" t="str">
        <f>'01-Mapa de riesgo'!S15:S17</f>
        <v>REDUCIR</v>
      </c>
      <c r="I15" s="165" t="str">
        <f t="shared" si="1"/>
        <v>Si el proceso lo requiere</v>
      </c>
      <c r="J15" s="161"/>
      <c r="K15" s="162"/>
      <c r="L15" s="163"/>
      <c r="M15" s="29"/>
      <c r="N15" s="161"/>
      <c r="O15" s="162"/>
      <c r="P15" s="163"/>
      <c r="Q15" s="51"/>
    </row>
    <row r="16" spans="1:17" s="2" customFormat="1" ht="62.45" customHeight="1" x14ac:dyDescent="0.2">
      <c r="A16" s="198"/>
      <c r="B16" s="200"/>
      <c r="C16" s="197"/>
      <c r="D16" s="197"/>
      <c r="E16" s="197"/>
      <c r="F16" s="197"/>
      <c r="G16" s="164"/>
      <c r="H16" s="33">
        <f>'01-Mapa de riesgo'!S16:S18</f>
        <v>0</v>
      </c>
      <c r="I16" s="166"/>
      <c r="J16" s="161"/>
      <c r="K16" s="162"/>
      <c r="L16" s="163"/>
      <c r="M16" s="29"/>
      <c r="N16" s="161"/>
      <c r="O16" s="162"/>
      <c r="P16" s="163"/>
      <c r="Q16" s="51"/>
    </row>
    <row r="17" spans="1:17" s="2" customFormat="1" ht="62.45" customHeight="1" x14ac:dyDescent="0.2">
      <c r="A17" s="198"/>
      <c r="B17" s="200"/>
      <c r="C17" s="197"/>
      <c r="D17" s="197"/>
      <c r="E17" s="197"/>
      <c r="F17" s="197"/>
      <c r="G17" s="164"/>
      <c r="H17" s="33">
        <f>'01-Mapa de riesgo'!S17:S19</f>
        <v>0</v>
      </c>
      <c r="I17" s="167"/>
      <c r="J17" s="161"/>
      <c r="K17" s="162"/>
      <c r="L17" s="163"/>
      <c r="M17" s="29"/>
      <c r="N17" s="161"/>
      <c r="O17" s="162"/>
      <c r="P17" s="163"/>
      <c r="Q17" s="51"/>
    </row>
    <row r="18" spans="1:17" s="2" customFormat="1" ht="62.45" customHeight="1" x14ac:dyDescent="0.2">
      <c r="A18" s="198">
        <v>4</v>
      </c>
      <c r="B18" s="200" t="str">
        <f>'01-Mapa de riesgo'!C18:C20</f>
        <v>Cumplimiento</v>
      </c>
      <c r="C18" s="197" t="str">
        <f>'01-Mapa de riesgo'!D18:D20</f>
        <v xml:space="preserve">Funcionarios laborando sin afiliaciones a la seguridad social  </v>
      </c>
      <c r="D18" s="197" t="str">
        <f>'01-Mapa de riesgo'!E18:E20</f>
        <v>No se realiza el trámite de afiliación a Seguridad Social de los funcionarios que han legalizado</v>
      </c>
      <c r="E18" s="197" t="str">
        <f>'01-Mapa de riesgo'!F18:F20</f>
        <v>Falta de control en el procedimiento</v>
      </c>
      <c r="F18" s="197" t="str">
        <f>'01-Mapa de riesgo'!G18:G20</f>
        <v>No atención médica al funcionario
Reclamaciones en contra de la Universidad</v>
      </c>
      <c r="G18" s="164" t="str">
        <f>'01-Mapa de riesgo'!R18:R20</f>
        <v>MODERADO</v>
      </c>
      <c r="H18" s="33" t="str">
        <f>'01-Mapa de riesgo'!S18:S20</f>
        <v>REDUCIR</v>
      </c>
      <c r="I18" s="165" t="str">
        <f t="shared" si="1"/>
        <v>Si el proceso lo requiere</v>
      </c>
      <c r="J18" s="161"/>
      <c r="K18" s="162"/>
      <c r="L18" s="163"/>
      <c r="M18" s="29"/>
      <c r="N18" s="161"/>
      <c r="O18" s="162"/>
      <c r="P18" s="163"/>
      <c r="Q18" s="51"/>
    </row>
    <row r="19" spans="1:17" ht="62.45" customHeight="1" x14ac:dyDescent="0.2">
      <c r="A19" s="198"/>
      <c r="B19" s="200"/>
      <c r="C19" s="197"/>
      <c r="D19" s="197"/>
      <c r="E19" s="197"/>
      <c r="F19" s="197"/>
      <c r="G19" s="164"/>
      <c r="H19" s="33" t="str">
        <f>'01-Mapa de riesgo'!S19:S20</f>
        <v>REDUCIR</v>
      </c>
      <c r="I19" s="166"/>
      <c r="J19" s="161"/>
      <c r="K19" s="162"/>
      <c r="L19" s="163"/>
      <c r="M19" s="29"/>
      <c r="N19" s="161"/>
      <c r="O19" s="162"/>
      <c r="P19" s="163"/>
      <c r="Q19" s="51"/>
    </row>
    <row r="20" spans="1:17" ht="62.45" customHeight="1" x14ac:dyDescent="0.2">
      <c r="A20" s="198"/>
      <c r="B20" s="200"/>
      <c r="C20" s="197"/>
      <c r="D20" s="197"/>
      <c r="E20" s="197"/>
      <c r="F20" s="197"/>
      <c r="G20" s="164"/>
      <c r="H20" s="33">
        <f>'01-Mapa de riesgo'!S20:S20</f>
        <v>0</v>
      </c>
      <c r="I20" s="167"/>
      <c r="J20" s="161"/>
      <c r="K20" s="162"/>
      <c r="L20" s="163"/>
      <c r="M20" s="29"/>
      <c r="N20" s="161"/>
      <c r="O20" s="162"/>
      <c r="P20" s="163"/>
      <c r="Q20" s="51"/>
    </row>
    <row r="21" spans="1:17" ht="62.45" customHeight="1" x14ac:dyDescent="0.2">
      <c r="A21" s="198">
        <v>5</v>
      </c>
      <c r="B21" s="200" t="e">
        <f>'01-Mapa de riesgo'!#REF!</f>
        <v>#REF!</v>
      </c>
      <c r="C21" s="197" t="e">
        <f>'01-Mapa de riesgo'!#REF!</f>
        <v>#REF!</v>
      </c>
      <c r="D21" s="197" t="e">
        <f>'01-Mapa de riesgo'!#REF!</f>
        <v>#REF!</v>
      </c>
      <c r="E21" s="197" t="e">
        <f>'01-Mapa de riesgo'!#REF!</f>
        <v>#REF!</v>
      </c>
      <c r="F21" s="197" t="e">
        <f>'01-Mapa de riesgo'!#REF!</f>
        <v>#REF!</v>
      </c>
      <c r="G21" s="164" t="e">
        <f>'01-Mapa de riesgo'!#REF!</f>
        <v>#REF!</v>
      </c>
      <c r="H21" s="33" t="e">
        <f>'01-Mapa de riesgo'!#REF!</f>
        <v>#REF!</v>
      </c>
      <c r="I21" s="165" t="e">
        <f t="shared" si="1"/>
        <v>#REF!</v>
      </c>
      <c r="J21" s="161"/>
      <c r="K21" s="162"/>
      <c r="L21" s="163"/>
      <c r="M21" s="29"/>
      <c r="N21" s="161"/>
      <c r="O21" s="162"/>
      <c r="P21" s="163"/>
      <c r="Q21" s="51"/>
    </row>
    <row r="22" spans="1:17" ht="62.45" customHeight="1" x14ac:dyDescent="0.2">
      <c r="A22" s="198"/>
      <c r="B22" s="200"/>
      <c r="C22" s="197"/>
      <c r="D22" s="197"/>
      <c r="E22" s="197"/>
      <c r="F22" s="197"/>
      <c r="G22" s="164"/>
      <c r="H22" s="33" t="str">
        <f>'01-Mapa de riesgo'!S21:S21</f>
        <v>REDUCIR</v>
      </c>
      <c r="I22" s="166"/>
      <c r="J22" s="161"/>
      <c r="K22" s="162"/>
      <c r="L22" s="163"/>
      <c r="M22" s="29"/>
      <c r="N22" s="161"/>
      <c r="O22" s="162"/>
      <c r="P22" s="163"/>
      <c r="Q22" s="51"/>
    </row>
    <row r="23" spans="1:17" ht="62.45" customHeight="1" x14ac:dyDescent="0.2">
      <c r="A23" s="198"/>
      <c r="B23" s="200"/>
      <c r="C23" s="197"/>
      <c r="D23" s="197"/>
      <c r="E23" s="197"/>
      <c r="F23" s="197"/>
      <c r="G23" s="164"/>
      <c r="H23" s="33" t="e">
        <f>'01-Mapa de riesgo'!S21:S22</f>
        <v>#VALUE!</v>
      </c>
      <c r="I23" s="167"/>
      <c r="J23" s="161"/>
      <c r="K23" s="162"/>
      <c r="L23" s="163"/>
      <c r="M23" s="29"/>
      <c r="N23" s="161"/>
      <c r="O23" s="162"/>
      <c r="P23" s="163"/>
      <c r="Q23" s="51"/>
    </row>
    <row r="24" spans="1:17" ht="62.45" customHeight="1" x14ac:dyDescent="0.2">
      <c r="A24" s="198">
        <v>6</v>
      </c>
      <c r="B24" s="200" t="e">
        <f>'01-Mapa de riesgo'!C21:C23</f>
        <v>#VALUE!</v>
      </c>
      <c r="C24" s="197" t="e">
        <f>'01-Mapa de riesgo'!D21:D23</f>
        <v>#VALUE!</v>
      </c>
      <c r="D24" s="197" t="e">
        <f>'01-Mapa de riesgo'!E21:E23</f>
        <v>#VALUE!</v>
      </c>
      <c r="E24" s="197" t="e">
        <f>'01-Mapa de riesgo'!F21:F23</f>
        <v>#VALUE!</v>
      </c>
      <c r="F24" s="197" t="e">
        <f>'01-Mapa de riesgo'!G21:G23</f>
        <v>#VALUE!</v>
      </c>
      <c r="G24" s="164" t="e">
        <f>'01-Mapa de riesgo'!R21:R23</f>
        <v>#VALUE!</v>
      </c>
      <c r="H24" s="33" t="e">
        <f>'01-Mapa de riesgo'!S21:S23</f>
        <v>#VALUE!</v>
      </c>
      <c r="I24" s="165" t="e">
        <f t="shared" si="1"/>
        <v>#VALUE!</v>
      </c>
      <c r="J24" s="161"/>
      <c r="K24" s="162"/>
      <c r="L24" s="163"/>
      <c r="M24" s="29"/>
      <c r="N24" s="161"/>
      <c r="O24" s="162"/>
      <c r="P24" s="163"/>
      <c r="Q24" s="51"/>
    </row>
    <row r="25" spans="1:17" ht="62.45" customHeight="1" x14ac:dyDescent="0.2">
      <c r="A25" s="198"/>
      <c r="B25" s="200"/>
      <c r="C25" s="197"/>
      <c r="D25" s="197"/>
      <c r="E25" s="197"/>
      <c r="F25" s="197"/>
      <c r="G25" s="164"/>
      <c r="H25" s="33">
        <f>'01-Mapa de riesgo'!S22:S29</f>
        <v>0</v>
      </c>
      <c r="I25" s="166"/>
      <c r="J25" s="161"/>
      <c r="K25" s="162"/>
      <c r="L25" s="163"/>
      <c r="M25" s="29"/>
      <c r="N25" s="161"/>
      <c r="O25" s="162"/>
      <c r="P25" s="163"/>
      <c r="Q25" s="51"/>
    </row>
    <row r="26" spans="1:17" ht="62.45" customHeight="1" thickBot="1" x14ac:dyDescent="0.25">
      <c r="A26" s="201"/>
      <c r="B26" s="202"/>
      <c r="C26" s="203"/>
      <c r="D26" s="203"/>
      <c r="E26" s="203"/>
      <c r="F26" s="203"/>
      <c r="G26" s="204"/>
      <c r="H26" s="34">
        <f>'01-Mapa de riesgo'!S23:S30</f>
        <v>0</v>
      </c>
      <c r="I26" s="205"/>
      <c r="J26" s="174"/>
      <c r="K26" s="175"/>
      <c r="L26" s="176"/>
      <c r="M26" s="30"/>
      <c r="N26" s="174"/>
      <c r="O26" s="175"/>
      <c r="P26" s="176"/>
      <c r="Q26" s="52" t="s">
        <v>147</v>
      </c>
    </row>
    <row r="29" spans="1:17" s="18" customFormat="1" x14ac:dyDescent="0.2">
      <c r="C29" s="19"/>
      <c r="D29" s="19"/>
      <c r="E29" s="19"/>
      <c r="F29" s="19"/>
      <c r="G29" s="19"/>
    </row>
    <row r="30" spans="1:17" s="18" customFormat="1" x14ac:dyDescent="0.2">
      <c r="C30" s="19"/>
      <c r="D30" s="19"/>
      <c r="E30" s="19"/>
      <c r="F30" s="19"/>
      <c r="G30" s="19"/>
    </row>
    <row r="31" spans="1:17" s="18" customFormat="1" x14ac:dyDescent="0.2">
      <c r="C31" s="19"/>
      <c r="D31" s="19"/>
      <c r="E31" s="19"/>
      <c r="F31" s="19"/>
      <c r="G31" s="19"/>
    </row>
    <row r="32" spans="1:17" s="18" customFormat="1" x14ac:dyDescent="0.2">
      <c r="C32" s="19"/>
      <c r="D32" s="19"/>
      <c r="E32" s="19"/>
      <c r="F32" s="19"/>
      <c r="G32" s="19"/>
    </row>
    <row r="33" spans="3:7" s="18" customFormat="1" x14ac:dyDescent="0.2">
      <c r="C33" s="19"/>
      <c r="D33" s="19"/>
      <c r="E33" s="19"/>
      <c r="F33" s="19"/>
      <c r="G33" s="19"/>
    </row>
    <row r="34" spans="3:7" s="18" customFormat="1" x14ac:dyDescent="0.2">
      <c r="C34" s="19"/>
      <c r="D34" s="19"/>
      <c r="E34" s="19"/>
      <c r="F34" s="19"/>
      <c r="G34" s="19"/>
    </row>
    <row r="35" spans="3:7" s="18" customFormat="1" x14ac:dyDescent="0.2">
      <c r="C35" s="19"/>
      <c r="D35" s="19"/>
      <c r="E35" s="19"/>
      <c r="F35" s="19"/>
      <c r="G35" s="19"/>
    </row>
    <row r="36" spans="3:7" s="18" customFormat="1" x14ac:dyDescent="0.2">
      <c r="C36" s="19"/>
      <c r="D36" s="19"/>
      <c r="E36" s="19"/>
      <c r="F36" s="19"/>
      <c r="G36" s="19"/>
    </row>
    <row r="37" spans="3:7" s="18" customFormat="1" x14ac:dyDescent="0.2">
      <c r="C37" s="19"/>
      <c r="D37" s="19"/>
      <c r="E37" s="19"/>
      <c r="F37" s="19"/>
      <c r="G37" s="19"/>
    </row>
    <row r="38" spans="3:7" s="18" customFormat="1" x14ac:dyDescent="0.2">
      <c r="C38" s="19"/>
      <c r="D38" s="19"/>
      <c r="E38" s="19"/>
      <c r="F38" s="19"/>
      <c r="G38" s="19"/>
    </row>
    <row r="39" spans="3:7" s="18" customFormat="1" x14ac:dyDescent="0.2">
      <c r="C39" s="19"/>
      <c r="D39" s="19"/>
      <c r="E39" s="19"/>
      <c r="F39" s="19"/>
      <c r="G39" s="19"/>
    </row>
    <row r="40" spans="3:7" s="18" customFormat="1" x14ac:dyDescent="0.2">
      <c r="C40" s="19"/>
      <c r="D40" s="19"/>
      <c r="E40" s="19"/>
      <c r="F40" s="19"/>
      <c r="G40" s="19"/>
    </row>
    <row r="41" spans="3:7" s="18" customFormat="1" x14ac:dyDescent="0.2">
      <c r="C41" s="19"/>
      <c r="D41" s="19"/>
      <c r="E41" s="19"/>
      <c r="F41" s="19"/>
      <c r="G41" s="19"/>
    </row>
    <row r="42" spans="3:7" s="18" customFormat="1" x14ac:dyDescent="0.2">
      <c r="C42" s="19"/>
      <c r="D42" s="19"/>
      <c r="E42" s="19"/>
      <c r="F42" s="19"/>
      <c r="G42" s="19"/>
    </row>
    <row r="43" spans="3:7" s="18" customFormat="1" x14ac:dyDescent="0.2">
      <c r="C43" s="19"/>
      <c r="D43" s="19"/>
      <c r="E43" s="19"/>
      <c r="F43" s="19"/>
      <c r="G43" s="19"/>
    </row>
    <row r="44" spans="3:7" s="18" customFormat="1" x14ac:dyDescent="0.2">
      <c r="C44" s="19"/>
      <c r="D44" s="19"/>
      <c r="E44" s="19"/>
      <c r="F44" s="19"/>
      <c r="G44" s="19"/>
    </row>
    <row r="45" spans="3:7" s="18" customFormat="1" x14ac:dyDescent="0.2">
      <c r="C45" s="19"/>
      <c r="D45" s="19"/>
      <c r="E45" s="19"/>
      <c r="F45" s="19"/>
      <c r="G45" s="19"/>
    </row>
    <row r="46" spans="3:7" s="18" customFormat="1" x14ac:dyDescent="0.2">
      <c r="C46" s="19"/>
      <c r="D46" s="19"/>
      <c r="E46" s="19"/>
      <c r="F46" s="19"/>
      <c r="G46" s="19"/>
    </row>
  </sheetData>
  <sheetProtection formatRows="0" insertRows="0" deleteRows="0" selectLockedCells="1"/>
  <mergeCells count="101">
    <mergeCell ref="I12:I14"/>
    <mergeCell ref="I15:I17"/>
    <mergeCell ref="I18:I20"/>
    <mergeCell ref="I21:I23"/>
    <mergeCell ref="I24:I26"/>
    <mergeCell ref="F18:F20"/>
    <mergeCell ref="G18:G20"/>
    <mergeCell ref="G21:G23"/>
    <mergeCell ref="G12:G14"/>
    <mergeCell ref="G15:G17"/>
    <mergeCell ref="F21:F23"/>
    <mergeCell ref="F12:F14"/>
    <mergeCell ref="A24:A26"/>
    <mergeCell ref="B24:B26"/>
    <mergeCell ref="C24:C26"/>
    <mergeCell ref="D24:D26"/>
    <mergeCell ref="E24:E26"/>
    <mergeCell ref="J24:L24"/>
    <mergeCell ref="J25:L25"/>
    <mergeCell ref="F24:F26"/>
    <mergeCell ref="G24:G26"/>
    <mergeCell ref="J26:L26"/>
    <mergeCell ref="A18:A20"/>
    <mergeCell ref="B18:B20"/>
    <mergeCell ref="C18:C20"/>
    <mergeCell ref="D18:D20"/>
    <mergeCell ref="E18:E20"/>
    <mergeCell ref="A21:A23"/>
    <mergeCell ref="B21:B23"/>
    <mergeCell ref="C21:C23"/>
    <mergeCell ref="D21:D23"/>
    <mergeCell ref="E21:E23"/>
    <mergeCell ref="E15:E17"/>
    <mergeCell ref="F15:F17"/>
    <mergeCell ref="A9:A11"/>
    <mergeCell ref="B9:B11"/>
    <mergeCell ref="C9:C11"/>
    <mergeCell ref="D9:D11"/>
    <mergeCell ref="A12:A14"/>
    <mergeCell ref="B12:B14"/>
    <mergeCell ref="C12:C14"/>
    <mergeCell ref="D12:D14"/>
    <mergeCell ref="A15:A17"/>
    <mergeCell ref="B15:B17"/>
    <mergeCell ref="C15:C17"/>
    <mergeCell ref="D15:D17"/>
    <mergeCell ref="E12:E14"/>
    <mergeCell ref="E9:E11"/>
    <mergeCell ref="F9:F11"/>
    <mergeCell ref="C2:L2"/>
    <mergeCell ref="C3:L3"/>
    <mergeCell ref="C4:L4"/>
    <mergeCell ref="H7:H8"/>
    <mergeCell ref="J7:L8"/>
    <mergeCell ref="A5:C5"/>
    <mergeCell ref="A6:C6"/>
    <mergeCell ref="A7:A8"/>
    <mergeCell ref="D5:G5"/>
    <mergeCell ref="I5:O5"/>
    <mergeCell ref="M7:M8"/>
    <mergeCell ref="G7:G8"/>
    <mergeCell ref="D6:Q6"/>
    <mergeCell ref="I7:I8"/>
    <mergeCell ref="B7:F7"/>
    <mergeCell ref="Q7:Q8"/>
    <mergeCell ref="G9:G11"/>
    <mergeCell ref="I9:I11"/>
    <mergeCell ref="N7:P8"/>
    <mergeCell ref="N9:P9"/>
    <mergeCell ref="N10:P10"/>
    <mergeCell ref="N26:P26"/>
    <mergeCell ref="N17:P17"/>
    <mergeCell ref="N18:P18"/>
    <mergeCell ref="N19:P19"/>
    <mergeCell ref="N20:P20"/>
    <mergeCell ref="N21:P21"/>
    <mergeCell ref="N16:P16"/>
    <mergeCell ref="J9:L9"/>
    <mergeCell ref="J10:L10"/>
    <mergeCell ref="J11:L11"/>
    <mergeCell ref="J12:L12"/>
    <mergeCell ref="J13:L13"/>
    <mergeCell ref="J14:L14"/>
    <mergeCell ref="J15:L15"/>
    <mergeCell ref="J16:L16"/>
    <mergeCell ref="J17:L17"/>
    <mergeCell ref="J18:L18"/>
    <mergeCell ref="J19:L19"/>
    <mergeCell ref="N24:P24"/>
    <mergeCell ref="N25:P25"/>
    <mergeCell ref="J20:L20"/>
    <mergeCell ref="J21:L21"/>
    <mergeCell ref="J22:L22"/>
    <mergeCell ref="J23:L23"/>
    <mergeCell ref="N11:P11"/>
    <mergeCell ref="N12:P12"/>
    <mergeCell ref="N13:P13"/>
    <mergeCell ref="N14:P14"/>
    <mergeCell ref="N15:P15"/>
    <mergeCell ref="N22:P22"/>
    <mergeCell ref="N23:P23"/>
  </mergeCells>
  <phoneticPr fontId="3" type="noConversion"/>
  <conditionalFormatting sqref="G9:G26">
    <cfRule type="cellIs" dxfId="22" priority="22" stopIfTrue="1" operator="equal">
      <formula>"GRAVE"</formula>
    </cfRule>
    <cfRule type="cellIs" dxfId="21" priority="23" stopIfTrue="1" operator="equal">
      <formula>"MODERADO"</formula>
    </cfRule>
    <cfRule type="cellIs" dxfId="20" priority="24" stopIfTrue="1" operator="equal">
      <formula>"LEVE"</formula>
    </cfRule>
  </conditionalFormatting>
  <conditionalFormatting sqref="I9:I26">
    <cfRule type="containsText" dxfId="19" priority="2" operator="containsText" text="Si el proceso lo requiere">
      <formula>NOT(ISERROR(SEARCH("Si el proceso lo requiere",I9)))</formula>
    </cfRule>
    <cfRule type="containsText" dxfId="18" priority="4" operator="containsText" text="Debe formularse">
      <formula>NOT(ISERROR(SEARCH("Debe formularse",I9)))</formula>
    </cfRule>
  </conditionalFormatting>
  <conditionalFormatting sqref="I15:I17">
    <cfRule type="containsText" dxfId="17" priority="3" operator="containsText" text="SI el proceso lo requiere">
      <formula>NOT(ISERROR(SEARCH("SI el proceso lo requiere",I15)))</formula>
    </cfRule>
  </conditionalFormatting>
  <conditionalFormatting sqref="I9:I26">
    <cfRule type="cellIs" dxfId="16" priority="1" operator="equal">
      <formula>"NO"</formula>
    </cfRule>
  </conditionalFormatting>
  <dataValidations xWindow="74" yWindow="439" count="6">
    <dataValidation type="date" operator="greaterThan" allowBlank="1" showInputMessage="1" showErrorMessage="1" errorTitle="INTRODUZCA FECHA" error="DD/MM/AA" promptTitle="FECHA DE ELABORACIÓN" prompt="Ingrese la fecha en la cual elabora el plan de manejo de riesgos" sqref="P3">
      <formula1>#REF!</formula1>
    </dataValidation>
    <dataValidation allowBlank="1" showInputMessage="1" showErrorMessage="1" promptTitle="TRATAMIENTO DEL RIESGO" prompt="Defina el tratamiento a dar el riesgo" sqref="H9:H26"/>
    <dataValidation allowBlank="1" showInputMessage="1" showErrorMessage="1" promptTitle="CONTINGENCIA" prompt="Defina la accion que debe seguir al momento de materializarse el riesgo, con el fin de que se siga prestando el servicio  o se pueda desarrollar las operaciones con el menor traumatismo posible." sqref="J9:K26 L11:L26"/>
    <dataValidation allowBlank="1" showInputMessage="1" showErrorMessage="1" promptTitle="Responsable Contingencia" prompt="Establezca quien es el responsable que lidera la acción de contingencia." sqref="Q9:Q10 M9:N26 O10:O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P10:P11"/>
    <dataValidation allowBlank="1" showInputMessage="1" showErrorMessage="1" promptTitle="Responable de recuperación" prompt="Establezca quien es el responsable de liderar la accción de recuperación." sqref="Q11"/>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T73"/>
  <sheetViews>
    <sheetView zoomScale="70" zoomScaleNormal="70" zoomScaleSheetLayoutView="130" workbookViewId="0">
      <pane xSplit="3" ySplit="8" topLeftCell="D17" activePane="bottomRight" state="frozen"/>
      <selection pane="topRight" activeCell="D1" sqref="D1"/>
      <selection pane="bottomLeft" activeCell="A9" sqref="A9"/>
      <selection pane="bottomRight" activeCell="A21" sqref="A21:A23"/>
    </sheetView>
  </sheetViews>
  <sheetFormatPr baseColWidth="10" defaultColWidth="11.42578125" defaultRowHeight="12.75" x14ac:dyDescent="0.2"/>
  <cols>
    <col min="1" max="1" width="5.28515625" style="3" customWidth="1"/>
    <col min="2" max="2" width="12" style="4" customWidth="1"/>
    <col min="3" max="3" width="24.7109375" style="4" customWidth="1"/>
    <col min="4" max="5" width="32.42578125" style="4" customWidth="1"/>
    <col min="6" max="6" width="24.7109375" style="4" customWidth="1"/>
    <col min="7" max="7" width="14.5703125" style="4" customWidth="1"/>
    <col min="8" max="8" width="18" style="3" customWidth="1"/>
    <col min="9" max="10" width="12.42578125" style="3" customWidth="1"/>
    <col min="11" max="11" width="13.42578125" style="3" customWidth="1"/>
    <col min="12" max="13" width="35.7109375" style="3" customWidth="1"/>
    <col min="14" max="14" width="13.42578125" style="3" customWidth="1"/>
    <col min="15" max="15" width="9.7109375" style="3" customWidth="1"/>
    <col min="16" max="16" width="35.7109375" style="3" customWidth="1"/>
    <col min="17" max="17" width="9.28515625" style="3" customWidth="1"/>
    <col min="18" max="18" width="16.42578125" style="3" customWidth="1"/>
    <col min="19" max="16384" width="11.42578125" style="3"/>
  </cols>
  <sheetData>
    <row r="1" spans="1:20" s="5" customFormat="1" ht="19.5" customHeight="1" x14ac:dyDescent="0.2">
      <c r="A1" s="46"/>
      <c r="B1" s="44"/>
      <c r="C1" s="44"/>
      <c r="D1" s="44"/>
      <c r="E1" s="44"/>
      <c r="F1" s="44"/>
      <c r="G1" s="44"/>
      <c r="H1" s="44"/>
      <c r="I1" s="44"/>
      <c r="J1" s="44"/>
      <c r="K1" s="44"/>
      <c r="L1" s="44"/>
      <c r="M1" s="44"/>
      <c r="N1" s="44"/>
      <c r="O1" s="44"/>
      <c r="P1" s="44"/>
      <c r="Q1" s="41" t="s">
        <v>9</v>
      </c>
      <c r="R1" s="42" t="s">
        <v>88</v>
      </c>
    </row>
    <row r="2" spans="1:20" s="5" customFormat="1" ht="18.75" customHeight="1" x14ac:dyDescent="0.2">
      <c r="A2" s="47"/>
      <c r="B2" s="179" t="s">
        <v>94</v>
      </c>
      <c r="C2" s="179"/>
      <c r="D2" s="179"/>
      <c r="E2" s="179"/>
      <c r="F2" s="179"/>
      <c r="G2" s="179"/>
      <c r="H2" s="179"/>
      <c r="I2" s="179"/>
      <c r="J2" s="179"/>
      <c r="K2" s="179"/>
      <c r="L2" s="179"/>
      <c r="M2" s="179"/>
      <c r="N2" s="179"/>
      <c r="O2" s="179"/>
      <c r="P2" s="45"/>
      <c r="Q2" s="41" t="s">
        <v>10</v>
      </c>
      <c r="R2" s="42">
        <v>2</v>
      </c>
    </row>
    <row r="3" spans="1:20" s="5" customFormat="1" ht="18.75" customHeight="1" x14ac:dyDescent="0.2">
      <c r="A3" s="47"/>
      <c r="B3" s="179" t="s">
        <v>79</v>
      </c>
      <c r="C3" s="179"/>
      <c r="D3" s="179"/>
      <c r="E3" s="179"/>
      <c r="F3" s="179"/>
      <c r="G3" s="179"/>
      <c r="H3" s="179"/>
      <c r="I3" s="179"/>
      <c r="J3" s="179"/>
      <c r="K3" s="179"/>
      <c r="L3" s="179"/>
      <c r="M3" s="179"/>
      <c r="N3" s="179"/>
      <c r="O3" s="179"/>
      <c r="P3" s="45"/>
      <c r="Q3" s="41" t="s">
        <v>11</v>
      </c>
      <c r="R3" s="43" t="s">
        <v>138</v>
      </c>
    </row>
    <row r="4" spans="1:20" s="5" customFormat="1" ht="18.75" customHeight="1" x14ac:dyDescent="0.2">
      <c r="A4" s="47"/>
      <c r="B4" s="45"/>
      <c r="C4" s="45"/>
      <c r="D4" s="45"/>
      <c r="E4" s="45"/>
      <c r="F4" s="45"/>
      <c r="G4" s="45"/>
      <c r="H4" s="45"/>
      <c r="I4" s="45"/>
      <c r="J4" s="45"/>
      <c r="K4" s="45"/>
      <c r="L4" s="45"/>
      <c r="M4" s="45"/>
      <c r="N4" s="45"/>
      <c r="O4" s="45"/>
      <c r="P4" s="45"/>
      <c r="Q4" s="41" t="s">
        <v>85</v>
      </c>
      <c r="R4" s="42" t="s">
        <v>12</v>
      </c>
    </row>
    <row r="5" spans="1:20" s="1" customFormat="1" ht="29.25" customHeight="1" x14ac:dyDescent="0.2">
      <c r="A5" s="182" t="str">
        <f>'01-Mapa de riesgo'!A5:C5</f>
        <v xml:space="preserve">PROCESO (Usuario Metodología)  </v>
      </c>
      <c r="B5" s="182"/>
      <c r="C5" s="182"/>
      <c r="D5" s="215" t="e">
        <f>'01-Mapa de riesgo'!E5:H5</f>
        <v>#VALUE!</v>
      </c>
      <c r="E5" s="216"/>
      <c r="F5" s="216"/>
      <c r="G5" s="216"/>
      <c r="H5" s="217"/>
      <c r="I5" s="219" t="s">
        <v>76</v>
      </c>
      <c r="J5" s="219"/>
      <c r="K5" s="214"/>
      <c r="L5" s="214"/>
      <c r="M5" s="214"/>
      <c r="N5" s="214"/>
      <c r="O5" s="214"/>
      <c r="P5" s="213" t="s">
        <v>13</v>
      </c>
      <c r="Q5" s="213"/>
      <c r="R5" s="40"/>
    </row>
    <row r="6" spans="1:20" s="1" customFormat="1" ht="66" customHeight="1" thickBot="1" x14ac:dyDescent="0.25">
      <c r="A6" s="208" t="str">
        <f>'01-Mapa de riesgo'!A6:C6</f>
        <v>OBJETIVO DEL PROCESO (Usuario Metodología):</v>
      </c>
      <c r="B6" s="209"/>
      <c r="C6" s="209"/>
      <c r="D6" s="210" t="e">
        <f>'01-Mapa de riesgo'!E6:V6</f>
        <v>#VALUE!</v>
      </c>
      <c r="E6" s="210"/>
      <c r="F6" s="210"/>
      <c r="G6" s="210"/>
      <c r="H6" s="210"/>
      <c r="I6" s="210"/>
      <c r="J6" s="210"/>
      <c r="K6" s="210"/>
      <c r="L6" s="210"/>
      <c r="M6" s="210"/>
      <c r="N6" s="210"/>
      <c r="O6" s="210"/>
      <c r="P6" s="210"/>
      <c r="Q6" s="210"/>
      <c r="R6" s="211"/>
    </row>
    <row r="7" spans="1:20" s="1" customFormat="1" ht="32.25" customHeight="1" x14ac:dyDescent="0.2">
      <c r="A7" s="220" t="s">
        <v>73</v>
      </c>
      <c r="B7" s="192" t="s">
        <v>114</v>
      </c>
      <c r="C7" s="192"/>
      <c r="D7" s="192"/>
      <c r="E7" s="192"/>
      <c r="F7" s="192"/>
      <c r="G7" s="192" t="s">
        <v>109</v>
      </c>
      <c r="H7" s="192" t="s">
        <v>2</v>
      </c>
      <c r="I7" s="192" t="s">
        <v>118</v>
      </c>
      <c r="J7" s="192" t="s">
        <v>77</v>
      </c>
      <c r="K7" s="192"/>
      <c r="L7" s="192"/>
      <c r="M7" s="192" t="s">
        <v>75</v>
      </c>
      <c r="N7" s="192"/>
      <c r="O7" s="192"/>
      <c r="P7" s="192"/>
      <c r="Q7" s="192"/>
      <c r="R7" s="218" t="s">
        <v>26</v>
      </c>
    </row>
    <row r="8" spans="1:20" s="2" customFormat="1" ht="38.25" customHeight="1" x14ac:dyDescent="0.2">
      <c r="A8" s="221"/>
      <c r="B8" s="32" t="s">
        <v>100</v>
      </c>
      <c r="C8" s="32" t="s">
        <v>4</v>
      </c>
      <c r="D8" s="32" t="s">
        <v>0</v>
      </c>
      <c r="E8" s="32" t="s">
        <v>74</v>
      </c>
      <c r="F8" s="32" t="s">
        <v>40</v>
      </c>
      <c r="G8" s="181"/>
      <c r="H8" s="181"/>
      <c r="I8" s="212"/>
      <c r="J8" s="32" t="s">
        <v>81</v>
      </c>
      <c r="K8" s="32" t="s">
        <v>82</v>
      </c>
      <c r="L8" s="32" t="s">
        <v>83</v>
      </c>
      <c r="M8" s="48" t="s">
        <v>128</v>
      </c>
      <c r="N8" s="48" t="s">
        <v>78</v>
      </c>
      <c r="O8" s="48" t="s">
        <v>17</v>
      </c>
      <c r="P8" s="171" t="s">
        <v>129</v>
      </c>
      <c r="Q8" s="173"/>
      <c r="R8" s="196"/>
    </row>
    <row r="9" spans="1:20" s="2" customFormat="1" ht="62.45" customHeight="1" x14ac:dyDescent="0.2">
      <c r="A9" s="222">
        <v>1</v>
      </c>
      <c r="B9" s="187" t="str">
        <f>'01-Mapa de riesgo'!C9:C11</f>
        <v>Cumplimiento</v>
      </c>
      <c r="C9" s="187" t="str">
        <f>'01-Mapa de riesgo'!D9:D11</f>
        <v>Presentación inoportuna de los requerimientos establecidos por  la Contraloría General de la República</v>
      </c>
      <c r="D9" s="187" t="str">
        <f>'01-Mapa de riesgo'!E9:E11</f>
        <v>Informes o requerimientos entregados posteriormente a las fechas requeridas por el ente de control o a la normatividad aplicable</v>
      </c>
      <c r="E9" s="187" t="str">
        <f>'01-Mapa de riesgo'!F9:F11</f>
        <v>Incumplimiento de las dependencias académicas o administrativas en la entrega de información para atender un requerimiento</v>
      </c>
      <c r="F9" s="187" t="str">
        <f>'01-Mapa de riesgo'!G9:G11</f>
        <v>Sanciones y/o multas impuestas a la institución o a sus funcionarios.</v>
      </c>
      <c r="G9" s="164" t="str">
        <f>'01-Mapa de riesgo'!R9:R11</f>
        <v>LEVE</v>
      </c>
      <c r="H9" s="33" t="str">
        <f>'01-Mapa de riesgo'!S9:S11</f>
        <v>ASUMIR</v>
      </c>
      <c r="I9" s="177"/>
      <c r="J9" s="224" t="str">
        <f>'01-Mapa de riesgo'!V9:V11</f>
        <v>No. de informes que no son entregados oportunamente a CGR / Total de informes</v>
      </c>
      <c r="K9" s="234"/>
      <c r="L9" s="233"/>
      <c r="M9" s="38" t="str">
        <f>'01-Mapa de riesgo'!N9</f>
        <v xml:space="preserve">Procedimientos de Control Interno: 1115-CIG-20  - 1115-CIG-22   - 1115-CIG-21  - 1115-CIG-07 </v>
      </c>
      <c r="N9" s="36" t="str">
        <f>'01-Mapa de riesgo'!O9</f>
        <v>Otra</v>
      </c>
      <c r="O9" s="36" t="str">
        <f>'01-Mapa de riesgo'!P9</f>
        <v>Direccion</v>
      </c>
      <c r="P9" s="207"/>
      <c r="Q9" s="207"/>
      <c r="R9" s="229"/>
    </row>
    <row r="10" spans="1:20" s="2" customFormat="1" ht="62.45" customHeight="1" x14ac:dyDescent="0.2">
      <c r="A10" s="223"/>
      <c r="B10" s="187"/>
      <c r="C10" s="187"/>
      <c r="D10" s="187"/>
      <c r="E10" s="187"/>
      <c r="F10" s="187"/>
      <c r="G10" s="164"/>
      <c r="H10" s="33">
        <f>'01-Mapa de riesgo'!S10:S12</f>
        <v>0</v>
      </c>
      <c r="I10" s="177"/>
      <c r="J10" s="225"/>
      <c r="K10" s="234"/>
      <c r="L10" s="233"/>
      <c r="M10" s="38" t="str">
        <f>'01-Mapa de riesgo'!N10</f>
        <v>Acta de acuerdo de entrega de informes SIRECI Contractual (9/May/2013)</v>
      </c>
      <c r="N10" s="36" t="str">
        <f>'01-Mapa de riesgo'!O10</f>
        <v>Otra</v>
      </c>
      <c r="O10" s="36" t="str">
        <f>'01-Mapa de riesgo'!P10</f>
        <v>Direccion</v>
      </c>
      <c r="P10" s="207"/>
      <c r="Q10" s="207"/>
      <c r="R10" s="229"/>
    </row>
    <row r="11" spans="1:20" s="2" customFormat="1" ht="62.45" customHeight="1" x14ac:dyDescent="0.2">
      <c r="A11" s="223"/>
      <c r="B11" s="187"/>
      <c r="C11" s="187"/>
      <c r="D11" s="187"/>
      <c r="E11" s="187"/>
      <c r="F11" s="187"/>
      <c r="G11" s="164"/>
      <c r="H11" s="33">
        <f>'01-Mapa de riesgo'!S11:S13</f>
        <v>0</v>
      </c>
      <c r="I11" s="177"/>
      <c r="J11" s="226"/>
      <c r="K11" s="234"/>
      <c r="L11" s="233"/>
      <c r="M11" s="38">
        <f>'01-Mapa de riesgo'!N11</f>
        <v>0</v>
      </c>
      <c r="N11" s="36">
        <f>'01-Mapa de riesgo'!O11</f>
        <v>0</v>
      </c>
      <c r="O11" s="36">
        <f>'01-Mapa de riesgo'!P11</f>
        <v>0</v>
      </c>
      <c r="P11" s="207"/>
      <c r="Q11" s="207"/>
      <c r="R11" s="229"/>
    </row>
    <row r="12" spans="1:20" s="2" customFormat="1" ht="62.45" customHeight="1" x14ac:dyDescent="0.2">
      <c r="A12" s="222">
        <v>2</v>
      </c>
      <c r="B12" s="187" t="str">
        <f>'01-Mapa de riesgo'!C12:C14</f>
        <v>Información</v>
      </c>
      <c r="C12" s="187" t="str">
        <f>'01-Mapa de riesgo'!D12:D14</f>
        <v>Intrusión a equipos y servicios de red</v>
      </c>
      <c r="D12" s="187" t="str">
        <f>'01-Mapa de riesgo'!E12:E14</f>
        <v>Acceso no autorizado a servidores,  servicios y equipos de conectividad bajo la gestión de la Administración de la Red.</v>
      </c>
      <c r="E12" s="187" t="str">
        <f>'01-Mapa de riesgo'!F12:F14</f>
        <v xml:space="preserve">Contraseñas y usuarios por defecto.
Contraseñas débiles.
Vulnerabilidades en sistemas operativos y servicios.
Errores en configuraciones.
Electroiman de la puerta del centro de datos débil.
Uso de protocolos inseguros.
</v>
      </c>
      <c r="F12" s="187" t="str">
        <f>'01-Mapa de riesgo'!G12:G14</f>
        <v xml:space="preserve">- Cambio de configuraciones que afecten el buen funcionamiento de equipos y servicios.
- Robo, sabotaje o cambio de información y de hardware . </v>
      </c>
      <c r="G12" s="164" t="str">
        <f>'01-Mapa de riesgo'!R12:R14</f>
        <v>MODERADO</v>
      </c>
      <c r="H12" s="33" t="str">
        <f>'01-Mapa de riesgo'!S12:S14</f>
        <v>REDUCIR</v>
      </c>
      <c r="I12" s="177"/>
      <c r="J12" s="224" t="str">
        <f>'01-Mapa de riesgo'!V12:V14</f>
        <v xml:space="preserve">Numero de indisponibilidades del servicio anuales causadas por accesos no autorizados </v>
      </c>
      <c r="K12" s="234"/>
      <c r="L12" s="233"/>
      <c r="M12" s="38" t="str">
        <f>'01-Mapa de riesgo'!N12</f>
        <v>Actualización de las aplicaciones, servicios y sistemas operativos de los servidores</v>
      </c>
      <c r="N12" s="36" t="str">
        <f>'01-Mapa de riesgo'!O12</f>
        <v>Trimestral</v>
      </c>
      <c r="O12" s="36" t="str">
        <f>'01-Mapa de riesgo'!P12</f>
        <v>Preventivo</v>
      </c>
      <c r="P12" s="207"/>
      <c r="Q12" s="207"/>
      <c r="R12" s="229"/>
    </row>
    <row r="13" spans="1:20" s="2" customFormat="1" ht="62.45" customHeight="1" x14ac:dyDescent="0.2">
      <c r="A13" s="223"/>
      <c r="B13" s="187"/>
      <c r="C13" s="187"/>
      <c r="D13" s="187"/>
      <c r="E13" s="187"/>
      <c r="F13" s="187"/>
      <c r="G13" s="164"/>
      <c r="H13" s="33" t="str">
        <f>'01-Mapa de riesgo'!S13:S15</f>
        <v>REDUCIR</v>
      </c>
      <c r="I13" s="177"/>
      <c r="J13" s="225"/>
      <c r="K13" s="234"/>
      <c r="L13" s="233"/>
      <c r="M13" s="38" t="str">
        <f>'01-Mapa de riesgo'!N13</f>
        <v>Conexiones seguras para todos los servicios que se accedan a través de la red</v>
      </c>
      <c r="N13" s="36" t="str">
        <f>'01-Mapa de riesgo'!O13</f>
        <v>Permanente</v>
      </c>
      <c r="O13" s="36" t="str">
        <f>'01-Mapa de riesgo'!P13</f>
        <v>Preventivo</v>
      </c>
      <c r="P13" s="207"/>
      <c r="Q13" s="207"/>
      <c r="R13" s="229"/>
      <c r="T13" s="206"/>
    </row>
    <row r="14" spans="1:20" s="2" customFormat="1" ht="62.45" customHeight="1" x14ac:dyDescent="0.2">
      <c r="A14" s="223"/>
      <c r="B14" s="187"/>
      <c r="C14" s="187"/>
      <c r="D14" s="187"/>
      <c r="E14" s="187"/>
      <c r="F14" s="187"/>
      <c r="G14" s="164"/>
      <c r="H14" s="33" t="str">
        <f>'01-Mapa de riesgo'!S14:S16</f>
        <v>REDUCIR</v>
      </c>
      <c r="I14" s="177"/>
      <c r="J14" s="226"/>
      <c r="K14" s="234"/>
      <c r="L14" s="233"/>
      <c r="M14" s="38" t="str">
        <f>'01-Mapa de riesgo'!N14</f>
        <v xml:space="preserve">Correlación de los eventos registrados en los archivos de bitacoras de los servidores </v>
      </c>
      <c r="N14" s="36" t="str">
        <f>'01-Mapa de riesgo'!O14</f>
        <v>Otra</v>
      </c>
      <c r="O14" s="36" t="str">
        <f>'01-Mapa de riesgo'!P14</f>
        <v>Detectivo</v>
      </c>
      <c r="P14" s="207"/>
      <c r="Q14" s="207"/>
      <c r="R14" s="229"/>
      <c r="T14" s="206"/>
    </row>
    <row r="15" spans="1:20" ht="62.45" customHeight="1" x14ac:dyDescent="0.2">
      <c r="A15" s="222">
        <v>3</v>
      </c>
      <c r="B15" s="187" t="str">
        <f>'01-Mapa de riesgo'!C15:C17</f>
        <v>Transparencia</v>
      </c>
      <c r="C15" s="187" t="str">
        <f>'01-Mapa de riesgo'!D15:D17</f>
        <v>Vinculación de funcionarios con  documentos falsos</v>
      </c>
      <c r="D15" s="187" t="str">
        <f>'01-Mapa de riesgo'!E15:E17</f>
        <v>Soportes presentados por los aspirantes falsificados (certificados laborales y de estudio)</v>
      </c>
      <c r="E15" s="187" t="str">
        <f>'01-Mapa de riesgo'!F15:F17</f>
        <v xml:space="preserve">No existe verificación de la documentación soporte </v>
      </c>
      <c r="F15" s="187" t="str">
        <f>'01-Mapa de riesgo'!G15:G17</f>
        <v>Acciones legales en contra de la Universidad
Personal no competente</v>
      </c>
      <c r="G15" s="164" t="str">
        <f>'01-Mapa de riesgo'!R15:R17</f>
        <v>MODERADO</v>
      </c>
      <c r="H15" s="33" t="str">
        <f>'01-Mapa de riesgo'!S15:S17</f>
        <v>REDUCIR</v>
      </c>
      <c r="I15" s="177"/>
      <c r="J15" s="224" t="str">
        <f>'01-Mapa de riesgo'!V15:V17</f>
        <v>Numero de casos detectados de personal con documentos falsos</v>
      </c>
      <c r="K15" s="234"/>
      <c r="L15" s="233"/>
      <c r="M15" s="38">
        <f>'01-Mapa de riesgo'!N15</f>
        <v>0</v>
      </c>
      <c r="N15" s="36">
        <f>'01-Mapa de riesgo'!O15</f>
        <v>0</v>
      </c>
      <c r="O15" s="36">
        <f>'01-Mapa de riesgo'!P15</f>
        <v>0</v>
      </c>
      <c r="P15" s="207"/>
      <c r="Q15" s="207"/>
      <c r="R15" s="229"/>
    </row>
    <row r="16" spans="1:20" ht="62.45" customHeight="1" x14ac:dyDescent="0.2">
      <c r="A16" s="223"/>
      <c r="B16" s="187"/>
      <c r="C16" s="187"/>
      <c r="D16" s="187"/>
      <c r="E16" s="187"/>
      <c r="F16" s="187"/>
      <c r="G16" s="164"/>
      <c r="H16" s="33">
        <f>'01-Mapa de riesgo'!S16:S18</f>
        <v>0</v>
      </c>
      <c r="I16" s="177"/>
      <c r="J16" s="225"/>
      <c r="K16" s="234"/>
      <c r="L16" s="233"/>
      <c r="M16" s="38">
        <f>'01-Mapa de riesgo'!N16</f>
        <v>0</v>
      </c>
      <c r="N16" s="36">
        <f>'01-Mapa de riesgo'!O16</f>
        <v>0</v>
      </c>
      <c r="O16" s="36">
        <f>'01-Mapa de riesgo'!P16</f>
        <v>0</v>
      </c>
      <c r="P16" s="207"/>
      <c r="Q16" s="207"/>
      <c r="R16" s="229"/>
    </row>
    <row r="17" spans="1:18" ht="62.45" customHeight="1" x14ac:dyDescent="0.2">
      <c r="A17" s="223"/>
      <c r="B17" s="187"/>
      <c r="C17" s="187"/>
      <c r="D17" s="187"/>
      <c r="E17" s="187"/>
      <c r="F17" s="187"/>
      <c r="G17" s="164"/>
      <c r="H17" s="33">
        <f>'01-Mapa de riesgo'!S17:S19</f>
        <v>0</v>
      </c>
      <c r="I17" s="177"/>
      <c r="J17" s="226"/>
      <c r="K17" s="234"/>
      <c r="L17" s="233"/>
      <c r="M17" s="38">
        <f>'01-Mapa de riesgo'!N17</f>
        <v>0</v>
      </c>
      <c r="N17" s="36">
        <f>'01-Mapa de riesgo'!O17</f>
        <v>0</v>
      </c>
      <c r="O17" s="36">
        <f>'01-Mapa de riesgo'!P17</f>
        <v>0</v>
      </c>
      <c r="P17" s="207"/>
      <c r="Q17" s="207"/>
      <c r="R17" s="229"/>
    </row>
    <row r="18" spans="1:18" ht="62.45" customHeight="1" x14ac:dyDescent="0.2">
      <c r="A18" s="222">
        <v>4</v>
      </c>
      <c r="B18" s="187" t="str">
        <f>'01-Mapa de riesgo'!C18:C20</f>
        <v>Cumplimiento</v>
      </c>
      <c r="C18" s="187" t="str">
        <f>'01-Mapa de riesgo'!D18:D20</f>
        <v xml:space="preserve">Funcionarios laborando sin afiliaciones a la seguridad social  </v>
      </c>
      <c r="D18" s="187" t="str">
        <f>'01-Mapa de riesgo'!E18:E20</f>
        <v>No se realiza el trámite de afiliación a Seguridad Social de los funcionarios que han legalizado</v>
      </c>
      <c r="E18" s="187" t="str">
        <f>'01-Mapa de riesgo'!F18:F20</f>
        <v>Falta de control en el procedimiento</v>
      </c>
      <c r="F18" s="187" t="str">
        <f>'01-Mapa de riesgo'!G18:G20</f>
        <v>No atención médica al funcionario
Reclamaciones en contra de la Universidad</v>
      </c>
      <c r="G18" s="164" t="str">
        <f>'01-Mapa de riesgo'!R18:R20</f>
        <v>MODERADO</v>
      </c>
      <c r="H18" s="33" t="str">
        <f>'01-Mapa de riesgo'!S18:S20</f>
        <v>REDUCIR</v>
      </c>
      <c r="I18" s="177"/>
      <c r="J18" s="224" t="str">
        <f>'01-Mapa de riesgo'!V18:V20</f>
        <v>No. de casos de funcionarios laborando sin cobertura en seguridad social</v>
      </c>
      <c r="K18" s="234"/>
      <c r="L18" s="233"/>
      <c r="M18" s="38" t="str">
        <f>'01-Mapa de riesgo'!N18</f>
        <v>Aplicativo de legalización</v>
      </c>
      <c r="N18" s="36" t="str">
        <f>'01-Mapa de riesgo'!O18</f>
        <v>Diaria</v>
      </c>
      <c r="O18" s="36" t="str">
        <f>'01-Mapa de riesgo'!P18</f>
        <v>Preventivo</v>
      </c>
      <c r="P18" s="207"/>
      <c r="Q18" s="207"/>
      <c r="R18" s="229"/>
    </row>
    <row r="19" spans="1:18" ht="62.45" customHeight="1" x14ac:dyDescent="0.2">
      <c r="A19" s="223"/>
      <c r="B19" s="187"/>
      <c r="C19" s="187"/>
      <c r="D19" s="187"/>
      <c r="E19" s="187"/>
      <c r="F19" s="187"/>
      <c r="G19" s="164"/>
      <c r="H19" s="33" t="str">
        <f>'01-Mapa de riesgo'!S19:S20</f>
        <v>REDUCIR</v>
      </c>
      <c r="I19" s="177"/>
      <c r="J19" s="225"/>
      <c r="K19" s="234"/>
      <c r="L19" s="233"/>
      <c r="M19" s="38" t="str">
        <f>'01-Mapa de riesgo'!N19</f>
        <v>Indicadores (actividades realizadas, accidentes laborales, enfermedades profesionales, ausentismo)</v>
      </c>
      <c r="N19" s="36" t="str">
        <f>'01-Mapa de riesgo'!O19</f>
        <v>Anual</v>
      </c>
      <c r="O19" s="36" t="str">
        <f>'01-Mapa de riesgo'!P19</f>
        <v>Detectivo</v>
      </c>
      <c r="P19" s="207"/>
      <c r="Q19" s="207"/>
      <c r="R19" s="229"/>
    </row>
    <row r="20" spans="1:18" ht="62.45" customHeight="1" x14ac:dyDescent="0.2">
      <c r="A20" s="223"/>
      <c r="B20" s="187"/>
      <c r="C20" s="187"/>
      <c r="D20" s="187"/>
      <c r="E20" s="187"/>
      <c r="F20" s="187"/>
      <c r="G20" s="164"/>
      <c r="H20" s="33">
        <f>'01-Mapa de riesgo'!S20:S20</f>
        <v>0</v>
      </c>
      <c r="I20" s="177"/>
      <c r="J20" s="226"/>
      <c r="K20" s="234"/>
      <c r="L20" s="233"/>
      <c r="M20" s="38" t="str">
        <f>'01-Mapa de riesgo'!N20</f>
        <v>Seguimiento al Plan trabajo</v>
      </c>
      <c r="N20" s="36" t="str">
        <f>'01-Mapa de riesgo'!O20</f>
        <v>Trimestral</v>
      </c>
      <c r="O20" s="36" t="str">
        <f>'01-Mapa de riesgo'!P20</f>
        <v>Preventivo</v>
      </c>
      <c r="P20" s="207"/>
      <c r="Q20" s="207"/>
      <c r="R20" s="229"/>
    </row>
    <row r="21" spans="1:18" ht="62.45" customHeight="1" x14ac:dyDescent="0.2">
      <c r="A21" s="222">
        <v>5</v>
      </c>
      <c r="B21" s="187" t="e">
        <f>'01-Mapa de riesgo'!#REF!</f>
        <v>#REF!</v>
      </c>
      <c r="C21" s="187" t="e">
        <f>'01-Mapa de riesgo'!#REF!</f>
        <v>#REF!</v>
      </c>
      <c r="D21" s="187" t="e">
        <f>'01-Mapa de riesgo'!#REF!</f>
        <v>#REF!</v>
      </c>
      <c r="E21" s="187" t="e">
        <f>'01-Mapa de riesgo'!#REF!</f>
        <v>#REF!</v>
      </c>
      <c r="F21" s="187" t="e">
        <f>'01-Mapa de riesgo'!#REF!</f>
        <v>#REF!</v>
      </c>
      <c r="G21" s="164" t="e">
        <f>'01-Mapa de riesgo'!#REF!</f>
        <v>#REF!</v>
      </c>
      <c r="H21" s="33" t="e">
        <f>'01-Mapa de riesgo'!#REF!</f>
        <v>#REF!</v>
      </c>
      <c r="I21" s="177"/>
      <c r="J21" s="224" t="e">
        <f>'01-Mapa de riesgo'!#REF!</f>
        <v>#REF!</v>
      </c>
      <c r="K21" s="234"/>
      <c r="L21" s="233"/>
      <c r="M21" s="38" t="e">
        <f>'01-Mapa de riesgo'!#REF!</f>
        <v>#REF!</v>
      </c>
      <c r="N21" s="36" t="e">
        <f>'01-Mapa de riesgo'!#REF!</f>
        <v>#REF!</v>
      </c>
      <c r="O21" s="36" t="e">
        <f>'01-Mapa de riesgo'!#REF!</f>
        <v>#REF!</v>
      </c>
      <c r="P21" s="207"/>
      <c r="Q21" s="207"/>
      <c r="R21" s="229"/>
    </row>
    <row r="22" spans="1:18" ht="62.45" customHeight="1" x14ac:dyDescent="0.2">
      <c r="A22" s="223"/>
      <c r="B22" s="187"/>
      <c r="C22" s="187"/>
      <c r="D22" s="187"/>
      <c r="E22" s="187"/>
      <c r="F22" s="187"/>
      <c r="G22" s="164"/>
      <c r="H22" s="33" t="str">
        <f>'01-Mapa de riesgo'!S21:S21</f>
        <v>REDUCIR</v>
      </c>
      <c r="I22" s="177"/>
      <c r="J22" s="225"/>
      <c r="K22" s="234"/>
      <c r="L22" s="233"/>
      <c r="M22" s="38" t="e">
        <f>'01-Mapa de riesgo'!#REF!</f>
        <v>#REF!</v>
      </c>
      <c r="N22" s="36" t="e">
        <f>'01-Mapa de riesgo'!#REF!</f>
        <v>#REF!</v>
      </c>
      <c r="O22" s="36" t="e">
        <f>'01-Mapa de riesgo'!#REF!</f>
        <v>#REF!</v>
      </c>
      <c r="P22" s="207"/>
      <c r="Q22" s="207"/>
      <c r="R22" s="229"/>
    </row>
    <row r="23" spans="1:18" ht="62.45" customHeight="1" x14ac:dyDescent="0.2">
      <c r="A23" s="223"/>
      <c r="B23" s="187"/>
      <c r="C23" s="187"/>
      <c r="D23" s="187"/>
      <c r="E23" s="187"/>
      <c r="F23" s="187"/>
      <c r="G23" s="164"/>
      <c r="H23" s="33" t="e">
        <f>'01-Mapa de riesgo'!S21:S22</f>
        <v>#VALUE!</v>
      </c>
      <c r="I23" s="177"/>
      <c r="J23" s="226"/>
      <c r="K23" s="234"/>
      <c r="L23" s="233"/>
      <c r="M23" s="38" t="e">
        <f>'01-Mapa de riesgo'!#REF!</f>
        <v>#REF!</v>
      </c>
      <c r="N23" s="36" t="e">
        <f>'01-Mapa de riesgo'!#REF!</f>
        <v>#REF!</v>
      </c>
      <c r="O23" s="36" t="e">
        <f>'01-Mapa de riesgo'!#REF!</f>
        <v>#REF!</v>
      </c>
      <c r="P23" s="207"/>
      <c r="Q23" s="207"/>
      <c r="R23" s="229"/>
    </row>
    <row r="24" spans="1:18" ht="62.45" customHeight="1" x14ac:dyDescent="0.2">
      <c r="A24" s="222">
        <v>6</v>
      </c>
      <c r="B24" s="187" t="e">
        <f>'01-Mapa de riesgo'!C21:C23</f>
        <v>#VALUE!</v>
      </c>
      <c r="C24" s="187" t="e">
        <f>'01-Mapa de riesgo'!D21:D23</f>
        <v>#VALUE!</v>
      </c>
      <c r="D24" s="187" t="e">
        <f>'01-Mapa de riesgo'!E21:E23</f>
        <v>#VALUE!</v>
      </c>
      <c r="E24" s="187" t="e">
        <f>'01-Mapa de riesgo'!F21:F23</f>
        <v>#VALUE!</v>
      </c>
      <c r="F24" s="187" t="e">
        <f>'01-Mapa de riesgo'!G21:G23</f>
        <v>#VALUE!</v>
      </c>
      <c r="G24" s="164" t="e">
        <f>'01-Mapa de riesgo'!R21:R23</f>
        <v>#VALUE!</v>
      </c>
      <c r="H24" s="33" t="e">
        <f>'01-Mapa de riesgo'!S21:S23</f>
        <v>#VALUE!</v>
      </c>
      <c r="I24" s="177"/>
      <c r="J24" s="224" t="e">
        <f>'01-Mapa de riesgo'!V21:V23</f>
        <v>#VALUE!</v>
      </c>
      <c r="K24" s="234"/>
      <c r="L24" s="233"/>
      <c r="M24" s="38" t="str">
        <f>'01-Mapa de riesgo'!N21</f>
        <v>Solicitud de capacitación a Migración Colombia</v>
      </c>
      <c r="N24" s="36" t="str">
        <f>'01-Mapa de riesgo'!O21</f>
        <v>Anual</v>
      </c>
      <c r="O24" s="36" t="str">
        <f>'01-Mapa de riesgo'!P21</f>
        <v>Preventivo</v>
      </c>
      <c r="P24" s="207"/>
      <c r="Q24" s="207"/>
      <c r="R24" s="229"/>
    </row>
    <row r="25" spans="1:18" ht="62.45" customHeight="1" x14ac:dyDescent="0.2">
      <c r="A25" s="223"/>
      <c r="B25" s="187"/>
      <c r="C25" s="187"/>
      <c r="D25" s="187"/>
      <c r="E25" s="187"/>
      <c r="F25" s="187"/>
      <c r="G25" s="164"/>
      <c r="H25" s="33">
        <f>'01-Mapa de riesgo'!S22:S29</f>
        <v>0</v>
      </c>
      <c r="I25" s="177"/>
      <c r="J25" s="225"/>
      <c r="K25" s="234"/>
      <c r="L25" s="233"/>
      <c r="M25" s="38" t="str">
        <f>'01-Mapa de riesgo'!N22</f>
        <v>Generación de circular dirigida a la comunidad universitaria</v>
      </c>
      <c r="N25" s="36" t="str">
        <f>'01-Mapa de riesgo'!O22</f>
        <v>Semestral</v>
      </c>
      <c r="O25" s="36" t="str">
        <f>'01-Mapa de riesgo'!P22</f>
        <v>Direccion</v>
      </c>
      <c r="P25" s="207"/>
      <c r="Q25" s="207"/>
      <c r="R25" s="229"/>
    </row>
    <row r="26" spans="1:18" ht="62.45" customHeight="1" thickBot="1" x14ac:dyDescent="0.25">
      <c r="A26" s="228"/>
      <c r="B26" s="227"/>
      <c r="C26" s="227"/>
      <c r="D26" s="227"/>
      <c r="E26" s="227"/>
      <c r="F26" s="227"/>
      <c r="G26" s="204"/>
      <c r="H26" s="34">
        <f>'01-Mapa de riesgo'!S23:S30</f>
        <v>0</v>
      </c>
      <c r="I26" s="236"/>
      <c r="J26" s="235"/>
      <c r="K26" s="237"/>
      <c r="L26" s="238"/>
      <c r="M26" s="39">
        <f>'01-Mapa de riesgo'!N23</f>
        <v>0</v>
      </c>
      <c r="N26" s="37">
        <f>'01-Mapa de riesgo'!O23</f>
        <v>0</v>
      </c>
      <c r="O26" s="37">
        <f>'01-Mapa de riesgo'!P23</f>
        <v>0</v>
      </c>
      <c r="P26" s="231"/>
      <c r="Q26" s="232"/>
      <c r="R26" s="230"/>
    </row>
    <row r="27" spans="1:18" x14ac:dyDescent="0.2">
      <c r="A27" s="31"/>
      <c r="B27" s="35"/>
      <c r="C27" s="35"/>
      <c r="D27" s="35"/>
      <c r="E27" s="35"/>
      <c r="F27" s="35"/>
      <c r="G27" s="35"/>
      <c r="H27" s="31"/>
      <c r="I27" s="31"/>
      <c r="J27" s="31"/>
      <c r="K27" s="31"/>
      <c r="L27" s="31"/>
      <c r="M27" s="31"/>
      <c r="N27" s="31"/>
      <c r="O27" s="31"/>
      <c r="P27" s="31"/>
      <c r="Q27" s="31"/>
      <c r="R27" s="31"/>
    </row>
    <row r="28" spans="1:18" x14ac:dyDescent="0.2">
      <c r="A28" s="31"/>
      <c r="B28" s="35"/>
      <c r="C28" s="35"/>
      <c r="D28" s="35"/>
      <c r="E28" s="35"/>
      <c r="F28" s="35"/>
      <c r="G28" s="35"/>
      <c r="H28" s="31"/>
      <c r="I28" s="31"/>
      <c r="J28" s="31"/>
      <c r="K28" s="31"/>
      <c r="L28" s="31"/>
      <c r="M28" s="31"/>
      <c r="N28" s="31"/>
      <c r="O28" s="31"/>
      <c r="P28" s="31"/>
      <c r="Q28" s="31"/>
      <c r="R28" s="31"/>
    </row>
    <row r="29" spans="1:18" x14ac:dyDescent="0.2">
      <c r="A29" s="31"/>
      <c r="B29" s="35"/>
      <c r="C29" s="35"/>
      <c r="D29" s="35"/>
      <c r="E29" s="35"/>
      <c r="F29" s="35"/>
      <c r="G29" s="35"/>
      <c r="H29" s="31"/>
      <c r="I29" s="31"/>
      <c r="J29" s="31"/>
      <c r="K29" s="31"/>
      <c r="L29" s="31"/>
      <c r="M29" s="31"/>
      <c r="N29" s="31"/>
      <c r="O29" s="31"/>
      <c r="P29" s="31"/>
      <c r="Q29" s="31"/>
      <c r="R29" s="31"/>
    </row>
    <row r="30" spans="1:18" x14ac:dyDescent="0.2">
      <c r="A30" s="31"/>
      <c r="B30" s="35"/>
      <c r="C30" s="35"/>
      <c r="D30" s="35"/>
      <c r="E30" s="35"/>
      <c r="F30" s="35"/>
      <c r="G30" s="35"/>
      <c r="H30" s="31"/>
      <c r="I30" s="31"/>
      <c r="J30" s="31"/>
      <c r="K30" s="31"/>
      <c r="L30" s="31"/>
      <c r="M30" s="31"/>
      <c r="N30" s="31"/>
      <c r="O30" s="31"/>
      <c r="P30" s="31"/>
      <c r="Q30" s="31"/>
      <c r="R30" s="31"/>
    </row>
    <row r="31" spans="1:18" x14ac:dyDescent="0.2">
      <c r="A31" s="31"/>
      <c r="B31" s="35"/>
      <c r="C31" s="35"/>
      <c r="D31" s="35"/>
      <c r="E31" s="35"/>
      <c r="F31" s="35"/>
      <c r="G31" s="35"/>
      <c r="H31" s="31"/>
      <c r="I31" s="31"/>
      <c r="J31" s="31"/>
      <c r="K31" s="31"/>
      <c r="L31" s="31"/>
      <c r="M31" s="31"/>
      <c r="N31" s="31"/>
      <c r="O31" s="31"/>
      <c r="P31" s="31"/>
      <c r="Q31" s="31"/>
      <c r="R31" s="31"/>
    </row>
    <row r="32" spans="1:18" x14ac:dyDescent="0.2">
      <c r="A32" s="31"/>
      <c r="B32" s="35"/>
      <c r="C32" s="35"/>
      <c r="D32" s="35"/>
      <c r="E32" s="35"/>
      <c r="F32" s="35"/>
      <c r="G32" s="35"/>
      <c r="H32" s="31"/>
      <c r="I32" s="31"/>
      <c r="J32" s="31"/>
      <c r="K32" s="31"/>
      <c r="L32" s="31"/>
      <c r="M32" s="31"/>
      <c r="N32" s="31"/>
      <c r="O32" s="31"/>
      <c r="P32" s="31"/>
      <c r="Q32" s="31"/>
      <c r="R32" s="31"/>
    </row>
    <row r="33" spans="1:18" x14ac:dyDescent="0.2">
      <c r="A33" s="31"/>
      <c r="B33" s="35"/>
      <c r="C33" s="35"/>
      <c r="D33" s="35"/>
      <c r="E33" s="35"/>
      <c r="F33" s="35"/>
      <c r="G33" s="35"/>
      <c r="H33" s="31"/>
      <c r="I33" s="31"/>
      <c r="J33" s="31"/>
      <c r="K33" s="31"/>
      <c r="L33" s="31"/>
      <c r="M33" s="31"/>
      <c r="N33" s="31"/>
      <c r="O33" s="31"/>
      <c r="P33" s="31"/>
      <c r="Q33" s="31"/>
      <c r="R33" s="31"/>
    </row>
    <row r="34" spans="1:18" x14ac:dyDescent="0.2">
      <c r="A34" s="31"/>
      <c r="B34" s="35"/>
      <c r="C34" s="35"/>
      <c r="D34" s="35"/>
      <c r="E34" s="35"/>
      <c r="F34" s="35"/>
      <c r="G34" s="35"/>
      <c r="H34" s="31"/>
      <c r="I34" s="31"/>
      <c r="J34" s="31"/>
      <c r="K34" s="31"/>
      <c r="L34" s="31"/>
      <c r="M34" s="31"/>
      <c r="N34" s="31"/>
      <c r="O34" s="31"/>
      <c r="P34" s="31"/>
      <c r="Q34" s="31"/>
      <c r="R34" s="31"/>
    </row>
    <row r="35" spans="1:18" x14ac:dyDescent="0.2">
      <c r="A35" s="31"/>
      <c r="B35" s="35"/>
      <c r="C35" s="35"/>
      <c r="D35" s="35"/>
      <c r="E35" s="35"/>
      <c r="F35" s="35"/>
      <c r="G35" s="35"/>
      <c r="H35" s="31"/>
      <c r="I35" s="31"/>
      <c r="J35" s="31"/>
      <c r="K35" s="31"/>
      <c r="L35" s="31"/>
      <c r="M35" s="31"/>
      <c r="N35" s="31"/>
      <c r="O35" s="31"/>
      <c r="P35" s="31"/>
      <c r="Q35" s="31"/>
      <c r="R35" s="31"/>
    </row>
    <row r="36" spans="1:18" x14ac:dyDescent="0.2">
      <c r="A36" s="31"/>
      <c r="B36" s="35"/>
      <c r="C36" s="35"/>
      <c r="D36" s="35"/>
      <c r="E36" s="35"/>
      <c r="F36" s="35"/>
      <c r="G36" s="35"/>
      <c r="H36" s="31"/>
      <c r="I36" s="31"/>
      <c r="J36" s="31"/>
      <c r="K36" s="31"/>
      <c r="L36" s="31"/>
      <c r="M36" s="31"/>
      <c r="N36" s="31"/>
      <c r="O36" s="31"/>
      <c r="P36" s="31"/>
      <c r="Q36" s="31"/>
      <c r="R36" s="31"/>
    </row>
    <row r="37" spans="1:18" x14ac:dyDescent="0.2">
      <c r="A37" s="31"/>
      <c r="B37" s="35"/>
      <c r="C37" s="35"/>
      <c r="D37" s="35"/>
      <c r="E37" s="35"/>
      <c r="F37" s="35"/>
      <c r="G37" s="35"/>
      <c r="H37" s="31"/>
      <c r="I37" s="31"/>
      <c r="J37" s="31"/>
      <c r="K37" s="31"/>
      <c r="L37" s="31"/>
      <c r="M37" s="31"/>
      <c r="N37" s="31"/>
      <c r="O37" s="31"/>
      <c r="P37" s="31"/>
      <c r="Q37" s="31"/>
      <c r="R37" s="31"/>
    </row>
    <row r="38" spans="1:18" x14ac:dyDescent="0.2">
      <c r="A38" s="31"/>
      <c r="B38" s="35"/>
      <c r="C38" s="35"/>
      <c r="D38" s="35"/>
      <c r="E38" s="35"/>
      <c r="F38" s="35"/>
      <c r="G38" s="35"/>
      <c r="H38" s="31"/>
      <c r="I38" s="31"/>
      <c r="J38" s="31"/>
      <c r="K38" s="31"/>
      <c r="L38" s="31"/>
      <c r="M38" s="31"/>
      <c r="N38" s="31"/>
      <c r="O38" s="31"/>
      <c r="P38" s="31"/>
      <c r="Q38" s="31"/>
      <c r="R38" s="31"/>
    </row>
    <row r="39" spans="1:18" x14ac:dyDescent="0.2">
      <c r="A39" s="31"/>
      <c r="B39" s="35"/>
      <c r="C39" s="35"/>
      <c r="D39" s="35"/>
      <c r="E39" s="35"/>
      <c r="F39" s="35"/>
      <c r="G39" s="35"/>
      <c r="H39" s="31"/>
      <c r="I39" s="31"/>
      <c r="J39" s="31"/>
      <c r="K39" s="31"/>
      <c r="L39" s="31"/>
      <c r="M39" s="31"/>
      <c r="N39" s="31"/>
      <c r="O39" s="31"/>
      <c r="P39" s="31"/>
      <c r="Q39" s="31"/>
      <c r="R39" s="31"/>
    </row>
    <row r="40" spans="1:18" x14ac:dyDescent="0.2">
      <c r="A40" s="31"/>
      <c r="B40" s="35"/>
      <c r="C40" s="35"/>
      <c r="D40" s="35"/>
      <c r="E40" s="35"/>
      <c r="F40" s="35"/>
      <c r="G40" s="35"/>
      <c r="H40" s="31"/>
      <c r="I40" s="31"/>
      <c r="J40" s="31"/>
      <c r="K40" s="31"/>
      <c r="L40" s="31"/>
      <c r="M40" s="31"/>
      <c r="N40" s="31"/>
      <c r="O40" s="31"/>
      <c r="P40" s="31"/>
      <c r="Q40" s="31"/>
      <c r="R40" s="31"/>
    </row>
    <row r="41" spans="1:18" x14ac:dyDescent="0.2">
      <c r="A41" s="31"/>
      <c r="B41" s="35"/>
      <c r="C41" s="35"/>
      <c r="D41" s="35"/>
      <c r="E41" s="35"/>
      <c r="F41" s="35"/>
      <c r="G41" s="35"/>
      <c r="H41" s="31"/>
      <c r="I41" s="31"/>
      <c r="J41" s="31"/>
      <c r="K41" s="31"/>
      <c r="L41" s="31"/>
      <c r="M41" s="31"/>
      <c r="N41" s="31"/>
      <c r="O41" s="31"/>
      <c r="P41" s="31"/>
      <c r="Q41" s="31"/>
      <c r="R41" s="31"/>
    </row>
    <row r="42" spans="1:18" x14ac:dyDescent="0.2">
      <c r="A42" s="31"/>
      <c r="B42" s="35"/>
      <c r="C42" s="35"/>
      <c r="D42" s="35"/>
      <c r="E42" s="35"/>
      <c r="F42" s="35"/>
      <c r="G42" s="35"/>
      <c r="H42" s="31"/>
      <c r="I42" s="31"/>
      <c r="J42" s="31"/>
      <c r="K42" s="31"/>
      <c r="L42" s="31"/>
      <c r="M42" s="31"/>
      <c r="N42" s="31"/>
      <c r="O42" s="31"/>
      <c r="P42" s="31"/>
      <c r="Q42" s="31"/>
      <c r="R42" s="31"/>
    </row>
    <row r="43" spans="1:18" x14ac:dyDescent="0.2">
      <c r="A43" s="31"/>
      <c r="B43" s="35"/>
      <c r="C43" s="35"/>
      <c r="D43" s="35"/>
      <c r="E43" s="35"/>
      <c r="F43" s="35"/>
      <c r="G43" s="35"/>
      <c r="H43" s="31"/>
      <c r="I43" s="31"/>
      <c r="J43" s="31"/>
      <c r="K43" s="31"/>
      <c r="L43" s="31"/>
      <c r="M43" s="31"/>
      <c r="N43" s="31"/>
      <c r="O43" s="31"/>
      <c r="P43" s="31"/>
      <c r="Q43" s="31"/>
      <c r="R43" s="31"/>
    </row>
    <row r="44" spans="1:18" x14ac:dyDescent="0.2">
      <c r="A44" s="31"/>
      <c r="B44" s="35"/>
      <c r="C44" s="35"/>
      <c r="D44" s="35"/>
      <c r="E44" s="35"/>
      <c r="F44" s="35"/>
      <c r="G44" s="35"/>
      <c r="H44" s="31"/>
      <c r="I44" s="31"/>
      <c r="J44" s="31"/>
      <c r="K44" s="31"/>
      <c r="L44" s="31"/>
      <c r="M44" s="31"/>
      <c r="N44" s="31"/>
      <c r="O44" s="31"/>
      <c r="P44" s="31"/>
      <c r="Q44" s="31"/>
      <c r="R44" s="31"/>
    </row>
    <row r="45" spans="1:18" x14ac:dyDescent="0.2">
      <c r="A45" s="31"/>
      <c r="B45" s="35"/>
      <c r="C45" s="35"/>
      <c r="D45" s="35"/>
      <c r="E45" s="35"/>
      <c r="F45" s="35"/>
      <c r="G45" s="35"/>
      <c r="H45" s="31"/>
      <c r="I45" s="31"/>
      <c r="J45" s="31"/>
      <c r="K45" s="31"/>
      <c r="L45" s="31"/>
      <c r="M45" s="31"/>
      <c r="N45" s="31"/>
      <c r="O45" s="31"/>
      <c r="P45" s="31"/>
      <c r="Q45" s="31"/>
      <c r="R45" s="31"/>
    </row>
    <row r="46" spans="1:18" x14ac:dyDescent="0.2">
      <c r="A46" s="31"/>
      <c r="B46" s="35"/>
      <c r="C46" s="35"/>
      <c r="D46" s="35"/>
      <c r="E46" s="35"/>
      <c r="F46" s="35"/>
      <c r="G46" s="35"/>
      <c r="H46" s="31"/>
      <c r="I46" s="31"/>
      <c r="J46" s="31"/>
      <c r="K46" s="31"/>
      <c r="L46" s="31"/>
      <c r="M46" s="31"/>
      <c r="N46" s="31"/>
      <c r="O46" s="31"/>
      <c r="P46" s="31"/>
      <c r="Q46" s="31"/>
      <c r="R46" s="31"/>
    </row>
    <row r="47" spans="1:18" x14ac:dyDescent="0.2">
      <c r="A47" s="31"/>
      <c r="B47" s="35"/>
      <c r="C47" s="35"/>
      <c r="D47" s="35"/>
      <c r="E47" s="35"/>
      <c r="F47" s="35"/>
      <c r="G47" s="35"/>
      <c r="H47" s="31"/>
      <c r="I47" s="31"/>
      <c r="J47" s="31"/>
      <c r="K47" s="31"/>
      <c r="L47" s="31"/>
      <c r="M47" s="31"/>
      <c r="N47" s="31"/>
      <c r="O47" s="31"/>
      <c r="P47" s="31"/>
      <c r="Q47" s="31"/>
      <c r="R47" s="31"/>
    </row>
    <row r="48" spans="1:18" x14ac:dyDescent="0.2">
      <c r="A48" s="31"/>
      <c r="B48" s="35"/>
      <c r="C48" s="35"/>
      <c r="D48" s="35"/>
      <c r="E48" s="35"/>
      <c r="F48" s="35"/>
      <c r="G48" s="35"/>
      <c r="H48" s="31"/>
      <c r="I48" s="31"/>
      <c r="J48" s="31"/>
      <c r="K48" s="31"/>
      <c r="L48" s="31"/>
      <c r="M48" s="31"/>
      <c r="N48" s="31"/>
      <c r="O48" s="31"/>
      <c r="P48" s="31"/>
      <c r="Q48" s="31"/>
      <c r="R48" s="31"/>
    </row>
    <row r="49" spans="1:18" x14ac:dyDescent="0.2">
      <c r="A49" s="31"/>
      <c r="B49" s="35"/>
      <c r="C49" s="35"/>
      <c r="D49" s="35"/>
      <c r="E49" s="35"/>
      <c r="F49" s="35"/>
      <c r="G49" s="35"/>
      <c r="H49" s="31"/>
      <c r="I49" s="31"/>
      <c r="J49" s="31"/>
      <c r="K49" s="31"/>
      <c r="L49" s="31"/>
      <c r="M49" s="31"/>
      <c r="N49" s="31"/>
      <c r="O49" s="31"/>
      <c r="P49" s="31"/>
      <c r="Q49" s="31"/>
      <c r="R49" s="31"/>
    </row>
    <row r="50" spans="1:18" x14ac:dyDescent="0.2">
      <c r="A50" s="31"/>
      <c r="B50" s="35"/>
      <c r="C50" s="35"/>
      <c r="D50" s="35"/>
      <c r="E50" s="35"/>
      <c r="F50" s="35"/>
      <c r="G50" s="35"/>
      <c r="H50" s="31"/>
      <c r="I50" s="31"/>
      <c r="J50" s="31"/>
      <c r="K50" s="31"/>
      <c r="L50" s="31"/>
      <c r="M50" s="31"/>
      <c r="N50" s="31"/>
      <c r="O50" s="31"/>
      <c r="P50" s="31"/>
      <c r="Q50" s="31"/>
      <c r="R50" s="31"/>
    </row>
    <row r="51" spans="1:18" x14ac:dyDescent="0.2">
      <c r="A51" s="31"/>
      <c r="B51" s="35"/>
      <c r="C51" s="35"/>
      <c r="D51" s="35"/>
      <c r="E51" s="35"/>
      <c r="F51" s="35"/>
      <c r="G51" s="35"/>
      <c r="H51" s="31"/>
      <c r="I51" s="31"/>
      <c r="J51" s="31"/>
      <c r="K51" s="31"/>
      <c r="L51" s="31"/>
      <c r="M51" s="31"/>
      <c r="N51" s="31"/>
      <c r="O51" s="31"/>
      <c r="P51" s="31"/>
      <c r="Q51" s="31"/>
      <c r="R51" s="31"/>
    </row>
    <row r="52" spans="1:18" x14ac:dyDescent="0.2">
      <c r="A52" s="31"/>
      <c r="B52" s="35"/>
      <c r="C52" s="35"/>
      <c r="D52" s="35"/>
      <c r="E52" s="35"/>
      <c r="F52" s="35"/>
      <c r="G52" s="35"/>
      <c r="H52" s="31"/>
      <c r="I52" s="31"/>
      <c r="J52" s="31"/>
      <c r="K52" s="31"/>
      <c r="L52" s="31"/>
      <c r="M52" s="31"/>
      <c r="N52" s="31"/>
      <c r="O52" s="31"/>
      <c r="P52" s="31"/>
      <c r="Q52" s="31"/>
      <c r="R52" s="31"/>
    </row>
    <row r="53" spans="1:18" x14ac:dyDescent="0.2">
      <c r="A53" s="31"/>
      <c r="B53" s="35"/>
      <c r="C53" s="35"/>
      <c r="D53" s="35"/>
      <c r="E53" s="35"/>
      <c r="F53" s="35"/>
      <c r="G53" s="35"/>
      <c r="H53" s="31"/>
      <c r="I53" s="31"/>
      <c r="J53" s="31"/>
      <c r="K53" s="31"/>
      <c r="L53" s="31"/>
      <c r="M53" s="31"/>
      <c r="N53" s="31"/>
      <c r="O53" s="31"/>
      <c r="P53" s="31"/>
      <c r="Q53" s="31"/>
      <c r="R53" s="31"/>
    </row>
    <row r="54" spans="1:18" x14ac:dyDescent="0.2">
      <c r="A54" s="31"/>
      <c r="B54" s="35"/>
      <c r="C54" s="35"/>
      <c r="D54" s="35"/>
      <c r="E54" s="35"/>
      <c r="F54" s="35"/>
      <c r="G54" s="35"/>
      <c r="H54" s="31"/>
      <c r="I54" s="31"/>
      <c r="J54" s="31"/>
      <c r="K54" s="31"/>
      <c r="L54" s="31"/>
      <c r="M54" s="31"/>
      <c r="N54" s="31"/>
      <c r="O54" s="31"/>
      <c r="P54" s="31"/>
      <c r="Q54" s="31"/>
      <c r="R54" s="31"/>
    </row>
    <row r="55" spans="1:18" x14ac:dyDescent="0.2">
      <c r="A55" s="31"/>
      <c r="B55" s="35"/>
      <c r="C55" s="35"/>
      <c r="D55" s="35"/>
      <c r="E55" s="35"/>
      <c r="F55" s="35"/>
      <c r="G55" s="35"/>
      <c r="H55" s="31"/>
      <c r="I55" s="31"/>
      <c r="J55" s="31"/>
      <c r="K55" s="31"/>
      <c r="L55" s="31"/>
      <c r="M55" s="31"/>
      <c r="N55" s="31"/>
      <c r="O55" s="31"/>
      <c r="P55" s="31"/>
      <c r="Q55" s="31"/>
      <c r="R55" s="31"/>
    </row>
    <row r="56" spans="1:18" x14ac:dyDescent="0.2">
      <c r="A56" s="31"/>
      <c r="B56" s="35"/>
      <c r="C56" s="35"/>
      <c r="D56" s="35"/>
      <c r="E56" s="35"/>
      <c r="F56" s="35"/>
      <c r="G56" s="35"/>
      <c r="H56" s="31"/>
      <c r="I56" s="31"/>
      <c r="J56" s="31"/>
      <c r="K56" s="31"/>
      <c r="L56" s="31"/>
      <c r="M56" s="31"/>
      <c r="N56" s="31"/>
      <c r="O56" s="31"/>
      <c r="P56" s="31"/>
      <c r="Q56" s="31"/>
      <c r="R56" s="31"/>
    </row>
    <row r="57" spans="1:18" x14ac:dyDescent="0.2">
      <c r="A57" s="31"/>
      <c r="B57" s="35"/>
      <c r="C57" s="35"/>
      <c r="D57" s="35"/>
      <c r="E57" s="35"/>
      <c r="F57" s="35"/>
      <c r="G57" s="35"/>
      <c r="H57" s="31"/>
      <c r="I57" s="31"/>
      <c r="J57" s="31"/>
      <c r="K57" s="31"/>
      <c r="L57" s="31"/>
      <c r="M57" s="31"/>
      <c r="N57" s="31"/>
      <c r="O57" s="31"/>
      <c r="P57" s="31"/>
      <c r="Q57" s="31"/>
      <c r="R57" s="31"/>
    </row>
    <row r="58" spans="1:18" x14ac:dyDescent="0.2">
      <c r="A58" s="31"/>
      <c r="B58" s="35"/>
      <c r="C58" s="35"/>
      <c r="D58" s="35"/>
      <c r="E58" s="35"/>
      <c r="F58" s="35"/>
      <c r="G58" s="35"/>
      <c r="H58" s="31"/>
      <c r="I58" s="31"/>
      <c r="J58" s="31"/>
      <c r="K58" s="31"/>
      <c r="L58" s="31"/>
      <c r="M58" s="31"/>
      <c r="N58" s="31"/>
      <c r="O58" s="31"/>
      <c r="P58" s="31"/>
      <c r="Q58" s="31"/>
      <c r="R58" s="31"/>
    </row>
    <row r="59" spans="1:18" x14ac:dyDescent="0.2">
      <c r="A59" s="31"/>
      <c r="B59" s="35"/>
      <c r="C59" s="35"/>
      <c r="D59" s="35"/>
      <c r="E59" s="35"/>
      <c r="F59" s="35"/>
      <c r="G59" s="35"/>
      <c r="H59" s="31"/>
      <c r="I59" s="31"/>
      <c r="J59" s="31"/>
      <c r="K59" s="31"/>
      <c r="L59" s="31"/>
      <c r="M59" s="31"/>
      <c r="N59" s="31"/>
      <c r="O59" s="31"/>
      <c r="P59" s="31"/>
      <c r="Q59" s="31"/>
      <c r="R59" s="31"/>
    </row>
    <row r="60" spans="1:18" x14ac:dyDescent="0.2">
      <c r="A60" s="31"/>
      <c r="B60" s="35"/>
      <c r="C60" s="35"/>
      <c r="D60" s="35"/>
      <c r="E60" s="35"/>
      <c r="F60" s="35"/>
      <c r="G60" s="35"/>
      <c r="H60" s="31"/>
      <c r="I60" s="31"/>
      <c r="J60" s="31"/>
      <c r="K60" s="31"/>
      <c r="L60" s="31"/>
      <c r="M60" s="31"/>
      <c r="N60" s="31"/>
      <c r="O60" s="31"/>
      <c r="P60" s="31"/>
      <c r="Q60" s="31"/>
      <c r="R60" s="31"/>
    </row>
    <row r="61" spans="1:18" x14ac:dyDescent="0.2">
      <c r="A61" s="31"/>
      <c r="B61" s="35"/>
      <c r="C61" s="35"/>
      <c r="D61" s="35"/>
      <c r="E61" s="35"/>
      <c r="F61" s="35"/>
      <c r="G61" s="35"/>
      <c r="H61" s="31"/>
      <c r="I61" s="31"/>
      <c r="J61" s="31"/>
      <c r="K61" s="31"/>
      <c r="L61" s="31"/>
      <c r="M61" s="31"/>
      <c r="N61" s="31"/>
      <c r="O61" s="31"/>
      <c r="P61" s="31"/>
      <c r="Q61" s="31"/>
      <c r="R61" s="31"/>
    </row>
    <row r="62" spans="1:18" x14ac:dyDescent="0.2">
      <c r="A62" s="31"/>
      <c r="B62" s="35"/>
      <c r="C62" s="35"/>
      <c r="D62" s="35"/>
      <c r="E62" s="35"/>
      <c r="F62" s="35"/>
      <c r="G62" s="35"/>
      <c r="H62" s="31"/>
      <c r="I62" s="31"/>
      <c r="J62" s="31"/>
      <c r="K62" s="31"/>
      <c r="L62" s="31"/>
      <c r="M62" s="31"/>
      <c r="N62" s="31"/>
      <c r="O62" s="31"/>
      <c r="P62" s="31"/>
      <c r="Q62" s="31"/>
      <c r="R62" s="31"/>
    </row>
    <row r="63" spans="1:18" x14ac:dyDescent="0.2">
      <c r="A63" s="31"/>
      <c r="B63" s="35"/>
      <c r="C63" s="35"/>
      <c r="D63" s="35"/>
      <c r="E63" s="35"/>
      <c r="F63" s="35"/>
      <c r="G63" s="35"/>
      <c r="H63" s="31"/>
      <c r="I63" s="31"/>
      <c r="J63" s="31"/>
      <c r="K63" s="31"/>
      <c r="L63" s="31"/>
      <c r="M63" s="31"/>
      <c r="N63" s="31"/>
      <c r="O63" s="31"/>
      <c r="P63" s="31"/>
      <c r="Q63" s="31"/>
      <c r="R63" s="31"/>
    </row>
    <row r="64" spans="1:18" x14ac:dyDescent="0.2">
      <c r="A64" s="31"/>
      <c r="B64" s="35"/>
      <c r="C64" s="35"/>
      <c r="D64" s="35"/>
      <c r="E64" s="35"/>
      <c r="F64" s="35"/>
      <c r="G64" s="35"/>
      <c r="H64" s="31"/>
      <c r="I64" s="31"/>
      <c r="J64" s="31"/>
      <c r="K64" s="31"/>
      <c r="L64" s="31"/>
      <c r="M64" s="31"/>
      <c r="N64" s="31"/>
      <c r="O64" s="31"/>
      <c r="P64" s="31"/>
      <c r="Q64" s="31"/>
      <c r="R64" s="31"/>
    </row>
    <row r="65" spans="1:18" x14ac:dyDescent="0.2">
      <c r="A65" s="31"/>
      <c r="B65" s="35"/>
      <c r="C65" s="35"/>
      <c r="D65" s="35"/>
      <c r="E65" s="35"/>
      <c r="F65" s="35"/>
      <c r="G65" s="35"/>
      <c r="H65" s="31"/>
      <c r="I65" s="31"/>
      <c r="J65" s="31"/>
      <c r="K65" s="31"/>
      <c r="L65" s="31"/>
      <c r="M65" s="31"/>
      <c r="N65" s="31"/>
      <c r="O65" s="31"/>
      <c r="P65" s="31"/>
      <c r="Q65" s="31"/>
      <c r="R65" s="31"/>
    </row>
    <row r="66" spans="1:18" x14ac:dyDescent="0.2">
      <c r="A66" s="31"/>
      <c r="B66" s="35"/>
      <c r="C66" s="35"/>
      <c r="D66" s="35"/>
      <c r="E66" s="35"/>
      <c r="F66" s="35"/>
      <c r="G66" s="35"/>
      <c r="H66" s="31"/>
      <c r="I66" s="31"/>
      <c r="J66" s="31"/>
      <c r="K66" s="31"/>
      <c r="L66" s="31"/>
      <c r="M66" s="31"/>
      <c r="N66" s="31"/>
      <c r="O66" s="31"/>
      <c r="P66" s="31"/>
      <c r="Q66" s="31"/>
      <c r="R66" s="31"/>
    </row>
    <row r="67" spans="1:18" x14ac:dyDescent="0.2">
      <c r="A67" s="31"/>
      <c r="B67" s="35"/>
      <c r="C67" s="35"/>
      <c r="D67" s="35"/>
      <c r="E67" s="35"/>
      <c r="F67" s="35"/>
      <c r="G67" s="35"/>
      <c r="H67" s="31"/>
      <c r="I67" s="31"/>
      <c r="J67" s="31"/>
      <c r="K67" s="31"/>
      <c r="L67" s="31"/>
      <c r="M67" s="31"/>
      <c r="N67" s="31"/>
      <c r="O67" s="31"/>
      <c r="P67" s="31"/>
      <c r="Q67" s="31"/>
      <c r="R67" s="31"/>
    </row>
    <row r="68" spans="1:18" x14ac:dyDescent="0.2">
      <c r="D68" s="35"/>
      <c r="E68" s="35"/>
      <c r="F68" s="35"/>
      <c r="G68" s="35"/>
    </row>
    <row r="69" spans="1:18" x14ac:dyDescent="0.2">
      <c r="D69" s="35"/>
      <c r="E69" s="35"/>
      <c r="F69" s="35"/>
      <c r="G69" s="35"/>
    </row>
    <row r="70" spans="1:18" x14ac:dyDescent="0.2">
      <c r="D70" s="35"/>
      <c r="E70" s="35"/>
      <c r="F70" s="35"/>
      <c r="G70" s="35"/>
    </row>
    <row r="71" spans="1:18" x14ac:dyDescent="0.2">
      <c r="D71" s="35"/>
      <c r="E71" s="35"/>
      <c r="F71" s="35"/>
      <c r="G71" s="35"/>
    </row>
    <row r="72" spans="1:18" x14ac:dyDescent="0.2">
      <c r="D72" s="35"/>
      <c r="E72" s="35"/>
      <c r="F72" s="35"/>
      <c r="G72" s="35"/>
    </row>
    <row r="73" spans="1:18" x14ac:dyDescent="0.2">
      <c r="D73" s="35"/>
      <c r="E73" s="35"/>
      <c r="F73" s="35"/>
      <c r="G73" s="35"/>
    </row>
  </sheetData>
  <sheetProtection formatRows="0" insertRows="0" deleteRows="0" selectLockedCells="1"/>
  <mergeCells count="109">
    <mergeCell ref="L15:L17"/>
    <mergeCell ref="K9:K11"/>
    <mergeCell ref="L18:L20"/>
    <mergeCell ref="J18:J20"/>
    <mergeCell ref="G21:G23"/>
    <mergeCell ref="G24:G26"/>
    <mergeCell ref="J21:J23"/>
    <mergeCell ref="J24:J26"/>
    <mergeCell ref="I21:I23"/>
    <mergeCell ref="K21:K23"/>
    <mergeCell ref="L21:L23"/>
    <mergeCell ref="I18:I20"/>
    <mergeCell ref="K18:K20"/>
    <mergeCell ref="I24:I26"/>
    <mergeCell ref="K24:K26"/>
    <mergeCell ref="L24:L26"/>
    <mergeCell ref="I12:I14"/>
    <mergeCell ref="K12:K14"/>
    <mergeCell ref="L12:L14"/>
    <mergeCell ref="J12:J14"/>
    <mergeCell ref="J15:J17"/>
    <mergeCell ref="K15:K17"/>
    <mergeCell ref="L9:L11"/>
    <mergeCell ref="R15:R17"/>
    <mergeCell ref="R12:R14"/>
    <mergeCell ref="R9:R11"/>
    <mergeCell ref="R18:R20"/>
    <mergeCell ref="P17:Q17"/>
    <mergeCell ref="P18:Q18"/>
    <mergeCell ref="P19:Q19"/>
    <mergeCell ref="P20:Q20"/>
    <mergeCell ref="P21:Q21"/>
    <mergeCell ref="P15:Q15"/>
    <mergeCell ref="P16:Q16"/>
    <mergeCell ref="A21:A23"/>
    <mergeCell ref="B21:B23"/>
    <mergeCell ref="C21:C23"/>
    <mergeCell ref="D21:D23"/>
    <mergeCell ref="E21:E23"/>
    <mergeCell ref="F21:F23"/>
    <mergeCell ref="A24:A26"/>
    <mergeCell ref="R24:R26"/>
    <mergeCell ref="R21:R23"/>
    <mergeCell ref="P22:Q22"/>
    <mergeCell ref="P23:Q23"/>
    <mergeCell ref="P24:Q24"/>
    <mergeCell ref="P25:Q25"/>
    <mergeCell ref="P26:Q26"/>
    <mergeCell ref="B12:B14"/>
    <mergeCell ref="C12:C14"/>
    <mergeCell ref="D12:D14"/>
    <mergeCell ref="E12:E14"/>
    <mergeCell ref="B24:B26"/>
    <mergeCell ref="C24:C26"/>
    <mergeCell ref="D24:D26"/>
    <mergeCell ref="E24:E26"/>
    <mergeCell ref="F24:F26"/>
    <mergeCell ref="A9:A11"/>
    <mergeCell ref="B9:B11"/>
    <mergeCell ref="C9:C11"/>
    <mergeCell ref="D9:D11"/>
    <mergeCell ref="J9:J11"/>
    <mergeCell ref="B7:F7"/>
    <mergeCell ref="D18:D20"/>
    <mergeCell ref="E18:E20"/>
    <mergeCell ref="F18:F20"/>
    <mergeCell ref="G18:G20"/>
    <mergeCell ref="A18:A20"/>
    <mergeCell ref="B18:B20"/>
    <mergeCell ref="C18:C20"/>
    <mergeCell ref="F12:F14"/>
    <mergeCell ref="G12:G14"/>
    <mergeCell ref="A15:A17"/>
    <mergeCell ref="B15:B17"/>
    <mergeCell ref="C15:C17"/>
    <mergeCell ref="D15:D17"/>
    <mergeCell ref="E15:E17"/>
    <mergeCell ref="F15:F17"/>
    <mergeCell ref="G15:G17"/>
    <mergeCell ref="A12:A14"/>
    <mergeCell ref="I15:I17"/>
    <mergeCell ref="A5:C5"/>
    <mergeCell ref="A6:C6"/>
    <mergeCell ref="B2:O2"/>
    <mergeCell ref="G7:G8"/>
    <mergeCell ref="D6:R6"/>
    <mergeCell ref="I7:I8"/>
    <mergeCell ref="P5:Q5"/>
    <mergeCell ref="K5:O5"/>
    <mergeCell ref="D5:H5"/>
    <mergeCell ref="B3:O3"/>
    <mergeCell ref="R7:R8"/>
    <mergeCell ref="H7:H8"/>
    <mergeCell ref="I5:J5"/>
    <mergeCell ref="J7:L7"/>
    <mergeCell ref="A7:A8"/>
    <mergeCell ref="E9:E11"/>
    <mergeCell ref="F9:F11"/>
    <mergeCell ref="M7:Q7"/>
    <mergeCell ref="G9:G11"/>
    <mergeCell ref="I9:I11"/>
    <mergeCell ref="T13:T14"/>
    <mergeCell ref="P8:Q8"/>
    <mergeCell ref="P9:Q9"/>
    <mergeCell ref="P10:Q10"/>
    <mergeCell ref="P11:Q11"/>
    <mergeCell ref="P12:Q12"/>
    <mergeCell ref="P13:Q13"/>
    <mergeCell ref="P14:Q14"/>
  </mergeCells>
  <phoneticPr fontId="3" type="noConversion"/>
  <conditionalFormatting sqref="G9:G26">
    <cfRule type="cellIs" dxfId="15" priority="23" stopIfTrue="1" operator="equal">
      <formula>1</formula>
    </cfRule>
    <cfRule type="cellIs" dxfId="14" priority="24" stopIfTrue="1" operator="between">
      <formula>1.9</formula>
      <formula>3.1</formula>
    </cfRule>
    <cfRule type="cellIs" dxfId="13" priority="25" stopIfTrue="1" operator="equal">
      <formula>4</formula>
    </cfRule>
  </conditionalFormatting>
  <conditionalFormatting sqref="G9:G26">
    <cfRule type="cellIs" dxfId="12" priority="14" operator="equal">
      <formula>"LEVE"</formula>
    </cfRule>
    <cfRule type="cellIs" dxfId="11" priority="15" operator="equal">
      <formula>"MODERADO"</formula>
    </cfRule>
    <cfRule type="cellIs" dxfId="10" priority="16" operator="equal">
      <formula>"GRAVE"</formula>
    </cfRule>
  </conditionalFormatting>
  <conditionalFormatting sqref="I9:I11">
    <cfRule type="containsText" dxfId="9" priority="12" operator="containsText" text="NO">
      <formula>NOT(ISERROR(SEARCH("NO",I9)))</formula>
    </cfRule>
    <cfRule type="containsText" dxfId="8" priority="13" operator="containsText" text="SI">
      <formula>NOT(ISERROR(SEARCH("SI",I9)))</formula>
    </cfRule>
  </conditionalFormatting>
  <conditionalFormatting sqref="I12:I26">
    <cfRule type="containsText" dxfId="7" priority="10" operator="containsText" text="NO">
      <formula>NOT(ISERROR(SEARCH("NO",I12)))</formula>
    </cfRule>
    <cfRule type="containsText" dxfId="6" priority="11" operator="containsText" text="SI">
      <formula>NOT(ISERROR(SEARCH("SI",I12)))</formula>
    </cfRule>
  </conditionalFormatting>
  <conditionalFormatting sqref="R9:R11">
    <cfRule type="containsText" dxfId="5" priority="7" operator="containsText" text="CONTINUA LA ACCIÓN ANTERIOR">
      <formula>NOT(ISERROR(SEARCH("CONTINUA LA ACCIÓN ANTERIOR",R9)))</formula>
    </cfRule>
    <cfRule type="containsText" dxfId="4" priority="8" operator="containsText" text="REQUIERE NUEVA ACCIÓN">
      <formula>NOT(ISERROR(SEARCH("REQUIERE NUEVA ACCIÓN",R9)))</formula>
    </cfRule>
    <cfRule type="containsText" dxfId="3" priority="9" operator="containsText" text="RIESGO CONTROLADO">
      <formula>NOT(ISERROR(SEARCH("RIESGO CONTROLADO",R9)))</formula>
    </cfRule>
  </conditionalFormatting>
  <conditionalFormatting sqref="R12:R26">
    <cfRule type="containsText" dxfId="2" priority="1" operator="containsText" text="CONTINUA LA ACCIÓN ANTERIOR">
      <formula>NOT(ISERROR(SEARCH("CONTINUA LA ACCIÓN ANTERIOR",R12)))</formula>
    </cfRule>
    <cfRule type="containsText" dxfId="1" priority="2" operator="containsText" text="REQUIERE NUEVA ACCIÓN">
      <formula>NOT(ISERROR(SEARCH("REQUIERE NUEVA ACCIÓN",R12)))</formula>
    </cfRule>
    <cfRule type="containsText" dxfId="0" priority="3" operator="containsText" text="RIESGO CONTROLADO">
      <formula>NOT(ISERROR(SEARCH("RIESGO CONTROLADO",R12)))</formula>
    </cfRule>
  </conditionalFormatting>
  <dataValidations xWindow="777" yWindow="675" count="8">
    <dataValidation type="date" operator="greaterThan" allowBlank="1" showInputMessage="1" showErrorMessage="1" errorTitle="ERROR EN LA FECHA" error="Introduzca la fecha en la cual realiza el seguimiento al plan de manejo de riesgos (debe ser mayor a la fecha de elaboración del plan de manejo de riesgos)" promptTitle="FECHA DE REVISIÓN DEL PLAN" prompt="DD/MM/AAAA" sqref="R5">
      <formula1>39965</formula1>
    </dataValidation>
    <dataValidation type="date" operator="greaterThan" allowBlank="1" showInputMessage="1" showErrorMessage="1" errorTitle="INTRODUZCA FECHA" error="DD/MM/AA" promptTitle="FECHA DE ELABORACIÓN" prompt="Ingrese la fecha en la cual elabora el plan de manejo de riesgos" sqref="Q3">
      <formula1>#REF!</formula1>
    </dataValidation>
    <dataValidation allowBlank="1" showErrorMessage="1" sqref="P12 P21 P18 P15 P24"/>
    <dataValidation allowBlank="1" showInputMessage="1" showErrorMessage="1" promptTitle="Limitación del control" prompt="Describa brevemente los problemas o limitantes tenidos al momento de aplicar el control establecido" sqref="P9"/>
    <dataValidation allowBlank="1" showInputMessage="1" showErrorMessage="1" promptTitle="FACTORES DE RIESGO" prompt="Seleccione el factor de riesgo interno o externo" sqref="B9:B26"/>
    <dataValidation type="list" allowBlank="1" showInputMessage="1" showErrorMessage="1" promptTitle="Plan de Mitigación" prompt="Establezca si tiene Plan de Mitigacion" sqref="I9:I26">
      <formula1>"SI, NO"</formula1>
    </dataValidation>
    <dataValidation allowBlank="1" showInputMessage="1" showErrorMessage="1" promptTitle="Análisis del indicador" prompt="Describa brevemente el comportamiento del indicador" sqref="L9:L26"/>
    <dataValidation type="list" allowBlank="1" showInputMessage="1" showErrorMessage="1" promptTitle="SITUACION DEL RIESGO" prompt="Evalue luego del seguimiento el riesgo." sqref="R9:R26">
      <formula1>"RIESGO CONTROLADO, REQUIERE NUEVA ACCIÓN, CONTINUA LA ACCIÓN ANTERIOR"</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18</v>
      </c>
    </row>
    <row r="3" spans="1:2" x14ac:dyDescent="0.2">
      <c r="A3" s="6" t="s">
        <v>19</v>
      </c>
    </row>
    <row r="5" spans="1:2" x14ac:dyDescent="0.2">
      <c r="A5">
        <v>1</v>
      </c>
      <c r="B5" t="s">
        <v>20</v>
      </c>
    </row>
    <row r="6" spans="1:2" x14ac:dyDescent="0.2">
      <c r="A6">
        <v>2</v>
      </c>
      <c r="B6" t="s">
        <v>21</v>
      </c>
    </row>
    <row r="7" spans="1:2" x14ac:dyDescent="0.2">
      <c r="A7">
        <v>3</v>
      </c>
      <c r="B7" t="s">
        <v>22</v>
      </c>
    </row>
    <row r="8" spans="1:2" x14ac:dyDescent="0.2">
      <c r="A8">
        <v>5</v>
      </c>
      <c r="B8" t="s">
        <v>23</v>
      </c>
    </row>
    <row r="9" spans="1:2" x14ac:dyDescent="0.2">
      <c r="A9">
        <v>6</v>
      </c>
      <c r="B9" t="s">
        <v>24</v>
      </c>
    </row>
    <row r="10" spans="1:2" x14ac:dyDescent="0.2">
      <c r="A10">
        <v>7</v>
      </c>
      <c r="B10" t="s">
        <v>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opLeftCell="A10" zoomScaleNormal="100" workbookViewId="0">
      <selection activeCell="C14" sqref="C14:E14"/>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9.85546875" customWidth="1"/>
    <col min="13" max="17" width="13.7109375" customWidth="1"/>
    <col min="18" max="18" width="1.5703125" customWidth="1"/>
    <col min="250" max="250" width="53.85546875" customWidth="1"/>
    <col min="251" max="251" width="4.140625" customWidth="1"/>
    <col min="252" max="252" width="3.7109375" customWidth="1"/>
    <col min="253" max="254" width="4.7109375" customWidth="1"/>
    <col min="255" max="255" width="8.7109375" customWidth="1"/>
    <col min="256" max="258" width="16.7109375" customWidth="1"/>
    <col min="259" max="259" width="3.7109375" customWidth="1"/>
    <col min="506" max="506" width="53.85546875" customWidth="1"/>
    <col min="507" max="507" width="4.140625" customWidth="1"/>
    <col min="508" max="508" width="3.7109375" customWidth="1"/>
    <col min="509" max="510" width="4.7109375" customWidth="1"/>
    <col min="511" max="511" width="8.7109375" customWidth="1"/>
    <col min="512" max="514" width="16.7109375" customWidth="1"/>
    <col min="515" max="515" width="3.7109375" customWidth="1"/>
    <col min="762" max="762" width="53.85546875" customWidth="1"/>
    <col min="763" max="763" width="4.140625" customWidth="1"/>
    <col min="764" max="764" width="3.7109375" customWidth="1"/>
    <col min="765" max="766" width="4.7109375" customWidth="1"/>
    <col min="767" max="767" width="8.7109375" customWidth="1"/>
    <col min="768" max="770" width="16.7109375" customWidth="1"/>
    <col min="771" max="771" width="3.7109375" customWidth="1"/>
    <col min="1018" max="1018" width="53.85546875" customWidth="1"/>
    <col min="1019" max="1019" width="4.140625" customWidth="1"/>
    <col min="1020" max="1020" width="3.7109375" customWidth="1"/>
    <col min="1021" max="1022" width="4.7109375" customWidth="1"/>
    <col min="1023" max="1023" width="8.7109375" customWidth="1"/>
    <col min="1024" max="1026" width="16.7109375" customWidth="1"/>
    <col min="1027" max="1027" width="3.7109375" customWidth="1"/>
    <col min="1274" max="1274" width="53.85546875" customWidth="1"/>
    <col min="1275" max="1275" width="4.140625" customWidth="1"/>
    <col min="1276" max="1276" width="3.7109375" customWidth="1"/>
    <col min="1277" max="1278" width="4.7109375" customWidth="1"/>
    <col min="1279" max="1279" width="8.7109375" customWidth="1"/>
    <col min="1280" max="1282" width="16.7109375" customWidth="1"/>
    <col min="1283" max="1283" width="3.7109375" customWidth="1"/>
    <col min="1530" max="1530" width="53.85546875" customWidth="1"/>
    <col min="1531" max="1531" width="4.140625" customWidth="1"/>
    <col min="1532" max="1532" width="3.7109375" customWidth="1"/>
    <col min="1533" max="1534" width="4.7109375" customWidth="1"/>
    <col min="1535" max="1535" width="8.7109375" customWidth="1"/>
    <col min="1536" max="1538" width="16.7109375" customWidth="1"/>
    <col min="1539" max="1539" width="3.7109375" customWidth="1"/>
    <col min="1786" max="1786" width="53.85546875" customWidth="1"/>
    <col min="1787" max="1787" width="4.140625" customWidth="1"/>
    <col min="1788" max="1788" width="3.7109375" customWidth="1"/>
    <col min="1789" max="1790" width="4.7109375" customWidth="1"/>
    <col min="1791" max="1791" width="8.7109375" customWidth="1"/>
    <col min="1792" max="1794" width="16.7109375" customWidth="1"/>
    <col min="1795" max="1795" width="3.7109375" customWidth="1"/>
    <col min="2042" max="2042" width="53.85546875" customWidth="1"/>
    <col min="2043" max="2043" width="4.140625" customWidth="1"/>
    <col min="2044" max="2044" width="3.7109375" customWidth="1"/>
    <col min="2045" max="2046" width="4.7109375" customWidth="1"/>
    <col min="2047" max="2047" width="8.7109375" customWidth="1"/>
    <col min="2048" max="2050" width="16.7109375" customWidth="1"/>
    <col min="2051" max="2051" width="3.7109375" customWidth="1"/>
    <col min="2298" max="2298" width="53.85546875" customWidth="1"/>
    <col min="2299" max="2299" width="4.140625" customWidth="1"/>
    <col min="2300" max="2300" width="3.7109375" customWidth="1"/>
    <col min="2301" max="2302" width="4.7109375" customWidth="1"/>
    <col min="2303" max="2303" width="8.7109375" customWidth="1"/>
    <col min="2304" max="2306" width="16.7109375" customWidth="1"/>
    <col min="2307" max="2307" width="3.7109375" customWidth="1"/>
    <col min="2554" max="2554" width="53.85546875" customWidth="1"/>
    <col min="2555" max="2555" width="4.140625" customWidth="1"/>
    <col min="2556" max="2556" width="3.7109375" customWidth="1"/>
    <col min="2557" max="2558" width="4.7109375" customWidth="1"/>
    <col min="2559" max="2559" width="8.7109375" customWidth="1"/>
    <col min="2560" max="2562" width="16.7109375" customWidth="1"/>
    <col min="2563" max="2563" width="3.7109375" customWidth="1"/>
    <col min="2810" max="2810" width="53.85546875" customWidth="1"/>
    <col min="2811" max="2811" width="4.140625" customWidth="1"/>
    <col min="2812" max="2812" width="3.7109375" customWidth="1"/>
    <col min="2813" max="2814" width="4.7109375" customWidth="1"/>
    <col min="2815" max="2815" width="8.7109375" customWidth="1"/>
    <col min="2816" max="2818" width="16.7109375" customWidth="1"/>
    <col min="2819" max="2819" width="3.7109375" customWidth="1"/>
    <col min="3066" max="3066" width="53.85546875" customWidth="1"/>
    <col min="3067" max="3067" width="4.140625" customWidth="1"/>
    <col min="3068" max="3068" width="3.7109375" customWidth="1"/>
    <col min="3069" max="3070" width="4.7109375" customWidth="1"/>
    <col min="3071" max="3071" width="8.7109375" customWidth="1"/>
    <col min="3072" max="3074" width="16.7109375" customWidth="1"/>
    <col min="3075" max="3075" width="3.7109375" customWidth="1"/>
    <col min="3322" max="3322" width="53.85546875" customWidth="1"/>
    <col min="3323" max="3323" width="4.140625" customWidth="1"/>
    <col min="3324" max="3324" width="3.7109375" customWidth="1"/>
    <col min="3325" max="3326" width="4.7109375" customWidth="1"/>
    <col min="3327" max="3327" width="8.7109375" customWidth="1"/>
    <col min="3328" max="3330" width="16.7109375" customWidth="1"/>
    <col min="3331" max="3331" width="3.7109375" customWidth="1"/>
    <col min="3578" max="3578" width="53.85546875" customWidth="1"/>
    <col min="3579" max="3579" width="4.140625" customWidth="1"/>
    <col min="3580" max="3580" width="3.7109375" customWidth="1"/>
    <col min="3581" max="3582" width="4.7109375" customWidth="1"/>
    <col min="3583" max="3583" width="8.7109375" customWidth="1"/>
    <col min="3584" max="3586" width="16.7109375" customWidth="1"/>
    <col min="3587" max="3587" width="3.7109375" customWidth="1"/>
    <col min="3834" max="3834" width="53.85546875" customWidth="1"/>
    <col min="3835" max="3835" width="4.140625" customWidth="1"/>
    <col min="3836" max="3836" width="3.7109375" customWidth="1"/>
    <col min="3837" max="3838" width="4.7109375" customWidth="1"/>
    <col min="3839" max="3839" width="8.7109375" customWidth="1"/>
    <col min="3840" max="3842" width="16.7109375" customWidth="1"/>
    <col min="3843" max="3843" width="3.7109375" customWidth="1"/>
    <col min="4090" max="4090" width="53.85546875" customWidth="1"/>
    <col min="4091" max="4091" width="4.140625" customWidth="1"/>
    <col min="4092" max="4092" width="3.7109375" customWidth="1"/>
    <col min="4093" max="4094" width="4.7109375" customWidth="1"/>
    <col min="4095" max="4095" width="8.7109375" customWidth="1"/>
    <col min="4096" max="4098" width="16.7109375" customWidth="1"/>
    <col min="4099" max="4099" width="3.7109375" customWidth="1"/>
    <col min="4346" max="4346" width="53.85546875" customWidth="1"/>
    <col min="4347" max="4347" width="4.140625" customWidth="1"/>
    <col min="4348" max="4348" width="3.7109375" customWidth="1"/>
    <col min="4349" max="4350" width="4.7109375" customWidth="1"/>
    <col min="4351" max="4351" width="8.7109375" customWidth="1"/>
    <col min="4352" max="4354" width="16.7109375" customWidth="1"/>
    <col min="4355" max="4355" width="3.7109375" customWidth="1"/>
    <col min="4602" max="4602" width="53.85546875" customWidth="1"/>
    <col min="4603" max="4603" width="4.140625" customWidth="1"/>
    <col min="4604" max="4604" width="3.7109375" customWidth="1"/>
    <col min="4605" max="4606" width="4.7109375" customWidth="1"/>
    <col min="4607" max="4607" width="8.7109375" customWidth="1"/>
    <col min="4608" max="4610" width="16.7109375" customWidth="1"/>
    <col min="4611" max="4611" width="3.7109375" customWidth="1"/>
    <col min="4858" max="4858" width="53.85546875" customWidth="1"/>
    <col min="4859" max="4859" width="4.140625" customWidth="1"/>
    <col min="4860" max="4860" width="3.7109375" customWidth="1"/>
    <col min="4861" max="4862" width="4.7109375" customWidth="1"/>
    <col min="4863" max="4863" width="8.7109375" customWidth="1"/>
    <col min="4864" max="4866" width="16.7109375" customWidth="1"/>
    <col min="4867" max="4867" width="3.7109375" customWidth="1"/>
    <col min="5114" max="5114" width="53.85546875" customWidth="1"/>
    <col min="5115" max="5115" width="4.140625" customWidth="1"/>
    <col min="5116" max="5116" width="3.7109375" customWidth="1"/>
    <col min="5117" max="5118" width="4.7109375" customWidth="1"/>
    <col min="5119" max="5119" width="8.7109375" customWidth="1"/>
    <col min="5120" max="5122" width="16.7109375" customWidth="1"/>
    <col min="5123" max="5123" width="3.7109375" customWidth="1"/>
    <col min="5370" max="5370" width="53.85546875" customWidth="1"/>
    <col min="5371" max="5371" width="4.140625" customWidth="1"/>
    <col min="5372" max="5372" width="3.7109375" customWidth="1"/>
    <col min="5373" max="5374" width="4.7109375" customWidth="1"/>
    <col min="5375" max="5375" width="8.7109375" customWidth="1"/>
    <col min="5376" max="5378" width="16.7109375" customWidth="1"/>
    <col min="5379" max="5379" width="3.7109375" customWidth="1"/>
    <col min="5626" max="5626" width="53.85546875" customWidth="1"/>
    <col min="5627" max="5627" width="4.140625" customWidth="1"/>
    <col min="5628" max="5628" width="3.7109375" customWidth="1"/>
    <col min="5629" max="5630" width="4.7109375" customWidth="1"/>
    <col min="5631" max="5631" width="8.7109375" customWidth="1"/>
    <col min="5632" max="5634" width="16.7109375" customWidth="1"/>
    <col min="5635" max="5635" width="3.7109375" customWidth="1"/>
    <col min="5882" max="5882" width="53.85546875" customWidth="1"/>
    <col min="5883" max="5883" width="4.140625" customWidth="1"/>
    <col min="5884" max="5884" width="3.7109375" customWidth="1"/>
    <col min="5885" max="5886" width="4.7109375" customWidth="1"/>
    <col min="5887" max="5887" width="8.7109375" customWidth="1"/>
    <col min="5888" max="5890" width="16.7109375" customWidth="1"/>
    <col min="5891" max="5891" width="3.7109375" customWidth="1"/>
    <col min="6138" max="6138" width="53.85546875" customWidth="1"/>
    <col min="6139" max="6139" width="4.140625" customWidth="1"/>
    <col min="6140" max="6140" width="3.7109375" customWidth="1"/>
    <col min="6141" max="6142" width="4.7109375" customWidth="1"/>
    <col min="6143" max="6143" width="8.7109375" customWidth="1"/>
    <col min="6144" max="6146" width="16.7109375" customWidth="1"/>
    <col min="6147" max="6147" width="3.7109375" customWidth="1"/>
    <col min="6394" max="6394" width="53.85546875" customWidth="1"/>
    <col min="6395" max="6395" width="4.140625" customWidth="1"/>
    <col min="6396" max="6396" width="3.7109375" customWidth="1"/>
    <col min="6397" max="6398" width="4.7109375" customWidth="1"/>
    <col min="6399" max="6399" width="8.7109375" customWidth="1"/>
    <col min="6400" max="6402" width="16.7109375" customWidth="1"/>
    <col min="6403" max="6403" width="3.7109375" customWidth="1"/>
    <col min="6650" max="6650" width="53.85546875" customWidth="1"/>
    <col min="6651" max="6651" width="4.140625" customWidth="1"/>
    <col min="6652" max="6652" width="3.7109375" customWidth="1"/>
    <col min="6653" max="6654" width="4.7109375" customWidth="1"/>
    <col min="6655" max="6655" width="8.7109375" customWidth="1"/>
    <col min="6656" max="6658" width="16.7109375" customWidth="1"/>
    <col min="6659" max="6659" width="3.7109375" customWidth="1"/>
    <col min="6906" max="6906" width="53.85546875" customWidth="1"/>
    <col min="6907" max="6907" width="4.140625" customWidth="1"/>
    <col min="6908" max="6908" width="3.7109375" customWidth="1"/>
    <col min="6909" max="6910" width="4.7109375" customWidth="1"/>
    <col min="6911" max="6911" width="8.7109375" customWidth="1"/>
    <col min="6912" max="6914" width="16.7109375" customWidth="1"/>
    <col min="6915" max="6915" width="3.7109375" customWidth="1"/>
    <col min="7162" max="7162" width="53.85546875" customWidth="1"/>
    <col min="7163" max="7163" width="4.140625" customWidth="1"/>
    <col min="7164" max="7164" width="3.7109375" customWidth="1"/>
    <col min="7165" max="7166" width="4.7109375" customWidth="1"/>
    <col min="7167" max="7167" width="8.7109375" customWidth="1"/>
    <col min="7168" max="7170" width="16.7109375" customWidth="1"/>
    <col min="7171" max="7171" width="3.7109375" customWidth="1"/>
    <col min="7418" max="7418" width="53.85546875" customWidth="1"/>
    <col min="7419" max="7419" width="4.140625" customWidth="1"/>
    <col min="7420" max="7420" width="3.7109375" customWidth="1"/>
    <col min="7421" max="7422" width="4.7109375" customWidth="1"/>
    <col min="7423" max="7423" width="8.7109375" customWidth="1"/>
    <col min="7424" max="7426" width="16.7109375" customWidth="1"/>
    <col min="7427" max="7427" width="3.7109375" customWidth="1"/>
    <col min="7674" max="7674" width="53.85546875" customWidth="1"/>
    <col min="7675" max="7675" width="4.140625" customWidth="1"/>
    <col min="7676" max="7676" width="3.7109375" customWidth="1"/>
    <col min="7677" max="7678" width="4.7109375" customWidth="1"/>
    <col min="7679" max="7679" width="8.7109375" customWidth="1"/>
    <col min="7680" max="7682" width="16.7109375" customWidth="1"/>
    <col min="7683" max="7683" width="3.7109375" customWidth="1"/>
    <col min="7930" max="7930" width="53.85546875" customWidth="1"/>
    <col min="7931" max="7931" width="4.140625" customWidth="1"/>
    <col min="7932" max="7932" width="3.7109375" customWidth="1"/>
    <col min="7933" max="7934" width="4.7109375" customWidth="1"/>
    <col min="7935" max="7935" width="8.7109375" customWidth="1"/>
    <col min="7936" max="7938" width="16.7109375" customWidth="1"/>
    <col min="7939" max="7939" width="3.7109375" customWidth="1"/>
    <col min="8186" max="8186" width="53.85546875" customWidth="1"/>
    <col min="8187" max="8187" width="4.140625" customWidth="1"/>
    <col min="8188" max="8188" width="3.7109375" customWidth="1"/>
    <col min="8189" max="8190" width="4.7109375" customWidth="1"/>
    <col min="8191" max="8191" width="8.7109375" customWidth="1"/>
    <col min="8192" max="8194" width="16.7109375" customWidth="1"/>
    <col min="8195" max="8195" width="3.7109375" customWidth="1"/>
    <col min="8442" max="8442" width="53.85546875" customWidth="1"/>
    <col min="8443" max="8443" width="4.140625" customWidth="1"/>
    <col min="8444" max="8444" width="3.7109375" customWidth="1"/>
    <col min="8445" max="8446" width="4.7109375" customWidth="1"/>
    <col min="8447" max="8447" width="8.7109375" customWidth="1"/>
    <col min="8448" max="8450" width="16.7109375" customWidth="1"/>
    <col min="8451" max="8451" width="3.7109375" customWidth="1"/>
    <col min="8698" max="8698" width="53.85546875" customWidth="1"/>
    <col min="8699" max="8699" width="4.140625" customWidth="1"/>
    <col min="8700" max="8700" width="3.7109375" customWidth="1"/>
    <col min="8701" max="8702" width="4.7109375" customWidth="1"/>
    <col min="8703" max="8703" width="8.7109375" customWidth="1"/>
    <col min="8704" max="8706" width="16.7109375" customWidth="1"/>
    <col min="8707" max="8707" width="3.7109375" customWidth="1"/>
    <col min="8954" max="8954" width="53.85546875" customWidth="1"/>
    <col min="8955" max="8955" width="4.140625" customWidth="1"/>
    <col min="8956" max="8956" width="3.7109375" customWidth="1"/>
    <col min="8957" max="8958" width="4.7109375" customWidth="1"/>
    <col min="8959" max="8959" width="8.7109375" customWidth="1"/>
    <col min="8960" max="8962" width="16.7109375" customWidth="1"/>
    <col min="8963" max="8963" width="3.7109375" customWidth="1"/>
    <col min="9210" max="9210" width="53.85546875" customWidth="1"/>
    <col min="9211" max="9211" width="4.140625" customWidth="1"/>
    <col min="9212" max="9212" width="3.7109375" customWidth="1"/>
    <col min="9213" max="9214" width="4.7109375" customWidth="1"/>
    <col min="9215" max="9215" width="8.7109375" customWidth="1"/>
    <col min="9216" max="9218" width="16.7109375" customWidth="1"/>
    <col min="9219" max="9219" width="3.7109375" customWidth="1"/>
    <col min="9466" max="9466" width="53.85546875" customWidth="1"/>
    <col min="9467" max="9467" width="4.140625" customWidth="1"/>
    <col min="9468" max="9468" width="3.7109375" customWidth="1"/>
    <col min="9469" max="9470" width="4.7109375" customWidth="1"/>
    <col min="9471" max="9471" width="8.7109375" customWidth="1"/>
    <col min="9472" max="9474" width="16.7109375" customWidth="1"/>
    <col min="9475" max="9475" width="3.7109375" customWidth="1"/>
    <col min="9722" max="9722" width="53.85546875" customWidth="1"/>
    <col min="9723" max="9723" width="4.140625" customWidth="1"/>
    <col min="9724" max="9724" width="3.7109375" customWidth="1"/>
    <col min="9725" max="9726" width="4.7109375" customWidth="1"/>
    <col min="9727" max="9727" width="8.7109375" customWidth="1"/>
    <col min="9728" max="9730" width="16.7109375" customWidth="1"/>
    <col min="9731" max="9731" width="3.7109375" customWidth="1"/>
    <col min="9978" max="9978" width="53.85546875" customWidth="1"/>
    <col min="9979" max="9979" width="4.140625" customWidth="1"/>
    <col min="9980" max="9980" width="3.7109375" customWidth="1"/>
    <col min="9981" max="9982" width="4.7109375" customWidth="1"/>
    <col min="9983" max="9983" width="8.7109375" customWidth="1"/>
    <col min="9984" max="9986" width="16.7109375" customWidth="1"/>
    <col min="9987" max="9987" width="3.7109375" customWidth="1"/>
    <col min="10234" max="10234" width="53.85546875" customWidth="1"/>
    <col min="10235" max="10235" width="4.140625" customWidth="1"/>
    <col min="10236" max="10236" width="3.7109375" customWidth="1"/>
    <col min="10237" max="10238" width="4.7109375" customWidth="1"/>
    <col min="10239" max="10239" width="8.7109375" customWidth="1"/>
    <col min="10240" max="10242" width="16.7109375" customWidth="1"/>
    <col min="10243" max="10243" width="3.7109375" customWidth="1"/>
    <col min="10490" max="10490" width="53.85546875" customWidth="1"/>
    <col min="10491" max="10491" width="4.140625" customWidth="1"/>
    <col min="10492" max="10492" width="3.7109375" customWidth="1"/>
    <col min="10493" max="10494" width="4.7109375" customWidth="1"/>
    <col min="10495" max="10495" width="8.7109375" customWidth="1"/>
    <col min="10496" max="10498" width="16.7109375" customWidth="1"/>
    <col min="10499" max="10499" width="3.7109375" customWidth="1"/>
    <col min="10746" max="10746" width="53.85546875" customWidth="1"/>
    <col min="10747" max="10747" width="4.140625" customWidth="1"/>
    <col min="10748" max="10748" width="3.7109375" customWidth="1"/>
    <col min="10749" max="10750" width="4.7109375" customWidth="1"/>
    <col min="10751" max="10751" width="8.7109375" customWidth="1"/>
    <col min="10752" max="10754" width="16.7109375" customWidth="1"/>
    <col min="10755" max="10755" width="3.7109375" customWidth="1"/>
    <col min="11002" max="11002" width="53.85546875" customWidth="1"/>
    <col min="11003" max="11003" width="4.140625" customWidth="1"/>
    <col min="11004" max="11004" width="3.7109375" customWidth="1"/>
    <col min="11005" max="11006" width="4.7109375" customWidth="1"/>
    <col min="11007" max="11007" width="8.7109375" customWidth="1"/>
    <col min="11008" max="11010" width="16.7109375" customWidth="1"/>
    <col min="11011" max="11011" width="3.7109375" customWidth="1"/>
    <col min="11258" max="11258" width="53.85546875" customWidth="1"/>
    <col min="11259" max="11259" width="4.140625" customWidth="1"/>
    <col min="11260" max="11260" width="3.7109375" customWidth="1"/>
    <col min="11261" max="11262" width="4.7109375" customWidth="1"/>
    <col min="11263" max="11263" width="8.7109375" customWidth="1"/>
    <col min="11264" max="11266" width="16.7109375" customWidth="1"/>
    <col min="11267" max="11267" width="3.7109375" customWidth="1"/>
    <col min="11514" max="11514" width="53.85546875" customWidth="1"/>
    <col min="11515" max="11515" width="4.140625" customWidth="1"/>
    <col min="11516" max="11516" width="3.7109375" customWidth="1"/>
    <col min="11517" max="11518" width="4.7109375" customWidth="1"/>
    <col min="11519" max="11519" width="8.7109375" customWidth="1"/>
    <col min="11520" max="11522" width="16.7109375" customWidth="1"/>
    <col min="11523" max="11523" width="3.7109375" customWidth="1"/>
    <col min="11770" max="11770" width="53.85546875" customWidth="1"/>
    <col min="11771" max="11771" width="4.140625" customWidth="1"/>
    <col min="11772" max="11772" width="3.7109375" customWidth="1"/>
    <col min="11773" max="11774" width="4.7109375" customWidth="1"/>
    <col min="11775" max="11775" width="8.7109375" customWidth="1"/>
    <col min="11776" max="11778" width="16.7109375" customWidth="1"/>
    <col min="11779" max="11779" width="3.7109375" customWidth="1"/>
    <col min="12026" max="12026" width="53.85546875" customWidth="1"/>
    <col min="12027" max="12027" width="4.140625" customWidth="1"/>
    <col min="12028" max="12028" width="3.7109375" customWidth="1"/>
    <col min="12029" max="12030" width="4.7109375" customWidth="1"/>
    <col min="12031" max="12031" width="8.7109375" customWidth="1"/>
    <col min="12032" max="12034" width="16.7109375" customWidth="1"/>
    <col min="12035" max="12035" width="3.7109375" customWidth="1"/>
    <col min="12282" max="12282" width="53.85546875" customWidth="1"/>
    <col min="12283" max="12283" width="4.140625" customWidth="1"/>
    <col min="12284" max="12284" width="3.7109375" customWidth="1"/>
    <col min="12285" max="12286" width="4.7109375" customWidth="1"/>
    <col min="12287" max="12287" width="8.7109375" customWidth="1"/>
    <col min="12288" max="12290" width="16.7109375" customWidth="1"/>
    <col min="12291" max="12291" width="3.7109375" customWidth="1"/>
    <col min="12538" max="12538" width="53.85546875" customWidth="1"/>
    <col min="12539" max="12539" width="4.140625" customWidth="1"/>
    <col min="12540" max="12540" width="3.7109375" customWidth="1"/>
    <col min="12541" max="12542" width="4.7109375" customWidth="1"/>
    <col min="12543" max="12543" width="8.7109375" customWidth="1"/>
    <col min="12544" max="12546" width="16.7109375" customWidth="1"/>
    <col min="12547" max="12547" width="3.7109375" customWidth="1"/>
    <col min="12794" max="12794" width="53.85546875" customWidth="1"/>
    <col min="12795" max="12795" width="4.140625" customWidth="1"/>
    <col min="12796" max="12796" width="3.7109375" customWidth="1"/>
    <col min="12797" max="12798" width="4.7109375" customWidth="1"/>
    <col min="12799" max="12799" width="8.7109375" customWidth="1"/>
    <col min="12800" max="12802" width="16.7109375" customWidth="1"/>
    <col min="12803" max="12803" width="3.7109375" customWidth="1"/>
    <col min="13050" max="13050" width="53.85546875" customWidth="1"/>
    <col min="13051" max="13051" width="4.140625" customWidth="1"/>
    <col min="13052" max="13052" width="3.7109375" customWidth="1"/>
    <col min="13053" max="13054" width="4.7109375" customWidth="1"/>
    <col min="13055" max="13055" width="8.7109375" customWidth="1"/>
    <col min="13056" max="13058" width="16.7109375" customWidth="1"/>
    <col min="13059" max="13059" width="3.7109375" customWidth="1"/>
    <col min="13306" max="13306" width="53.85546875" customWidth="1"/>
    <col min="13307" max="13307" width="4.140625" customWidth="1"/>
    <col min="13308" max="13308" width="3.7109375" customWidth="1"/>
    <col min="13309" max="13310" width="4.7109375" customWidth="1"/>
    <col min="13311" max="13311" width="8.7109375" customWidth="1"/>
    <col min="13312" max="13314" width="16.7109375" customWidth="1"/>
    <col min="13315" max="13315" width="3.7109375" customWidth="1"/>
    <col min="13562" max="13562" width="53.85546875" customWidth="1"/>
    <col min="13563" max="13563" width="4.140625" customWidth="1"/>
    <col min="13564" max="13564" width="3.7109375" customWidth="1"/>
    <col min="13565" max="13566" width="4.7109375" customWidth="1"/>
    <col min="13567" max="13567" width="8.7109375" customWidth="1"/>
    <col min="13568" max="13570" width="16.7109375" customWidth="1"/>
    <col min="13571" max="13571" width="3.7109375" customWidth="1"/>
    <col min="13818" max="13818" width="53.85546875" customWidth="1"/>
    <col min="13819" max="13819" width="4.140625" customWidth="1"/>
    <col min="13820" max="13820" width="3.7109375" customWidth="1"/>
    <col min="13821" max="13822" width="4.7109375" customWidth="1"/>
    <col min="13823" max="13823" width="8.7109375" customWidth="1"/>
    <col min="13824" max="13826" width="16.7109375" customWidth="1"/>
    <col min="13827" max="13827" width="3.7109375" customWidth="1"/>
    <col min="14074" max="14074" width="53.85546875" customWidth="1"/>
    <col min="14075" max="14075" width="4.140625" customWidth="1"/>
    <col min="14076" max="14076" width="3.7109375" customWidth="1"/>
    <col min="14077" max="14078" width="4.7109375" customWidth="1"/>
    <col min="14079" max="14079" width="8.7109375" customWidth="1"/>
    <col min="14080" max="14082" width="16.7109375" customWidth="1"/>
    <col min="14083" max="14083" width="3.7109375" customWidth="1"/>
    <col min="14330" max="14330" width="53.85546875" customWidth="1"/>
    <col min="14331" max="14331" width="4.140625" customWidth="1"/>
    <col min="14332" max="14332" width="3.7109375" customWidth="1"/>
    <col min="14333" max="14334" width="4.7109375" customWidth="1"/>
    <col min="14335" max="14335" width="8.7109375" customWidth="1"/>
    <col min="14336" max="14338" width="16.7109375" customWidth="1"/>
    <col min="14339" max="14339" width="3.7109375" customWidth="1"/>
    <col min="14586" max="14586" width="53.85546875" customWidth="1"/>
    <col min="14587" max="14587" width="4.140625" customWidth="1"/>
    <col min="14588" max="14588" width="3.7109375" customWidth="1"/>
    <col min="14589" max="14590" width="4.7109375" customWidth="1"/>
    <col min="14591" max="14591" width="8.7109375" customWidth="1"/>
    <col min="14592" max="14594" width="16.7109375" customWidth="1"/>
    <col min="14595" max="14595" width="3.7109375" customWidth="1"/>
    <col min="14842" max="14842" width="53.85546875" customWidth="1"/>
    <col min="14843" max="14843" width="4.140625" customWidth="1"/>
    <col min="14844" max="14844" width="3.7109375" customWidth="1"/>
    <col min="14845" max="14846" width="4.7109375" customWidth="1"/>
    <col min="14847" max="14847" width="8.7109375" customWidth="1"/>
    <col min="14848" max="14850" width="16.7109375" customWidth="1"/>
    <col min="14851" max="14851" width="3.7109375" customWidth="1"/>
    <col min="15098" max="15098" width="53.85546875" customWidth="1"/>
    <col min="15099" max="15099" width="4.140625" customWidth="1"/>
    <col min="15100" max="15100" width="3.7109375" customWidth="1"/>
    <col min="15101" max="15102" width="4.7109375" customWidth="1"/>
    <col min="15103" max="15103" width="8.7109375" customWidth="1"/>
    <col min="15104" max="15106" width="16.7109375" customWidth="1"/>
    <col min="15107" max="15107" width="3.7109375" customWidth="1"/>
    <col min="15354" max="15354" width="53.85546875" customWidth="1"/>
    <col min="15355" max="15355" width="4.140625" customWidth="1"/>
    <col min="15356" max="15356" width="3.7109375" customWidth="1"/>
    <col min="15357" max="15358" width="4.7109375" customWidth="1"/>
    <col min="15359" max="15359" width="8.7109375" customWidth="1"/>
    <col min="15360" max="15362" width="16.7109375" customWidth="1"/>
    <col min="15363" max="15363" width="3.7109375" customWidth="1"/>
    <col min="15610" max="15610" width="53.85546875" customWidth="1"/>
    <col min="15611" max="15611" width="4.140625" customWidth="1"/>
    <col min="15612" max="15612" width="3.7109375" customWidth="1"/>
    <col min="15613" max="15614" width="4.7109375" customWidth="1"/>
    <col min="15615" max="15615" width="8.7109375" customWidth="1"/>
    <col min="15616" max="15618" width="16.7109375" customWidth="1"/>
    <col min="15619" max="15619" width="3.7109375" customWidth="1"/>
    <col min="15866" max="15866" width="53.85546875" customWidth="1"/>
    <col min="15867" max="15867" width="4.140625" customWidth="1"/>
    <col min="15868" max="15868" width="3.7109375" customWidth="1"/>
    <col min="15869" max="15870" width="4.7109375" customWidth="1"/>
    <col min="15871" max="15871" width="8.7109375" customWidth="1"/>
    <col min="15872" max="15874" width="16.7109375" customWidth="1"/>
    <col min="15875" max="15875" width="3.7109375" customWidth="1"/>
    <col min="16122" max="16122" width="53.85546875" customWidth="1"/>
    <col min="16123" max="16123" width="4.140625" customWidth="1"/>
    <col min="16124" max="16124" width="3.7109375" customWidth="1"/>
    <col min="16125" max="16126" width="4.7109375" customWidth="1"/>
    <col min="16127" max="16127" width="8.7109375" customWidth="1"/>
    <col min="16128" max="16130" width="16.7109375" customWidth="1"/>
    <col min="16131" max="16131" width="3.7109375" customWidth="1"/>
  </cols>
  <sheetData>
    <row r="1" spans="1:18" ht="15.75" x14ac:dyDescent="0.25">
      <c r="A1" s="273" t="s">
        <v>94</v>
      </c>
      <c r="B1" s="274"/>
      <c r="C1" s="274"/>
      <c r="D1" s="274"/>
      <c r="E1" s="274"/>
      <c r="F1" s="274"/>
      <c r="G1" s="274"/>
      <c r="H1" s="274"/>
      <c r="I1" s="274"/>
      <c r="J1" s="274"/>
      <c r="K1" s="274"/>
      <c r="L1" s="274"/>
      <c r="M1" s="274"/>
      <c r="N1" s="274"/>
      <c r="O1" s="274"/>
      <c r="P1" s="274"/>
      <c r="Q1" s="274"/>
      <c r="R1" s="275"/>
    </row>
    <row r="2" spans="1:18" ht="15.75" x14ac:dyDescent="0.25">
      <c r="A2" s="58"/>
      <c r="B2" s="59"/>
      <c r="C2" s="59"/>
      <c r="D2" s="59"/>
      <c r="E2" s="59"/>
      <c r="F2" s="59"/>
      <c r="G2" s="59"/>
      <c r="H2" s="59"/>
      <c r="I2" s="59"/>
      <c r="J2" s="59"/>
      <c r="K2" s="59"/>
      <c r="L2" s="59"/>
      <c r="M2" s="59"/>
      <c r="N2" s="59"/>
      <c r="O2" s="59"/>
      <c r="P2" s="59"/>
      <c r="Q2" s="59"/>
      <c r="R2" s="60"/>
    </row>
    <row r="3" spans="1:18" ht="15.75" x14ac:dyDescent="0.25">
      <c r="A3" s="270" t="s">
        <v>93</v>
      </c>
      <c r="B3" s="271"/>
      <c r="C3" s="271"/>
      <c r="D3" s="271"/>
      <c r="E3" s="271"/>
      <c r="F3" s="271"/>
      <c r="G3" s="271"/>
      <c r="H3" s="271"/>
      <c r="I3" s="271"/>
      <c r="J3" s="271"/>
      <c r="K3" s="271"/>
      <c r="L3" s="271"/>
      <c r="M3" s="271"/>
      <c r="N3" s="271"/>
      <c r="O3" s="271"/>
      <c r="P3" s="271"/>
      <c r="Q3" s="271"/>
      <c r="R3" s="272"/>
    </row>
    <row r="4" spans="1:18" x14ac:dyDescent="0.2">
      <c r="A4" s="53"/>
      <c r="B4" s="54"/>
      <c r="C4" s="55"/>
      <c r="D4" s="55"/>
      <c r="E4" s="55"/>
      <c r="F4" s="55"/>
      <c r="G4" s="55"/>
      <c r="H4" s="55"/>
      <c r="I4" s="55"/>
      <c r="J4" s="55"/>
      <c r="K4" s="55"/>
      <c r="L4" s="55"/>
      <c r="M4" s="55"/>
      <c r="N4" s="55"/>
      <c r="O4" s="55"/>
      <c r="P4" s="55"/>
      <c r="Q4" s="55"/>
      <c r="R4" s="56"/>
    </row>
    <row r="5" spans="1:18" x14ac:dyDescent="0.2">
      <c r="A5" s="269" t="s">
        <v>89</v>
      </c>
      <c r="B5" s="269"/>
      <c r="C5" s="279">
        <v>2</v>
      </c>
      <c r="D5" s="279"/>
      <c r="E5" s="57" t="s">
        <v>90</v>
      </c>
      <c r="F5" s="277" t="s">
        <v>138</v>
      </c>
      <c r="G5" s="278"/>
      <c r="H5" s="57" t="s">
        <v>91</v>
      </c>
      <c r="I5" s="276" t="s">
        <v>92</v>
      </c>
      <c r="J5" s="276"/>
      <c r="K5" s="276"/>
      <c r="L5" s="276"/>
      <c r="M5" s="276"/>
      <c r="N5" s="298" t="s">
        <v>85</v>
      </c>
      <c r="O5" s="299"/>
      <c r="P5" s="239" t="s">
        <v>12</v>
      </c>
      <c r="Q5" s="240"/>
      <c r="R5" s="241"/>
    </row>
    <row r="6" spans="1:18" ht="13.5" thickBot="1" x14ac:dyDescent="0.25">
      <c r="A6" s="61"/>
      <c r="B6" s="61"/>
      <c r="C6" s="62"/>
      <c r="D6" s="62"/>
      <c r="E6" s="62"/>
      <c r="F6" s="62"/>
      <c r="G6" s="62"/>
      <c r="H6" s="62"/>
      <c r="I6" s="62"/>
      <c r="J6" s="62"/>
      <c r="K6" s="62"/>
      <c r="L6" s="62"/>
      <c r="M6" s="62"/>
      <c r="N6" s="62"/>
      <c r="O6" s="62"/>
      <c r="P6" s="62"/>
      <c r="Q6" s="62"/>
      <c r="R6" s="62"/>
    </row>
    <row r="7" spans="1:18" ht="24" customHeight="1" x14ac:dyDescent="0.2">
      <c r="A7" s="63" t="s">
        <v>27</v>
      </c>
      <c r="B7" s="288"/>
      <c r="C7" s="242" t="s">
        <v>123</v>
      </c>
      <c r="D7" s="242"/>
      <c r="E7" s="242"/>
      <c r="F7" s="242"/>
      <c r="G7" s="242"/>
      <c r="H7" s="242"/>
      <c r="I7" s="295"/>
      <c r="J7" s="292"/>
      <c r="K7" s="291" t="s">
        <v>122</v>
      </c>
      <c r="L7" s="291"/>
      <c r="M7" s="291"/>
      <c r="N7" s="291"/>
      <c r="O7" s="291"/>
      <c r="P7" s="291"/>
      <c r="Q7" s="291"/>
      <c r="R7" s="281"/>
    </row>
    <row r="8" spans="1:18" ht="15" customHeight="1" x14ac:dyDescent="0.2">
      <c r="A8" s="286" t="s">
        <v>30</v>
      </c>
      <c r="B8" s="289"/>
      <c r="C8" s="243"/>
      <c r="D8" s="243"/>
      <c r="E8" s="243"/>
      <c r="F8" s="243"/>
      <c r="G8" s="243"/>
      <c r="H8" s="243"/>
      <c r="I8" s="296"/>
      <c r="J8" s="293"/>
      <c r="K8" s="246" t="s">
        <v>150</v>
      </c>
      <c r="L8" s="246"/>
      <c r="M8" s="246"/>
      <c r="N8" s="246"/>
      <c r="O8" s="246"/>
      <c r="P8" s="246"/>
      <c r="Q8" s="246"/>
      <c r="R8" s="282"/>
    </row>
    <row r="9" spans="1:18" ht="15" customHeight="1" x14ac:dyDescent="0.2">
      <c r="A9" s="286"/>
      <c r="B9" s="289"/>
      <c r="C9" s="244" t="s">
        <v>28</v>
      </c>
      <c r="D9" s="244"/>
      <c r="E9" s="244"/>
      <c r="F9" s="244" t="s">
        <v>29</v>
      </c>
      <c r="G9" s="244"/>
      <c r="H9" s="244"/>
      <c r="I9" s="296"/>
      <c r="J9" s="293"/>
      <c r="K9" s="246"/>
      <c r="L9" s="246"/>
      <c r="M9" s="246"/>
      <c r="N9" s="246"/>
      <c r="O9" s="246"/>
      <c r="P9" s="246"/>
      <c r="Q9" s="246"/>
      <c r="R9" s="282"/>
    </row>
    <row r="10" spans="1:18" ht="15" customHeight="1" x14ac:dyDescent="0.2">
      <c r="A10" s="286"/>
      <c r="B10" s="289"/>
      <c r="C10" s="280" t="s">
        <v>43</v>
      </c>
      <c r="D10" s="280"/>
      <c r="E10" s="280"/>
      <c r="F10" s="280" t="s">
        <v>49</v>
      </c>
      <c r="G10" s="280"/>
      <c r="H10" s="280"/>
      <c r="I10" s="296"/>
      <c r="J10" s="293"/>
      <c r="K10" s="246" t="s">
        <v>151</v>
      </c>
      <c r="L10" s="246"/>
      <c r="M10" s="246"/>
      <c r="N10" s="246"/>
      <c r="O10" s="246"/>
      <c r="P10" s="246"/>
      <c r="Q10" s="246"/>
      <c r="R10" s="282"/>
    </row>
    <row r="11" spans="1:18" ht="12.75" customHeight="1" x14ac:dyDescent="0.2">
      <c r="A11" s="286"/>
      <c r="B11" s="289"/>
      <c r="C11" s="280" t="s">
        <v>44</v>
      </c>
      <c r="D11" s="280"/>
      <c r="E11" s="280"/>
      <c r="F11" s="280" t="s">
        <v>50</v>
      </c>
      <c r="G11" s="280"/>
      <c r="H11" s="280"/>
      <c r="I11" s="296"/>
      <c r="J11" s="293"/>
      <c r="K11" s="246"/>
      <c r="L11" s="246"/>
      <c r="M11" s="246"/>
      <c r="N11" s="246"/>
      <c r="O11" s="246"/>
      <c r="P11" s="246"/>
      <c r="Q11" s="246"/>
      <c r="R11" s="282"/>
    </row>
    <row r="12" spans="1:18" ht="15" customHeight="1" x14ac:dyDescent="0.2">
      <c r="A12" s="286"/>
      <c r="B12" s="289"/>
      <c r="C12" s="280" t="s">
        <v>45</v>
      </c>
      <c r="D12" s="280"/>
      <c r="E12" s="280"/>
      <c r="F12" s="280" t="s">
        <v>51</v>
      </c>
      <c r="G12" s="280"/>
      <c r="H12" s="280"/>
      <c r="I12" s="296"/>
      <c r="J12" s="293"/>
      <c r="K12" s="246"/>
      <c r="L12" s="246"/>
      <c r="M12" s="246"/>
      <c r="N12" s="246"/>
      <c r="O12" s="246"/>
      <c r="P12" s="246"/>
      <c r="Q12" s="246"/>
      <c r="R12" s="282"/>
    </row>
    <row r="13" spans="1:18" ht="12.75" customHeight="1" x14ac:dyDescent="0.2">
      <c r="A13" s="286"/>
      <c r="B13" s="289"/>
      <c r="C13" s="280" t="s">
        <v>46</v>
      </c>
      <c r="D13" s="280"/>
      <c r="E13" s="280"/>
      <c r="F13" s="280" t="s">
        <v>52</v>
      </c>
      <c r="G13" s="280"/>
      <c r="H13" s="280"/>
      <c r="I13" s="296"/>
      <c r="J13" s="293"/>
      <c r="K13" s="246" t="s">
        <v>152</v>
      </c>
      <c r="L13" s="246"/>
      <c r="M13" s="246"/>
      <c r="N13" s="246"/>
      <c r="O13" s="246"/>
      <c r="P13" s="246"/>
      <c r="Q13" s="246"/>
      <c r="R13" s="282"/>
    </row>
    <row r="14" spans="1:18" ht="12.75" customHeight="1" x14ac:dyDescent="0.2">
      <c r="A14" s="286"/>
      <c r="B14" s="289"/>
      <c r="C14" s="280" t="s">
        <v>95</v>
      </c>
      <c r="D14" s="280"/>
      <c r="E14" s="280"/>
      <c r="F14" s="280" t="s">
        <v>53</v>
      </c>
      <c r="G14" s="280"/>
      <c r="H14" s="280"/>
      <c r="I14" s="296"/>
      <c r="J14" s="293"/>
      <c r="K14" s="246"/>
      <c r="L14" s="246"/>
      <c r="M14" s="246"/>
      <c r="N14" s="246"/>
      <c r="O14" s="246"/>
      <c r="P14" s="246"/>
      <c r="Q14" s="246"/>
      <c r="R14" s="282"/>
    </row>
    <row r="15" spans="1:18" ht="12.75" customHeight="1" x14ac:dyDescent="0.2">
      <c r="A15" s="286"/>
      <c r="B15" s="289"/>
      <c r="C15" s="280" t="s">
        <v>48</v>
      </c>
      <c r="D15" s="280"/>
      <c r="E15" s="280"/>
      <c r="F15" s="280" t="s">
        <v>149</v>
      </c>
      <c r="G15" s="280"/>
      <c r="H15" s="280"/>
      <c r="I15" s="296"/>
      <c r="J15" s="293"/>
      <c r="K15" s="246" t="s">
        <v>153</v>
      </c>
      <c r="L15" s="246"/>
      <c r="M15" s="246"/>
      <c r="N15" s="246"/>
      <c r="O15" s="246"/>
      <c r="P15" s="246"/>
      <c r="Q15" s="246"/>
      <c r="R15" s="282"/>
    </row>
    <row r="16" spans="1:18" ht="12.75" customHeight="1" x14ac:dyDescent="0.2">
      <c r="A16" s="286"/>
      <c r="B16" s="289"/>
      <c r="C16" s="280" t="s">
        <v>47</v>
      </c>
      <c r="D16" s="280"/>
      <c r="E16" s="280"/>
      <c r="F16" s="62"/>
      <c r="G16" s="62"/>
      <c r="H16" s="62"/>
      <c r="I16" s="296"/>
      <c r="J16" s="293"/>
      <c r="K16" s="246" t="s">
        <v>154</v>
      </c>
      <c r="L16" s="246"/>
      <c r="M16" s="246"/>
      <c r="N16" s="246"/>
      <c r="O16" s="246"/>
      <c r="P16" s="246"/>
      <c r="Q16" s="246"/>
      <c r="R16" s="282"/>
    </row>
    <row r="17" spans="1:19" ht="12.75" customHeight="1" x14ac:dyDescent="0.2">
      <c r="A17" s="286"/>
      <c r="B17" s="289"/>
      <c r="C17" s="280" t="s">
        <v>124</v>
      </c>
      <c r="D17" s="280"/>
      <c r="E17" s="280"/>
      <c r="F17" s="280"/>
      <c r="G17" s="280"/>
      <c r="H17" s="280"/>
      <c r="I17" s="296"/>
      <c r="J17" s="293"/>
      <c r="K17" s="246"/>
      <c r="L17" s="246"/>
      <c r="M17" s="246"/>
      <c r="N17" s="246"/>
      <c r="O17" s="246"/>
      <c r="P17" s="246"/>
      <c r="Q17" s="246"/>
      <c r="R17" s="282"/>
    </row>
    <row r="18" spans="1:19" ht="19.5" customHeight="1" x14ac:dyDescent="0.2">
      <c r="A18" s="286"/>
      <c r="B18" s="289"/>
      <c r="C18" s="280"/>
      <c r="D18" s="280"/>
      <c r="E18" s="280"/>
      <c r="F18" s="280"/>
      <c r="G18" s="280"/>
      <c r="H18" s="280"/>
      <c r="I18" s="296"/>
      <c r="J18" s="293"/>
      <c r="K18" s="246"/>
      <c r="L18" s="246"/>
      <c r="M18" s="246"/>
      <c r="N18" s="246"/>
      <c r="O18" s="246"/>
      <c r="P18" s="246"/>
      <c r="Q18" s="246"/>
      <c r="R18" s="282"/>
    </row>
    <row r="19" spans="1:19" ht="13.5" thickBot="1" x14ac:dyDescent="0.25">
      <c r="A19" s="287"/>
      <c r="B19" s="290"/>
      <c r="C19" s="284"/>
      <c r="D19" s="284"/>
      <c r="E19" s="284"/>
      <c r="F19" s="284"/>
      <c r="G19" s="284"/>
      <c r="H19" s="284"/>
      <c r="I19" s="297"/>
      <c r="J19" s="294"/>
      <c r="K19" s="285"/>
      <c r="L19" s="285"/>
      <c r="M19" s="285"/>
      <c r="N19" s="285"/>
      <c r="O19" s="285"/>
      <c r="P19" s="285"/>
      <c r="Q19" s="285"/>
      <c r="R19" s="283"/>
    </row>
    <row r="20" spans="1:19" ht="24" customHeight="1" x14ac:dyDescent="0.2">
      <c r="A20" s="64" t="s">
        <v>31</v>
      </c>
      <c r="B20" s="314"/>
      <c r="C20" s="243" t="s">
        <v>65</v>
      </c>
      <c r="D20" s="243"/>
      <c r="E20" s="243"/>
      <c r="F20" s="243"/>
      <c r="G20" s="243"/>
      <c r="H20" s="243"/>
      <c r="I20" s="317"/>
      <c r="J20" s="292"/>
      <c r="K20" s="55"/>
      <c r="L20" s="312" t="s">
        <v>64</v>
      </c>
      <c r="M20" s="312"/>
      <c r="N20" s="312"/>
      <c r="O20" s="312"/>
      <c r="P20" s="312"/>
      <c r="Q20" s="312"/>
      <c r="R20" s="247"/>
    </row>
    <row r="21" spans="1:19" x14ac:dyDescent="0.2">
      <c r="A21" s="286" t="s">
        <v>32</v>
      </c>
      <c r="B21" s="315"/>
      <c r="C21" s="334"/>
      <c r="D21" s="334"/>
      <c r="E21" s="334"/>
      <c r="F21" s="334"/>
      <c r="G21" s="334"/>
      <c r="H21" s="334"/>
      <c r="I21" s="318"/>
      <c r="J21" s="293"/>
      <c r="K21" s="66"/>
      <c r="L21" s="312"/>
      <c r="M21" s="312"/>
      <c r="N21" s="312"/>
      <c r="O21" s="312"/>
      <c r="P21" s="312"/>
      <c r="Q21" s="312"/>
      <c r="R21" s="248"/>
      <c r="S21" s="8"/>
    </row>
    <row r="22" spans="1:19" ht="12.75" customHeight="1" x14ac:dyDescent="0.2">
      <c r="A22" s="286"/>
      <c r="B22" s="315"/>
      <c r="C22" s="302" t="s">
        <v>155</v>
      </c>
      <c r="D22" s="302"/>
      <c r="E22" s="302"/>
      <c r="F22" s="302"/>
      <c r="G22" s="302"/>
      <c r="H22" s="302"/>
      <c r="I22" s="318"/>
      <c r="J22" s="293"/>
      <c r="K22" s="62"/>
      <c r="L22" s="336" t="s">
        <v>33</v>
      </c>
      <c r="M22" s="305" t="s">
        <v>55</v>
      </c>
      <c r="N22" s="306">
        <v>3</v>
      </c>
      <c r="O22" s="303">
        <v>6</v>
      </c>
      <c r="P22" s="303">
        <v>9</v>
      </c>
      <c r="Q22" s="62"/>
      <c r="R22" s="248"/>
      <c r="S22" s="7"/>
    </row>
    <row r="23" spans="1:19" x14ac:dyDescent="0.2">
      <c r="A23" s="286"/>
      <c r="B23" s="315"/>
      <c r="C23" s="302" t="s">
        <v>156</v>
      </c>
      <c r="D23" s="302"/>
      <c r="E23" s="302"/>
      <c r="F23" s="302"/>
      <c r="G23" s="302"/>
      <c r="H23" s="302"/>
      <c r="I23" s="318"/>
      <c r="J23" s="293"/>
      <c r="K23" s="62"/>
      <c r="L23" s="336"/>
      <c r="M23" s="305"/>
      <c r="N23" s="307"/>
      <c r="O23" s="304"/>
      <c r="P23" s="304"/>
      <c r="Q23" s="62"/>
      <c r="R23" s="248"/>
      <c r="S23" s="7"/>
    </row>
    <row r="24" spans="1:19" x14ac:dyDescent="0.2">
      <c r="A24" s="286"/>
      <c r="B24" s="315"/>
      <c r="C24" s="302" t="s">
        <v>157</v>
      </c>
      <c r="D24" s="302"/>
      <c r="E24" s="302"/>
      <c r="F24" s="302"/>
      <c r="G24" s="302"/>
      <c r="H24" s="302"/>
      <c r="I24" s="318"/>
      <c r="J24" s="293"/>
      <c r="K24" s="62"/>
      <c r="L24" s="336"/>
      <c r="M24" s="305" t="s">
        <v>42</v>
      </c>
      <c r="N24" s="306">
        <v>2</v>
      </c>
      <c r="O24" s="308">
        <v>4</v>
      </c>
      <c r="P24" s="346">
        <v>6</v>
      </c>
      <c r="Q24" s="62"/>
      <c r="R24" s="248"/>
      <c r="S24" s="7"/>
    </row>
    <row r="25" spans="1:19" x14ac:dyDescent="0.2">
      <c r="A25" s="286"/>
      <c r="B25" s="315"/>
      <c r="C25" s="302" t="s">
        <v>158</v>
      </c>
      <c r="D25" s="302"/>
      <c r="E25" s="302"/>
      <c r="F25" s="302"/>
      <c r="G25" s="302"/>
      <c r="H25" s="302"/>
      <c r="I25" s="318"/>
      <c r="J25" s="293"/>
      <c r="K25" s="62"/>
      <c r="L25" s="336"/>
      <c r="M25" s="305"/>
      <c r="N25" s="307"/>
      <c r="O25" s="309"/>
      <c r="P25" s="347"/>
      <c r="Q25" s="62"/>
      <c r="R25" s="248"/>
      <c r="S25" s="7"/>
    </row>
    <row r="26" spans="1:19" x14ac:dyDescent="0.2">
      <c r="A26" s="286"/>
      <c r="B26" s="315"/>
      <c r="C26" s="335"/>
      <c r="D26" s="335"/>
      <c r="E26" s="335"/>
      <c r="F26" s="335"/>
      <c r="G26" s="335"/>
      <c r="H26" s="335"/>
      <c r="I26" s="318"/>
      <c r="J26" s="293"/>
      <c r="K26" s="62"/>
      <c r="L26" s="336"/>
      <c r="M26" s="305" t="s">
        <v>56</v>
      </c>
      <c r="N26" s="310">
        <v>1</v>
      </c>
      <c r="O26" s="306">
        <v>2</v>
      </c>
      <c r="P26" s="306">
        <v>3</v>
      </c>
      <c r="Q26" s="62"/>
      <c r="R26" s="248"/>
      <c r="S26" s="7"/>
    </row>
    <row r="27" spans="1:19" x14ac:dyDescent="0.2">
      <c r="A27" s="286"/>
      <c r="B27" s="315"/>
      <c r="C27" s="302" t="s">
        <v>159</v>
      </c>
      <c r="D27" s="302"/>
      <c r="E27" s="302"/>
      <c r="F27" s="302"/>
      <c r="G27" s="302"/>
      <c r="H27" s="302"/>
      <c r="I27" s="318"/>
      <c r="J27" s="293"/>
      <c r="K27" s="62"/>
      <c r="L27" s="336"/>
      <c r="M27" s="305"/>
      <c r="N27" s="311"/>
      <c r="O27" s="307"/>
      <c r="P27" s="307"/>
      <c r="Q27" s="62"/>
      <c r="R27" s="248"/>
    </row>
    <row r="28" spans="1:19" x14ac:dyDescent="0.2">
      <c r="A28" s="286"/>
      <c r="B28" s="315"/>
      <c r="C28" s="302" t="s">
        <v>160</v>
      </c>
      <c r="D28" s="302"/>
      <c r="E28" s="302"/>
      <c r="F28" s="302"/>
      <c r="G28" s="302"/>
      <c r="H28" s="302"/>
      <c r="I28" s="318"/>
      <c r="J28" s="293"/>
      <c r="K28" s="67"/>
      <c r="L28" s="67"/>
      <c r="M28" s="62"/>
      <c r="N28" s="305" t="s">
        <v>57</v>
      </c>
      <c r="O28" s="300" t="s">
        <v>42</v>
      </c>
      <c r="P28" s="300" t="s">
        <v>55</v>
      </c>
      <c r="Q28" s="62"/>
      <c r="R28" s="248"/>
    </row>
    <row r="29" spans="1:19" x14ac:dyDescent="0.2">
      <c r="A29" s="286"/>
      <c r="B29" s="315"/>
      <c r="C29" s="302" t="s">
        <v>161</v>
      </c>
      <c r="D29" s="302"/>
      <c r="E29" s="302"/>
      <c r="F29" s="302"/>
      <c r="G29" s="302"/>
      <c r="H29" s="302"/>
      <c r="I29" s="318"/>
      <c r="J29" s="293"/>
      <c r="K29" s="335"/>
      <c r="L29" s="335"/>
      <c r="M29" s="62"/>
      <c r="N29" s="305"/>
      <c r="O29" s="301"/>
      <c r="P29" s="301"/>
      <c r="Q29" s="62"/>
      <c r="R29" s="248"/>
    </row>
    <row r="30" spans="1:19" x14ac:dyDescent="0.2">
      <c r="A30" s="286"/>
      <c r="B30" s="315"/>
      <c r="C30" s="302" t="s">
        <v>162</v>
      </c>
      <c r="D30" s="302"/>
      <c r="E30" s="302"/>
      <c r="F30" s="302"/>
      <c r="G30" s="302"/>
      <c r="H30" s="302"/>
      <c r="I30" s="318"/>
      <c r="J30" s="293"/>
      <c r="K30" s="335"/>
      <c r="L30" s="335"/>
      <c r="M30" s="313" t="s">
        <v>34</v>
      </c>
      <c r="N30" s="313"/>
      <c r="O30" s="313"/>
      <c r="P30" s="313"/>
      <c r="Q30" s="313"/>
      <c r="R30" s="248"/>
    </row>
    <row r="31" spans="1:19" x14ac:dyDescent="0.2">
      <c r="A31" s="286"/>
      <c r="B31" s="315"/>
      <c r="C31" s="334"/>
      <c r="D31" s="334"/>
      <c r="E31" s="334"/>
      <c r="F31" s="334"/>
      <c r="G31" s="334"/>
      <c r="H31" s="334"/>
      <c r="I31" s="318"/>
      <c r="J31" s="293"/>
      <c r="K31" s="335"/>
      <c r="L31" s="335"/>
      <c r="M31" s="68"/>
      <c r="N31" s="68"/>
      <c r="O31" s="68"/>
      <c r="P31" s="68"/>
      <c r="Q31" s="68"/>
      <c r="R31" s="248"/>
    </row>
    <row r="32" spans="1:19" ht="26.25" customHeight="1" x14ac:dyDescent="0.2">
      <c r="A32" s="286"/>
      <c r="B32" s="315"/>
      <c r="C32" s="302" t="s">
        <v>163</v>
      </c>
      <c r="D32" s="302"/>
      <c r="E32" s="302"/>
      <c r="F32" s="302"/>
      <c r="G32" s="302"/>
      <c r="H32" s="302"/>
      <c r="I32" s="318"/>
      <c r="J32" s="293"/>
      <c r="K32" s="335" t="s">
        <v>54</v>
      </c>
      <c r="L32" s="335"/>
      <c r="M32" s="335"/>
      <c r="N32" s="335"/>
      <c r="O32" s="335"/>
      <c r="P32" s="335"/>
      <c r="Q32" s="335"/>
      <c r="R32" s="248"/>
    </row>
    <row r="33" spans="1:18" ht="13.5" thickBot="1" x14ac:dyDescent="0.25">
      <c r="A33" s="287"/>
      <c r="B33" s="316"/>
      <c r="C33" s="338"/>
      <c r="D33" s="338"/>
      <c r="E33" s="338"/>
      <c r="F33" s="338"/>
      <c r="G33" s="338"/>
      <c r="H33" s="338"/>
      <c r="I33" s="319"/>
      <c r="J33" s="294"/>
      <c r="K33" s="322"/>
      <c r="L33" s="322"/>
      <c r="M33" s="322"/>
      <c r="N33" s="322"/>
      <c r="O33" s="322"/>
      <c r="P33" s="322"/>
      <c r="Q33" s="322"/>
      <c r="R33" s="249"/>
    </row>
    <row r="34" spans="1:18" ht="24" customHeight="1" x14ac:dyDescent="0.2">
      <c r="A34" s="64" t="s">
        <v>35</v>
      </c>
      <c r="B34" s="314"/>
      <c r="C34" s="242" t="s">
        <v>131</v>
      </c>
      <c r="D34" s="242"/>
      <c r="E34" s="242"/>
      <c r="F34" s="242"/>
      <c r="G34" s="242"/>
      <c r="H34" s="242"/>
      <c r="I34" s="317"/>
      <c r="J34" s="327"/>
      <c r="K34" s="333" t="s">
        <v>105</v>
      </c>
      <c r="L34" s="333"/>
      <c r="M34" s="333"/>
      <c r="N34" s="333"/>
      <c r="O34" s="333"/>
      <c r="P34" s="333"/>
      <c r="Q34" s="333"/>
      <c r="R34" s="250"/>
    </row>
    <row r="35" spans="1:18" ht="21" customHeight="1" x14ac:dyDescent="0.2">
      <c r="A35" s="320" t="s">
        <v>61</v>
      </c>
      <c r="B35" s="315"/>
      <c r="C35" s="243"/>
      <c r="D35" s="243"/>
      <c r="E35" s="243"/>
      <c r="F35" s="243"/>
      <c r="G35" s="243"/>
      <c r="H35" s="243"/>
      <c r="I35" s="318"/>
      <c r="J35" s="328"/>
      <c r="K35" s="312"/>
      <c r="L35" s="312"/>
      <c r="M35" s="312"/>
      <c r="N35" s="312"/>
      <c r="O35" s="312"/>
      <c r="P35" s="312"/>
      <c r="Q35" s="312"/>
      <c r="R35" s="251"/>
    </row>
    <row r="36" spans="1:18" ht="12.75" customHeight="1" x14ac:dyDescent="0.2">
      <c r="A36" s="320"/>
      <c r="B36" s="315"/>
      <c r="C36" s="62"/>
      <c r="D36" s="69"/>
      <c r="E36" s="69"/>
      <c r="F36" s="69"/>
      <c r="G36" s="69"/>
      <c r="H36" s="69"/>
      <c r="I36" s="318"/>
      <c r="J36" s="328"/>
      <c r="K36" s="324" t="s">
        <v>106</v>
      </c>
      <c r="L36" s="266">
        <v>9</v>
      </c>
      <c r="M36" s="256">
        <f>L36*M48</f>
        <v>9</v>
      </c>
      <c r="N36" s="258">
        <f>L36*N48</f>
        <v>18</v>
      </c>
      <c r="O36" s="258">
        <f>L36*O48</f>
        <v>27</v>
      </c>
      <c r="P36" s="258">
        <f>L36*P48</f>
        <v>36</v>
      </c>
      <c r="Q36" s="258">
        <f>L36*Q48</f>
        <v>45</v>
      </c>
      <c r="R36" s="251"/>
    </row>
    <row r="37" spans="1:18" ht="12.75" customHeight="1" x14ac:dyDescent="0.2">
      <c r="A37" s="320"/>
      <c r="B37" s="315"/>
      <c r="C37" s="246" t="s">
        <v>164</v>
      </c>
      <c r="D37" s="246"/>
      <c r="E37" s="246"/>
      <c r="F37" s="246"/>
      <c r="G37" s="246"/>
      <c r="H37" s="246"/>
      <c r="I37" s="318"/>
      <c r="J37" s="328"/>
      <c r="K37" s="324"/>
      <c r="L37" s="266"/>
      <c r="M37" s="257"/>
      <c r="N37" s="259"/>
      <c r="O37" s="259"/>
      <c r="P37" s="259"/>
      <c r="Q37" s="259"/>
      <c r="R37" s="251"/>
    </row>
    <row r="38" spans="1:18" x14ac:dyDescent="0.2">
      <c r="A38" s="320"/>
      <c r="B38" s="315"/>
      <c r="C38" s="246"/>
      <c r="D38" s="246"/>
      <c r="E38" s="246"/>
      <c r="F38" s="246"/>
      <c r="G38" s="246"/>
      <c r="H38" s="246"/>
      <c r="I38" s="318"/>
      <c r="J38" s="328"/>
      <c r="K38" s="324"/>
      <c r="L38" s="266">
        <v>6</v>
      </c>
      <c r="M38" s="256">
        <f>L38*M48</f>
        <v>6</v>
      </c>
      <c r="N38" s="258">
        <f>L38*N48</f>
        <v>12</v>
      </c>
      <c r="O38" s="258">
        <f>L38*O48</f>
        <v>18</v>
      </c>
      <c r="P38" s="258">
        <f>L38*P48</f>
        <v>24</v>
      </c>
      <c r="Q38" s="258">
        <f>L38*Q48</f>
        <v>30</v>
      </c>
      <c r="R38" s="251"/>
    </row>
    <row r="39" spans="1:18" x14ac:dyDescent="0.2">
      <c r="A39" s="320"/>
      <c r="B39" s="315"/>
      <c r="C39" s="246"/>
      <c r="D39" s="246"/>
      <c r="E39" s="246"/>
      <c r="F39" s="246"/>
      <c r="G39" s="246"/>
      <c r="H39" s="246"/>
      <c r="I39" s="318"/>
      <c r="J39" s="328"/>
      <c r="K39" s="324"/>
      <c r="L39" s="266"/>
      <c r="M39" s="257"/>
      <c r="N39" s="259"/>
      <c r="O39" s="259"/>
      <c r="P39" s="259"/>
      <c r="Q39" s="259"/>
      <c r="R39" s="251"/>
    </row>
    <row r="40" spans="1:18" ht="12.75" customHeight="1" x14ac:dyDescent="0.2">
      <c r="A40" s="320"/>
      <c r="B40" s="315"/>
      <c r="C40" s="246"/>
      <c r="D40" s="246"/>
      <c r="E40" s="246"/>
      <c r="F40" s="246"/>
      <c r="G40" s="246"/>
      <c r="H40" s="246"/>
      <c r="I40" s="318"/>
      <c r="J40" s="328"/>
      <c r="K40" s="324"/>
      <c r="L40" s="266">
        <v>4</v>
      </c>
      <c r="M40" s="256">
        <f>L40*M48</f>
        <v>4</v>
      </c>
      <c r="N40" s="256">
        <f>L40*N48</f>
        <v>8</v>
      </c>
      <c r="O40" s="258">
        <f>L40*O48</f>
        <v>12</v>
      </c>
      <c r="P40" s="258">
        <f>L40*P48</f>
        <v>16</v>
      </c>
      <c r="Q40" s="258">
        <f>L40*Q48</f>
        <v>20</v>
      </c>
      <c r="R40" s="251"/>
    </row>
    <row r="41" spans="1:18" ht="12.75" customHeight="1" x14ac:dyDescent="0.2">
      <c r="A41" s="320"/>
      <c r="B41" s="315"/>
      <c r="C41" s="62"/>
      <c r="D41" s="70"/>
      <c r="E41" s="70"/>
      <c r="F41" s="70"/>
      <c r="G41" s="70"/>
      <c r="H41" s="70"/>
      <c r="I41" s="318"/>
      <c r="J41" s="328"/>
      <c r="K41" s="324"/>
      <c r="L41" s="266"/>
      <c r="M41" s="257"/>
      <c r="N41" s="257"/>
      <c r="O41" s="259"/>
      <c r="P41" s="259"/>
      <c r="Q41" s="259"/>
      <c r="R41" s="251"/>
    </row>
    <row r="42" spans="1:18" x14ac:dyDescent="0.2">
      <c r="A42" s="320"/>
      <c r="B42" s="315"/>
      <c r="C42" s="243" t="s">
        <v>165</v>
      </c>
      <c r="D42" s="243"/>
      <c r="E42" s="243"/>
      <c r="F42" s="243"/>
      <c r="G42" s="243"/>
      <c r="H42" s="243"/>
      <c r="I42" s="318"/>
      <c r="J42" s="328"/>
      <c r="K42" s="324"/>
      <c r="L42" s="266">
        <v>3</v>
      </c>
      <c r="M42" s="325">
        <f>L42*M48</f>
        <v>3</v>
      </c>
      <c r="N42" s="256">
        <f>L42*N48</f>
        <v>6</v>
      </c>
      <c r="O42" s="256">
        <f>L42*O48</f>
        <v>9</v>
      </c>
      <c r="P42" s="258">
        <f>L42*P48</f>
        <v>12</v>
      </c>
      <c r="Q42" s="258">
        <f>L42*Q48</f>
        <v>15</v>
      </c>
      <c r="R42" s="251"/>
    </row>
    <row r="43" spans="1:18" x14ac:dyDescent="0.2">
      <c r="A43" s="320"/>
      <c r="B43" s="315"/>
      <c r="C43" s="243"/>
      <c r="D43" s="243"/>
      <c r="E43" s="243"/>
      <c r="F43" s="243"/>
      <c r="G43" s="243"/>
      <c r="H43" s="243"/>
      <c r="I43" s="318"/>
      <c r="J43" s="328"/>
      <c r="K43" s="324"/>
      <c r="L43" s="266"/>
      <c r="M43" s="326"/>
      <c r="N43" s="257"/>
      <c r="O43" s="257"/>
      <c r="P43" s="259"/>
      <c r="Q43" s="259"/>
      <c r="R43" s="251"/>
    </row>
    <row r="44" spans="1:18" ht="12.75" customHeight="1" x14ac:dyDescent="0.2">
      <c r="A44" s="320"/>
      <c r="B44" s="315"/>
      <c r="C44" s="243"/>
      <c r="D44" s="243"/>
      <c r="E44" s="243"/>
      <c r="F44" s="243"/>
      <c r="G44" s="243"/>
      <c r="H44" s="243"/>
      <c r="I44" s="318"/>
      <c r="J44" s="328"/>
      <c r="K44" s="324"/>
      <c r="L44" s="266">
        <v>2</v>
      </c>
      <c r="M44" s="325">
        <f>L44*M48</f>
        <v>2</v>
      </c>
      <c r="N44" s="256">
        <f>L44*N48</f>
        <v>4</v>
      </c>
      <c r="O44" s="256">
        <f>L44*O48</f>
        <v>6</v>
      </c>
      <c r="P44" s="256">
        <f>L44*P48</f>
        <v>8</v>
      </c>
      <c r="Q44" s="258">
        <f>L44*Q48</f>
        <v>10</v>
      </c>
      <c r="R44" s="251"/>
    </row>
    <row r="45" spans="1:18" x14ac:dyDescent="0.2">
      <c r="A45" s="320"/>
      <c r="B45" s="315"/>
      <c r="C45" s="243"/>
      <c r="D45" s="243"/>
      <c r="E45" s="243"/>
      <c r="F45" s="243"/>
      <c r="G45" s="243"/>
      <c r="H45" s="243"/>
      <c r="I45" s="318"/>
      <c r="J45" s="328"/>
      <c r="K45" s="324"/>
      <c r="L45" s="266"/>
      <c r="M45" s="326"/>
      <c r="N45" s="257"/>
      <c r="O45" s="257"/>
      <c r="P45" s="257"/>
      <c r="Q45" s="259"/>
      <c r="R45" s="251"/>
    </row>
    <row r="46" spans="1:18" x14ac:dyDescent="0.2">
      <c r="A46" s="320"/>
      <c r="B46" s="315"/>
      <c r="C46" s="243"/>
      <c r="D46" s="243"/>
      <c r="E46" s="243"/>
      <c r="F46" s="243"/>
      <c r="G46" s="243"/>
      <c r="H46" s="243"/>
      <c r="I46" s="318"/>
      <c r="J46" s="328"/>
      <c r="K46" s="324"/>
      <c r="L46" s="266">
        <v>1</v>
      </c>
      <c r="M46" s="325">
        <f>L46*M48</f>
        <v>1</v>
      </c>
      <c r="N46" s="325">
        <f>L46*N48</f>
        <v>2</v>
      </c>
      <c r="O46" s="325">
        <f>L46*O48</f>
        <v>3</v>
      </c>
      <c r="P46" s="256">
        <f>L46*P48</f>
        <v>4</v>
      </c>
      <c r="Q46" s="256">
        <f>L46*Q48</f>
        <v>5</v>
      </c>
      <c r="R46" s="251"/>
    </row>
    <row r="47" spans="1:18" x14ac:dyDescent="0.2">
      <c r="A47" s="320"/>
      <c r="B47" s="315"/>
      <c r="C47" s="243"/>
      <c r="D47" s="243"/>
      <c r="E47" s="243"/>
      <c r="F47" s="243"/>
      <c r="G47" s="243"/>
      <c r="H47" s="243"/>
      <c r="I47" s="318"/>
      <c r="J47" s="328"/>
      <c r="K47" s="324"/>
      <c r="L47" s="266"/>
      <c r="M47" s="326"/>
      <c r="N47" s="326"/>
      <c r="O47" s="326"/>
      <c r="P47" s="257"/>
      <c r="Q47" s="257"/>
      <c r="R47" s="251"/>
    </row>
    <row r="48" spans="1:18" x14ac:dyDescent="0.2">
      <c r="A48" s="320"/>
      <c r="B48" s="315"/>
      <c r="C48" s="69"/>
      <c r="D48" s="69"/>
      <c r="E48" s="69"/>
      <c r="F48" s="69"/>
      <c r="G48" s="69"/>
      <c r="H48" s="69"/>
      <c r="I48" s="318"/>
      <c r="J48" s="328"/>
      <c r="K48" s="331"/>
      <c r="L48" s="331"/>
      <c r="M48" s="71">
        <v>1</v>
      </c>
      <c r="N48" s="71">
        <v>2</v>
      </c>
      <c r="O48" s="71">
        <v>3</v>
      </c>
      <c r="P48" s="71">
        <v>4</v>
      </c>
      <c r="Q48" s="71">
        <v>5</v>
      </c>
      <c r="R48" s="251"/>
    </row>
    <row r="49" spans="1:18" ht="12.75" customHeight="1" x14ac:dyDescent="0.2">
      <c r="A49" s="320"/>
      <c r="B49" s="315"/>
      <c r="C49" s="244" t="s">
        <v>121</v>
      </c>
      <c r="D49" s="280"/>
      <c r="E49" s="280"/>
      <c r="F49" s="280"/>
      <c r="G49" s="280"/>
      <c r="H49" s="280"/>
      <c r="I49" s="318"/>
      <c r="J49" s="328"/>
      <c r="K49" s="67"/>
      <c r="L49" s="67"/>
      <c r="M49" s="344" t="s">
        <v>103</v>
      </c>
      <c r="N49" s="344" t="s">
        <v>108</v>
      </c>
      <c r="O49" s="344" t="s">
        <v>102</v>
      </c>
      <c r="P49" s="344" t="s">
        <v>104</v>
      </c>
      <c r="Q49" s="344" t="s">
        <v>97</v>
      </c>
      <c r="R49" s="251"/>
    </row>
    <row r="50" spans="1:18" ht="22.5" customHeight="1" x14ac:dyDescent="0.2">
      <c r="A50" s="320"/>
      <c r="B50" s="315"/>
      <c r="C50" s="280" t="s">
        <v>166</v>
      </c>
      <c r="D50" s="243" t="s">
        <v>167</v>
      </c>
      <c r="E50" s="243"/>
      <c r="F50" s="243"/>
      <c r="G50" s="243"/>
      <c r="H50" s="243"/>
      <c r="I50" s="318"/>
      <c r="J50" s="328"/>
      <c r="K50" s="72"/>
      <c r="L50" s="72"/>
      <c r="M50" s="345"/>
      <c r="N50" s="345"/>
      <c r="O50" s="345"/>
      <c r="P50" s="345"/>
      <c r="Q50" s="345"/>
      <c r="R50" s="251"/>
    </row>
    <row r="51" spans="1:18" ht="27" customHeight="1" x14ac:dyDescent="0.2">
      <c r="A51" s="320"/>
      <c r="B51" s="315"/>
      <c r="C51" s="280"/>
      <c r="D51" s="243"/>
      <c r="E51" s="243"/>
      <c r="F51" s="243"/>
      <c r="G51" s="243"/>
      <c r="H51" s="243"/>
      <c r="I51" s="318"/>
      <c r="J51" s="328"/>
      <c r="K51" s="67"/>
      <c r="L51" s="67"/>
      <c r="M51" s="341" t="s">
        <v>107</v>
      </c>
      <c r="N51" s="342"/>
      <c r="O51" s="342"/>
      <c r="P51" s="342"/>
      <c r="Q51" s="343"/>
      <c r="R51" s="251"/>
    </row>
    <row r="52" spans="1:18" ht="20.25" customHeight="1" x14ac:dyDescent="0.2">
      <c r="A52" s="320"/>
      <c r="B52" s="315"/>
      <c r="C52" s="280"/>
      <c r="D52" s="243"/>
      <c r="E52" s="243"/>
      <c r="F52" s="243"/>
      <c r="G52" s="243"/>
      <c r="H52" s="243"/>
      <c r="I52" s="318"/>
      <c r="J52" s="328"/>
      <c r="K52" s="67"/>
      <c r="L52" s="67"/>
      <c r="M52" s="73"/>
      <c r="N52" s="73"/>
      <c r="O52" s="73"/>
      <c r="P52" s="73"/>
      <c r="Q52" s="73"/>
      <c r="R52" s="74"/>
    </row>
    <row r="53" spans="1:18" ht="11.25" customHeight="1" thickBot="1" x14ac:dyDescent="0.25">
      <c r="A53" s="321"/>
      <c r="B53" s="315"/>
      <c r="C53" s="337"/>
      <c r="D53" s="337"/>
      <c r="E53" s="337"/>
      <c r="F53" s="337"/>
      <c r="G53" s="337"/>
      <c r="H53" s="337"/>
      <c r="I53" s="318"/>
      <c r="J53" s="328"/>
      <c r="K53" s="332"/>
      <c r="L53" s="332"/>
      <c r="M53" s="332"/>
      <c r="N53" s="332"/>
      <c r="O53" s="332"/>
      <c r="P53" s="332"/>
      <c r="Q53" s="332"/>
      <c r="R53" s="248"/>
    </row>
    <row r="54" spans="1:18" ht="32.25" customHeight="1" x14ac:dyDescent="0.2">
      <c r="A54" s="65" t="s">
        <v>36</v>
      </c>
      <c r="B54" s="314"/>
      <c r="C54" s="242" t="s">
        <v>132</v>
      </c>
      <c r="D54" s="242"/>
      <c r="E54" s="242"/>
      <c r="F54" s="242"/>
      <c r="G54" s="242"/>
      <c r="H54" s="242"/>
      <c r="I54" s="253"/>
      <c r="J54" s="327"/>
      <c r="K54" s="339"/>
      <c r="L54" s="339"/>
      <c r="M54" s="339"/>
      <c r="N54" s="339"/>
      <c r="O54" s="339"/>
      <c r="P54" s="339"/>
      <c r="Q54" s="339"/>
      <c r="R54" s="250"/>
    </row>
    <row r="55" spans="1:18" ht="25.5" customHeight="1" x14ac:dyDescent="0.2">
      <c r="A55" s="286" t="s">
        <v>38</v>
      </c>
      <c r="B55" s="315"/>
      <c r="C55" s="243" t="s">
        <v>134</v>
      </c>
      <c r="D55" s="243"/>
      <c r="E55" s="243"/>
      <c r="F55" s="243"/>
      <c r="G55" s="243"/>
      <c r="H55" s="243"/>
      <c r="I55" s="254"/>
      <c r="J55" s="328"/>
      <c r="K55" s="260" t="s">
        <v>66</v>
      </c>
      <c r="L55" s="261"/>
      <c r="M55" s="330" t="s">
        <v>62</v>
      </c>
      <c r="N55" s="330" t="s">
        <v>63</v>
      </c>
      <c r="O55" s="330"/>
      <c r="P55" s="330"/>
      <c r="Q55" s="330"/>
      <c r="R55" s="251"/>
    </row>
    <row r="56" spans="1:18" ht="24.95" customHeight="1" x14ac:dyDescent="0.2">
      <c r="A56" s="286"/>
      <c r="B56" s="315"/>
      <c r="C56" s="243" t="s">
        <v>133</v>
      </c>
      <c r="D56" s="243"/>
      <c r="E56" s="243"/>
      <c r="F56" s="243"/>
      <c r="G56" s="243"/>
      <c r="H56" s="243"/>
      <c r="I56" s="254"/>
      <c r="J56" s="328"/>
      <c r="K56" s="262"/>
      <c r="L56" s="263"/>
      <c r="M56" s="330"/>
      <c r="N56" s="330"/>
      <c r="O56" s="330"/>
      <c r="P56" s="330"/>
      <c r="Q56" s="330"/>
      <c r="R56" s="251"/>
    </row>
    <row r="57" spans="1:18" ht="23.25" customHeight="1" x14ac:dyDescent="0.2">
      <c r="A57" s="286"/>
      <c r="B57" s="315"/>
      <c r="C57" s="244" t="s">
        <v>168</v>
      </c>
      <c r="D57" s="244"/>
      <c r="E57" s="244"/>
      <c r="F57" s="244"/>
      <c r="G57" s="244"/>
      <c r="H57" s="244"/>
      <c r="I57" s="254"/>
      <c r="J57" s="328"/>
      <c r="K57" s="265" t="s">
        <v>113</v>
      </c>
      <c r="L57" s="265"/>
      <c r="M57" s="264" t="s">
        <v>58</v>
      </c>
      <c r="N57" s="264" t="s">
        <v>110</v>
      </c>
      <c r="O57" s="264"/>
      <c r="P57" s="264"/>
      <c r="Q57" s="264"/>
      <c r="R57" s="251"/>
    </row>
    <row r="58" spans="1:18" ht="24.95" customHeight="1" x14ac:dyDescent="0.2">
      <c r="A58" s="286"/>
      <c r="B58" s="315"/>
      <c r="C58" s="245" t="s">
        <v>135</v>
      </c>
      <c r="D58" s="243"/>
      <c r="E58" s="243"/>
      <c r="F58" s="243"/>
      <c r="G58" s="243"/>
      <c r="H58" s="243"/>
      <c r="I58" s="254"/>
      <c r="J58" s="328"/>
      <c r="K58" s="265"/>
      <c r="L58" s="265"/>
      <c r="M58" s="264"/>
      <c r="N58" s="264"/>
      <c r="O58" s="264"/>
      <c r="P58" s="264"/>
      <c r="Q58" s="264"/>
      <c r="R58" s="251"/>
    </row>
    <row r="59" spans="1:18" ht="24.95" customHeight="1" x14ac:dyDescent="0.2">
      <c r="A59" s="286"/>
      <c r="B59" s="315"/>
      <c r="C59" s="243"/>
      <c r="D59" s="243"/>
      <c r="E59" s="243"/>
      <c r="F59" s="243"/>
      <c r="G59" s="243"/>
      <c r="H59" s="243"/>
      <c r="I59" s="254"/>
      <c r="J59" s="328"/>
      <c r="K59" s="265"/>
      <c r="L59" s="265"/>
      <c r="M59" s="264"/>
      <c r="N59" s="264"/>
      <c r="O59" s="264"/>
      <c r="P59" s="264"/>
      <c r="Q59" s="264"/>
      <c r="R59" s="251"/>
    </row>
    <row r="60" spans="1:18" ht="24.95" customHeight="1" x14ac:dyDescent="0.2">
      <c r="A60" s="286"/>
      <c r="B60" s="315"/>
      <c r="C60" s="243"/>
      <c r="D60" s="243"/>
      <c r="E60" s="243"/>
      <c r="F60" s="243"/>
      <c r="G60" s="243"/>
      <c r="H60" s="243"/>
      <c r="I60" s="254"/>
      <c r="J60" s="328"/>
      <c r="K60" s="265"/>
      <c r="L60" s="265"/>
      <c r="M60" s="264"/>
      <c r="N60" s="264"/>
      <c r="O60" s="264"/>
      <c r="P60" s="264"/>
      <c r="Q60" s="264"/>
      <c r="R60" s="251"/>
    </row>
    <row r="61" spans="1:18" ht="24.95" customHeight="1" x14ac:dyDescent="0.2">
      <c r="A61" s="286"/>
      <c r="B61" s="315"/>
      <c r="C61" s="244" t="s">
        <v>37</v>
      </c>
      <c r="D61" s="244"/>
      <c r="E61" s="244"/>
      <c r="F61" s="244"/>
      <c r="G61" s="244"/>
      <c r="H61" s="244"/>
      <c r="I61" s="254"/>
      <c r="J61" s="328"/>
      <c r="K61" s="265"/>
      <c r="L61" s="265"/>
      <c r="M61" s="264"/>
      <c r="N61" s="264"/>
      <c r="O61" s="264"/>
      <c r="P61" s="264"/>
      <c r="Q61" s="264"/>
      <c r="R61" s="251"/>
    </row>
    <row r="62" spans="1:18" ht="23.1" customHeight="1" x14ac:dyDescent="0.2">
      <c r="A62" s="286"/>
      <c r="B62" s="315"/>
      <c r="C62" s="243" t="s">
        <v>169</v>
      </c>
      <c r="D62" s="243"/>
      <c r="E62" s="243"/>
      <c r="F62" s="243"/>
      <c r="G62" s="243"/>
      <c r="H62" s="243"/>
      <c r="I62" s="254"/>
      <c r="J62" s="328"/>
      <c r="K62" s="265"/>
      <c r="L62" s="265"/>
      <c r="M62" s="264"/>
      <c r="N62" s="264"/>
      <c r="O62" s="264"/>
      <c r="P62" s="264"/>
      <c r="Q62" s="264"/>
      <c r="R62" s="251"/>
    </row>
    <row r="63" spans="1:18" ht="23.1" customHeight="1" x14ac:dyDescent="0.2">
      <c r="A63" s="286"/>
      <c r="B63" s="315"/>
      <c r="C63" s="243"/>
      <c r="D63" s="243"/>
      <c r="E63" s="243"/>
      <c r="F63" s="243"/>
      <c r="G63" s="243"/>
      <c r="H63" s="243"/>
      <c r="I63" s="254"/>
      <c r="J63" s="328"/>
      <c r="K63" s="268" t="s">
        <v>125</v>
      </c>
      <c r="L63" s="268"/>
      <c r="M63" s="264" t="s">
        <v>59</v>
      </c>
      <c r="N63" s="264" t="s">
        <v>111</v>
      </c>
      <c r="O63" s="264"/>
      <c r="P63" s="264"/>
      <c r="Q63" s="264"/>
      <c r="R63" s="251"/>
    </row>
    <row r="64" spans="1:18" ht="23.1" customHeight="1" x14ac:dyDescent="0.2">
      <c r="A64" s="286"/>
      <c r="B64" s="315"/>
      <c r="C64" s="243"/>
      <c r="D64" s="243"/>
      <c r="E64" s="243"/>
      <c r="F64" s="243"/>
      <c r="G64" s="243"/>
      <c r="H64" s="243"/>
      <c r="I64" s="254"/>
      <c r="J64" s="328"/>
      <c r="K64" s="268"/>
      <c r="L64" s="268"/>
      <c r="M64" s="264"/>
      <c r="N64" s="264"/>
      <c r="O64" s="264"/>
      <c r="P64" s="264"/>
      <c r="Q64" s="264"/>
      <c r="R64" s="251"/>
    </row>
    <row r="65" spans="1:18" ht="23.1" customHeight="1" x14ac:dyDescent="0.2">
      <c r="A65" s="286"/>
      <c r="B65" s="315"/>
      <c r="C65" s="244" t="s">
        <v>273</v>
      </c>
      <c r="D65" s="244"/>
      <c r="E65" s="244"/>
      <c r="F65" s="244"/>
      <c r="G65" s="244"/>
      <c r="H65" s="244"/>
      <c r="I65" s="254"/>
      <c r="J65" s="328"/>
      <c r="K65" s="268"/>
      <c r="L65" s="268"/>
      <c r="M65" s="264"/>
      <c r="N65" s="264"/>
      <c r="O65" s="264"/>
      <c r="P65" s="264"/>
      <c r="Q65" s="264"/>
      <c r="R65" s="251"/>
    </row>
    <row r="66" spans="1:18" ht="23.1" customHeight="1" x14ac:dyDescent="0.2">
      <c r="A66" s="286"/>
      <c r="B66" s="315"/>
      <c r="C66" s="245" t="s">
        <v>137</v>
      </c>
      <c r="D66" s="246"/>
      <c r="E66" s="246"/>
      <c r="F66" s="246"/>
      <c r="G66" s="246"/>
      <c r="H66" s="246"/>
      <c r="I66" s="254"/>
      <c r="J66" s="328"/>
      <c r="K66" s="268"/>
      <c r="L66" s="268"/>
      <c r="M66" s="264"/>
      <c r="N66" s="264"/>
      <c r="O66" s="264"/>
      <c r="P66" s="264"/>
      <c r="Q66" s="264"/>
      <c r="R66" s="251"/>
    </row>
    <row r="67" spans="1:18" ht="23.1" customHeight="1" x14ac:dyDescent="0.2">
      <c r="A67" s="286"/>
      <c r="B67" s="315"/>
      <c r="C67" s="246"/>
      <c r="D67" s="246"/>
      <c r="E67" s="246"/>
      <c r="F67" s="246"/>
      <c r="G67" s="246"/>
      <c r="H67" s="246"/>
      <c r="I67" s="254"/>
      <c r="J67" s="328"/>
      <c r="K67" s="268"/>
      <c r="L67" s="268"/>
      <c r="M67" s="264"/>
      <c r="N67" s="264"/>
      <c r="O67" s="264"/>
      <c r="P67" s="264"/>
      <c r="Q67" s="264"/>
      <c r="R67" s="251"/>
    </row>
    <row r="68" spans="1:18" ht="23.1" customHeight="1" x14ac:dyDescent="0.2">
      <c r="A68" s="286"/>
      <c r="B68" s="315"/>
      <c r="C68" s="244" t="s">
        <v>120</v>
      </c>
      <c r="D68" s="244"/>
      <c r="E68" s="244"/>
      <c r="F68" s="244"/>
      <c r="G68" s="244"/>
      <c r="H68" s="244"/>
      <c r="I68" s="254"/>
      <c r="J68" s="328"/>
      <c r="K68" s="268"/>
      <c r="L68" s="268"/>
      <c r="M68" s="264"/>
      <c r="N68" s="264"/>
      <c r="O68" s="264"/>
      <c r="P68" s="264"/>
      <c r="Q68" s="264"/>
      <c r="R68" s="251"/>
    </row>
    <row r="69" spans="1:18" ht="23.1" customHeight="1" x14ac:dyDescent="0.2">
      <c r="A69" s="286"/>
      <c r="B69" s="315"/>
      <c r="C69" s="280" t="s">
        <v>119</v>
      </c>
      <c r="D69" s="280"/>
      <c r="E69" s="280"/>
      <c r="F69" s="280"/>
      <c r="G69" s="280"/>
      <c r="H69" s="280"/>
      <c r="I69" s="254"/>
      <c r="J69" s="328"/>
      <c r="K69" s="267" t="s">
        <v>126</v>
      </c>
      <c r="L69" s="267"/>
      <c r="M69" s="340" t="s">
        <v>60</v>
      </c>
      <c r="N69" s="340" t="s">
        <v>112</v>
      </c>
      <c r="O69" s="340"/>
      <c r="P69" s="340"/>
      <c r="Q69" s="340"/>
      <c r="R69" s="251"/>
    </row>
    <row r="70" spans="1:18" ht="23.1" customHeight="1" x14ac:dyDescent="0.2">
      <c r="A70" s="286"/>
      <c r="B70" s="315"/>
      <c r="C70" s="280"/>
      <c r="D70" s="280"/>
      <c r="E70" s="280"/>
      <c r="F70" s="280"/>
      <c r="G70" s="280"/>
      <c r="H70" s="280"/>
      <c r="I70" s="254"/>
      <c r="J70" s="328"/>
      <c r="K70" s="267"/>
      <c r="L70" s="267"/>
      <c r="M70" s="340"/>
      <c r="N70" s="340"/>
      <c r="O70" s="340"/>
      <c r="P70" s="340"/>
      <c r="Q70" s="340"/>
      <c r="R70" s="251"/>
    </row>
    <row r="71" spans="1:18" ht="23.1" customHeight="1" x14ac:dyDescent="0.2">
      <c r="A71" s="286"/>
      <c r="B71" s="315"/>
      <c r="C71" s="244" t="s">
        <v>80</v>
      </c>
      <c r="D71" s="244"/>
      <c r="E71" s="244"/>
      <c r="F71" s="244"/>
      <c r="G71" s="244"/>
      <c r="H71" s="244"/>
      <c r="I71" s="254"/>
      <c r="J71" s="328"/>
      <c r="K71" s="267"/>
      <c r="L71" s="267"/>
      <c r="M71" s="340"/>
      <c r="N71" s="340"/>
      <c r="O71" s="340"/>
      <c r="P71" s="340"/>
      <c r="Q71" s="340"/>
      <c r="R71" s="251"/>
    </row>
    <row r="72" spans="1:18" ht="23.1" customHeight="1" x14ac:dyDescent="0.2">
      <c r="A72" s="286"/>
      <c r="B72" s="315"/>
      <c r="C72" s="280" t="s">
        <v>136</v>
      </c>
      <c r="D72" s="280"/>
      <c r="E72" s="280"/>
      <c r="F72" s="280"/>
      <c r="G72" s="280"/>
      <c r="H72" s="280"/>
      <c r="I72" s="254"/>
      <c r="J72" s="328"/>
      <c r="K72" s="267"/>
      <c r="L72" s="267"/>
      <c r="M72" s="340"/>
      <c r="N72" s="340"/>
      <c r="O72" s="340"/>
      <c r="P72" s="340"/>
      <c r="Q72" s="340"/>
      <c r="R72" s="251"/>
    </row>
    <row r="73" spans="1:18" ht="23.1" customHeight="1" x14ac:dyDescent="0.2">
      <c r="A73" s="286"/>
      <c r="B73" s="315"/>
      <c r="C73" s="280"/>
      <c r="D73" s="280"/>
      <c r="E73" s="280"/>
      <c r="F73" s="280"/>
      <c r="G73" s="280"/>
      <c r="H73" s="280"/>
      <c r="I73" s="254"/>
      <c r="J73" s="328"/>
      <c r="K73" s="267"/>
      <c r="L73" s="267"/>
      <c r="M73" s="340"/>
      <c r="N73" s="340"/>
      <c r="O73" s="340"/>
      <c r="P73" s="340"/>
      <c r="Q73" s="340"/>
      <c r="R73" s="251"/>
    </row>
    <row r="74" spans="1:18" ht="22.5" customHeight="1" x14ac:dyDescent="0.2">
      <c r="A74" s="286"/>
      <c r="B74" s="315"/>
      <c r="C74" s="280"/>
      <c r="D74" s="280"/>
      <c r="E74" s="280"/>
      <c r="F74" s="280"/>
      <c r="G74" s="280"/>
      <c r="H74" s="280"/>
      <c r="I74" s="254"/>
      <c r="J74" s="328"/>
      <c r="K74" s="267"/>
      <c r="L74" s="267"/>
      <c r="M74" s="340"/>
      <c r="N74" s="340"/>
      <c r="O74" s="340"/>
      <c r="P74" s="340"/>
      <c r="Q74" s="340"/>
      <c r="R74" s="251"/>
    </row>
    <row r="75" spans="1:18" ht="18" customHeight="1" thickBot="1" x14ac:dyDescent="0.25">
      <c r="A75" s="287"/>
      <c r="B75" s="316"/>
      <c r="C75" s="338"/>
      <c r="D75" s="338"/>
      <c r="E75" s="338"/>
      <c r="F75" s="338"/>
      <c r="G75" s="338"/>
      <c r="H75" s="338"/>
      <c r="I75" s="255"/>
      <c r="J75" s="329"/>
      <c r="K75" s="322"/>
      <c r="L75" s="322"/>
      <c r="M75" s="322"/>
      <c r="N75" s="322"/>
      <c r="O75" s="322"/>
      <c r="P75" s="322"/>
      <c r="Q75" s="322"/>
      <c r="R75" s="252"/>
    </row>
    <row r="79" spans="1:18" ht="12.75" customHeight="1" x14ac:dyDescent="0.2"/>
    <row r="80" spans="1:18" x14ac:dyDescent="0.2">
      <c r="F80" s="10"/>
    </row>
    <row r="81" spans="1:12" x14ac:dyDescent="0.2">
      <c r="F81" s="10"/>
    </row>
    <row r="82" spans="1:12" x14ac:dyDescent="0.2">
      <c r="F82" s="10"/>
    </row>
    <row r="83" spans="1:12" ht="12.75" customHeight="1" x14ac:dyDescent="0.2">
      <c r="F83" s="10"/>
    </row>
    <row r="85" spans="1:12" ht="12.75" customHeight="1" x14ac:dyDescent="0.2">
      <c r="B85" s="9"/>
      <c r="C85" s="9"/>
      <c r="D85" s="9"/>
      <c r="E85" s="9"/>
      <c r="F85" s="9"/>
    </row>
    <row r="86" spans="1:12" x14ac:dyDescent="0.2">
      <c r="A86" s="9"/>
      <c r="B86" s="9"/>
      <c r="C86" s="9"/>
      <c r="D86" s="9"/>
      <c r="E86" s="9"/>
      <c r="F86" s="9"/>
      <c r="I86" s="12"/>
      <c r="J86" s="323"/>
      <c r="K86" s="323"/>
      <c r="L86" s="323"/>
    </row>
    <row r="87" spans="1:12" ht="22.5" customHeight="1" x14ac:dyDescent="0.2">
      <c r="A87" s="9"/>
      <c r="B87" s="9"/>
      <c r="C87" s="9"/>
      <c r="D87" s="9"/>
      <c r="E87" s="9"/>
      <c r="F87" s="9"/>
      <c r="I87" s="13"/>
      <c r="J87" s="323"/>
      <c r="K87" s="323"/>
      <c r="L87" s="323"/>
    </row>
    <row r="88" spans="1:12" x14ac:dyDescent="0.2">
      <c r="A88" s="9"/>
      <c r="B88" s="9"/>
      <c r="C88" s="9"/>
      <c r="D88" s="9"/>
      <c r="E88" s="9"/>
      <c r="F88" s="9"/>
      <c r="I88" s="14"/>
      <c r="J88" s="15"/>
      <c r="K88" s="11"/>
      <c r="L88" s="11"/>
    </row>
    <row r="89" spans="1:12" x14ac:dyDescent="0.2">
      <c r="A89" s="9"/>
      <c r="B89" s="9"/>
      <c r="C89" s="9"/>
      <c r="D89" s="9"/>
      <c r="E89" s="9"/>
      <c r="F89" s="9"/>
    </row>
    <row r="98" spans="5:5" x14ac:dyDescent="0.2">
      <c r="E98" s="22"/>
    </row>
  </sheetData>
  <sheetProtection algorithmName="SHA-512" hashValue="zHB3rcQThykupSbQlrSptBJAMadUCqFElGZbaKh6l+mUdQmuDnKyc6xrYdhPMyJkmf05eAdZJZbFAHg8k1GIsA==" saltValue="b4lO5ZtxpL1C6i5ZB9BaFw==" spinCount="100000" sheet="1" objects="1" scenarios="1"/>
  <mergeCells count="170">
    <mergeCell ref="M36:M37"/>
    <mergeCell ref="N36:N37"/>
    <mergeCell ref="C9:E9"/>
    <mergeCell ref="F9:H9"/>
    <mergeCell ref="F10:H10"/>
    <mergeCell ref="F11:H11"/>
    <mergeCell ref="F12:H12"/>
    <mergeCell ref="C17:H18"/>
    <mergeCell ref="K15:Q15"/>
    <mergeCell ref="M22:M23"/>
    <mergeCell ref="P28:P29"/>
    <mergeCell ref="P26:P27"/>
    <mergeCell ref="P24:P25"/>
    <mergeCell ref="P22:P23"/>
    <mergeCell ref="M51:Q51"/>
    <mergeCell ref="K16:Q18"/>
    <mergeCell ref="C7:H8"/>
    <mergeCell ref="C16:E16"/>
    <mergeCell ref="F15:H15"/>
    <mergeCell ref="K10:Q12"/>
    <mergeCell ref="F13:H13"/>
    <mergeCell ref="M49:M50"/>
    <mergeCell ref="N49:N50"/>
    <mergeCell ref="O49:O50"/>
    <mergeCell ref="P49:P50"/>
    <mergeCell ref="Q49:Q50"/>
    <mergeCell ref="O36:O37"/>
    <mergeCell ref="P36:P37"/>
    <mergeCell ref="Q36:Q37"/>
    <mergeCell ref="Q38:Q39"/>
    <mergeCell ref="Q40:Q41"/>
    <mergeCell ref="Q42:Q43"/>
    <mergeCell ref="C33:H33"/>
    <mergeCell ref="C34:H35"/>
    <mergeCell ref="C37:H40"/>
    <mergeCell ref="N44:N45"/>
    <mergeCell ref="N46:N47"/>
    <mergeCell ref="M46:M47"/>
    <mergeCell ref="B54:B75"/>
    <mergeCell ref="C65:H65"/>
    <mergeCell ref="C71:H71"/>
    <mergeCell ref="C61:H61"/>
    <mergeCell ref="C72:H74"/>
    <mergeCell ref="C75:H75"/>
    <mergeCell ref="K75:Q75"/>
    <mergeCell ref="K54:Q54"/>
    <mergeCell ref="C68:H68"/>
    <mergeCell ref="N69:Q74"/>
    <mergeCell ref="M69:M74"/>
    <mergeCell ref="C69:H70"/>
    <mergeCell ref="B34:B53"/>
    <mergeCell ref="I34:I53"/>
    <mergeCell ref="J34:J53"/>
    <mergeCell ref="K48:L48"/>
    <mergeCell ref="K53:R53"/>
    <mergeCell ref="R34:R51"/>
    <mergeCell ref="K34:Q35"/>
    <mergeCell ref="C21:H21"/>
    <mergeCell ref="C26:H26"/>
    <mergeCell ref="C32:H32"/>
    <mergeCell ref="C31:H31"/>
    <mergeCell ref="K29:L31"/>
    <mergeCell ref="C22:H22"/>
    <mergeCell ref="L22:L27"/>
    <mergeCell ref="M26:M27"/>
    <mergeCell ref="C27:H27"/>
    <mergeCell ref="K32:Q32"/>
    <mergeCell ref="C49:H49"/>
    <mergeCell ref="C50:C52"/>
    <mergeCell ref="D50:H52"/>
    <mergeCell ref="C53:H53"/>
    <mergeCell ref="C42:H47"/>
    <mergeCell ref="Q44:Q45"/>
    <mergeCell ref="Q46:Q47"/>
    <mergeCell ref="J86:L87"/>
    <mergeCell ref="L36:L37"/>
    <mergeCell ref="L38:L39"/>
    <mergeCell ref="N38:N39"/>
    <mergeCell ref="N40:N41"/>
    <mergeCell ref="N42:N43"/>
    <mergeCell ref="O38:O39"/>
    <mergeCell ref="K36:K47"/>
    <mergeCell ref="M44:M45"/>
    <mergeCell ref="M42:M43"/>
    <mergeCell ref="M40:M41"/>
    <mergeCell ref="M38:M39"/>
    <mergeCell ref="L40:L41"/>
    <mergeCell ref="L42:L43"/>
    <mergeCell ref="L44:L45"/>
    <mergeCell ref="J54:J75"/>
    <mergeCell ref="M55:M56"/>
    <mergeCell ref="N55:Q56"/>
    <mergeCell ref="P38:P39"/>
    <mergeCell ref="P40:P41"/>
    <mergeCell ref="P42:P43"/>
    <mergeCell ref="P44:P45"/>
    <mergeCell ref="P46:P47"/>
    <mergeCell ref="O46:O47"/>
    <mergeCell ref="A55:A75"/>
    <mergeCell ref="A21:A33"/>
    <mergeCell ref="O28:O29"/>
    <mergeCell ref="C29:H29"/>
    <mergeCell ref="O22:O23"/>
    <mergeCell ref="C23:H23"/>
    <mergeCell ref="C24:H24"/>
    <mergeCell ref="M24:M25"/>
    <mergeCell ref="N24:N25"/>
    <mergeCell ref="O24:O25"/>
    <mergeCell ref="C25:H25"/>
    <mergeCell ref="N22:N23"/>
    <mergeCell ref="N26:N27"/>
    <mergeCell ref="L20:Q21"/>
    <mergeCell ref="C30:H30"/>
    <mergeCell ref="M30:Q30"/>
    <mergeCell ref="O26:O27"/>
    <mergeCell ref="B20:B33"/>
    <mergeCell ref="I20:I33"/>
    <mergeCell ref="J20:J33"/>
    <mergeCell ref="A35:A53"/>
    <mergeCell ref="K33:Q33"/>
    <mergeCell ref="C28:H28"/>
    <mergeCell ref="N28:N29"/>
    <mergeCell ref="A5:B5"/>
    <mergeCell ref="A3:R3"/>
    <mergeCell ref="A1:R1"/>
    <mergeCell ref="I5:M5"/>
    <mergeCell ref="F5:G5"/>
    <mergeCell ref="C5:D5"/>
    <mergeCell ref="C10:E10"/>
    <mergeCell ref="C11:E11"/>
    <mergeCell ref="R7:R19"/>
    <mergeCell ref="C19:H19"/>
    <mergeCell ref="K19:Q19"/>
    <mergeCell ref="C13:E13"/>
    <mergeCell ref="A8:A19"/>
    <mergeCell ref="B7:B19"/>
    <mergeCell ref="K7:Q7"/>
    <mergeCell ref="F14:H14"/>
    <mergeCell ref="C14:E14"/>
    <mergeCell ref="J7:J19"/>
    <mergeCell ref="I7:I19"/>
    <mergeCell ref="C12:E12"/>
    <mergeCell ref="C15:E15"/>
    <mergeCell ref="K8:Q9"/>
    <mergeCell ref="K13:Q14"/>
    <mergeCell ref="N5:O5"/>
    <mergeCell ref="P5:R5"/>
    <mergeCell ref="C54:H54"/>
    <mergeCell ref="C55:H55"/>
    <mergeCell ref="C56:H56"/>
    <mergeCell ref="C57:H57"/>
    <mergeCell ref="C58:H60"/>
    <mergeCell ref="C62:H64"/>
    <mergeCell ref="C66:H67"/>
    <mergeCell ref="R20:R33"/>
    <mergeCell ref="C20:H20"/>
    <mergeCell ref="R54:R75"/>
    <mergeCell ref="I54:I75"/>
    <mergeCell ref="O44:O45"/>
    <mergeCell ref="O42:O43"/>
    <mergeCell ref="O40:O41"/>
    <mergeCell ref="K55:L56"/>
    <mergeCell ref="M63:M68"/>
    <mergeCell ref="N63:Q68"/>
    <mergeCell ref="K57:L62"/>
    <mergeCell ref="M57:M62"/>
    <mergeCell ref="N57:Q62"/>
    <mergeCell ref="L46:L47"/>
    <mergeCell ref="K69:L74"/>
    <mergeCell ref="K63:L68"/>
  </mergeCells>
  <pageMargins left="0.7" right="0.7" top="0.75" bottom="0.75" header="0.3" footer="0.3"/>
  <pageSetup scale="80" orientation="landscape" r:id="rId1"/>
  <rowBreaks count="2" manualBreakCount="2">
    <brk id="33" max="16383" man="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80" zoomScaleNormal="80" workbookViewId="0">
      <selection activeCell="D10" sqref="D10:D11"/>
    </sheetView>
  </sheetViews>
  <sheetFormatPr baseColWidth="10" defaultRowHeight="12.75" x14ac:dyDescent="0.2"/>
  <cols>
    <col min="1" max="1" width="18.42578125" style="75" customWidth="1"/>
    <col min="2" max="14" width="15.85546875" style="75" customWidth="1"/>
    <col min="15" max="16384" width="11.42578125" style="75"/>
  </cols>
  <sheetData>
    <row r="1" spans="1:14" ht="21" x14ac:dyDescent="0.2">
      <c r="A1" s="378" t="s">
        <v>172</v>
      </c>
      <c r="B1" s="378"/>
      <c r="C1" s="378"/>
      <c r="D1" s="378"/>
      <c r="E1" s="378"/>
      <c r="F1" s="378"/>
      <c r="G1" s="378"/>
      <c r="H1" s="378"/>
      <c r="I1" s="378"/>
      <c r="J1" s="378"/>
      <c r="K1" s="378"/>
      <c r="L1" s="378"/>
      <c r="M1" s="378"/>
      <c r="N1" s="378"/>
    </row>
    <row r="2" spans="1:14" ht="21.75" thickBot="1" x14ac:dyDescent="0.25">
      <c r="A2" s="76"/>
      <c r="B2" s="76"/>
      <c r="C2" s="76"/>
      <c r="D2" s="76"/>
      <c r="E2" s="76"/>
      <c r="F2" s="76"/>
      <c r="G2" s="76"/>
      <c r="H2" s="76"/>
      <c r="I2" s="76"/>
      <c r="J2" s="76"/>
      <c r="K2" s="76"/>
      <c r="L2" s="76"/>
      <c r="M2" s="76"/>
      <c r="N2" s="76"/>
    </row>
    <row r="3" spans="1:14" ht="19.5" thickBot="1" x14ac:dyDescent="0.25">
      <c r="A3" s="371" t="s">
        <v>173</v>
      </c>
      <c r="B3" s="372"/>
      <c r="C3" s="372"/>
      <c r="D3" s="372"/>
      <c r="E3" s="372"/>
      <c r="F3" s="372"/>
      <c r="G3" s="372"/>
      <c r="H3" s="372"/>
      <c r="I3" s="372"/>
      <c r="J3" s="372"/>
      <c r="K3" s="372"/>
      <c r="L3" s="372"/>
      <c r="M3" s="372"/>
      <c r="N3" s="373"/>
    </row>
    <row r="4" spans="1:14" x14ac:dyDescent="0.2">
      <c r="A4" s="379" t="s">
        <v>174</v>
      </c>
      <c r="B4" s="381" t="s">
        <v>175</v>
      </c>
      <c r="C4" s="376" t="s">
        <v>176</v>
      </c>
      <c r="D4" s="376" t="s">
        <v>171</v>
      </c>
      <c r="E4" s="376" t="s">
        <v>177</v>
      </c>
      <c r="F4" s="376" t="s">
        <v>178</v>
      </c>
      <c r="G4" s="376" t="s">
        <v>179</v>
      </c>
      <c r="H4" s="376" t="s">
        <v>180</v>
      </c>
      <c r="I4" s="376" t="s">
        <v>181</v>
      </c>
      <c r="J4" s="376" t="s">
        <v>182</v>
      </c>
      <c r="K4" s="376" t="s">
        <v>183</v>
      </c>
      <c r="L4" s="376" t="s">
        <v>184</v>
      </c>
      <c r="M4" s="376" t="s">
        <v>185</v>
      </c>
      <c r="N4" s="376" t="s">
        <v>186</v>
      </c>
    </row>
    <row r="5" spans="1:14" ht="13.5" thickBot="1" x14ac:dyDescent="0.25">
      <c r="A5" s="380"/>
      <c r="B5" s="382"/>
      <c r="C5" s="377"/>
      <c r="D5" s="377"/>
      <c r="E5" s="377"/>
      <c r="F5" s="377"/>
      <c r="G5" s="377"/>
      <c r="H5" s="377"/>
      <c r="I5" s="377"/>
      <c r="J5" s="377"/>
      <c r="K5" s="377"/>
      <c r="L5" s="377"/>
      <c r="M5" s="377"/>
      <c r="N5" s="377"/>
    </row>
    <row r="6" spans="1:14" ht="54.75" customHeight="1" x14ac:dyDescent="0.2">
      <c r="A6" s="380"/>
      <c r="B6" s="383" t="s">
        <v>187</v>
      </c>
      <c r="C6" s="369" t="s">
        <v>188</v>
      </c>
      <c r="D6" s="365" t="s">
        <v>189</v>
      </c>
      <c r="E6" s="365" t="s">
        <v>190</v>
      </c>
      <c r="F6" s="365" t="s">
        <v>191</v>
      </c>
      <c r="G6" s="365" t="s">
        <v>192</v>
      </c>
      <c r="H6" s="365" t="s">
        <v>193</v>
      </c>
      <c r="I6" s="365" t="s">
        <v>194</v>
      </c>
      <c r="J6" s="365" t="s">
        <v>195</v>
      </c>
      <c r="K6" s="365" t="s">
        <v>196</v>
      </c>
      <c r="L6" s="365" t="s">
        <v>197</v>
      </c>
      <c r="M6" s="365" t="s">
        <v>198</v>
      </c>
      <c r="N6" s="365" t="s">
        <v>199</v>
      </c>
    </row>
    <row r="7" spans="1:14" ht="145.5" customHeight="1" thickBot="1" x14ac:dyDescent="0.25">
      <c r="A7" s="77" t="s">
        <v>266</v>
      </c>
      <c r="B7" s="384"/>
      <c r="C7" s="370"/>
      <c r="D7" s="366"/>
      <c r="E7" s="366"/>
      <c r="F7" s="366"/>
      <c r="G7" s="366"/>
      <c r="H7" s="366"/>
      <c r="I7" s="366"/>
      <c r="J7" s="366"/>
      <c r="K7" s="366"/>
      <c r="L7" s="366"/>
      <c r="M7" s="366"/>
      <c r="N7" s="366"/>
    </row>
    <row r="8" spans="1:14" ht="90" customHeight="1" x14ac:dyDescent="0.2">
      <c r="A8" s="374" t="s">
        <v>200</v>
      </c>
      <c r="B8" s="369" t="s">
        <v>201</v>
      </c>
      <c r="C8" s="369" t="s">
        <v>202</v>
      </c>
      <c r="D8" s="365" t="s">
        <v>203</v>
      </c>
      <c r="E8" s="365" t="s">
        <v>204</v>
      </c>
      <c r="F8" s="365" t="s">
        <v>205</v>
      </c>
      <c r="G8" s="365" t="s">
        <v>206</v>
      </c>
      <c r="H8" s="365" t="s">
        <v>207</v>
      </c>
      <c r="I8" s="365" t="s">
        <v>208</v>
      </c>
      <c r="J8" s="365" t="s">
        <v>209</v>
      </c>
      <c r="K8" s="365" t="s">
        <v>210</v>
      </c>
      <c r="L8" s="78" t="s">
        <v>211</v>
      </c>
      <c r="M8" s="365" t="s">
        <v>212</v>
      </c>
      <c r="N8" s="365" t="s">
        <v>213</v>
      </c>
    </row>
    <row r="9" spans="1:14" ht="90" customHeight="1" thickBot="1" x14ac:dyDescent="0.25">
      <c r="A9" s="375"/>
      <c r="B9" s="370"/>
      <c r="C9" s="370"/>
      <c r="D9" s="366"/>
      <c r="E9" s="366"/>
      <c r="F9" s="366"/>
      <c r="G9" s="366"/>
      <c r="H9" s="366"/>
      <c r="I9" s="366"/>
      <c r="J9" s="366"/>
      <c r="K9" s="366"/>
      <c r="L9" s="79" t="s">
        <v>214</v>
      </c>
      <c r="M9" s="366"/>
      <c r="N9" s="366"/>
    </row>
    <row r="10" spans="1:14" ht="90" customHeight="1" x14ac:dyDescent="0.2">
      <c r="A10" s="367" t="s">
        <v>170</v>
      </c>
      <c r="B10" s="369" t="s">
        <v>215</v>
      </c>
      <c r="C10" s="369" t="s">
        <v>216</v>
      </c>
      <c r="D10" s="365" t="s">
        <v>217</v>
      </c>
      <c r="E10" s="365" t="s">
        <v>218</v>
      </c>
      <c r="F10" s="365" t="s">
        <v>219</v>
      </c>
      <c r="G10" s="365" t="s">
        <v>220</v>
      </c>
      <c r="H10" s="365" t="s">
        <v>221</v>
      </c>
      <c r="I10" s="365" t="s">
        <v>222</v>
      </c>
      <c r="J10" s="365" t="s">
        <v>223</v>
      </c>
      <c r="K10" s="365" t="s">
        <v>224</v>
      </c>
      <c r="L10" s="365" t="s">
        <v>225</v>
      </c>
      <c r="M10" s="365" t="s">
        <v>226</v>
      </c>
      <c r="N10" s="365" t="s">
        <v>227</v>
      </c>
    </row>
    <row r="11" spans="1:14" ht="90" customHeight="1" thickBot="1" x14ac:dyDescent="0.25">
      <c r="A11" s="368"/>
      <c r="B11" s="370"/>
      <c r="C11" s="370"/>
      <c r="D11" s="366"/>
      <c r="E11" s="366"/>
      <c r="F11" s="366"/>
      <c r="G11" s="366"/>
      <c r="H11" s="366"/>
      <c r="I11" s="366"/>
      <c r="J11" s="366"/>
      <c r="K11" s="366"/>
      <c r="L11" s="366"/>
      <c r="M11" s="366"/>
      <c r="N11" s="366"/>
    </row>
    <row r="12" spans="1:14" ht="90" customHeight="1" thickBot="1" x14ac:dyDescent="0.25">
      <c r="A12" s="80" t="s">
        <v>228</v>
      </c>
      <c r="B12" s="81" t="s">
        <v>229</v>
      </c>
      <c r="C12" s="81" t="s">
        <v>230</v>
      </c>
      <c r="D12" s="79" t="s">
        <v>231</v>
      </c>
      <c r="E12" s="79" t="s">
        <v>232</v>
      </c>
      <c r="F12" s="79" t="s">
        <v>233</v>
      </c>
      <c r="G12" s="79" t="s">
        <v>234</v>
      </c>
      <c r="H12" s="79" t="s">
        <v>235</v>
      </c>
      <c r="I12" s="79" t="s">
        <v>231</v>
      </c>
      <c r="J12" s="79" t="s">
        <v>236</v>
      </c>
      <c r="K12" s="79" t="s">
        <v>237</v>
      </c>
      <c r="L12" s="79" t="s">
        <v>238</v>
      </c>
      <c r="M12" s="79" t="s">
        <v>239</v>
      </c>
      <c r="N12" s="79" t="s">
        <v>240</v>
      </c>
    </row>
    <row r="14" spans="1:14" ht="13.5" thickBot="1" x14ac:dyDescent="0.25"/>
    <row r="15" spans="1:14" ht="19.5" thickBot="1" x14ac:dyDescent="0.25">
      <c r="A15" s="371" t="s">
        <v>241</v>
      </c>
      <c r="B15" s="372"/>
      <c r="C15" s="372"/>
      <c r="D15" s="372"/>
      <c r="E15" s="372"/>
      <c r="F15" s="372"/>
      <c r="G15" s="372"/>
      <c r="H15" s="372"/>
      <c r="I15" s="372"/>
      <c r="J15" s="372"/>
      <c r="K15" s="372"/>
      <c r="L15" s="372"/>
      <c r="M15" s="372"/>
      <c r="N15" s="373"/>
    </row>
    <row r="16" spans="1:14" x14ac:dyDescent="0.2">
      <c r="A16" s="363" t="s">
        <v>242</v>
      </c>
      <c r="B16" s="361" t="s">
        <v>175</v>
      </c>
      <c r="C16" s="361" t="s">
        <v>176</v>
      </c>
      <c r="D16" s="361" t="s">
        <v>171</v>
      </c>
      <c r="E16" s="361" t="s">
        <v>177</v>
      </c>
      <c r="F16" s="361" t="s">
        <v>178</v>
      </c>
      <c r="G16" s="361" t="s">
        <v>179</v>
      </c>
      <c r="H16" s="361" t="s">
        <v>180</v>
      </c>
      <c r="I16" s="361" t="s">
        <v>181</v>
      </c>
      <c r="J16" s="361" t="s">
        <v>182</v>
      </c>
      <c r="K16" s="361" t="s">
        <v>183</v>
      </c>
      <c r="L16" s="361" t="s">
        <v>184</v>
      </c>
      <c r="M16" s="361" t="s">
        <v>185</v>
      </c>
      <c r="N16" s="357" t="s">
        <v>186</v>
      </c>
    </row>
    <row r="17" spans="1:14" x14ac:dyDescent="0.2">
      <c r="A17" s="364"/>
      <c r="B17" s="362"/>
      <c r="C17" s="362"/>
      <c r="D17" s="362"/>
      <c r="E17" s="362"/>
      <c r="F17" s="362"/>
      <c r="G17" s="362"/>
      <c r="H17" s="362"/>
      <c r="I17" s="362"/>
      <c r="J17" s="362"/>
      <c r="K17" s="362"/>
      <c r="L17" s="362"/>
      <c r="M17" s="362"/>
      <c r="N17" s="358"/>
    </row>
    <row r="18" spans="1:14" x14ac:dyDescent="0.2">
      <c r="A18" s="359" t="s">
        <v>243</v>
      </c>
      <c r="B18" s="362"/>
      <c r="C18" s="362"/>
      <c r="D18" s="362"/>
      <c r="E18" s="362"/>
      <c r="F18" s="362"/>
      <c r="G18" s="362"/>
      <c r="H18" s="362"/>
      <c r="I18" s="362"/>
      <c r="J18" s="362"/>
      <c r="K18" s="362"/>
      <c r="L18" s="362"/>
      <c r="M18" s="362"/>
      <c r="N18" s="358"/>
    </row>
    <row r="19" spans="1:14" x14ac:dyDescent="0.2">
      <c r="A19" s="359" t="s">
        <v>244</v>
      </c>
      <c r="B19" s="362"/>
      <c r="C19" s="362"/>
      <c r="D19" s="362"/>
      <c r="E19" s="362"/>
      <c r="F19" s="362"/>
      <c r="G19" s="362"/>
      <c r="H19" s="362"/>
      <c r="I19" s="362"/>
      <c r="J19" s="362"/>
      <c r="K19" s="362"/>
      <c r="L19" s="362"/>
      <c r="M19" s="362"/>
      <c r="N19" s="358"/>
    </row>
    <row r="20" spans="1:14" ht="90" customHeight="1" x14ac:dyDescent="0.2">
      <c r="A20" s="360" t="s">
        <v>200</v>
      </c>
      <c r="B20" s="354" t="s">
        <v>245</v>
      </c>
      <c r="C20" s="354" t="s">
        <v>246</v>
      </c>
      <c r="D20" s="354" t="s">
        <v>247</v>
      </c>
      <c r="E20" s="354" t="s">
        <v>248</v>
      </c>
      <c r="F20" s="354" t="s">
        <v>248</v>
      </c>
      <c r="G20" s="348" t="s">
        <v>248</v>
      </c>
      <c r="H20" s="348" t="s">
        <v>248</v>
      </c>
      <c r="I20" s="348" t="s">
        <v>249</v>
      </c>
      <c r="J20" s="348" t="s">
        <v>249</v>
      </c>
      <c r="K20" s="348" t="s">
        <v>250</v>
      </c>
      <c r="L20" s="348" t="s">
        <v>250</v>
      </c>
      <c r="M20" s="348" t="s">
        <v>251</v>
      </c>
      <c r="N20" s="350" t="s">
        <v>250</v>
      </c>
    </row>
    <row r="21" spans="1:14" ht="90" customHeight="1" x14ac:dyDescent="0.2">
      <c r="A21" s="360"/>
      <c r="B21" s="354"/>
      <c r="C21" s="354"/>
      <c r="D21" s="354"/>
      <c r="E21" s="354"/>
      <c r="F21" s="354"/>
      <c r="G21" s="348"/>
      <c r="H21" s="348"/>
      <c r="I21" s="348"/>
      <c r="J21" s="348"/>
      <c r="K21" s="348"/>
      <c r="L21" s="348"/>
      <c r="M21" s="348"/>
      <c r="N21" s="350"/>
    </row>
    <row r="22" spans="1:14" ht="90" customHeight="1" x14ac:dyDescent="0.2">
      <c r="A22" s="356" t="s">
        <v>170</v>
      </c>
      <c r="B22" s="354" t="s">
        <v>252</v>
      </c>
      <c r="C22" s="354" t="s">
        <v>253</v>
      </c>
      <c r="D22" s="354" t="s">
        <v>254</v>
      </c>
      <c r="E22" s="354" t="s">
        <v>255</v>
      </c>
      <c r="F22" s="354" t="s">
        <v>255</v>
      </c>
      <c r="G22" s="348" t="s">
        <v>255</v>
      </c>
      <c r="H22" s="348" t="s">
        <v>255</v>
      </c>
      <c r="I22" s="348" t="s">
        <v>256</v>
      </c>
      <c r="J22" s="348" t="s">
        <v>256</v>
      </c>
      <c r="K22" s="348" t="s">
        <v>257</v>
      </c>
      <c r="L22" s="348" t="s">
        <v>257</v>
      </c>
      <c r="M22" s="348" t="s">
        <v>258</v>
      </c>
      <c r="N22" s="350" t="s">
        <v>257</v>
      </c>
    </row>
    <row r="23" spans="1:14" ht="90" customHeight="1" x14ac:dyDescent="0.2">
      <c r="A23" s="356"/>
      <c r="B23" s="354"/>
      <c r="C23" s="354"/>
      <c r="D23" s="354"/>
      <c r="E23" s="354"/>
      <c r="F23" s="354"/>
      <c r="G23" s="348"/>
      <c r="H23" s="348"/>
      <c r="I23" s="348"/>
      <c r="J23" s="348"/>
      <c r="K23" s="348"/>
      <c r="L23" s="348"/>
      <c r="M23" s="348"/>
      <c r="N23" s="350"/>
    </row>
    <row r="24" spans="1:14" ht="90" customHeight="1" x14ac:dyDescent="0.2">
      <c r="A24" s="352" t="s">
        <v>228</v>
      </c>
      <c r="B24" s="354" t="s">
        <v>259</v>
      </c>
      <c r="C24" s="354" t="s">
        <v>260</v>
      </c>
      <c r="D24" s="354" t="s">
        <v>261</v>
      </c>
      <c r="E24" s="354" t="s">
        <v>262</v>
      </c>
      <c r="F24" s="354" t="s">
        <v>262</v>
      </c>
      <c r="G24" s="348" t="s">
        <v>262</v>
      </c>
      <c r="H24" s="348" t="s">
        <v>262</v>
      </c>
      <c r="I24" s="348" t="s">
        <v>263</v>
      </c>
      <c r="J24" s="348" t="s">
        <v>263</v>
      </c>
      <c r="K24" s="348" t="s">
        <v>264</v>
      </c>
      <c r="L24" s="348" t="s">
        <v>264</v>
      </c>
      <c r="M24" s="348" t="s">
        <v>265</v>
      </c>
      <c r="N24" s="350" t="s">
        <v>264</v>
      </c>
    </row>
    <row r="25" spans="1:14" ht="90" customHeight="1" thickBot="1" x14ac:dyDescent="0.25">
      <c r="A25" s="353"/>
      <c r="B25" s="355"/>
      <c r="C25" s="355"/>
      <c r="D25" s="355"/>
      <c r="E25" s="355"/>
      <c r="F25" s="355"/>
      <c r="G25" s="349"/>
      <c r="H25" s="349"/>
      <c r="I25" s="349"/>
      <c r="J25" s="349"/>
      <c r="K25" s="349"/>
      <c r="L25" s="349"/>
      <c r="M25" s="349"/>
      <c r="N25" s="351"/>
    </row>
    <row r="26" spans="1:14" x14ac:dyDescent="0.2">
      <c r="I26" s="82"/>
    </row>
  </sheetData>
  <sheetProtection algorithmName="SHA-512" hashValue="cgFnCuaNmJwQ761Csgimu2jydHiQ7jj0Nm8YADMqPEzgI8C8v/60mPnJ60Gri+ogR372h3t6+rd1WuqOTWYuGQ==" saltValue="q2iI6mlvGTufDdNnhyCq1Q==" spinCount="100000" sheet="1" objects="1" scenarios="1"/>
  <mergeCells count="114">
    <mergeCell ref="I4:I5"/>
    <mergeCell ref="J4:J5"/>
    <mergeCell ref="K4:K5"/>
    <mergeCell ref="L4:L5"/>
    <mergeCell ref="M4:M5"/>
    <mergeCell ref="N4:N5"/>
    <mergeCell ref="A1:N1"/>
    <mergeCell ref="A3:N3"/>
    <mergeCell ref="A4:A6"/>
    <mergeCell ref="B4:B5"/>
    <mergeCell ref="C4:C5"/>
    <mergeCell ref="D4:D5"/>
    <mergeCell ref="E4:E5"/>
    <mergeCell ref="F4:F5"/>
    <mergeCell ref="G4:G5"/>
    <mergeCell ref="H4:H5"/>
    <mergeCell ref="N6:N7"/>
    <mergeCell ref="H6:H7"/>
    <mergeCell ref="I6:I7"/>
    <mergeCell ref="J6:J7"/>
    <mergeCell ref="K6:K7"/>
    <mergeCell ref="L6:L7"/>
    <mergeCell ref="M6:M7"/>
    <mergeCell ref="B6:B7"/>
    <mergeCell ref="N10:N11"/>
    <mergeCell ref="A15:N15"/>
    <mergeCell ref="I10:I11"/>
    <mergeCell ref="J10:J11"/>
    <mergeCell ref="K10:K11"/>
    <mergeCell ref="L10:L11"/>
    <mergeCell ref="C6:C7"/>
    <mergeCell ref="D6:D7"/>
    <mergeCell ref="E6:E7"/>
    <mergeCell ref="F6:F7"/>
    <mergeCell ref="G6:G7"/>
    <mergeCell ref="J8:J9"/>
    <mergeCell ref="K8:K9"/>
    <mergeCell ref="M8:M9"/>
    <mergeCell ref="N8:N9"/>
    <mergeCell ref="A8:A9"/>
    <mergeCell ref="B8:B9"/>
    <mergeCell ref="C8:C9"/>
    <mergeCell ref="D8:D9"/>
    <mergeCell ref="E8:E9"/>
    <mergeCell ref="F8:F9"/>
    <mergeCell ref="G8:G9"/>
    <mergeCell ref="H8:H9"/>
    <mergeCell ref="I8:I9"/>
    <mergeCell ref="G10:G11"/>
    <mergeCell ref="H10:H11"/>
    <mergeCell ref="A10:A11"/>
    <mergeCell ref="B10:B11"/>
    <mergeCell ref="C10:C11"/>
    <mergeCell ref="D10:D11"/>
    <mergeCell ref="E10:E11"/>
    <mergeCell ref="F10:F11"/>
    <mergeCell ref="M10:M11"/>
    <mergeCell ref="N20:N21"/>
    <mergeCell ref="N16:N19"/>
    <mergeCell ref="A18:A19"/>
    <mergeCell ref="A20:A21"/>
    <mergeCell ref="B20:B21"/>
    <mergeCell ref="C20:C21"/>
    <mergeCell ref="D20:D21"/>
    <mergeCell ref="E20:E21"/>
    <mergeCell ref="F20:F21"/>
    <mergeCell ref="G20:G21"/>
    <mergeCell ref="H20:H21"/>
    <mergeCell ref="H16:H19"/>
    <mergeCell ref="I16:I19"/>
    <mergeCell ref="J16:J19"/>
    <mergeCell ref="K16:K19"/>
    <mergeCell ref="L16:L19"/>
    <mergeCell ref="M16:M19"/>
    <mergeCell ref="A16:A17"/>
    <mergeCell ref="B16:B19"/>
    <mergeCell ref="C16:C19"/>
    <mergeCell ref="D16:D19"/>
    <mergeCell ref="E16:E19"/>
    <mergeCell ref="F16:F19"/>
    <mergeCell ref="G16:G19"/>
    <mergeCell ref="C22:C23"/>
    <mergeCell ref="D22:D23"/>
    <mergeCell ref="E22:E23"/>
    <mergeCell ref="F22:F23"/>
    <mergeCell ref="I20:I21"/>
    <mergeCell ref="J20:J21"/>
    <mergeCell ref="K20:K21"/>
    <mergeCell ref="L20:L21"/>
    <mergeCell ref="M20:M21"/>
    <mergeCell ref="I24:I25"/>
    <mergeCell ref="J24:J25"/>
    <mergeCell ref="K24:K25"/>
    <mergeCell ref="L24:L25"/>
    <mergeCell ref="M24:M25"/>
    <mergeCell ref="N24:N25"/>
    <mergeCell ref="M22:M23"/>
    <mergeCell ref="N22:N23"/>
    <mergeCell ref="A24:A25"/>
    <mergeCell ref="B24:B25"/>
    <mergeCell ref="C24:C25"/>
    <mergeCell ref="D24:D25"/>
    <mergeCell ref="E24:E25"/>
    <mergeCell ref="F24:F25"/>
    <mergeCell ref="G24:G25"/>
    <mergeCell ref="H24:H25"/>
    <mergeCell ref="G22:G23"/>
    <mergeCell ref="H22:H23"/>
    <mergeCell ref="I22:I23"/>
    <mergeCell ref="J22:J23"/>
    <mergeCell ref="K22:K23"/>
    <mergeCell ref="L22:L23"/>
    <mergeCell ref="A22:A23"/>
    <mergeCell ref="B22: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23</vt:i4>
      </vt:variant>
    </vt:vector>
  </HeadingPairs>
  <TitlesOfParts>
    <vt:vector size="29" baseType="lpstr">
      <vt:lpstr>01-Mapa de riesgo</vt:lpstr>
      <vt:lpstr>02-Plan Contingencia</vt:lpstr>
      <vt:lpstr>03-Seguimiento</vt:lpstr>
      <vt:lpstr>Hoja1</vt:lpstr>
      <vt:lpstr>INSTRUCTIVO</vt:lpstr>
      <vt:lpstr>ESCALA</vt:lpstr>
      <vt:lpstr>ACCION</vt:lpstr>
      <vt:lpstr>Ambiental</vt:lpstr>
      <vt:lpstr>'03-Seguimiento'!Área_de_impresión</vt:lpstr>
      <vt:lpstr>Contable</vt:lpstr>
      <vt:lpstr>Cumplimiento</vt:lpstr>
      <vt:lpstr>DEMAS</vt:lpstr>
      <vt:lpstr>Derechos_Humanos</vt:lpstr>
      <vt:lpstr>Estratégico</vt:lpstr>
      <vt:lpstr>Financiero</vt:lpstr>
      <vt:lpstr>GRAVE</vt:lpstr>
      <vt:lpstr>Imagen</vt:lpstr>
      <vt:lpstr>Información</vt:lpstr>
      <vt:lpstr>Laborales</vt:lpstr>
      <vt:lpstr>LEVE</vt:lpstr>
      <vt:lpstr>MODERADO</vt:lpstr>
      <vt:lpstr>Operacional</vt:lpstr>
      <vt:lpstr>Presupuestal</vt:lpstr>
      <vt:lpstr>Tecnología</vt:lpstr>
      <vt:lpstr>TIPO</vt:lpstr>
      <vt:lpstr>'01-Mapa de riesgo'!Títulos_a_imprimir</vt:lpstr>
      <vt:lpstr>'02-Plan Contingencia'!Títulos_a_imprimir</vt:lpstr>
      <vt:lpstr>'03-Seguimiento'!Títulos_a_imprimir</vt:lpstr>
      <vt:lpstr>Transparencia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2015-09-09T16:53:46Z</cp:lastPrinted>
  <dcterms:created xsi:type="dcterms:W3CDTF">2006-09-13T22:30:50Z</dcterms:created>
  <dcterms:modified xsi:type="dcterms:W3CDTF">2015-10-29T16:56:33Z</dcterms:modified>
</cp:coreProperties>
</file>