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2015\B.2 Mapa de Riesgos\1.Actualización MP-2015\"/>
    </mc:Choice>
  </mc:AlternateContent>
  <bookViews>
    <workbookView xWindow="0" yWindow="0" windowWidth="20490" windowHeight="6855"/>
  </bookViews>
  <sheets>
    <sheet name="01-Mapa de riesgo" sheetId="4" r:id="rId1"/>
    <sheet name="02-Plan Mitigacion" sheetId="8" r:id="rId2"/>
    <sheet name="03-Seguimiento" sheetId="7" r:id="rId3"/>
    <sheet name="Hoja1" sheetId="9" state="hidden" r:id="rId4"/>
    <sheet name="INSTRUCTIVO" sheetId="10" r:id="rId5"/>
  </sheets>
  <definedNames>
    <definedName name="_xlnm._FilterDatabase" localSheetId="0" hidden="1">'01-Mapa de riesgo'!$B$1:$S$26</definedName>
    <definedName name="_xlnm.Print_Area" localSheetId="2">'03-Seguimiento'!$A$1:$R$26</definedName>
    <definedName name="_xlnm.Print_Titles" localSheetId="0">'01-Mapa de riesgo'!$7:$8</definedName>
    <definedName name="_xlnm.Print_Titles" localSheetId="1">'02-Plan Mitigacion'!$7:$8</definedName>
    <definedName name="_xlnm.Print_Titles" localSheetId="2">'03-Seguimiento'!$7:$8</definedName>
  </definedNames>
  <calcPr calcId="152511"/>
</workbook>
</file>

<file path=xl/calcChain.xml><?xml version="1.0" encoding="utf-8"?>
<calcChain xmlns="http://schemas.openxmlformats.org/spreadsheetml/2006/main">
  <c r="I5" i="8" l="1"/>
  <c r="Q36" i="10" l="1"/>
  <c r="M36" i="10" l="1"/>
  <c r="N36" i="10"/>
  <c r="O36" i="10"/>
  <c r="P36" i="10"/>
  <c r="Q46" i="10"/>
  <c r="Q44" i="10"/>
  <c r="Q42" i="10"/>
  <c r="Q40" i="10"/>
  <c r="Q38" i="10"/>
  <c r="M46" i="10"/>
  <c r="M44" i="10"/>
  <c r="M42" i="10"/>
  <c r="M40" i="10"/>
  <c r="M38" i="10"/>
  <c r="N46" i="10"/>
  <c r="N44" i="10"/>
  <c r="N42" i="10"/>
  <c r="N40" i="10"/>
  <c r="N38" i="10"/>
  <c r="O46" i="10"/>
  <c r="O44" i="10"/>
  <c r="O42" i="10"/>
  <c r="O40" i="10"/>
  <c r="O38" i="10"/>
  <c r="P46" i="10"/>
  <c r="P44" i="10"/>
  <c r="P42" i="10"/>
  <c r="P40" i="10"/>
  <c r="P38" i="10"/>
  <c r="K12" i="4"/>
  <c r="K15" i="4"/>
  <c r="K18" i="4"/>
  <c r="K21" i="4"/>
  <c r="K24" i="4"/>
  <c r="K9" i="4"/>
  <c r="I9" i="4"/>
  <c r="I12" i="4"/>
  <c r="I15" i="4"/>
  <c r="I18" i="4"/>
  <c r="I21" i="4"/>
  <c r="I24" i="4"/>
  <c r="O12" i="4" l="1"/>
  <c r="P12" i="4" s="1"/>
  <c r="O15" i="4"/>
  <c r="P15" i="4" s="1"/>
  <c r="O18" i="4"/>
  <c r="P18" i="4" s="1"/>
  <c r="O21" i="4"/>
  <c r="P21" i="4" s="1"/>
  <c r="O24" i="4"/>
  <c r="P24" i="4" s="1"/>
  <c r="Q24" i="4" l="1"/>
  <c r="G24" i="7"/>
  <c r="G24" i="8"/>
  <c r="I24" i="8" s="1"/>
  <c r="Q21" i="4"/>
  <c r="G21" i="7"/>
  <c r="G21" i="8"/>
  <c r="I21" i="8" s="1"/>
  <c r="G18" i="7"/>
  <c r="G18" i="8"/>
  <c r="I18" i="8" s="1"/>
  <c r="Q18" i="4"/>
  <c r="Q12" i="4"/>
  <c r="G12" i="7"/>
  <c r="G12" i="8"/>
  <c r="I12" i="8" s="1"/>
  <c r="G15" i="8"/>
  <c r="I15" i="8" s="1"/>
  <c r="Q15" i="4"/>
  <c r="G15" i="7"/>
  <c r="D5" i="7"/>
  <c r="D5" i="8"/>
  <c r="D6" i="7"/>
  <c r="M12" i="7"/>
  <c r="M13" i="7"/>
  <c r="M14" i="7"/>
  <c r="M15" i="7"/>
  <c r="M16" i="7"/>
  <c r="M17" i="7"/>
  <c r="M18" i="7"/>
  <c r="M19" i="7"/>
  <c r="M20" i="7"/>
  <c r="M21" i="7"/>
  <c r="M22" i="7"/>
  <c r="M23" i="7"/>
  <c r="M24" i="7"/>
  <c r="M25" i="7"/>
  <c r="M26" i="7"/>
  <c r="M11" i="7"/>
  <c r="M10" i="7"/>
  <c r="M9" i="7"/>
  <c r="J12" i="7"/>
  <c r="J15" i="7"/>
  <c r="J18" i="7"/>
  <c r="J21" i="7"/>
  <c r="J24" i="7"/>
  <c r="F12" i="7"/>
  <c r="F15" i="7"/>
  <c r="F18" i="7"/>
  <c r="F21" i="7"/>
  <c r="F24" i="7"/>
  <c r="E12" i="7"/>
  <c r="E15" i="7"/>
  <c r="E18" i="7"/>
  <c r="E21" i="7"/>
  <c r="E24" i="7"/>
  <c r="D12" i="7"/>
  <c r="D15" i="7"/>
  <c r="D18" i="7"/>
  <c r="D21" i="7"/>
  <c r="D24" i="7"/>
  <c r="C12" i="7"/>
  <c r="C15" i="7"/>
  <c r="C18" i="7"/>
  <c r="C21" i="7"/>
  <c r="C24" i="7"/>
  <c r="B12" i="7"/>
  <c r="B15" i="7"/>
  <c r="B18" i="7"/>
  <c r="B21" i="7"/>
  <c r="B24"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N24" i="7"/>
  <c r="O24" i="7"/>
  <c r="N25" i="7"/>
  <c r="O25" i="7"/>
  <c r="N26" i="7"/>
  <c r="O26" i="7"/>
  <c r="O9" i="7"/>
  <c r="N9" i="7"/>
  <c r="J9" i="7"/>
  <c r="F9" i="7"/>
  <c r="E9" i="7"/>
  <c r="D9" i="7"/>
  <c r="C9" i="7"/>
  <c r="B9" i="7"/>
  <c r="A6" i="7"/>
  <c r="A5" i="7"/>
  <c r="F12" i="8"/>
  <c r="F15" i="8"/>
  <c r="F18" i="8"/>
  <c r="F21" i="8"/>
  <c r="F24" i="8"/>
  <c r="E12" i="8"/>
  <c r="E15" i="8"/>
  <c r="E18" i="8"/>
  <c r="E21" i="8"/>
  <c r="E24" i="8"/>
  <c r="D12" i="8"/>
  <c r="D15" i="8"/>
  <c r="D18" i="8"/>
  <c r="D21" i="8"/>
  <c r="D24" i="8"/>
  <c r="C12" i="8"/>
  <c r="C15" i="8"/>
  <c r="C18" i="8"/>
  <c r="C21" i="8"/>
  <c r="C24" i="8"/>
  <c r="B12" i="8"/>
  <c r="B15" i="8"/>
  <c r="B18" i="8"/>
  <c r="B21" i="8"/>
  <c r="B24" i="8"/>
  <c r="F9" i="8"/>
  <c r="E9" i="8"/>
  <c r="B9" i="8"/>
  <c r="D9" i="8"/>
  <c r="C9" i="8"/>
  <c r="D6" i="8"/>
  <c r="A6" i="8"/>
  <c r="A5" i="8"/>
  <c r="O9" i="4"/>
  <c r="P9" i="4" l="1"/>
  <c r="Q9" i="4" s="1"/>
  <c r="H21" i="7"/>
  <c r="H21" i="8"/>
  <c r="H12" i="7"/>
  <c r="H12" i="8"/>
  <c r="H18" i="7"/>
  <c r="H18" i="8"/>
  <c r="H24" i="7"/>
  <c r="H24" i="8"/>
  <c r="H15" i="7"/>
  <c r="H15" i="8"/>
  <c r="H9" i="8" l="1"/>
  <c r="H9" i="7"/>
  <c r="G9" i="7"/>
  <c r="G9" i="8" l="1"/>
  <c r="I9" i="8" s="1"/>
</calcChain>
</file>

<file path=xl/comments1.xml><?xml version="1.0" encoding="utf-8"?>
<comments xmlns="http://schemas.openxmlformats.org/spreadsheetml/2006/main">
  <authors>
    <author>UNIVERSIDAD TECNOLOGICA DE PEREIRA</author>
  </authors>
  <commentList>
    <comment ref="G7" authorId="0" shapeId="0">
      <text>
        <r>
          <rPr>
            <b/>
            <sz val="8"/>
            <color indexed="81"/>
            <rFont val="Tahoma"/>
            <family val="2"/>
          </rPr>
          <t xml:space="preserve">NIVEL 1: </t>
        </r>
        <r>
          <rPr>
            <sz val="8"/>
            <color indexed="81"/>
            <rFont val="Tahoma"/>
            <family val="2"/>
          </rPr>
          <t xml:space="preserve">Riesgos con priorización alta (A) y media (B) sin controles, requieren acciones de preventivas  inmediatas.
</t>
        </r>
        <r>
          <rPr>
            <b/>
            <sz val="8"/>
            <color indexed="81"/>
            <rFont val="Tahoma"/>
            <family val="2"/>
          </rPr>
          <t xml:space="preserve">NIVEL 2: </t>
        </r>
        <r>
          <rPr>
            <sz val="8"/>
            <color indexed="81"/>
            <rFont val="Tahoma"/>
            <family val="2"/>
          </rPr>
          <t xml:space="preserve">Riesgos con priorización alta (A) y media (B) con controles no efectivos, requieren acciones de preventivas. 
</t>
        </r>
        <r>
          <rPr>
            <b/>
            <sz val="8"/>
            <color indexed="81"/>
            <rFont val="Tahoma"/>
            <family val="2"/>
          </rPr>
          <t xml:space="preserve">NIVEL 3: </t>
        </r>
        <r>
          <rPr>
            <sz val="8"/>
            <color indexed="81"/>
            <rFont val="Tahoma"/>
            <family val="2"/>
          </rPr>
          <t xml:space="preserve">Riesgos con priorización alta (A) y media (B)  con controles no documentados, requieren acciones de preventivas.
</t>
        </r>
        <r>
          <rPr>
            <b/>
            <sz val="8"/>
            <color indexed="81"/>
            <rFont val="Tahoma"/>
            <family val="2"/>
          </rPr>
          <t xml:space="preserve">NIVEL 4: </t>
        </r>
        <r>
          <rPr>
            <sz val="8"/>
            <color indexed="81"/>
            <rFont val="Tahoma"/>
            <family val="2"/>
          </rPr>
          <t>Riesgos con priorización baja (C) o priorización alta (A) y media (B) que tienen controles efectivos y documentados, requieren seguimiento.</t>
        </r>
      </text>
    </comment>
    <comment ref="H7" authorId="0" shapeId="0">
      <text>
        <r>
          <rPr>
            <sz val="8"/>
            <color indexed="81"/>
            <rFont val="Tahoma"/>
            <family val="2"/>
          </rPr>
          <t>1. Evitar el riesgo, tomar acciones preventivas 
2. Reducir el riesgo, tomar medidas encaminadas a disminuir la probabilidad y el impacto
3. Compartir o transferir el riesgo 
4. Asumir el riesgo</t>
        </r>
      </text>
    </comment>
    <comment ref="R7" authorId="0" shapeId="0">
      <text>
        <r>
          <rPr>
            <b/>
            <sz val="8"/>
            <color indexed="81"/>
            <rFont val="Tahoma"/>
            <family val="2"/>
          </rPr>
          <t xml:space="preserve">Establezca la situación:
</t>
        </r>
        <r>
          <rPr>
            <b/>
            <sz val="8"/>
            <color indexed="81"/>
            <rFont val="Tahoma"/>
            <family val="2"/>
          </rPr>
          <t xml:space="preserve">1. Riesgo controlado: </t>
        </r>
        <r>
          <rPr>
            <sz val="8"/>
            <color indexed="81"/>
            <rFont val="Tahoma"/>
            <family val="2"/>
          </rPr>
          <t xml:space="preserve"> el riesgo ha sido controlado con la acción implementada. Puede ser suprimido del plan de manejo de riesgos.
</t>
        </r>
        <r>
          <rPr>
            <b/>
            <sz val="8"/>
            <color indexed="81"/>
            <rFont val="Tahoma"/>
            <family val="2"/>
          </rPr>
          <t xml:space="preserve">2. Cambio el riesgo: </t>
        </r>
        <r>
          <rPr>
            <sz val="8"/>
            <color indexed="81"/>
            <rFont val="Tahoma"/>
            <family val="2"/>
          </rPr>
          <t xml:space="preserve">dado  la acción implementada el riesgo requiere ser modificado en su descripción o en su probabilidad o en el impacto.
</t>
        </r>
        <r>
          <rPr>
            <b/>
            <sz val="8"/>
            <color indexed="81"/>
            <rFont val="Tahoma"/>
            <family val="2"/>
          </rPr>
          <t xml:space="preserve">3. Nueva Acción:  </t>
        </r>
        <r>
          <rPr>
            <sz val="8"/>
            <color indexed="81"/>
            <rFont val="Tahoma"/>
            <family val="2"/>
          </rPr>
          <t xml:space="preserve">se debe implementar una nueva acción preventiva, la actual no es suficiente. (evalue el riesgo en  las fases 2. Análisis y 3. Valoración de riesgo)
</t>
        </r>
        <r>
          <rPr>
            <b/>
            <sz val="8"/>
            <color indexed="81"/>
            <rFont val="Tahoma"/>
            <family val="2"/>
          </rPr>
          <t xml:space="preserve">4. Continua la acción anterior: </t>
        </r>
        <r>
          <rPr>
            <sz val="8"/>
            <color indexed="81"/>
            <rFont val="Tahoma"/>
            <family val="2"/>
          </rPr>
          <t xml:space="preserve"> no se ha finalizado la acción o se requiere ampliar el plazo de la acción.
</t>
        </r>
      </text>
    </comment>
    <comment ref="P8" authorId="0" shapeId="0">
      <text>
        <r>
          <rPr>
            <sz val="8"/>
            <color indexed="81"/>
            <rFont val="Tahoma"/>
            <family val="2"/>
          </rPr>
          <t xml:space="preserve">Relacione las principales dificultades en la aplicación del control.
</t>
        </r>
      </text>
    </comment>
  </commentList>
</comments>
</file>

<file path=xl/sharedStrings.xml><?xml version="1.0" encoding="utf-8"?>
<sst xmlns="http://schemas.openxmlformats.org/spreadsheetml/2006/main" count="383" uniqueCount="282">
  <si>
    <t>DESCRIPCIÓN</t>
  </si>
  <si>
    <t>POSIBLES CONSECUENCIAS</t>
  </si>
  <si>
    <t>TRATAMIENTO</t>
  </si>
  <si>
    <t>RESPONSABLE (S) EN EL PROCESO</t>
  </si>
  <si>
    <t>RIESGO</t>
  </si>
  <si>
    <t xml:space="preserve">PROBABILIDAD </t>
  </si>
  <si>
    <t xml:space="preserve">IMPACTO </t>
  </si>
  <si>
    <t>Estado</t>
  </si>
  <si>
    <t>FECHA DE ACTUALIZACIÓN</t>
  </si>
  <si>
    <t xml:space="preserve">Código </t>
  </si>
  <si>
    <t xml:space="preserve">Versión </t>
  </si>
  <si>
    <t xml:space="preserve">Fecha </t>
  </si>
  <si>
    <t>1 de 1</t>
  </si>
  <si>
    <t>FECHA DE SEGUIMIENTO</t>
  </si>
  <si>
    <t>ACCIÓN DURANTE (Contingencia)</t>
  </si>
  <si>
    <t>ACCIÓN DESPUÉS (Recuperación)</t>
  </si>
  <si>
    <t>Periodicidad del control</t>
  </si>
  <si>
    <t>Tipo de control</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</si>
  <si>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</si>
  <si>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</si>
  <si>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</si>
  <si>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</si>
  <si>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</si>
  <si>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</si>
  <si>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</si>
  <si>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</si>
  <si>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</si>
  <si>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</si>
  <si>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</si>
  <si>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FACTORES DE RIESGO EXTERNO</t>
  </si>
  <si>
    <t>Identificación del Riesgo</t>
  </si>
  <si>
    <r>
      <t>Descripción</t>
    </r>
    <r>
      <rPr>
        <sz val="8"/>
        <rFont val="Tahoma"/>
        <family val="2"/>
      </rPr>
      <t>: se refiere a las características generales o las formas en que se observa o manifiesta el riesgo identificado.</t>
    </r>
  </si>
  <si>
    <t>ETAPA 2</t>
  </si>
  <si>
    <t>Análisis del Riesgo</t>
  </si>
  <si>
    <t>PROBABILIDAD</t>
  </si>
  <si>
    <t>IMPACTO</t>
  </si>
  <si>
    <t>ETAPA 3</t>
  </si>
  <si>
    <t>ETAPA 4</t>
  </si>
  <si>
    <t>Tratamiento del Riesgo:</t>
  </si>
  <si>
    <t>Manejo del Riesgo</t>
  </si>
  <si>
    <r>
      <t>Consecuencias</t>
    </r>
    <r>
      <rPr>
        <sz val="8"/>
        <rFont val="Tahoma"/>
        <family val="2"/>
      </rPr>
      <t>: corresponde a los efectos ocasionados por el riesgo.</t>
    </r>
  </si>
  <si>
    <r>
      <t>Riesgo</t>
    </r>
    <r>
      <rPr>
        <sz val="8"/>
        <rFont val="Tahoma"/>
        <family val="2"/>
      </rPr>
      <t xml:space="preserve">: Posibilidad de que ocurra un acontecimiento que impacte el alcance de los objetivos y resultados de la Institución </t>
    </r>
  </si>
  <si>
    <t xml:space="preserve">CAUSA </t>
  </si>
  <si>
    <t>CONSECUENCIA</t>
  </si>
  <si>
    <t>INDICADOR DE RIESGO</t>
  </si>
  <si>
    <t>2. MEDIA</t>
  </si>
  <si>
    <t>Talento Humano</t>
  </si>
  <si>
    <t>Sistemas de Información</t>
  </si>
  <si>
    <t>Recursos Financieros</t>
  </si>
  <si>
    <t>Procedimientos y reglamentación</t>
  </si>
  <si>
    <t>Salud Ocupacional</t>
  </si>
  <si>
    <t>Infraestructura</t>
  </si>
  <si>
    <t>Economicos</t>
  </si>
  <si>
    <t>Socioculturales</t>
  </si>
  <si>
    <t>Orden Público</t>
  </si>
  <si>
    <t>Legales y Normativos</t>
  </si>
  <si>
    <t>Tecnológicos</t>
  </si>
  <si>
    <r>
      <rPr>
        <sz val="7"/>
        <rFont val="Times New Roman"/>
        <family val="1"/>
      </rPr>
      <t xml:space="preserve"> </t>
    </r>
    <r>
      <rPr>
        <sz val="8"/>
        <rFont val="Tahoma"/>
        <family val="2"/>
      </rPr>
      <t>Ambientales</t>
    </r>
  </si>
  <si>
    <t>Esta matriz de priorización no tiene en cuenta los controles asociados a la prevención o mitigación del riesgo</t>
  </si>
  <si>
    <r>
      <t xml:space="preserve">PROBABILIDAD: </t>
    </r>
    <r>
      <rPr>
        <sz val="8"/>
        <rFont val="Tahoma"/>
        <family val="2"/>
      </rPr>
      <t>Frecuencia que podría presentar el riesgo.</t>
    </r>
  </si>
  <si>
    <r>
      <t xml:space="preserve">IMPACTO: </t>
    </r>
    <r>
      <rPr>
        <sz val="8"/>
        <rFont val="Tahoma"/>
        <family val="2"/>
      </rPr>
      <t>Forma en la cual el riesgo afecta los resultados del proceso.</t>
    </r>
  </si>
  <si>
    <t>3. ALTA</t>
  </si>
  <si>
    <t>1. BAJA</t>
  </si>
  <si>
    <t>1. BAJO</t>
  </si>
  <si>
    <t>Evitar
Reducir
Transferir
Compartir</t>
  </si>
  <si>
    <t>Reducir
Transferir
Compartir</t>
  </si>
  <si>
    <t>Asumir</t>
  </si>
  <si>
    <t>Valoración
del Riesgo</t>
  </si>
  <si>
    <t>OPCIÓN DE TRATAMIENTO</t>
  </si>
  <si>
    <t>ACCIONES A TOMAR</t>
  </si>
  <si>
    <t>Matriz de Priorización inicial</t>
  </si>
  <si>
    <t>El riesgo se mide de acuerdo al impacto y la probabilidad para ubicarlo en la matriz de priorización inicial</t>
  </si>
  <si>
    <t>NIVEL
EXPOSICIÓN 
RIESGO</t>
  </si>
  <si>
    <t xml:space="preserve">PRIORIDAD
INICIAL </t>
  </si>
  <si>
    <t>MAPA DE RIESGOS</t>
  </si>
  <si>
    <t>OBJETIVO DEL PROCESO (Usuario Metodología):</t>
  </si>
  <si>
    <r>
      <t xml:space="preserve">PROCESO (Usuario Metodología) </t>
    </r>
    <r>
      <rPr>
        <sz val="13"/>
        <rFont val="Arial"/>
        <family val="2"/>
      </rPr>
      <t xml:space="preserve"> </t>
    </r>
  </si>
  <si>
    <t xml:space="preserve">JEFE: </t>
  </si>
  <si>
    <t>FECHA ACTUALIZACIÓN</t>
  </si>
  <si>
    <t>No</t>
  </si>
  <si>
    <t>No.</t>
  </si>
  <si>
    <t>CAUSA</t>
  </si>
  <si>
    <t>PLAN DE MITIGACIÓN PARA EL MAPA DE RIESGOS</t>
  </si>
  <si>
    <t>CONTROLES</t>
  </si>
  <si>
    <t xml:space="preserve">Responsable del Seguimiento: </t>
  </si>
  <si>
    <t>INDICADOR DEL RIESGO</t>
  </si>
  <si>
    <t>Periodicidad</t>
  </si>
  <si>
    <t>SEGUIMIENTO AL MAPA DE RIESGOS</t>
  </si>
  <si>
    <t>Seguimiento al Mapa de riesgos</t>
  </si>
  <si>
    <t>Nombre</t>
  </si>
  <si>
    <t>Medición</t>
  </si>
  <si>
    <t>Análisis</t>
  </si>
  <si>
    <t>SGC-FOR-011-01</t>
  </si>
  <si>
    <t xml:space="preserve">Página </t>
  </si>
  <si>
    <t>Código</t>
  </si>
  <si>
    <t>SGC-FOR-011-02</t>
  </si>
  <si>
    <t>SGC-FOR-011-03</t>
  </si>
  <si>
    <t>Versión</t>
  </si>
  <si>
    <t>Fecha:</t>
  </si>
  <si>
    <t>Código:</t>
  </si>
  <si>
    <t>SGC-INT-011-01</t>
  </si>
  <si>
    <t xml:space="preserve">INSTRUCTIVO METODOLOGÍA ADMINISTRACIÓN DE RIESGOS </t>
  </si>
  <si>
    <t>SISTEMA DE GESTIÓN DE CALIDAD</t>
  </si>
  <si>
    <t>Comunicación</t>
  </si>
  <si>
    <t>TIPO</t>
  </si>
  <si>
    <t>No existen</t>
  </si>
  <si>
    <t>VULNERABILIDAD</t>
  </si>
  <si>
    <t>ACCIÓN</t>
  </si>
  <si>
    <t>CLASE</t>
  </si>
  <si>
    <t>VALORACIÓN</t>
  </si>
  <si>
    <t>Aplicados, No efectivos</t>
  </si>
  <si>
    <t>Documentados, Aplicados y Efectivos</t>
  </si>
  <si>
    <t>No aplicados</t>
  </si>
  <si>
    <t>MATRIZ DE VULNERABILIDAD</t>
  </si>
  <si>
    <t>PRIORIZACIÓN INICIAL</t>
  </si>
  <si>
    <t>VALORACIÓN DEL CONTROL</t>
  </si>
  <si>
    <t>Aplicados, Efectivos y No documentados</t>
  </si>
  <si>
    <r>
      <rPr>
        <b/>
        <sz val="8"/>
        <rFont val="Tahoma"/>
        <family val="2"/>
      </rPr>
      <t>Tipos de Control:</t>
    </r>
    <r>
      <rPr>
        <sz val="8"/>
        <rFont val="Tahoma"/>
        <family val="2"/>
      </rPr>
      <t xml:space="preserve">
</t>
    </r>
    <r>
      <rPr>
        <b/>
        <sz val="8"/>
        <rFont val="Tahoma"/>
        <family val="2"/>
      </rPr>
      <t>Dirección:</t>
    </r>
    <r>
      <rPr>
        <sz val="8"/>
        <rFont val="Tahoma"/>
        <family val="2"/>
      </rPr>
      <t xml:space="preserve"> se diseñan para crear guías que permiten el cumplimiento de los resultados.
</t>
    </r>
    <r>
      <rPr>
        <b/>
        <sz val="8"/>
        <rFont val="Tahoma"/>
        <family val="2"/>
      </rPr>
      <t xml:space="preserve">Detectivo: </t>
    </r>
    <r>
      <rPr>
        <sz val="8"/>
        <rFont val="Tahoma"/>
        <family val="2"/>
      </rPr>
      <t xml:space="preserve">se diseñan para identificar si resultados indeseables han ocurrido después de un acontecimiento.
</t>
    </r>
    <r>
      <rPr>
        <b/>
        <sz val="8"/>
        <rFont val="Tahoma"/>
        <family val="2"/>
      </rPr>
      <t>Preventivo:</t>
    </r>
    <r>
      <rPr>
        <sz val="8"/>
        <rFont val="Tahoma"/>
        <family val="2"/>
      </rPr>
      <t xml:space="preserve"> está diseñado para evitar o limitar la posibilidad de materialización de un riesgo.
</t>
    </r>
    <r>
      <rPr>
        <b/>
        <sz val="8"/>
        <rFont val="Tahoma"/>
        <family val="2"/>
      </rPr>
      <t>Correctivos:</t>
    </r>
    <r>
      <rPr>
        <sz val="8"/>
        <rFont val="Tahoma"/>
        <family val="2"/>
      </rPr>
      <t xml:space="preserve"> se diseña para corregir los resultados indeseables que se han observado</t>
    </r>
  </si>
  <si>
    <t>NIVEL DE EXPOSICIÓN AL RIESGO</t>
  </si>
  <si>
    <t>Se deberá implementar inmediatamente las acciones preventivas que conlleven a evitar, reducir, transferir o compartir el riesgo de acuerdo al procedimiento del Sistema de Gestión de Calidad.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</si>
  <si>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del Sistema de Gestión de Calidad. 
Se deberá implementar acciones preventivas que conlleven a mejorar o documentar los controles existentes. 
La implementación de un plan de contingencia estará sujeto a las necesidades del usuario de la metodología</t>
  </si>
  <si>
    <t>Se debe realizar seguimiento a los riesgos con el fin de verificar su impacto, probabilidad y la valoración de los controles.</t>
  </si>
  <si>
    <t>GRAVE
Riesgos con calificación superior o igual a 10</t>
  </si>
  <si>
    <r>
      <t xml:space="preserve">Control: </t>
    </r>
    <r>
      <rPr>
        <sz val="8"/>
        <rFont val="Tahoma"/>
        <family val="2"/>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</si>
  <si>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t>IDENTIFICACIÓN DEL RIESGO</t>
  </si>
  <si>
    <t>IDENTIFICACIÓN</t>
  </si>
  <si>
    <t>ANÁLISIS</t>
  </si>
  <si>
    <t>MANEJO</t>
  </si>
  <si>
    <t>PLAN DE MITIGACIÓN</t>
  </si>
  <si>
    <r>
      <t xml:space="preserve">Clase: </t>
    </r>
    <r>
      <rPr>
        <sz val="8"/>
        <rFont val="Arial"/>
        <family val="2"/>
      </rPr>
      <t>determine qué clase de riesgo es el identificado, de acuerdo a la siguiente clasificación: Estratégico, Imagen, Operacional, Financiero, Contable, Presupuestal, Cumplimiento, Tecnología, Información, Transparencia, Laborales, Ambiental, Derechos Humanos.</t>
    </r>
  </si>
  <si>
    <t>Se debe formular un indicador que permita monitorear el comportamiento del riesgo respecto al tratamiento y  las acciones emprendidas.</t>
  </si>
  <si>
    <t>Indicador de Monitoreo de Riesgo</t>
  </si>
  <si>
    <r>
      <rPr>
        <b/>
        <sz val="8"/>
        <rFont val="Tahoma"/>
        <family val="2"/>
      </rPr>
      <t>Calificación</t>
    </r>
    <r>
      <rPr>
        <sz val="8"/>
        <rFont val="Tahoma"/>
        <family val="2"/>
      </rPr>
      <t xml:space="preserve">
1
2
3
4
5</t>
    </r>
  </si>
  <si>
    <r>
      <rPr>
        <b/>
        <sz val="8"/>
        <rFont val="Tahoma"/>
        <family val="2"/>
      </rPr>
      <t>Situación:</t>
    </r>
    <r>
      <rPr>
        <sz val="8"/>
        <rFont val="Tahoma"/>
        <family val="2"/>
      </rPr>
      <t xml:space="preserve">
Documentados, aplicados y efectivos
Aplicados, efectivos y No documentados
Aplicados y No efectivos
No aplicados
No Existen controles</t>
    </r>
  </si>
  <si>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</si>
  <si>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</si>
  <si>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</si>
  <si>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</si>
  <si>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r>
      <t xml:space="preserve">Causas:  </t>
    </r>
    <r>
      <rPr>
        <sz val="8"/>
        <rFont val="Tahoma"/>
        <family val="2"/>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</si>
  <si>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Nota: </t>
    </r>
    <r>
      <rPr>
        <sz val="8"/>
        <rFont val="Tahoma"/>
        <family val="2"/>
      </rPr>
      <t>Cada proceso deberá individualizar la escala de calificación del riesgo basado en información objetiva y/o datos históricos.</t>
    </r>
  </si>
  <si>
    <t>MODERADO
Riesgos con calificación entre 4 y 9</t>
  </si>
  <si>
    <t>LEVE
Riesgos con calificación inferior o igual a 3</t>
  </si>
  <si>
    <t>CONTROL EXISTENTE
(Máximo 3 controles)</t>
  </si>
  <si>
    <t>Control</t>
  </si>
  <si>
    <t>Dificultades en la aplicación del control</t>
  </si>
  <si>
    <t>1  de 1</t>
  </si>
  <si>
    <r>
      <t>3. ALTA</t>
    </r>
    <r>
      <rPr>
        <sz val="8"/>
        <rFont val="Tahoma"/>
        <family val="2"/>
      </rPr>
      <t>:  Es inevitable que el riesgo se presente</t>
    </r>
  </si>
  <si>
    <r>
      <t>2. MEDIA</t>
    </r>
    <r>
      <rPr>
        <sz val="8"/>
        <rFont val="Tahoma"/>
        <family val="2"/>
      </rPr>
      <t>: Es factible que el riesgo se presente</t>
    </r>
  </si>
  <si>
    <r>
      <t>1. BAJA</t>
    </r>
    <r>
      <rPr>
        <sz val="8"/>
        <rFont val="Tahoma"/>
        <family val="2"/>
      </rPr>
      <t>:  Es muy poco factible que el riesgo se presente</t>
    </r>
  </si>
  <si>
    <r>
      <t>3. ALTO</t>
    </r>
    <r>
      <rPr>
        <sz val="8"/>
        <rFont val="Tahoma"/>
        <family val="2"/>
      </rPr>
      <t>: Si el riesgo llegara a presentarse, afecta en alto grado al proceso.</t>
    </r>
  </si>
  <si>
    <r>
      <t>2. MEDIO</t>
    </r>
    <r>
      <rPr>
        <sz val="8"/>
        <rFont val="Tahoma"/>
        <family val="2"/>
      </rPr>
      <t>: Si el riesgo llegara a presentarse, afecta en grado medio al proceso tendría .</t>
    </r>
  </si>
  <si>
    <r>
      <t>1. BAJO</t>
    </r>
    <r>
      <rPr>
        <sz val="8"/>
        <rFont val="Tahoma"/>
        <family val="2"/>
      </rPr>
      <t xml:space="preserve">: Si el riesgo llegara a presentarse, afecta en grado bajo al proceso </t>
    </r>
  </si>
  <si>
    <t>Una vez ubicados los riesgos en la matriz de priorización, se identifica si existen controles asociados, si son aplicados, están documentados y son efectivos, con el fin de determinar la posición del riesgo en la matriz de vulnerabilidad.</t>
  </si>
  <si>
    <t xml:space="preserve">De acuerdo a los nivel de exposición del riesgo, el proceso (usuario de la metodologia) establecerá si corresponde: </t>
  </si>
  <si>
    <t>o  Plan de mitigación, para lo cual deberá  emplear el formato de Plan de mitigación</t>
  </si>
  <si>
    <t xml:space="preserve">o  Acciones preventivas de acuerdo al tipo de tratamiento, para lo cual deberá  seguir el procedimiento de acciones correctivas, preventivas y de mejora SGC-PRO-006 </t>
  </si>
  <si>
    <r>
      <t xml:space="preserve">Acciones Preventivas
</t>
    </r>
    <r>
      <rPr>
        <sz val="8"/>
        <rFont val="Tahoma"/>
        <family val="2"/>
      </rPr>
      <t>Se deberá tener en cuenta:</t>
    </r>
  </si>
  <si>
    <t>- Recursos asignados en el presupuesto
- Relación costo - beneficio
- Accion que conlleve a "Compartir" se deberá concertar previamente con el proceso o entidad  - involucrada.
- Accion que conlleve a "Transferir" se deberá concertar previamiente con la entidad involucrada y contar con las autorizaciones administrativas pertinentes.</t>
  </si>
  <si>
    <r>
      <t>o</t>
    </r>
    <r>
      <rPr>
        <sz val="7"/>
        <rFont val="Times New Roman"/>
        <family val="1"/>
      </rPr>
      <t xml:space="preserve"> </t>
    </r>
    <r>
      <rPr>
        <sz val="8"/>
        <rFont val="Tahoma"/>
        <family val="2"/>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</si>
  <si>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Tahoma"/>
        <family val="2"/>
      </rPr>
      <t>Se deberá tener en cuenta:</t>
    </r>
  </si>
  <si>
    <t>Se hará a traves del formato "seguimiento", y podrá ser realizada a través de procesos de autoevaluación, auditorias de calidad, evaluación de la Oficina de Control y auditorias externas por parte de organismo certificadores, entes de control u otro que lo requiera.</t>
  </si>
  <si>
    <t>- Recursos asignados
- Relación costo - beneficio
- Planes de contingencia que se hayan formulado previamente o actividades que el proceso ha establecido con anterioridad.</t>
  </si>
  <si>
    <t>2013-06-27</t>
  </si>
  <si>
    <t>Planeación</t>
  </si>
  <si>
    <t>Liderar y coordinar el análisis y estudio de manera integral, la institución, y su entorno, con el fin de asesorar y apoyar en la toma de decisiones a la universidad, con el propósito de definir los cambios y transformaciones necesarias para la mejor utilización de los recursos y el logro de ventaja competitivas.</t>
  </si>
  <si>
    <t>Ejecución inadecuada de proyectos (contratos, Ordenes de trabajo, proyectos de operación comercial)</t>
  </si>
  <si>
    <t>Transparencia</t>
  </si>
  <si>
    <t xml:space="preserve">La posibilidd de incumplimiento en la  ejecución de proyectos (contratos, Ordenes de trabajo, proyectos de operación comercial) en la obtención de  resutados satisfactorios </t>
  </si>
  <si>
    <t>Falta de comunicación de los involucrados
Desconocimiento de los  procedimientos contractuales
Desconocimiento de la normatividad nacional e institucional para la ejecucion de proyectos (contratos, Ordenes de trabajo, proyectos de operación comercial)</t>
  </si>
  <si>
    <t>MEDIA</t>
  </si>
  <si>
    <t>ALTO</t>
  </si>
  <si>
    <t>Documentados Aplicados y Efectivos</t>
  </si>
  <si>
    <t xml:space="preserve">Protocolos de contrataión y de ejecución de proyectos especiales </t>
  </si>
  <si>
    <t>Designación de supervisor de contratos (verificación de productos)</t>
  </si>
  <si>
    <t>Mensual</t>
  </si>
  <si>
    <t>Preventivo</t>
  </si>
  <si>
    <t>Los diferentes archivos no están organizados con un orden preestablecido que permita su facil consulta, y no tienen la seguridad requerida para evitar su pérdida</t>
  </si>
  <si>
    <t xml:space="preserve">Falta de capacitación, sistematización y espacio físico 
Falta de organización en los archivos fisicos y magneticos por parte de los funcionarios </t>
  </si>
  <si>
    <t>Demoras en la entrega de información, Obstáculos para ejecución de proyectos y perdida de información
Hallazgos por parte de las diferentes auditorías realizadas a la oficina</t>
  </si>
  <si>
    <t>Demoras en la entrega de información, Obstáculos para ejecución de proyectos y perdida de información</t>
  </si>
  <si>
    <t>Información</t>
  </si>
  <si>
    <t>Los sistemas de información tienen un componente de automatización aún muy bajo para la rendición de cuentas, reportar a entes de control en los tiempos establecidos y soportar la toma de desiciones a nivel estratégico.</t>
  </si>
  <si>
    <t>La División de Sistemas no tiene priorizada el desarrollo de estos sistemas.
La Dinámica de la Universidad no permite que se de cumplimiento a tiempo ciertos requerimientos (Informe de Gestión).</t>
  </si>
  <si>
    <t>Retraso en el seguimiento proactivo, baja accesibilidad a la  información que soporta el sistema de gerencia del plan de desarrollo y la estrategia institucional para toma de desiciones oportunas</t>
  </si>
  <si>
    <t>Asignación de tecnología con características inadecuadas</t>
  </si>
  <si>
    <t>Herramientas o hardware con capacidad inferior a la requerida para el desarrollo de las actividades del proceso</t>
  </si>
  <si>
    <t>Reprocesos o Ineficiencia en el desarrollo de las actividades</t>
  </si>
  <si>
    <t>Los equipos se vuelven obsoletos en el corto plazo, y la renovación de equipos no está directamente a cargo de la dependencia.</t>
  </si>
  <si>
    <t>Debilidad en la aprobación de las políticas, mecanismos y herramientas del sistema de vigilancia del contexto</t>
  </si>
  <si>
    <t>Falta de apropiación de la Vigilancia del Contexto</t>
  </si>
  <si>
    <t>No exiten un proceso al interior de la universidad que permita la vigilancia en todos los temas relacionados con la institución. Sólo se dan actividades desarrolladas en temas puntuales.</t>
  </si>
  <si>
    <t>Falta de competitividad Institucional.
Toma de decisiones no pertinentes sin soporte en la información.
Perdida de oportunidades para la institución para acceder a recursos y participación de proyectos.</t>
  </si>
  <si>
    <t xml:space="preserve">Inventario de activos de información actualizado
Activos de información con copia de respaldo/ Total activos de información
</t>
  </si>
  <si>
    <t>Equipos pertinentes a la dinámica de la oficina</t>
  </si>
  <si>
    <t xml:space="preserve">Documentar manual de interventoría de la oficina de planeacion </t>
  </si>
  <si>
    <t>Instructivos para proyectos especiales y prestación de servicios</t>
  </si>
  <si>
    <t>Los diferentes archivos no están organizados con un orden preestablecido que permita su facil consulta, y no tienen la seguridad requerida para evitar su pérdida.</t>
  </si>
  <si>
    <t>BAJA</t>
  </si>
  <si>
    <t>Aplicados efectivos y No Documentados</t>
  </si>
  <si>
    <t>Bimestral</t>
  </si>
  <si>
    <t xml:space="preserve">Manejo del archivo físico </t>
  </si>
  <si>
    <t>Anual</t>
  </si>
  <si>
    <t xml:space="preserve">Seguimiento al l inventario de  los activos de la información de la oficina </t>
  </si>
  <si>
    <t>Semestral</t>
  </si>
  <si>
    <t xml:space="preserve">Respaldo de los activios de información </t>
  </si>
  <si>
    <t>Solicitud de espacio en el servidor institucional  para la seguridad de los activos de información</t>
  </si>
  <si>
    <t>Definir un mecanismo de alternativas para el respaldo de los activos de información tanto para activos físicos y magneticos</t>
  </si>
  <si>
    <t xml:space="preserve">Sistemas de información inadecuados para fuentes de información y  la toma de decisiones </t>
  </si>
  <si>
    <t>Debilidad en la articulación del sistema transaccional con el estratégico</t>
  </si>
  <si>
    <t>Retraso en el seguimiento proactivo, baja accesibilidad a la  información que soporta el sistema de gerencia del plan de desarrollo y la estrategia institucional para toma de desiciones oportunas
Incumplimiento del envió  en los tiempos requeridos de los diferentes informes que presenta la universidad</t>
  </si>
  <si>
    <t>Existe una metodología para la recopilación de la información de manera manual y en algunos sistemas de información que existen</t>
  </si>
  <si>
    <t>Acompañamiento a redes de trabajo de los objetivos institucionales.</t>
  </si>
  <si>
    <t>Seguimiento periodico a las solicitudes de información</t>
  </si>
  <si>
    <t xml:space="preserve">Implementación de un sistema integral de información </t>
  </si>
  <si>
    <t>Establecer ruta de trabajo con la Div. De sistemas para incorporar progresivamente las variables estratégicas para la toma de decisiones</t>
  </si>
  <si>
    <t>Número de informes entregados adecuadamente/ Total de informes solicitados
Hallazgos / Variables auditadas</t>
  </si>
  <si>
    <t>Profesional AIE</t>
  </si>
  <si>
    <t>Establecer las acciones correctivas pertinentes</t>
  </si>
  <si>
    <t>Establecer un plan de mejoramiento  pertienente</t>
  </si>
  <si>
    <t>Reprocesos o Ineficiencia en el desarrollo de las actividades
Retrasos en el cumplimiento de los planes de trabajo del área</t>
  </si>
  <si>
    <t>ALTA</t>
  </si>
  <si>
    <t>MEDIO</t>
  </si>
  <si>
    <t>Aplicados - No efectivos</t>
  </si>
  <si>
    <t>Solicitudes enviadas de manera  justificada y detallada</t>
  </si>
  <si>
    <t>Detectivo</t>
  </si>
  <si>
    <t>Otra</t>
  </si>
  <si>
    <t>Gestión ante la vicerrectoría administrativa de la necesidad de asignación de tecnologias adecuadas</t>
  </si>
  <si>
    <t>Tecnología</t>
  </si>
  <si>
    <t>Creación de un grupo de análisis, con reuniones periodicas sobre temas del contexto.</t>
  </si>
  <si>
    <t>Quincenal</t>
  </si>
  <si>
    <t>Procedimiento vigilancia del contexto</t>
  </si>
  <si>
    <t>Definición e implementación de una metodlogía de vigilancia del contexto</t>
  </si>
  <si>
    <t>Estratégico</t>
  </si>
  <si>
    <t>Proyectos ejecutados inadecuadamente /Total proyectos ejecutados</t>
  </si>
  <si>
    <t xml:space="preserve">Decisiones tomadas / Número de informes socializados
Informes presentados del contexto 
</t>
  </si>
  <si>
    <t>Manejo inadecuado de los activos de información  físicos y magnéticos de la oficina de planeación</t>
  </si>
  <si>
    <t xml:space="preserve">Hallazgos pr parte de entes de control
Detrimiento patrimonial
Incumplimiento de resultados
Reprocesos 
Clientes insatisfechos
Deterioro de la imagen institucional
Sobrecostos </t>
  </si>
  <si>
    <t xml:space="preserve">Presión a la Planta Física por compromisos en proyectos no articulados con la planeación del área Desarrollo y Planeación de la Planta Física </t>
  </si>
  <si>
    <t>Diferentes dependencias de la Institución presentan y ejecutan proyectos con entidades externas  en las cuales se adquiern compromisos de disponibilidad de espacios sin la validación respectiva de la Oficina de Planeación</t>
  </si>
  <si>
    <t>Operacional</t>
  </si>
  <si>
    <t>*Imagen de la universidad por incumplimiento
*Posibles hallazgos por falta de planeación e incumplimiento
*Presión a los recursos económicos dentro de una vigencia
*Reprocesos y sobrecarga en el trabajo</t>
  </si>
  <si>
    <t>Formular e  implementar un procedimiento donde se involuvren todos los elementos constitutivos de un proyecto como lo es los elementos de infrastructura</t>
  </si>
  <si>
    <t>Socializar el procedimiento establecido</t>
  </si>
  <si>
    <t>Espacios efectivamente habilitados / Número de solicitudes de disponibilidad de espacios</t>
  </si>
  <si>
    <t>Implementación de estrategias para dar respuesta efectiva en temas de planta física e informar a la Vicerrectoría administrativa los costos de la solución planteada</t>
  </si>
  <si>
    <t>Profesional de Desarrollo y Planeación de la Planta Física</t>
  </si>
  <si>
    <t xml:space="preserve">Trabajar en conjunto con la dependencia que esta ejecutando el proyecto para visualziar y presupuestar el costo de la intervención </t>
  </si>
  <si>
    <t xml:space="preserve">Profesional  Planeación y Desarrollo de la Planta Física </t>
  </si>
  <si>
    <t xml:space="preserve">
* Desconocimiento por parte de las dependencias que asignan los equipos de las actividades que se desarrollan en el área de Planeación y Desarrollo Físico
*Asignación de tecnología con características inadecuadas para el área de Planeación y Desarrollo Físico
</t>
  </si>
  <si>
    <t xml:space="preserve">Afectación en el nivel de respuesta en los diseños de obra física y redes eléctricas por problema del software
</t>
  </si>
  <si>
    <t>Gestión  equipos de computo alternos con las caracteristicas adecuadas</t>
  </si>
  <si>
    <t>N.a</t>
  </si>
  <si>
    <t xml:space="preserve">Viviana Marcela Carmona Arias </t>
  </si>
  <si>
    <t>Falta de fortalecimiento de la Inteligencia Institucional, vigilancia del contexto y consolidación de los mecanismos para el uso de la misma</t>
  </si>
  <si>
    <t>No exiten un proceso socializado  que permita la vigilancia en todos los temas relacionados con la institución. Sólo se dan actividades desarrolladas en temas puntuales.
Existen metodologías para la inteligencia institucional, sin embargo es necesario fortalecer su trabajo articulado y el soporte tecnológico para la misma.</t>
  </si>
  <si>
    <t xml:space="preserve">Debilidad en la aprobación de las políticas, mecanismos y herramientas del sistema
Falta de definición e implementación de una metodología apropiada de vigilancia del contexto </t>
  </si>
  <si>
    <t>Falta de competitividad 
Toma de decisiones no pertinentes con poco soporte en la información del contexto.
Pérdida de oportunidades para acceder a recursos y participación de proyectos.</t>
  </si>
  <si>
    <t xml:space="preserve">*Falta de un procedimiento donde se involucren todos los elementos constitutivos de un proyecto como lo es los elementos de infraestructura
</t>
  </si>
  <si>
    <t>NO</t>
  </si>
  <si>
    <t>SI</t>
  </si>
  <si>
    <t>CONTINUA LA ACCIÓN ANTERIOR</t>
  </si>
  <si>
    <t>Manual de interventoría y procedimiento de contratación de obra</t>
  </si>
  <si>
    <t xml:space="preserve">Prueba del software requerido en diferentes modelos de equipos </t>
  </si>
  <si>
    <t>N.A</t>
  </si>
  <si>
    <t>En ocasiones los equipos de trabajo perdian de vista el protocolo, se ha ido generando cultura en la importancia de la aplicación del control, y esta pendiente realizar un taller de socialización con los equipos de trabajo</t>
  </si>
  <si>
    <t>100%
93,19%</t>
  </si>
  <si>
    <t>Durante la vigencia se han entregado todos los informes requeridos por los entes de cotnrol en el tiempo establecido, durante el mes de marzo el MEN realizo auditoria sobre los sistemas SNIES y SUE con un resultado de 93,16% de confiabilidad en nuestros sistemas de información.
Con la División de sistemas se presentó al Comité Coordinador del Sistema Integral de Gestión-Estrategias, la propuesta de inteligencia institucional, que en uno de sus componentes busca el fortalecimiento de los sistemas de información y se trazo ruta para el segundo semestre - 2014 y año 2015</t>
  </si>
  <si>
    <t xml:space="preserve">Se ha venido pensando en reeplantear la periodicidad de las reuniones dado que esto depende de las temáticas que se estén analizando y en la demanda que tengan éstas de retroalimentación. </t>
  </si>
  <si>
    <t>Se documentó acción preventiva para determinar los controles para este riesgos</t>
  </si>
  <si>
    <t>Una vez revisado y analizado la ejecución tanto de contratos de servicios, órdenes de trabajo, proyectos especiales,  contratos de obra, de interventoría y demás, sólo se detectó la ejecución inadecuada de un contrato, dado que la aprobación de pólizas fue posterior a la firma del acta de inicio, para lo cual se documento una acción correctiva para tratar el tema. 
De resto los demas convenios, contratos y proyectos se han ejecutado acordes a la normatividad vigente, así mismo cuando se ha dado lugar se han tomado acciones que permitan evitar la planeación y ejecución inadecuada de  proyectos.</t>
  </si>
  <si>
    <t>100%
100%</t>
  </si>
  <si>
    <t xml:space="preserve">N.A </t>
  </si>
  <si>
    <t xml:space="preserve">Ninguna
</t>
  </si>
  <si>
    <t>Se evidenció la falta de comunicaicón entre todos los involucrados en contratación de la universidad, por lo cual genero que se firmara acta de inicio sin aprobación de pólizas</t>
  </si>
  <si>
    <t xml:space="preserve">Dado a que en la vigencia 2013 se materializó el riesgo, se debieron tomar acciones correctivas para realizar la corrección, dado lo anterior se estableció una metodología y se socializó al equipo de trabajo la misma ha sido aceptada logrando a corte 2014, tener todos los activos de información respaldados. 
Así mismo estos también reposan en la División de sistemas, dado que nos dieron un espacio para almacenar información.
</t>
  </si>
  <si>
    <t>50%
80%</t>
  </si>
  <si>
    <t xml:space="preserve">El indicador de resultado Toma de Decisiones a la fecha tiene un avance del 50%, este avance se soporta en la presentación ante el comité integral de gestión – estrategias las siguiente temáticas desarrolladas o gestionadas desde el sistema de vigilancia:   • Análisis de los factores que afectan el egreso exitoso. • Presentación proyecto de fortalecimiento de la lengua extranjera en la comunidad universitaria. • Presentación resultados estudio de laboratorios. • Resultados modelo de eficiencia colectiva y estrategias para los grupos de investigación del departamento de Risaralda. 
A la fecha de corte este indicador se encuentra en el 80%,  soportado en el estudio - Generación de insumos y referentes para el diseño de un modelo de política pública de ciencia, tecnología e innovación en el departamento de Risaralda. (Participación de la Facultad de Tecnologías).
- Pertinencia de la oferta educativa de la universidad tecnológica de Pereira con respecto al desarrollo social y económico de la región basándose en una mirada actualizada del concepto de educación superior.
- Modelo de eficiencia colectiva para los grupos de investigación del departamento de Risaralda. (Participación de la Facultad de Ingenierías).
- Análisis de la propuesta del CESU “Apuesta por lo superior” vs el PDI, se detectaron las fortalezas y oportunidades de fortalecimiento con respecto a los 136 lineamientos planteados.
</t>
  </si>
  <si>
    <t xml:space="preserve">durante el año se han realizado seis solicitudes de disponibilidad y adecuación de espacios  de las cuáles tres han sido habilitadas y adecuadas efectivamente,  y las se tiene lo siguiente:
Una de ellas la misma dependencia que la solicito en meses pasado realizó una solicitud de no realización; otra de ellas se estan realizando diseños y la última fue negada por no haber espacio para lo que se requeria.
Se mantiene el mismo seguimiento dado que por las dinámicas del área de Desarrollo y Planeación de la Planta Física, no se pudo culminar lo que se tenía propuesto. </t>
  </si>
  <si>
    <t xml:space="preserve">Francisco Antonio Uribe Gómez </t>
  </si>
  <si>
    <t>REQUIERE NUEVA ACCIÓN</t>
  </si>
  <si>
    <t>RIESGO CONTROLADO</t>
  </si>
  <si>
    <t xml:space="preserve">Para el segundo semestre de la vigencia 2014, se entregaron dos equipos a los funcionarios de Planta Física los cuales cumplen con las condiciones que requieren para las labores que desempeñan. 
Y dentro de las necesidades de la vigencia 2015, quedaron incluidos los equipos restante.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</si>
</sst>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28" x14ac:knownFonts="1">
    <font>
      <sz val="10"/>
      <name val="Arial"/>
    </font>
    <font>
      <sz val="9"/>
      <name val="Arial"/>
      <family val="2"/>
    </font>
    <font>
      <b/>
      <sz val="13"/>
      <name val="Arial"/>
      <family val="2"/>
    </font>
    <font>
      <b/>
      <sz val="8"/>
      <name val="Arial"/>
      <family val="2"/>
    </font>
    <font>
      <sz val="8"/>
      <name val="Arial"/>
      <family val="2"/>
    </font>
    <font>
      <sz val="10"/>
      <name val="Arial"/>
      <family val="2"/>
    </font>
    <font>
      <sz val="13"/>
      <name val="Arial"/>
      <family val="2"/>
    </font>
    <font>
      <b/>
      <sz val="10"/>
      <name val="Arial"/>
      <family val="2"/>
    </font>
    <font>
      <b/>
      <sz val="8"/>
      <color indexed="81"/>
      <name val="Tahoma"/>
      <family val="2"/>
    </font>
    <font>
      <sz val="8"/>
      <color indexed="81"/>
      <name val="Tahoma"/>
      <family val="2"/>
    </font>
    <font>
      <sz val="8"/>
      <name val="Arial"/>
      <family val="2"/>
    </font>
    <font>
      <sz val="10"/>
      <name val="Arial"/>
      <family val="2"/>
    </font>
    <font>
      <b/>
      <sz val="6"/>
      <name val="Arial"/>
      <family val="2"/>
    </font>
    <font>
      <sz val="6"/>
      <name val="Arial"/>
      <family val="2"/>
    </font>
    <font>
      <b/>
      <sz val="11"/>
      <name val="Tahoma"/>
      <family val="2"/>
    </font>
    <font>
      <b/>
      <sz val="8"/>
      <name val="Tahoma"/>
      <family val="2"/>
    </font>
    <font>
      <sz val="8"/>
      <name val="Tahoma"/>
      <family val="2"/>
    </font>
    <font>
      <sz val="7"/>
      <name val="Times New Roman"/>
      <family val="1"/>
    </font>
    <font>
      <sz val="6"/>
      <name val="Tahoma"/>
      <family val="2"/>
    </font>
    <font>
      <b/>
      <sz val="10"/>
      <name val="Tahoma"/>
      <family val="2"/>
    </font>
    <font>
      <b/>
      <sz val="6"/>
      <name val="Tahoma"/>
      <family val="2"/>
    </font>
    <font>
      <b/>
      <sz val="8"/>
      <color indexed="8"/>
      <name val="Tahoma"/>
      <family val="2"/>
    </font>
    <font>
      <sz val="8"/>
      <name val="Courier New"/>
      <family val="3"/>
    </font>
    <font>
      <sz val="8"/>
      <name val="Calibri"/>
      <family val="2"/>
      <scheme val="minor"/>
    </font>
    <font>
      <b/>
      <sz val="9"/>
      <name val="Arial"/>
      <family val="2"/>
    </font>
    <font>
      <sz val="13"/>
      <color theme="1"/>
      <name val="Arial"/>
      <family val="2"/>
    </font>
    <font>
      <sz val="7"/>
      <name val="Arial"/>
      <family val="2"/>
    </font>
    <font>
      <b/>
      <sz val="7"/>
      <name val="Arial"/>
      <family val="2"/>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5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s>
  <borders count="5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9" fontId="11" fillId="0" borderId="0" applyFont="0" applyFill="0" applyBorder="0" applyAlignment="0" applyProtection="0"/>
    <xf numFmtId="0" fontId="5" fillId="0" borderId="0"/>
  </cellStyleXfs>
  <cellXfs count="335">
    <xf numFmtId="0" fontId="0" fillId="0" borderId="0" xfId="0"/>
    <xf numFmtId="0" fontId="1"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0" xfId="0" applyFont="1" applyFill="1" applyAlignment="1">
      <alignment horizontal="center" vertical="center" wrapText="1"/>
    </xf>
    <xf numFmtId="0" fontId="5" fillId="2" borderId="0" xfId="0" applyFont="1" applyFill="1" applyAlignment="1">
      <alignment horizontal="center" vertical="center" wrapText="1"/>
    </xf>
    <xf numFmtId="0" fontId="1" fillId="2" borderId="0" xfId="0" applyFont="1" applyFill="1" applyBorder="1" applyAlignment="1" applyProtection="1">
      <alignment horizontal="center" vertical="center" wrapText="1"/>
    </xf>
    <xf numFmtId="0" fontId="2" fillId="2" borderId="0" xfId="0" applyFont="1" applyFill="1" applyBorder="1" applyAlignment="1" applyProtection="1">
      <alignment vertical="center"/>
    </xf>
    <xf numFmtId="0" fontId="7" fillId="0" borderId="0" xfId="0" applyFont="1"/>
    <xf numFmtId="0" fontId="0" fillId="0" borderId="0" xfId="0" applyBorder="1"/>
    <xf numFmtId="0" fontId="15" fillId="0" borderId="0" xfId="0" applyFont="1" applyBorder="1" applyAlignment="1">
      <alignment vertical="top" wrapText="1"/>
    </xf>
    <xf numFmtId="0" fontId="15" fillId="0" borderId="0" xfId="0" applyFont="1"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xf numFmtId="0" fontId="15" fillId="0" borderId="0" xfId="0" applyFont="1" applyFill="1" applyBorder="1" applyAlignment="1">
      <alignment vertical="top" wrapText="1"/>
    </xf>
    <xf numFmtId="0" fontId="20" fillId="0" borderId="0" xfId="0" applyFont="1" applyFill="1" applyBorder="1" applyAlignment="1">
      <alignment horizontal="center" vertical="center" textRotation="90" wrapText="1"/>
    </xf>
    <xf numFmtId="0" fontId="20" fillId="0" borderId="0" xfId="0" applyFont="1" applyFill="1" applyBorder="1" applyAlignment="1">
      <alignment horizontal="center" vertical="center" wrapText="1"/>
    </xf>
    <xf numFmtId="0" fontId="15" fillId="0" borderId="6" xfId="0" applyFont="1" applyBorder="1" applyAlignment="1">
      <alignment horizontal="center" vertical="center" wrapText="1"/>
    </xf>
    <xf numFmtId="0" fontId="20" fillId="2" borderId="0" xfId="0" applyFont="1" applyFill="1" applyBorder="1" applyAlignment="1">
      <alignment horizontal="center" wrapText="1"/>
    </xf>
    <xf numFmtId="0" fontId="0" fillId="0" borderId="0" xfId="0" applyAlignment="1">
      <alignment horizontal="center"/>
    </xf>
    <xf numFmtId="0" fontId="15" fillId="0" borderId="8" xfId="0" applyFont="1" applyBorder="1" applyAlignment="1">
      <alignment horizontal="center" vertical="center" wrapText="1"/>
    </xf>
    <xf numFmtId="0" fontId="15" fillId="0" borderId="8" xfId="0" applyFont="1" applyBorder="1" applyAlignment="1">
      <alignment horizontal="center" vertical="center"/>
    </xf>
    <xf numFmtId="0" fontId="1" fillId="2" borderId="2" xfId="0" applyFont="1" applyFill="1" applyBorder="1" applyAlignment="1" applyProtection="1">
      <alignment horizontal="left" vertical="top" wrapText="1"/>
    </xf>
    <xf numFmtId="0" fontId="1" fillId="0" borderId="2"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 fillId="2" borderId="14" xfId="0" applyFont="1" applyFill="1" applyBorder="1" applyAlignment="1" applyProtection="1">
      <alignment horizontal="left" vertical="top" wrapText="1"/>
    </xf>
    <xf numFmtId="0" fontId="10" fillId="2" borderId="2"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5" fillId="0" borderId="0" xfId="0" applyFont="1" applyFill="1" applyAlignment="1">
      <alignment horizontal="center" vertical="center" wrapText="1"/>
    </xf>
    <xf numFmtId="0" fontId="10" fillId="2" borderId="14"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0" fillId="0" borderId="27" xfId="0" applyBorder="1" applyAlignment="1">
      <alignment horizontal="center"/>
    </xf>
    <xf numFmtId="0" fontId="0" fillId="0" borderId="0" xfId="0" applyBorder="1" applyAlignment="1">
      <alignment horizontal="center"/>
    </xf>
    <xf numFmtId="0" fontId="12" fillId="0" borderId="2" xfId="0" applyFont="1" applyBorder="1" applyAlignment="1" applyProtection="1">
      <alignment horizontal="right" vertical="top" wrapText="1"/>
    </xf>
    <xf numFmtId="0" fontId="12" fillId="0" borderId="2" xfId="0" applyFont="1" applyBorder="1" applyAlignment="1" applyProtection="1">
      <alignment horizontal="right" vertical="center" wrapText="1"/>
    </xf>
    <xf numFmtId="0" fontId="7" fillId="0" borderId="2" xfId="0" applyFont="1" applyBorder="1"/>
    <xf numFmtId="0" fontId="7" fillId="0" borderId="27" xfId="0" applyFont="1" applyBorder="1" applyAlignment="1">
      <alignment horizontal="center"/>
    </xf>
    <xf numFmtId="0" fontId="7" fillId="0" borderId="0" xfId="0" applyFont="1" applyBorder="1" applyAlignment="1">
      <alignment horizontal="center"/>
    </xf>
    <xf numFmtId="0" fontId="7" fillId="0" borderId="30" xfId="0" applyFont="1" applyBorder="1" applyAlignment="1">
      <alignment horizontal="center"/>
    </xf>
    <xf numFmtId="0" fontId="0" fillId="0" borderId="30" xfId="0" applyBorder="1"/>
    <xf numFmtId="0" fontId="1" fillId="2" borderId="17" xfId="0" applyFont="1" applyFill="1" applyBorder="1" applyAlignment="1" applyProtection="1">
      <alignment horizontal="center" vertical="center" wrapText="1"/>
    </xf>
    <xf numFmtId="0" fontId="2" fillId="2" borderId="17" xfId="0" applyFont="1" applyFill="1" applyBorder="1" applyAlignment="1" applyProtection="1">
      <alignment vertical="center"/>
    </xf>
    <xf numFmtId="0" fontId="7" fillId="2" borderId="2" xfId="0" applyFont="1" applyFill="1" applyBorder="1" applyAlignment="1" applyProtection="1">
      <alignment vertical="center"/>
    </xf>
    <xf numFmtId="0" fontId="3" fillId="2" borderId="2"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16" fillId="0" borderId="0" xfId="0" applyFont="1" applyBorder="1" applyAlignment="1">
      <alignment horizontal="left" vertical="top" wrapText="1"/>
    </xf>
    <xf numFmtId="0" fontId="20" fillId="2" borderId="0" xfId="0" applyFont="1" applyFill="1" applyBorder="1" applyAlignment="1">
      <alignment horizontal="center" wrapText="1"/>
    </xf>
    <xf numFmtId="0" fontId="7" fillId="0" borderId="0" xfId="0" applyFont="1" applyBorder="1" applyAlignment="1">
      <alignment horizontal="center"/>
    </xf>
    <xf numFmtId="0" fontId="5" fillId="2" borderId="22"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15" fillId="0" borderId="0" xfId="0" applyFont="1" applyBorder="1" applyAlignment="1">
      <alignment vertical="center" wrapText="1"/>
    </xf>
    <xf numFmtId="0" fontId="19" fillId="2" borderId="11" xfId="0" applyFont="1" applyFill="1" applyBorder="1" applyAlignment="1">
      <alignment horizontal="center" vertical="center" wrapText="1"/>
    </xf>
    <xf numFmtId="0" fontId="16" fillId="0" borderId="0" xfId="0" applyFont="1" applyBorder="1" applyAlignment="1">
      <alignment vertical="center"/>
    </xf>
    <xf numFmtId="0" fontId="3" fillId="14" borderId="2" xfId="0" applyFont="1" applyFill="1" applyBorder="1" applyAlignment="1" applyProtection="1">
      <alignment horizontal="center" vertical="center" wrapText="1"/>
    </xf>
    <xf numFmtId="0" fontId="7" fillId="14" borderId="2" xfId="0" applyFont="1" applyFill="1" applyBorder="1" applyAlignment="1" applyProtection="1">
      <alignment horizontal="center" vertical="center" wrapText="1"/>
    </xf>
    <xf numFmtId="0" fontId="7" fillId="14" borderId="2" xfId="0" applyFont="1" applyFill="1" applyBorder="1" applyAlignment="1" applyProtection="1">
      <alignment horizontal="center" vertical="center" wrapText="1"/>
    </xf>
    <xf numFmtId="0" fontId="7" fillId="14" borderId="1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5" fillId="0" borderId="0" xfId="0" applyFont="1" applyBorder="1" applyAlignment="1">
      <alignment horizontal="center" vertical="center" wrapText="1"/>
    </xf>
    <xf numFmtId="0" fontId="15" fillId="0" borderId="26" xfId="0" applyFont="1" applyBorder="1" applyAlignment="1">
      <alignment horizontal="center" vertical="top" wrapText="1"/>
    </xf>
    <xf numFmtId="0" fontId="1" fillId="2" borderId="13" xfId="0" applyFont="1" applyFill="1" applyBorder="1" applyAlignment="1" applyProtection="1">
      <alignment horizontal="center" vertical="center" wrapText="1"/>
      <protection locked="0"/>
    </xf>
    <xf numFmtId="0" fontId="7" fillId="2" borderId="22" xfId="0" applyFont="1" applyFill="1" applyBorder="1" applyAlignment="1" applyProtection="1">
      <alignment vertical="center" wrapText="1"/>
    </xf>
    <xf numFmtId="164" fontId="1" fillId="3" borderId="2" xfId="0" applyNumberFormat="1" applyFont="1" applyFill="1" applyBorder="1" applyAlignment="1" applyProtection="1">
      <alignment horizontal="center" vertical="center" wrapText="1"/>
      <protection locked="0"/>
    </xf>
    <xf numFmtId="0" fontId="27" fillId="14" borderId="11" xfId="0" applyFont="1" applyFill="1" applyBorder="1" applyAlignment="1" applyProtection="1">
      <alignment horizontal="center" vertical="center" wrapText="1"/>
    </xf>
    <xf numFmtId="0" fontId="7" fillId="14" borderId="47" xfId="0" applyFont="1" applyFill="1" applyBorder="1" applyAlignment="1" applyProtection="1">
      <alignment horizontal="center" vertical="center" wrapText="1"/>
    </xf>
    <xf numFmtId="0" fontId="7" fillId="14" borderId="1" xfId="0" applyFont="1" applyFill="1" applyBorder="1" applyAlignment="1" applyProtection="1">
      <alignment horizontal="center" vertical="center" wrapText="1"/>
    </xf>
    <xf numFmtId="0" fontId="1" fillId="2" borderId="32" xfId="0" applyFont="1" applyFill="1" applyBorder="1" applyAlignment="1" applyProtection="1">
      <alignment vertical="center" wrapText="1"/>
    </xf>
    <xf numFmtId="0" fontId="1" fillId="2" borderId="17" xfId="0" applyFont="1" applyFill="1" applyBorder="1" applyAlignment="1" applyProtection="1">
      <alignment vertical="center" wrapText="1"/>
    </xf>
    <xf numFmtId="0" fontId="13" fillId="0" borderId="2" xfId="0" applyFont="1" applyBorder="1" applyAlignment="1" applyProtection="1">
      <alignment horizontal="center" vertical="top" wrapText="1"/>
    </xf>
    <xf numFmtId="0" fontId="1" fillId="2" borderId="27"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2" fillId="0" borderId="2" xfId="0" applyFont="1" applyFill="1" applyBorder="1" applyAlignment="1" applyProtection="1">
      <alignment horizontal="right" vertical="top" wrapText="1"/>
    </xf>
    <xf numFmtId="0" fontId="13" fillId="0" borderId="2" xfId="0" applyFont="1" applyFill="1" applyBorder="1" applyAlignment="1" applyProtection="1">
      <alignment horizontal="center" vertical="top" wrapText="1"/>
    </xf>
    <xf numFmtId="0" fontId="4" fillId="2" borderId="14" xfId="0" applyFont="1" applyFill="1" applyBorder="1" applyAlignment="1" applyProtection="1">
      <alignment horizontal="center" vertical="center" wrapText="1"/>
      <protection locked="0"/>
    </xf>
    <xf numFmtId="0" fontId="1" fillId="2" borderId="38"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1" fillId="2" borderId="32" xfId="0" applyFont="1" applyFill="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5" fillId="0" borderId="0" xfId="0" applyFont="1"/>
    <xf numFmtId="14" fontId="13" fillId="0" borderId="2" xfId="0" quotePrefix="1" applyNumberFormat="1" applyFont="1" applyFill="1" applyBorder="1" applyAlignment="1" applyProtection="1">
      <alignment horizontal="center" vertical="top" wrapText="1"/>
    </xf>
    <xf numFmtId="14" fontId="13" fillId="0" borderId="2" xfId="0" quotePrefix="1" applyNumberFormat="1" applyFont="1" applyBorder="1" applyAlignment="1" applyProtection="1">
      <alignment horizontal="center" vertical="center" wrapText="1"/>
    </xf>
    <xf numFmtId="14" fontId="13" fillId="0" borderId="2" xfId="0" quotePrefix="1" applyNumberFormat="1" applyFont="1" applyBorder="1" applyAlignment="1" applyProtection="1">
      <alignment horizontal="center" vertical="top" wrapText="1"/>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xf>
    <xf numFmtId="0" fontId="1" fillId="15" borderId="13"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xf>
    <xf numFmtId="0" fontId="7" fillId="0" borderId="34"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xf>
    <xf numFmtId="0" fontId="10" fillId="2" borderId="34"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protection locked="0"/>
    </xf>
    <xf numFmtId="0" fontId="10" fillId="2" borderId="34"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xf>
    <xf numFmtId="0" fontId="24" fillId="0" borderId="11" xfId="0" applyFont="1" applyFill="1" applyBorder="1" applyAlignment="1" applyProtection="1">
      <alignment horizontal="center" vertical="center" wrapText="1"/>
    </xf>
    <xf numFmtId="0" fontId="24" fillId="0" borderId="34"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protection locked="0"/>
    </xf>
    <xf numFmtId="14" fontId="3" fillId="2" borderId="22" xfId="0" applyNumberFormat="1" applyFont="1" applyFill="1" applyBorder="1" applyAlignment="1" applyProtection="1">
      <alignment horizontal="center" vertical="center" wrapText="1"/>
      <protection locked="0"/>
    </xf>
    <xf numFmtId="0" fontId="3" fillId="2" borderId="41" xfId="0" applyFont="1" applyFill="1" applyBorder="1" applyAlignment="1" applyProtection="1">
      <alignment horizontal="center" vertical="center" wrapText="1"/>
      <protection locked="0"/>
    </xf>
    <xf numFmtId="0" fontId="7" fillId="14" borderId="1" xfId="0" applyFont="1" applyFill="1" applyBorder="1" applyAlignment="1" applyProtection="1">
      <alignment horizontal="center" vertical="center" wrapText="1"/>
    </xf>
    <xf numFmtId="0" fontId="7" fillId="14" borderId="2" xfId="0" applyFont="1" applyFill="1" applyBorder="1" applyAlignment="1" applyProtection="1">
      <alignment horizontal="center" vertical="center" wrapText="1"/>
    </xf>
    <xf numFmtId="0" fontId="3" fillId="14" borderId="2" xfId="0" applyFont="1" applyFill="1" applyBorder="1" applyAlignment="1" applyProtection="1">
      <alignment horizontal="center" vertical="center" wrapText="1"/>
    </xf>
    <xf numFmtId="0" fontId="7" fillId="14" borderId="22" xfId="0" applyFont="1" applyFill="1" applyBorder="1" applyAlignment="1" applyProtection="1">
      <alignment horizontal="center" vertical="center" wrapText="1"/>
    </xf>
    <xf numFmtId="0" fontId="7" fillId="14" borderId="48" xfId="0" applyFont="1" applyFill="1" applyBorder="1" applyAlignment="1" applyProtection="1">
      <alignment horizontal="center" vertical="center" wrapText="1"/>
    </xf>
    <xf numFmtId="0" fontId="7" fillId="14" borderId="41"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protection locked="0"/>
    </xf>
    <xf numFmtId="0" fontId="1" fillId="2" borderId="34"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wrapText="1"/>
      <protection locked="0"/>
    </xf>
    <xf numFmtId="0" fontId="1" fillId="2" borderId="38"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2" fillId="2" borderId="29"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28"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xf>
    <xf numFmtId="0" fontId="3" fillId="2" borderId="15" xfId="0" applyFont="1" applyFill="1" applyBorder="1" applyAlignment="1" applyProtection="1">
      <alignment horizontal="center" vertical="center" wrapText="1"/>
      <protection locked="0"/>
    </xf>
    <xf numFmtId="0" fontId="1" fillId="2" borderId="2" xfId="2" applyFont="1" applyFill="1" applyBorder="1" applyAlignment="1" applyProtection="1">
      <alignment horizontal="justify" vertical="center" wrapText="1"/>
      <protection locked="0"/>
    </xf>
    <xf numFmtId="2" fontId="1" fillId="15" borderId="2" xfId="2" applyNumberFormat="1" applyFont="1" applyFill="1" applyBorder="1" applyAlignment="1" applyProtection="1">
      <alignment horizontal="center" vertical="center" wrapText="1"/>
      <protection locked="0"/>
    </xf>
    <xf numFmtId="0" fontId="1" fillId="15" borderId="2" xfId="2" applyFont="1" applyFill="1" applyBorder="1" applyAlignment="1" applyProtection="1">
      <alignment horizontal="center" vertical="center" wrapText="1"/>
      <protection locked="0"/>
    </xf>
    <xf numFmtId="0" fontId="1" fillId="15" borderId="2" xfId="0" applyFont="1" applyFill="1" applyBorder="1" applyAlignment="1" applyProtection="1">
      <alignment horizontal="center" vertical="center" wrapText="1"/>
      <protection locked="0"/>
    </xf>
    <xf numFmtId="0" fontId="1" fillId="15" borderId="2" xfId="2" applyFont="1" applyFill="1" applyBorder="1" applyAlignment="1" applyProtection="1">
      <alignment horizontal="justify" vertical="center" wrapText="1"/>
      <protection locked="0"/>
    </xf>
    <xf numFmtId="0" fontId="25" fillId="2" borderId="48" xfId="0" applyFont="1" applyFill="1" applyBorder="1" applyAlignment="1" applyProtection="1">
      <alignment horizontal="center" vertical="center" wrapText="1"/>
      <protection locked="0"/>
    </xf>
    <xf numFmtId="0" fontId="25" fillId="2" borderId="54"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xf>
    <xf numFmtId="0" fontId="7" fillId="2" borderId="34"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protection locked="0"/>
    </xf>
    <xf numFmtId="0" fontId="7" fillId="14" borderId="29" xfId="0" applyFont="1" applyFill="1" applyBorder="1" applyAlignment="1" applyProtection="1">
      <alignment horizontal="center" vertical="center" wrapText="1"/>
    </xf>
    <xf numFmtId="0" fontId="7" fillId="14" borderId="39"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15" borderId="11" xfId="0" applyFont="1" applyFill="1" applyBorder="1" applyAlignment="1" applyProtection="1">
      <alignment horizontal="center" vertical="center" wrapText="1"/>
      <protection locked="0"/>
    </xf>
    <xf numFmtId="0" fontId="1" fillId="15" borderId="34" xfId="0" applyFont="1" applyFill="1" applyBorder="1" applyAlignment="1" applyProtection="1">
      <alignment horizontal="center" vertical="center" wrapText="1"/>
      <protection locked="0"/>
    </xf>
    <xf numFmtId="0" fontId="1" fillId="15" borderId="11" xfId="2" applyFont="1" applyFill="1" applyBorder="1" applyAlignment="1" applyProtection="1">
      <alignment horizontal="justify" vertical="center" wrapText="1"/>
      <protection locked="0"/>
    </xf>
    <xf numFmtId="0" fontId="1" fillId="15" borderId="34" xfId="2" applyFont="1" applyFill="1" applyBorder="1" applyAlignment="1" applyProtection="1">
      <alignment horizontal="justify" vertical="center" wrapText="1"/>
      <protection locked="0"/>
    </xf>
    <xf numFmtId="0" fontId="1" fillId="15" borderId="1" xfId="2" applyFont="1" applyFill="1" applyBorder="1" applyAlignment="1" applyProtection="1">
      <alignment horizontal="justify" vertical="center" wrapText="1"/>
      <protection locked="0"/>
    </xf>
    <xf numFmtId="0" fontId="7" fillId="2" borderId="11" xfId="0" applyFont="1" applyFill="1" applyBorder="1" applyAlignment="1" applyProtection="1">
      <alignment horizontal="center" vertical="center" wrapText="1"/>
      <protection locked="0"/>
    </xf>
    <xf numFmtId="0" fontId="7" fillId="2" borderId="34"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1" fillId="2" borderId="4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14" borderId="9" xfId="0" applyFont="1" applyFill="1" applyBorder="1" applyAlignment="1" applyProtection="1">
      <alignment horizontal="center" vertical="center" wrapText="1"/>
    </xf>
    <xf numFmtId="0" fontId="7" fillId="14" borderId="3" xfId="0" applyFont="1" applyFill="1" applyBorder="1" applyAlignment="1" applyProtection="1">
      <alignment horizontal="center" vertical="center" wrapText="1"/>
    </xf>
    <xf numFmtId="0" fontId="7" fillId="14" borderId="23" xfId="0" applyFont="1" applyFill="1" applyBorder="1" applyAlignment="1" applyProtection="1">
      <alignment horizontal="center" vertical="center" wrapText="1"/>
    </xf>
    <xf numFmtId="0" fontId="7" fillId="14" borderId="10" xfId="0" applyFont="1" applyFill="1" applyBorder="1" applyAlignment="1" applyProtection="1">
      <alignment horizontal="center" vertical="center" wrapText="1"/>
    </xf>
    <xf numFmtId="0" fontId="7" fillId="14" borderId="28" xfId="0" applyFont="1" applyFill="1" applyBorder="1" applyAlignment="1" applyProtection="1">
      <alignment horizontal="center" vertical="center" wrapText="1"/>
    </xf>
    <xf numFmtId="0" fontId="7" fillId="14" borderId="24"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protection locked="0"/>
    </xf>
    <xf numFmtId="0" fontId="1" fillId="2" borderId="49" xfId="0" applyFont="1" applyFill="1" applyBorder="1" applyAlignment="1" applyProtection="1">
      <alignment horizontal="center" vertical="center" wrapText="1"/>
      <protection locked="0"/>
    </xf>
    <xf numFmtId="0" fontId="1" fillId="2" borderId="43" xfId="0" applyFont="1" applyFill="1" applyBorder="1" applyAlignment="1" applyProtection="1">
      <alignment horizontal="center" vertical="center" wrapText="1"/>
      <protection locked="0"/>
    </xf>
    <xf numFmtId="0" fontId="7" fillId="14" borderId="20" xfId="0" applyFont="1" applyFill="1" applyBorder="1" applyAlignment="1" applyProtection="1">
      <alignment horizontal="center" vertical="center" wrapText="1"/>
    </xf>
    <xf numFmtId="0" fontId="2" fillId="2" borderId="6" xfId="0" applyFont="1" applyFill="1" applyBorder="1" applyAlignment="1" applyProtection="1">
      <alignment horizontal="left" vertical="center" wrapText="1"/>
    </xf>
    <xf numFmtId="0" fontId="7" fillId="14" borderId="44"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5" fillId="2" borderId="22" xfId="0" applyNumberFormat="1" applyFont="1" applyFill="1" applyBorder="1" applyAlignment="1" applyProtection="1">
      <alignment horizontal="center" vertical="center"/>
    </xf>
    <xf numFmtId="0" fontId="5" fillId="2" borderId="48" xfId="0" applyNumberFormat="1" applyFont="1" applyFill="1" applyBorder="1" applyAlignment="1" applyProtection="1">
      <alignment horizontal="center" vertical="center"/>
    </xf>
    <xf numFmtId="0" fontId="5" fillId="2" borderId="41" xfId="0" applyNumberFormat="1" applyFont="1" applyFill="1" applyBorder="1" applyAlignment="1" applyProtection="1">
      <alignment horizontal="center" vertical="center"/>
    </xf>
    <xf numFmtId="0" fontId="7" fillId="14" borderId="19"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7" fillId="14" borderId="21" xfId="0" applyFont="1" applyFill="1" applyBorder="1" applyAlignment="1" applyProtection="1">
      <alignment horizontal="center" vertical="center" wrapText="1"/>
    </xf>
    <xf numFmtId="0" fontId="7" fillId="14" borderId="13" xfId="0"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 fillId="2"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 fillId="10" borderId="2" xfId="0" applyFont="1" applyFill="1" applyBorder="1" applyAlignment="1" applyProtection="1">
      <alignment horizontal="center" vertical="center" wrapText="1"/>
      <protection locked="0"/>
    </xf>
    <xf numFmtId="0" fontId="10" fillId="10" borderId="2" xfId="0" applyFont="1" applyFill="1" applyBorder="1" applyAlignment="1" applyProtection="1">
      <alignment horizontal="center" vertical="center" wrapText="1"/>
      <protection locked="0"/>
    </xf>
    <xf numFmtId="0" fontId="1" fillId="10" borderId="2" xfId="1" applyNumberFormat="1" applyFont="1" applyFill="1" applyBorder="1" applyAlignment="1" applyProtection="1">
      <alignment horizontal="center" vertical="center" wrapText="1"/>
      <protection locked="0"/>
    </xf>
    <xf numFmtId="0" fontId="2" fillId="2" borderId="52" xfId="0" applyFont="1" applyFill="1" applyBorder="1" applyAlignment="1" applyProtection="1">
      <alignment horizontal="left" vertical="center" wrapText="1"/>
    </xf>
    <xf numFmtId="0" fontId="2" fillId="2" borderId="49" xfId="0" applyFont="1" applyFill="1" applyBorder="1" applyAlignment="1" applyProtection="1">
      <alignment horizontal="left" vertical="center" wrapText="1"/>
    </xf>
    <xf numFmtId="0" fontId="6" fillId="2" borderId="49" xfId="0" applyFont="1" applyFill="1" applyBorder="1" applyAlignment="1" applyProtection="1">
      <alignment horizontal="center" vertical="center" wrapText="1"/>
    </xf>
    <xf numFmtId="0" fontId="6" fillId="2" borderId="53" xfId="0" applyFont="1" applyFill="1" applyBorder="1" applyAlignment="1" applyProtection="1">
      <alignment horizontal="center" vertical="center" wrapText="1"/>
    </xf>
    <xf numFmtId="0" fontId="5" fillId="14" borderId="2" xfId="0" applyFont="1" applyFill="1" applyBorder="1" applyProtection="1"/>
    <xf numFmtId="0" fontId="7" fillId="2" borderId="2" xfId="0"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7" fillId="14" borderId="51"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wrapText="1"/>
    </xf>
    <xf numFmtId="0" fontId="7" fillId="14" borderId="50" xfId="0" applyFont="1" applyFill="1" applyBorder="1" applyAlignment="1" applyProtection="1">
      <alignment horizontal="center" vertical="center" wrapText="1"/>
    </xf>
    <xf numFmtId="0" fontId="7" fillId="14" borderId="15" xfId="0" applyFont="1" applyFill="1" applyBorder="1" applyAlignment="1" applyProtection="1">
      <alignment horizontal="center" vertical="center" wrapText="1"/>
    </xf>
    <xf numFmtId="0" fontId="1" fillId="10" borderId="2" xfId="0" applyFont="1" applyFill="1" applyBorder="1" applyAlignment="1" applyProtection="1">
      <alignment horizontal="center" vertical="center" wrapText="1"/>
      <protection locked="0"/>
    </xf>
    <xf numFmtId="0" fontId="3" fillId="2" borderId="4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4" fillId="10" borderId="35" xfId="0" applyFont="1" applyFill="1" applyBorder="1" applyAlignment="1" applyProtection="1">
      <alignment horizontal="center" vertical="center" wrapText="1"/>
      <protection locked="0"/>
    </xf>
    <xf numFmtId="0" fontId="10" fillId="10" borderId="31" xfId="0" applyFont="1" applyFill="1" applyBorder="1" applyAlignment="1" applyProtection="1">
      <alignment horizontal="center" vertical="center" wrapText="1"/>
      <protection locked="0"/>
    </xf>
    <xf numFmtId="10" fontId="1" fillId="10" borderId="2" xfId="1" applyNumberFormat="1"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xf>
    <xf numFmtId="9" fontId="1" fillId="10" borderId="2" xfId="1" applyNumberFormat="1" applyFont="1" applyFill="1" applyBorder="1" applyAlignment="1" applyProtection="1">
      <alignment horizontal="center" vertical="center" wrapText="1"/>
      <protection locked="0"/>
    </xf>
    <xf numFmtId="0" fontId="1" fillId="10" borderId="14" xfId="1" applyNumberFormat="1" applyFont="1" applyFill="1" applyBorder="1" applyAlignment="1" applyProtection="1">
      <alignment horizontal="center" vertical="center" wrapText="1"/>
      <protection locked="0"/>
    </xf>
    <xf numFmtId="0" fontId="1" fillId="10" borderId="14" xfId="0" applyFont="1" applyFill="1" applyBorder="1" applyAlignment="1" applyProtection="1">
      <alignment horizontal="center" vertical="center" wrapText="1"/>
      <protection locked="0"/>
    </xf>
    <xf numFmtId="0" fontId="5" fillId="0" borderId="22" xfId="0" applyFont="1" applyBorder="1" applyAlignment="1">
      <alignment horizontal="center"/>
    </xf>
    <xf numFmtId="0" fontId="5" fillId="0" borderId="48" xfId="0" applyFont="1" applyBorder="1" applyAlignment="1">
      <alignment horizontal="center"/>
    </xf>
    <xf numFmtId="0" fontId="5" fillId="0" borderId="41" xfId="0" applyFont="1" applyBorder="1" applyAlignment="1">
      <alignment horizontal="center"/>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0" xfId="0" quotePrefix="1" applyFont="1" applyBorder="1" applyAlignment="1">
      <alignment horizontal="left" vertical="center" wrapText="1"/>
    </xf>
    <xf numFmtId="0" fontId="22" fillId="0" borderId="0" xfId="0" applyFont="1" applyBorder="1" applyAlignment="1">
      <alignment horizontal="left" vertical="center" wrapText="1"/>
    </xf>
    <xf numFmtId="0" fontId="15" fillId="0" borderId="0" xfId="0" applyFont="1" applyBorder="1" applyAlignment="1">
      <alignment horizontal="left" vertical="center" wrapText="1"/>
    </xf>
    <xf numFmtId="0" fontId="0" fillId="0" borderId="25" xfId="0" applyBorder="1" applyAlignment="1">
      <alignment horizontal="center"/>
    </xf>
    <xf numFmtId="0" fontId="0" fillId="0" borderId="26" xfId="0" applyBorder="1" applyAlignment="1">
      <alignment horizontal="center"/>
    </xf>
    <xf numFmtId="0" fontId="0" fillId="0" borderId="5" xfId="0" applyBorder="1" applyAlignment="1">
      <alignment horizontal="center"/>
    </xf>
    <xf numFmtId="0" fontId="15" fillId="0" borderId="25" xfId="0" applyFont="1" applyBorder="1" applyAlignment="1">
      <alignment horizontal="center" vertical="top" wrapText="1"/>
    </xf>
    <xf numFmtId="0" fontId="15" fillId="0" borderId="26" xfId="0" applyFont="1" applyBorder="1" applyAlignment="1">
      <alignment horizontal="center" vertical="top" wrapText="1"/>
    </xf>
    <xf numFmtId="0" fontId="15" fillId="0" borderId="5" xfId="0" applyFont="1" applyBorder="1" applyAlignment="1">
      <alignment horizontal="center" vertical="top" wrapText="1"/>
    </xf>
    <xf numFmtId="0" fontId="15" fillId="0" borderId="23" xfId="0" applyFont="1" applyBorder="1" applyAlignment="1">
      <alignment horizontal="center" vertical="top" wrapText="1"/>
    </xf>
    <xf numFmtId="0" fontId="15" fillId="0" borderId="30" xfId="0" applyFont="1" applyBorder="1" applyAlignment="1">
      <alignment horizontal="center" vertical="top" wrapText="1"/>
    </xf>
    <xf numFmtId="0" fontId="15" fillId="0" borderId="31" xfId="0" applyFont="1" applyBorder="1" applyAlignment="1">
      <alignment horizontal="center" vertical="top" wrapText="1"/>
    </xf>
    <xf numFmtId="0" fontId="0" fillId="11" borderId="11" xfId="0" applyFill="1" applyBorder="1" applyAlignment="1">
      <alignment horizontal="center" vertical="center"/>
    </xf>
    <xf numFmtId="0" fontId="0" fillId="11" borderId="1" xfId="0" applyFill="1" applyBorder="1" applyAlignment="1">
      <alignment horizontal="center" vertical="center"/>
    </xf>
    <xf numFmtId="0" fontId="5" fillId="11" borderId="11" xfId="0" applyFont="1" applyFill="1" applyBorder="1" applyAlignment="1">
      <alignment horizontal="center" vertical="center"/>
    </xf>
    <xf numFmtId="0" fontId="5" fillId="11" borderId="1" xfId="0" applyFont="1" applyFill="1" applyBorder="1" applyAlignment="1">
      <alignment horizontal="center" vertical="center"/>
    </xf>
    <xf numFmtId="0" fontId="0" fillId="7" borderId="11" xfId="0" applyFill="1" applyBorder="1" applyAlignment="1">
      <alignment horizontal="center" vertical="center"/>
    </xf>
    <xf numFmtId="0" fontId="0" fillId="7" borderId="1" xfId="0" applyFill="1" applyBorder="1" applyAlignment="1">
      <alignment horizontal="center" vertical="center"/>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4" xfId="0" applyFont="1" applyBorder="1" applyAlignment="1">
      <alignment horizontal="center" vertical="center" wrapText="1"/>
    </xf>
    <xf numFmtId="0" fontId="10"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15" fillId="1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9" fillId="2" borderId="2"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7" fillId="0" borderId="2" xfId="0" applyFont="1" applyBorder="1" applyAlignment="1">
      <alignment horizontal="center"/>
    </xf>
    <xf numFmtId="0" fontId="7" fillId="0" borderId="27" xfId="0" applyFont="1" applyBorder="1" applyAlignment="1">
      <alignment horizontal="center"/>
    </xf>
    <xf numFmtId="0" fontId="7" fillId="0" borderId="0" xfId="0" applyFont="1" applyBorder="1" applyAlignment="1">
      <alignment horizontal="center"/>
    </xf>
    <xf numFmtId="0" fontId="7" fillId="0" borderId="30" xfId="0" applyFont="1" applyBorder="1" applyAlignment="1">
      <alignment horizontal="center"/>
    </xf>
    <xf numFmtId="0" fontId="7" fillId="0" borderId="32" xfId="0" applyFont="1" applyBorder="1" applyAlignment="1">
      <alignment horizontal="center"/>
    </xf>
    <xf numFmtId="0" fontId="7" fillId="0" borderId="17" xfId="0" applyFont="1" applyBorder="1" applyAlignment="1">
      <alignment horizontal="center"/>
    </xf>
    <xf numFmtId="0" fontId="7" fillId="0" borderId="33" xfId="0" applyFont="1" applyBorder="1" applyAlignment="1">
      <alignment horizontal="center"/>
    </xf>
    <xf numFmtId="0" fontId="5" fillId="0" borderId="2" xfId="0" applyFont="1" applyBorder="1" applyAlignment="1">
      <alignment horizontal="left"/>
    </xf>
    <xf numFmtId="14" fontId="5" fillId="0" borderId="2" xfId="0" quotePrefix="1" applyNumberFormat="1" applyFont="1" applyBorder="1" applyAlignment="1" applyProtection="1">
      <alignment horizontal="left"/>
      <protection locked="0"/>
    </xf>
    <xf numFmtId="14" fontId="5" fillId="0" borderId="2" xfId="0" applyNumberFormat="1" applyFont="1" applyBorder="1" applyAlignment="1" applyProtection="1">
      <alignment horizontal="left"/>
      <protection locked="0"/>
    </xf>
    <xf numFmtId="0" fontId="5" fillId="0" borderId="2" xfId="0" applyFont="1" applyBorder="1" applyAlignment="1" applyProtection="1">
      <alignment horizontal="left"/>
      <protection locked="0"/>
    </xf>
    <xf numFmtId="0" fontId="16" fillId="0" borderId="0" xfId="0" applyFont="1" applyBorder="1" applyAlignment="1">
      <alignment horizontal="center" vertical="center" wrapText="1"/>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5" xfId="0" applyFont="1" applyBorder="1" applyAlignment="1">
      <alignment horizontal="center" vertical="center"/>
    </xf>
    <xf numFmtId="0" fontId="15" fillId="0" borderId="4" xfId="0" applyFont="1" applyBorder="1" applyAlignment="1">
      <alignment horizontal="center" vertical="top" wrapText="1"/>
    </xf>
    <xf numFmtId="0" fontId="0" fillId="0" borderId="4" xfId="0" applyBorder="1" applyAlignment="1">
      <alignment horizontal="center" vertical="top"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6" fillId="0" borderId="3" xfId="0" applyFont="1" applyBorder="1" applyAlignment="1">
      <alignment horizontal="left" vertical="center"/>
    </xf>
    <xf numFmtId="0" fontId="0" fillId="0" borderId="9" xfId="0" applyBorder="1" applyAlignment="1">
      <alignment horizontal="center"/>
    </xf>
    <xf numFmtId="0" fontId="0" fillId="0" borderId="27" xfId="0" applyBorder="1" applyAlignment="1">
      <alignment horizontal="center"/>
    </xf>
    <xf numFmtId="0" fontId="0" fillId="0" borderId="35" xfId="0" applyBorder="1" applyAlignment="1">
      <alignment horizontal="center"/>
    </xf>
    <xf numFmtId="0" fontId="14" fillId="0" borderId="23"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7" fillId="0" borderId="22" xfId="0" applyFont="1" applyBorder="1" applyAlignment="1">
      <alignment horizontal="center"/>
    </xf>
    <xf numFmtId="0" fontId="7" fillId="0" borderId="41" xfId="0" applyFont="1" applyBorder="1" applyAlignment="1">
      <alignment horizontal="center"/>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5" fillId="0" borderId="0" xfId="0" applyFont="1" applyBorder="1" applyAlignment="1">
      <alignment horizontal="left" vertical="top" wrapText="1"/>
    </xf>
    <xf numFmtId="0" fontId="15" fillId="5" borderId="1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9" fillId="0" borderId="0" xfId="0" applyFont="1" applyBorder="1" applyAlignment="1">
      <alignment horizontal="center" vertical="center" wrapText="1"/>
    </xf>
    <xf numFmtId="0" fontId="20" fillId="2" borderId="0" xfId="0" applyFont="1" applyFill="1" applyBorder="1" applyAlignment="1">
      <alignment horizontal="center" wrapText="1"/>
    </xf>
    <xf numFmtId="0" fontId="15" fillId="0" borderId="8"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6" fillId="0" borderId="4" xfId="0" applyFont="1" applyBorder="1" applyAlignment="1">
      <alignment horizontal="center" vertical="top" wrapText="1"/>
    </xf>
    <xf numFmtId="0" fontId="19" fillId="0" borderId="0" xfId="0" applyFont="1" applyFill="1" applyBorder="1" applyAlignment="1">
      <alignment horizontal="center" vertical="center" wrapText="1"/>
    </xf>
    <xf numFmtId="0" fontId="3" fillId="0" borderId="2" xfId="0" applyFont="1" applyFill="1" applyBorder="1" applyAlignment="1">
      <alignment horizontal="center" vertical="center" textRotation="90"/>
    </xf>
    <xf numFmtId="0" fontId="0" fillId="9" borderId="11" xfId="0" applyFill="1" applyBorder="1" applyAlignment="1">
      <alignment horizontal="center" vertical="center"/>
    </xf>
    <xf numFmtId="0" fontId="0" fillId="9" borderId="1" xfId="0" applyFill="1" applyBorder="1" applyAlignment="1">
      <alignment horizontal="center" vertical="center"/>
    </xf>
    <xf numFmtId="0" fontId="15" fillId="0" borderId="9" xfId="0" applyFont="1" applyBorder="1" applyAlignment="1">
      <alignment horizontal="center" vertical="top" wrapText="1"/>
    </xf>
    <xf numFmtId="0" fontId="15" fillId="0" borderId="27" xfId="0" applyFont="1" applyBorder="1" applyAlignment="1">
      <alignment horizontal="center" vertical="top" wrapText="1"/>
    </xf>
    <xf numFmtId="0" fontId="15" fillId="0" borderId="35" xfId="0" applyFont="1" applyBorder="1" applyAlignment="1">
      <alignment horizontal="center" vertical="top" wrapText="1"/>
    </xf>
    <xf numFmtId="0" fontId="15" fillId="0" borderId="2" xfId="0" applyFont="1" applyBorder="1" applyAlignment="1">
      <alignment horizontal="center" vertical="center" wrapText="1"/>
    </xf>
    <xf numFmtId="0" fontId="0" fillId="0" borderId="0" xfId="0" applyFill="1" applyBorder="1" applyAlignment="1">
      <alignment horizontal="center"/>
    </xf>
    <xf numFmtId="0" fontId="0" fillId="0" borderId="0" xfId="0" applyBorder="1" applyAlignment="1">
      <alignment horizontal="center"/>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15" fillId="0" borderId="0" xfId="0" applyFont="1" applyBorder="1" applyAlignment="1">
      <alignment horizontal="center" vertical="top" wrapText="1"/>
    </xf>
    <xf numFmtId="0" fontId="16" fillId="0" borderId="0" xfId="0" applyFont="1" applyBorder="1" applyAlignment="1">
      <alignment horizontal="center" vertical="top" wrapText="1"/>
    </xf>
    <xf numFmtId="0" fontId="20" fillId="2" borderId="0" xfId="0" applyFont="1" applyFill="1" applyBorder="1" applyAlignment="1">
      <alignment horizontal="center" vertical="center" textRotation="90" wrapText="1"/>
    </xf>
    <xf numFmtId="0" fontId="18" fillId="0" borderId="0" xfId="0" applyFont="1" applyBorder="1" applyAlignment="1">
      <alignment horizontal="justify" vertical="top" wrapText="1"/>
    </xf>
    <xf numFmtId="0" fontId="0" fillId="0" borderId="4" xfId="0" applyBorder="1" applyAlignment="1">
      <alignment horizontal="center"/>
    </xf>
    <xf numFmtId="0" fontId="0" fillId="0" borderId="12" xfId="0" applyBorder="1" applyAlignment="1">
      <alignment horizontal="center"/>
    </xf>
    <xf numFmtId="0" fontId="2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5" fillId="0" borderId="22"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1"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1" xfId="0" applyFont="1" applyBorder="1" applyAlignment="1">
      <alignment horizontal="center" vertical="center" wrapText="1"/>
    </xf>
    <xf numFmtId="0" fontId="19" fillId="5" borderId="11" xfId="0" applyFont="1" applyFill="1" applyBorder="1" applyAlignment="1">
      <alignment horizontal="center" vertical="center" wrapText="1"/>
    </xf>
    <xf numFmtId="0" fontId="19" fillId="5" borderId="1" xfId="0" applyFont="1" applyFill="1" applyBorder="1" applyAlignment="1">
      <alignment horizontal="center" vertical="center" wrapText="1"/>
    </xf>
  </cellXfs>
  <cellStyles count="3">
    <cellStyle name="Normal" xfId="0" builtinId="0"/>
    <cellStyle name="Normal 2" xfId="2"/>
    <cellStyle name="Porcentaje" xfId="1" builtinId="5"/>
  </cellStyles>
  <dxfs count="54">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s>
  <tableStyles count="0" defaultTableStyle="TableStyleMedium9" defaultPivotStyle="PivotStyleLight16"/>
  <colors>
    <mruColors>
      <color rgb="FFFFFFCC"/>
      <color rgb="FFFF5050"/>
      <color rgb="FFFF0066"/>
      <color rgb="FFFFD685"/>
      <color rgb="FFFFCC66"/>
      <color rgb="FFFFD211"/>
      <color rgb="FFFFD54F"/>
      <color rgb="FFFFCE33"/>
      <color rgb="FFFFD03B"/>
      <color rgb="FFFFD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02-Plan Mitigacion'!A1"/><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hyperlink" Target="#'03-Seguimiento'!A1"/><Relationship Id="rId5" Type="http://schemas.openxmlformats.org/officeDocument/2006/relationships/hyperlink" Target="https://appserver.utp.edu.co/cas/login?service=http://reportes.utp.edu.co/aplicaciones/j_acegi_cas_security_check" TargetMode="External"/><Relationship Id="rId4" Type="http://schemas.openxmlformats.org/officeDocument/2006/relationships/hyperlink" Target="#INSTRUCTIVO!A1"/></Relationships>
</file>

<file path=xl/drawings/_rels/drawing2.xml.rels><?xml version="1.0" encoding="UTF-8" standalone="yes"?>
<Relationships xmlns="http://schemas.openxmlformats.org/package/2006/relationships"><Relationship Id="rId3" Type="http://schemas.openxmlformats.org/officeDocument/2006/relationships/hyperlink" Target="#'Formato Plan Manejo Riesgos'!A1"/><Relationship Id="rId7" Type="http://schemas.openxmlformats.org/officeDocument/2006/relationships/hyperlink" Target="https://appserver.utp.edu.co/cas/login?service=http://reportes.utp.edu.co/aplicaciones/j_spring_cas_security_check;jsessionid=CEB468ABE27A1F4F883717EFB9613F88" TargetMode="External"/><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03-Seguimiento'!A1"/><Relationship Id="rId5" Type="http://schemas.openxmlformats.org/officeDocument/2006/relationships/hyperlink" Target="#INSTRUCTIVO!A1"/><Relationship Id="rId4" Type="http://schemas.openxmlformats.org/officeDocument/2006/relationships/hyperlink" Target="#'01-Mapa de riesgo'!A1"/></Relationships>
</file>

<file path=xl/drawings/_rels/drawing3.xml.rels><?xml version="1.0" encoding="UTF-8" standalone="yes"?>
<Relationships xmlns="http://schemas.openxmlformats.org/package/2006/relationships"><Relationship Id="rId3" Type="http://schemas.openxmlformats.org/officeDocument/2006/relationships/hyperlink" Target="#'02-Plan Mitigacion'!A1"/><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https://appserver.utp.edu.co/cas/login?service=http://reportes.utp.edu.co/aplicaciones/j_spring_cas_security_check;jsessionid=CEB468ABE27A1F4F883717EFB9613F88" TargetMode="External"/><Relationship Id="rId5" Type="http://schemas.openxmlformats.org/officeDocument/2006/relationships/hyperlink" Target="#'01-Mapa de riesgo'!A1"/><Relationship Id="rId4" Type="http://schemas.openxmlformats.org/officeDocument/2006/relationships/hyperlink" Target="#INSTRUCTIVO!A1"/></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Mitigacion'!A1"/><Relationship Id="rId1" Type="http://schemas.openxmlformats.org/officeDocument/2006/relationships/hyperlink" Target="#'01-Mapa de riesgo'!A1"/><Relationship Id="rId6" Type="http://schemas.openxmlformats.org/officeDocument/2006/relationships/hyperlink" Target="https://appserver.utp.edu.co/cas/login?service=http://reportes.utp.edu.co/aplicaciones/j_spring_cas_security_check;jsessionid=CEB468ABE27A1F4F883717EFB9613F88" TargetMode="External"/><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0</xdr:row>
      <xdr:rowOff>64932</xdr:rowOff>
    </xdr:from>
    <xdr:to>
      <xdr:col>17</xdr:col>
      <xdr:colOff>10329</xdr:colOff>
      <xdr:row>4</xdr:row>
      <xdr:rowOff>4429</xdr:rowOff>
    </xdr:to>
    <xdr:pic>
      <xdr:nvPicPr>
        <xdr:cNvPr id="4212" name="6 Imagen" descr="logo SGC.png"/>
        <xdr:cNvPicPr>
          <a:picLocks noChangeAspect="1"/>
        </xdr:cNvPicPr>
      </xdr:nvPicPr>
      <xdr:blipFill>
        <a:blip xmlns:r="http://schemas.openxmlformats.org/officeDocument/2006/relationships" r:embed="rId1" cstate="print"/>
        <a:srcRect/>
        <a:stretch>
          <a:fillRect/>
        </a:stretch>
      </xdr:blipFill>
      <xdr:spPr bwMode="auto">
        <a:xfrm>
          <a:off x="17895329" y="64932"/>
          <a:ext cx="1214907" cy="905412"/>
        </a:xfrm>
        <a:prstGeom prst="rect">
          <a:avLst/>
        </a:prstGeom>
        <a:noFill/>
        <a:ln w="9525">
          <a:noFill/>
          <a:miter lim="800000"/>
          <a:headEnd/>
          <a:tailEnd/>
        </a:ln>
      </xdr:spPr>
    </xdr:pic>
    <xdr:clientData/>
  </xdr:twoCellAnchor>
  <xdr:twoCellAnchor editAs="oneCell">
    <xdr:from>
      <xdr:col>0</xdr:col>
      <xdr:colOff>228065</xdr:colOff>
      <xdr:row>0</xdr:row>
      <xdr:rowOff>80493</xdr:rowOff>
    </xdr:from>
    <xdr:to>
      <xdr:col>2</xdr:col>
      <xdr:colOff>523206</xdr:colOff>
      <xdr:row>3</xdr:row>
      <xdr:rowOff>169393</xdr:rowOff>
    </xdr:to>
    <xdr:pic>
      <xdr:nvPicPr>
        <xdr:cNvPr id="5" name="4 Imagen" descr="identificador horizontal.jpg"/>
        <xdr:cNvPicPr>
          <a:picLocks noChangeAspect="1"/>
        </xdr:cNvPicPr>
      </xdr:nvPicPr>
      <xdr:blipFill>
        <a:blip xmlns:r="http://schemas.openxmlformats.org/officeDocument/2006/relationships" r:embed="rId2" cstate="print"/>
        <a:stretch>
          <a:fillRect/>
        </a:stretch>
      </xdr:blipFill>
      <xdr:spPr>
        <a:xfrm>
          <a:off x="228065" y="80493"/>
          <a:ext cx="1690352" cy="813337"/>
        </a:xfrm>
        <a:prstGeom prst="rect">
          <a:avLst/>
        </a:prstGeom>
      </xdr:spPr>
    </xdr:pic>
    <xdr:clientData/>
  </xdr:twoCellAnchor>
  <xdr:twoCellAnchor>
    <xdr:from>
      <xdr:col>12</xdr:col>
      <xdr:colOff>440532</xdr:colOff>
      <xdr:row>30</xdr:row>
      <xdr:rowOff>131138</xdr:rowOff>
    </xdr:from>
    <xdr:to>
      <xdr:col>14</xdr:col>
      <xdr:colOff>559594</xdr:colOff>
      <xdr:row>34</xdr:row>
      <xdr:rowOff>83344</xdr:rowOff>
    </xdr:to>
    <xdr:sp macro="" textlink="">
      <xdr:nvSpPr>
        <xdr:cNvPr id="10" name="9 Rectángulo redondeado">
          <a:hlinkClick xmlns:r="http://schemas.openxmlformats.org/officeDocument/2006/relationships" r:id="rId3"/>
        </xdr:cNvPr>
        <xdr:cNvSpPr/>
      </xdr:nvSpPr>
      <xdr:spPr>
        <a:xfrm>
          <a:off x="15156657" y="18716794"/>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Mitigación</a:t>
          </a:r>
          <a:endParaRPr lang="es-ES" sz="1100" b="1"/>
        </a:p>
      </xdr:txBody>
    </xdr:sp>
    <xdr:clientData/>
  </xdr:twoCellAnchor>
  <xdr:twoCellAnchor>
    <xdr:from>
      <xdr:col>16</xdr:col>
      <xdr:colOff>591119</xdr:colOff>
      <xdr:row>30</xdr:row>
      <xdr:rowOff>108832</xdr:rowOff>
    </xdr:from>
    <xdr:to>
      <xdr:col>17</xdr:col>
      <xdr:colOff>1178717</xdr:colOff>
      <xdr:row>34</xdr:row>
      <xdr:rowOff>28450</xdr:rowOff>
    </xdr:to>
    <xdr:sp macro="" textlink="">
      <xdr:nvSpPr>
        <xdr:cNvPr id="11" name="10 Rectángulo redondeado">
          <a:hlinkClick xmlns:r="http://schemas.openxmlformats.org/officeDocument/2006/relationships" r:id="rId4"/>
        </xdr:cNvPr>
        <xdr:cNvSpPr/>
      </xdr:nvSpPr>
      <xdr:spPr>
        <a:xfrm>
          <a:off x="18998182" y="18694488"/>
          <a:ext cx="1790129" cy="5863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14</xdr:col>
      <xdr:colOff>130969</xdr:colOff>
      <xdr:row>35</xdr:row>
      <xdr:rowOff>83342</xdr:rowOff>
    </xdr:from>
    <xdr:to>
      <xdr:col>16</xdr:col>
      <xdr:colOff>935899</xdr:colOff>
      <xdr:row>40</xdr:row>
      <xdr:rowOff>95248</xdr:rowOff>
    </xdr:to>
    <xdr:sp macro="" textlink="">
      <xdr:nvSpPr>
        <xdr:cNvPr id="12" name="11 Rectángulo redondeado">
          <a:hlinkClick xmlns:r="http://schemas.openxmlformats.org/officeDocument/2006/relationships" r:id="rId5"/>
        </xdr:cNvPr>
        <xdr:cNvSpPr/>
      </xdr:nvSpPr>
      <xdr:spPr>
        <a:xfrm>
          <a:off x="16502063" y="19502436"/>
          <a:ext cx="2840899" cy="84534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 </a:t>
          </a:r>
        </a:p>
      </xdr:txBody>
    </xdr:sp>
    <xdr:clientData/>
  </xdr:twoCellAnchor>
  <xdr:twoCellAnchor>
    <xdr:from>
      <xdr:col>14</xdr:col>
      <xdr:colOff>714375</xdr:colOff>
      <xdr:row>30</xdr:row>
      <xdr:rowOff>95250</xdr:rowOff>
    </xdr:from>
    <xdr:to>
      <xdr:col>16</xdr:col>
      <xdr:colOff>452437</xdr:colOff>
      <xdr:row>34</xdr:row>
      <xdr:rowOff>47456</xdr:rowOff>
    </xdr:to>
    <xdr:sp macro="" textlink="">
      <xdr:nvSpPr>
        <xdr:cNvPr id="8" name="7 Rectángulo redondeado">
          <a:hlinkClick xmlns:r="http://schemas.openxmlformats.org/officeDocument/2006/relationships" r:id="rId6"/>
        </xdr:cNvPr>
        <xdr:cNvSpPr/>
      </xdr:nvSpPr>
      <xdr:spPr>
        <a:xfrm>
          <a:off x="17085469" y="18680906"/>
          <a:ext cx="1774031" cy="6189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115660</xdr:colOff>
      <xdr:row>0</xdr:row>
      <xdr:rowOff>68035</xdr:rowOff>
    </xdr:from>
    <xdr:to>
      <xdr:col>14</xdr:col>
      <xdr:colOff>1296760</xdr:colOff>
      <xdr:row>3</xdr:row>
      <xdr:rowOff>153760</xdr:rowOff>
    </xdr:to>
    <xdr:pic>
      <xdr:nvPicPr>
        <xdr:cNvPr id="8193" name="6 Imagen" descr="logo SGC.png"/>
        <xdr:cNvPicPr>
          <a:picLocks noChangeAspect="1"/>
        </xdr:cNvPicPr>
      </xdr:nvPicPr>
      <xdr:blipFill>
        <a:blip xmlns:r="http://schemas.openxmlformats.org/officeDocument/2006/relationships" r:embed="rId1" cstate="print"/>
        <a:srcRect/>
        <a:stretch>
          <a:fillRect/>
        </a:stretch>
      </xdr:blipFill>
      <xdr:spPr bwMode="auto">
        <a:xfrm>
          <a:off x="20308660" y="68035"/>
          <a:ext cx="1181100" cy="820511"/>
        </a:xfrm>
        <a:prstGeom prst="rect">
          <a:avLst/>
        </a:prstGeom>
        <a:noFill/>
        <a:ln w="9525">
          <a:noFill/>
          <a:miter lim="800000"/>
          <a:headEnd/>
          <a:tailEnd/>
        </a:ln>
      </xdr:spPr>
    </xdr:pic>
    <xdr:clientData/>
  </xdr:twoCellAnchor>
  <xdr:twoCellAnchor>
    <xdr:from>
      <xdr:col>0</xdr:col>
      <xdr:colOff>114300</xdr:colOff>
      <xdr:row>0</xdr:row>
      <xdr:rowOff>117475</xdr:rowOff>
    </xdr:from>
    <xdr:to>
      <xdr:col>2</xdr:col>
      <xdr:colOff>259773</xdr:colOff>
      <xdr:row>3</xdr:row>
      <xdr:rowOff>165100</xdr:rowOff>
    </xdr:to>
    <xdr:pic>
      <xdr:nvPicPr>
        <xdr:cNvPr id="8194"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14300" y="117475"/>
          <a:ext cx="1574223" cy="783648"/>
        </a:xfrm>
        <a:prstGeom prst="rect">
          <a:avLst/>
        </a:prstGeom>
        <a:noFill/>
        <a:ln w="9525">
          <a:noFill/>
          <a:miter lim="800000"/>
          <a:headEnd/>
          <a:tailEnd/>
        </a:ln>
      </xdr:spPr>
    </xdr:pic>
    <xdr:clientData/>
  </xdr:twoCellAnchor>
  <xdr:twoCellAnchor>
    <xdr:from>
      <xdr:col>17</xdr:col>
      <xdr:colOff>0</xdr:colOff>
      <xdr:row>21</xdr:row>
      <xdr:rowOff>34925</xdr:rowOff>
    </xdr:from>
    <xdr:to>
      <xdr:col>17</xdr:col>
      <xdr:colOff>0</xdr:colOff>
      <xdr:row>26</xdr:row>
      <xdr:rowOff>0</xdr:rowOff>
    </xdr:to>
    <xdr:sp macro="" textlink="">
      <xdr:nvSpPr>
        <xdr:cNvPr id="7184" name="AutoShape 16">
          <a:hlinkClick xmlns:r="http://schemas.openxmlformats.org/officeDocument/2006/relationships" r:id="rId3"/>
        </xdr:cNvPr>
        <xdr:cNvSpPr>
          <a:spLocks noChangeArrowheads="1"/>
        </xdr:cNvSpPr>
      </xdr:nvSpPr>
      <xdr:spPr bwMode="auto">
        <a:xfrm>
          <a:off x="15554325" y="8362950"/>
          <a:ext cx="1447800" cy="1143000"/>
        </a:xfrm>
        <a:prstGeom prst="leftArrow">
          <a:avLst>
            <a:gd name="adj1" fmla="val 50000"/>
            <a:gd name="adj2" fmla="val 31667"/>
          </a:avLst>
        </a:prstGeom>
        <a:solidFill>
          <a:srgbClr val="FF9900"/>
        </a:solidFill>
        <a:ln w="9525">
          <a:solidFill>
            <a:srgbClr val="FF9900"/>
          </a:solidFill>
          <a:miter lim="800000"/>
          <a:headEnd/>
          <a:tailEnd/>
        </a:ln>
        <a:effectLst>
          <a:outerShdw dist="107763" dir="18900000" algn="ctr" rotWithShape="0">
            <a:srgbClr val="808080">
              <a:alpha val="50000"/>
            </a:srgbClr>
          </a:outerShdw>
        </a:effectLst>
      </xdr:spPr>
      <xdr:txBody>
        <a:bodyPr vertOverflow="clip" wrap="square" lIns="27432" tIns="22860" rIns="27432" bIns="0" anchor="t" upright="1"/>
        <a:lstStyle/>
        <a:p>
          <a:pPr algn="ctr" rtl="0">
            <a:defRPr sz="1000"/>
          </a:pPr>
          <a:endParaRPr lang="es-ES" sz="1000" b="1" i="0" u="none" strike="noStrike" baseline="0">
            <a:solidFill>
              <a:srgbClr val="000000"/>
            </a:solidFill>
            <a:latin typeface="Arial"/>
            <a:cs typeface="Arial"/>
          </a:endParaRPr>
        </a:p>
        <a:p>
          <a:pPr algn="ctr" rtl="0">
            <a:defRPr sz="1000"/>
          </a:pPr>
          <a:r>
            <a:rPr lang="es-ES" sz="1000" b="1" i="0" u="none" strike="noStrike" baseline="0">
              <a:solidFill>
                <a:srgbClr val="000000"/>
              </a:solidFill>
              <a:latin typeface="Arial"/>
              <a:cs typeface="Arial"/>
            </a:rPr>
            <a:t>NUEVO RIESGO</a:t>
          </a:r>
        </a:p>
      </xdr:txBody>
    </xdr:sp>
    <xdr:clientData/>
  </xdr:twoCellAnchor>
  <xdr:twoCellAnchor>
    <xdr:from>
      <xdr:col>9</xdr:col>
      <xdr:colOff>1238250</xdr:colOff>
      <xdr:row>33</xdr:row>
      <xdr:rowOff>137319</xdr:rowOff>
    </xdr:from>
    <xdr:to>
      <xdr:col>10</xdr:col>
      <xdr:colOff>1309688</xdr:colOff>
      <xdr:row>37</xdr:row>
      <xdr:rowOff>71437</xdr:rowOff>
    </xdr:to>
    <xdr:sp macro="" textlink="">
      <xdr:nvSpPr>
        <xdr:cNvPr id="5" name="4 Rectángulo redondeado">
          <a:hlinkClick xmlns:r="http://schemas.openxmlformats.org/officeDocument/2006/relationships" r:id="rId4"/>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10</xdr:col>
      <xdr:colOff>1500301</xdr:colOff>
      <xdr:row>33</xdr:row>
      <xdr:rowOff>89695</xdr:rowOff>
    </xdr:from>
    <xdr:to>
      <xdr:col>12</xdr:col>
      <xdr:colOff>107155</xdr:colOff>
      <xdr:row>37</xdr:row>
      <xdr:rowOff>11906</xdr:rowOff>
    </xdr:to>
    <xdr:sp macro="" textlink="">
      <xdr:nvSpPr>
        <xdr:cNvPr id="6" name="5 Rectángulo redondeado">
          <a:hlinkClick xmlns:r="http://schemas.openxmlformats.org/officeDocument/2006/relationships" r:id="rId5"/>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8</xdr:col>
      <xdr:colOff>705304</xdr:colOff>
      <xdr:row>33</xdr:row>
      <xdr:rowOff>159883</xdr:rowOff>
    </xdr:from>
    <xdr:to>
      <xdr:col>9</xdr:col>
      <xdr:colOff>952500</xdr:colOff>
      <xdr:row>37</xdr:row>
      <xdr:rowOff>71436</xdr:rowOff>
    </xdr:to>
    <xdr:sp macro="" textlink="">
      <xdr:nvSpPr>
        <xdr:cNvPr id="7" name="6 Rectángulo redondeado">
          <a:hlinkClick xmlns:r="http://schemas.openxmlformats.org/officeDocument/2006/relationships" r:id="rId6"/>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9</xdr:col>
      <xdr:colOff>547687</xdr:colOff>
      <xdr:row>38</xdr:row>
      <xdr:rowOff>89694</xdr:rowOff>
    </xdr:from>
    <xdr:to>
      <xdr:col>11</xdr:col>
      <xdr:colOff>530793</xdr:colOff>
      <xdr:row>43</xdr:row>
      <xdr:rowOff>11905</xdr:rowOff>
    </xdr:to>
    <xdr:sp macro="" textlink="">
      <xdr:nvSpPr>
        <xdr:cNvPr id="9" name="8 Rectángulo redondeado">
          <a:hlinkClick xmlns:r="http://schemas.openxmlformats.org/officeDocument/2006/relationships" r:id="rId7"/>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771525</xdr:colOff>
      <xdr:row>0</xdr:row>
      <xdr:rowOff>104775</xdr:rowOff>
    </xdr:from>
    <xdr:to>
      <xdr:col>15</xdr:col>
      <xdr:colOff>1950893</xdr:colOff>
      <xdr:row>3</xdr:row>
      <xdr:rowOff>190500</xdr:rowOff>
    </xdr:to>
    <xdr:pic>
      <xdr:nvPicPr>
        <xdr:cNvPr id="7230" name="6 Imagen" descr="logo SGC.png"/>
        <xdr:cNvPicPr>
          <a:picLocks noChangeAspect="1"/>
        </xdr:cNvPicPr>
      </xdr:nvPicPr>
      <xdr:blipFill>
        <a:blip xmlns:r="http://schemas.openxmlformats.org/officeDocument/2006/relationships" r:embed="rId1" cstate="print"/>
        <a:srcRect/>
        <a:stretch>
          <a:fillRect/>
        </a:stretch>
      </xdr:blipFill>
      <xdr:spPr bwMode="auto">
        <a:xfrm>
          <a:off x="14763750" y="104775"/>
          <a:ext cx="1181100" cy="809625"/>
        </a:xfrm>
        <a:prstGeom prst="rect">
          <a:avLst/>
        </a:prstGeom>
        <a:noFill/>
        <a:ln w="9525">
          <a:noFill/>
          <a:miter lim="800000"/>
          <a:headEnd/>
          <a:tailEnd/>
        </a:ln>
      </xdr:spPr>
    </xdr:pic>
    <xdr:clientData/>
  </xdr:twoCellAnchor>
  <xdr:twoCellAnchor>
    <xdr:from>
      <xdr:col>0</xdr:col>
      <xdr:colOff>174046</xdr:colOff>
      <xdr:row>0</xdr:row>
      <xdr:rowOff>72303</xdr:rowOff>
    </xdr:from>
    <xdr:to>
      <xdr:col>2</xdr:col>
      <xdr:colOff>562841</xdr:colOff>
      <xdr:row>3</xdr:row>
      <xdr:rowOff>119928</xdr:rowOff>
    </xdr:to>
    <xdr:pic>
      <xdr:nvPicPr>
        <xdr:cNvPr id="7231"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74046" y="72303"/>
          <a:ext cx="1540454" cy="783648"/>
        </a:xfrm>
        <a:prstGeom prst="rect">
          <a:avLst/>
        </a:prstGeom>
        <a:noFill/>
        <a:ln w="9525">
          <a:noFill/>
          <a:miter lim="800000"/>
          <a:headEnd/>
          <a:tailEnd/>
        </a:ln>
      </xdr:spPr>
    </xdr:pic>
    <xdr:clientData/>
  </xdr:twoCellAnchor>
  <xdr:twoCellAnchor>
    <xdr:from>
      <xdr:col>14</xdr:col>
      <xdr:colOff>285751</xdr:colOff>
      <xdr:row>29</xdr:row>
      <xdr:rowOff>158750</xdr:rowOff>
    </xdr:from>
    <xdr:to>
      <xdr:col>15</xdr:col>
      <xdr:colOff>963037</xdr:colOff>
      <xdr:row>33</xdr:row>
      <xdr:rowOff>85725</xdr:rowOff>
    </xdr:to>
    <xdr:sp macro="" textlink="">
      <xdr:nvSpPr>
        <xdr:cNvPr id="6" name="5 Rectángulo redondeado">
          <a:hlinkClick xmlns:r="http://schemas.openxmlformats.org/officeDocument/2006/relationships" r:id="rId3"/>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Mitigación</a:t>
          </a:r>
          <a:endParaRPr lang="es-ES" sz="1100" b="1"/>
        </a:p>
      </xdr:txBody>
    </xdr:sp>
    <xdr:clientData/>
  </xdr:twoCellAnchor>
  <xdr:twoCellAnchor>
    <xdr:from>
      <xdr:col>15</xdr:col>
      <xdr:colOff>1219199</xdr:colOff>
      <xdr:row>29</xdr:row>
      <xdr:rowOff>152400</xdr:rowOff>
    </xdr:from>
    <xdr:to>
      <xdr:col>16</xdr:col>
      <xdr:colOff>210128</xdr:colOff>
      <xdr:row>33</xdr:row>
      <xdr:rowOff>66964</xdr:rowOff>
    </xdr:to>
    <xdr:sp macro="" textlink="">
      <xdr:nvSpPr>
        <xdr:cNvPr id="7" name="6 Rectángulo redondeado">
          <a:hlinkClick xmlns:r="http://schemas.openxmlformats.org/officeDocument/2006/relationships" r:id="rId4"/>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12</xdr:col>
      <xdr:colOff>1943100</xdr:colOff>
      <xdr:row>29</xdr:row>
      <xdr:rowOff>133350</xdr:rowOff>
    </xdr:from>
    <xdr:to>
      <xdr:col>13</xdr:col>
      <xdr:colOff>886836</xdr:colOff>
      <xdr:row>33</xdr:row>
      <xdr:rowOff>60325</xdr:rowOff>
    </xdr:to>
    <xdr:sp macro="" textlink="">
      <xdr:nvSpPr>
        <xdr:cNvPr id="9" name="8 Rectángulo redondeado">
          <a:hlinkClick xmlns:r="http://schemas.openxmlformats.org/officeDocument/2006/relationships" r:id="rId5"/>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13</xdr:col>
      <xdr:colOff>323850</xdr:colOff>
      <xdr:row>34</xdr:row>
      <xdr:rowOff>19050</xdr:rowOff>
    </xdr:from>
    <xdr:to>
      <xdr:col>15</xdr:col>
      <xdr:colOff>1628775</xdr:colOff>
      <xdr:row>39</xdr:row>
      <xdr:rowOff>28575</xdr:rowOff>
    </xdr:to>
    <xdr:sp macro="" textlink="">
      <xdr:nvSpPr>
        <xdr:cNvPr id="8" name="7 Rectángulo redondeado">
          <a:hlinkClick xmlns:r="http://schemas.openxmlformats.org/officeDocument/2006/relationships" r:id="rId6"/>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461096</xdr:colOff>
      <xdr:row>78</xdr:row>
      <xdr:rowOff>77212</xdr:rowOff>
    </xdr:from>
    <xdr:to>
      <xdr:col>6</xdr:col>
      <xdr:colOff>119784</xdr:colOff>
      <xdr:row>82</xdr:row>
      <xdr:rowOff>1</xdr:rowOff>
    </xdr:to>
    <xdr:sp macro="" textlink="">
      <xdr:nvSpPr>
        <xdr:cNvPr id="5" name="4 Rectángulo redondeado">
          <a:hlinkClick xmlns:r="http://schemas.openxmlformats.org/officeDocument/2006/relationships" r:id="rId1"/>
        </xdr:cNvPr>
        <xdr:cNvSpPr/>
      </xdr:nvSpPr>
      <xdr:spPr>
        <a:xfrm>
          <a:off x="2885641" y="17109644"/>
          <a:ext cx="1217325" cy="58088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6</xdr:col>
      <xdr:colOff>744682</xdr:colOff>
      <xdr:row>78</xdr:row>
      <xdr:rowOff>77212</xdr:rowOff>
    </xdr:from>
    <xdr:to>
      <xdr:col>10</xdr:col>
      <xdr:colOff>196995</xdr:colOff>
      <xdr:row>82</xdr:row>
      <xdr:rowOff>1</xdr:rowOff>
    </xdr:to>
    <xdr:sp macro="" textlink="">
      <xdr:nvSpPr>
        <xdr:cNvPr id="6" name="5 Rectángulo redondeado">
          <a:hlinkClick xmlns:r="http://schemas.openxmlformats.org/officeDocument/2006/relationships" r:id="rId2"/>
        </xdr:cNvPr>
        <xdr:cNvSpPr/>
      </xdr:nvSpPr>
      <xdr:spPr>
        <a:xfrm>
          <a:off x="4727864" y="17109644"/>
          <a:ext cx="1218767" cy="58088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Mitigación</a:t>
          </a:r>
          <a:endParaRPr lang="es-ES" sz="1100" b="1"/>
        </a:p>
      </xdr:txBody>
    </xdr:sp>
    <xdr:clientData/>
  </xdr:twoCellAnchor>
  <xdr:twoCellAnchor>
    <xdr:from>
      <xdr:col>10</xdr:col>
      <xdr:colOff>648855</xdr:colOff>
      <xdr:row>78</xdr:row>
      <xdr:rowOff>79520</xdr:rowOff>
    </xdr:from>
    <xdr:to>
      <xdr:col>12</xdr:col>
      <xdr:colOff>555049</xdr:colOff>
      <xdr:row>82</xdr:row>
      <xdr:rowOff>2309</xdr:rowOff>
    </xdr:to>
    <xdr:sp macro="" textlink="">
      <xdr:nvSpPr>
        <xdr:cNvPr id="7" name="6 Rectángulo redondeado">
          <a:hlinkClick xmlns:r="http://schemas.openxmlformats.org/officeDocument/2006/relationships" r:id="rId3"/>
        </xdr:cNvPr>
        <xdr:cNvSpPr/>
      </xdr:nvSpPr>
      <xdr:spPr>
        <a:xfrm>
          <a:off x="6398491" y="17111952"/>
          <a:ext cx="1213717" cy="58088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13</xdr:col>
      <xdr:colOff>363681</xdr:colOff>
      <xdr:row>0</xdr:row>
      <xdr:rowOff>0</xdr:rowOff>
    </xdr:from>
    <xdr:to>
      <xdr:col>14</xdr:col>
      <xdr:colOff>320387</xdr:colOff>
      <xdr:row>3</xdr:row>
      <xdr:rowOff>138546</xdr:rowOff>
    </xdr:to>
    <xdr:pic>
      <xdr:nvPicPr>
        <xdr:cNvPr id="8" name="6 Imagen" descr="logo SGC.png"/>
        <xdr:cNvPicPr>
          <a:picLocks noChangeAspect="1"/>
        </xdr:cNvPicPr>
      </xdr:nvPicPr>
      <xdr:blipFill>
        <a:blip xmlns:r="http://schemas.openxmlformats.org/officeDocument/2006/relationships" r:embed="rId4" cstate="print"/>
        <a:srcRect/>
        <a:stretch>
          <a:fillRect/>
        </a:stretch>
      </xdr:blipFill>
      <xdr:spPr bwMode="auto">
        <a:xfrm>
          <a:off x="8338704" y="0"/>
          <a:ext cx="874569" cy="632114"/>
        </a:xfrm>
        <a:prstGeom prst="rect">
          <a:avLst/>
        </a:prstGeom>
        <a:noFill/>
        <a:ln w="9525">
          <a:noFill/>
          <a:miter lim="800000"/>
          <a:headEnd/>
          <a:tailEnd/>
        </a:ln>
      </xdr:spPr>
    </xdr:pic>
    <xdr:clientData/>
  </xdr:twoCellAnchor>
  <xdr:twoCellAnchor>
    <xdr:from>
      <xdr:col>0</xdr:col>
      <xdr:colOff>294409</xdr:colOff>
      <xdr:row>0</xdr:row>
      <xdr:rowOff>33412</xdr:rowOff>
    </xdr:from>
    <xdr:to>
      <xdr:col>2</xdr:col>
      <xdr:colOff>562841</xdr:colOff>
      <xdr:row>3</xdr:row>
      <xdr:rowOff>116897</xdr:rowOff>
    </xdr:to>
    <xdr:pic>
      <xdr:nvPicPr>
        <xdr:cNvPr id="9" name="Picture 1"/>
        <xdr:cNvPicPr>
          <a:picLocks noChangeAspect="1" noChangeArrowheads="1"/>
        </xdr:cNvPicPr>
      </xdr:nvPicPr>
      <xdr:blipFill>
        <a:blip xmlns:r="http://schemas.openxmlformats.org/officeDocument/2006/relationships" r:embed="rId5" cstate="print"/>
        <a:srcRect/>
        <a:stretch>
          <a:fillRect/>
        </a:stretch>
      </xdr:blipFill>
      <xdr:spPr bwMode="auto">
        <a:xfrm>
          <a:off x="294409" y="33412"/>
          <a:ext cx="1134341" cy="577053"/>
        </a:xfrm>
        <a:prstGeom prst="rect">
          <a:avLst/>
        </a:prstGeom>
        <a:noFill/>
        <a:ln w="9525">
          <a:noFill/>
          <a:miter lim="800000"/>
          <a:headEnd/>
          <a:tailEnd/>
        </a:ln>
      </xdr:spPr>
    </xdr:pic>
    <xdr:clientData/>
  </xdr:twoCellAnchor>
  <xdr:twoCellAnchor>
    <xdr:from>
      <xdr:col>5</xdr:col>
      <xdr:colOff>632114</xdr:colOff>
      <xdr:row>83</xdr:row>
      <xdr:rowOff>0</xdr:rowOff>
    </xdr:from>
    <xdr:to>
      <xdr:col>11</xdr:col>
      <xdr:colOff>381000</xdr:colOff>
      <xdr:row>87</xdr:row>
      <xdr:rowOff>43295</xdr:rowOff>
    </xdr:to>
    <xdr:sp macro="" textlink="">
      <xdr:nvSpPr>
        <xdr:cNvPr id="10" name="9 Rectángulo redondeado">
          <a:hlinkClick xmlns:r="http://schemas.openxmlformats.org/officeDocument/2006/relationships" r:id="rId6"/>
        </xdr:cNvPr>
        <xdr:cNvSpPr/>
      </xdr:nvSpPr>
      <xdr:spPr>
        <a:xfrm>
          <a:off x="3835978" y="17855045"/>
          <a:ext cx="2944090" cy="82261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31"/>
  <sheetViews>
    <sheetView tabSelected="1" zoomScaleNormal="100" zoomScaleSheetLayoutView="100" workbookViewId="0">
      <selection activeCell="D9" sqref="D9:D11"/>
    </sheetView>
  </sheetViews>
  <sheetFormatPr baseColWidth="10" defaultColWidth="11.42578125" defaultRowHeight="12.75" x14ac:dyDescent="0.2"/>
  <cols>
    <col min="1" max="1" width="6" style="3" customWidth="1"/>
    <col min="2" max="2" width="14.85546875" style="4" customWidth="1"/>
    <col min="3" max="3" width="30" style="4" customWidth="1"/>
    <col min="4" max="5" width="28.7109375" style="4" customWidth="1"/>
    <col min="6" max="6" width="22.5703125" style="4" customWidth="1"/>
    <col min="7" max="7" width="18.7109375" style="4" customWidth="1"/>
    <col min="8" max="8" width="18.85546875" style="4" customWidth="1"/>
    <col min="9" max="9" width="14.7109375" style="4" customWidth="1"/>
    <col min="10" max="10" width="12.5703125" style="4" customWidth="1"/>
    <col min="11" max="11" width="5.42578125" style="4" hidden="1" customWidth="1"/>
    <col min="12" max="12" width="25" style="4" customWidth="1"/>
    <col min="13" max="13" width="15.7109375" style="4" customWidth="1"/>
    <col min="14" max="14" width="9.140625" style="4" customWidth="1"/>
    <col min="15" max="15" width="16" style="4" customWidth="1"/>
    <col min="16" max="16" width="14.42578125" style="4" customWidth="1"/>
    <col min="17" max="17" width="18" style="3" customWidth="1"/>
    <col min="18" max="18" width="22.140625" style="3" customWidth="1"/>
    <col min="19" max="19" width="17" style="3" customWidth="1"/>
    <col min="20" max="16384" width="11.42578125" style="3"/>
  </cols>
  <sheetData>
    <row r="1" spans="1:19" s="1" customFormat="1" ht="18.75" customHeight="1" x14ac:dyDescent="0.2">
      <c r="A1" s="70"/>
      <c r="B1" s="71"/>
      <c r="C1" s="71"/>
      <c r="D1" s="42"/>
      <c r="E1" s="42"/>
      <c r="F1" s="42"/>
      <c r="G1" s="42"/>
      <c r="H1" s="42"/>
      <c r="I1" s="42"/>
      <c r="J1" s="42"/>
      <c r="K1" s="42"/>
      <c r="L1" s="42"/>
      <c r="M1" s="42"/>
      <c r="N1" s="42"/>
      <c r="O1" s="42"/>
      <c r="P1" s="101"/>
      <c r="Q1" s="5"/>
      <c r="R1" s="35" t="s">
        <v>9</v>
      </c>
      <c r="S1" s="72" t="s">
        <v>92</v>
      </c>
    </row>
    <row r="2" spans="1:19" s="1" customFormat="1" ht="18.75" customHeight="1" x14ac:dyDescent="0.2">
      <c r="A2" s="73"/>
      <c r="B2" s="74"/>
      <c r="C2" s="74"/>
      <c r="D2" s="91" t="s">
        <v>102</v>
      </c>
      <c r="E2" s="91"/>
      <c r="F2" s="91"/>
      <c r="G2" s="91"/>
      <c r="H2" s="91"/>
      <c r="I2" s="91"/>
      <c r="J2" s="91"/>
      <c r="K2" s="91"/>
      <c r="L2" s="91"/>
      <c r="M2" s="91"/>
      <c r="N2" s="91"/>
      <c r="O2" s="91"/>
      <c r="P2" s="91"/>
      <c r="Q2" s="5"/>
      <c r="R2" s="75" t="s">
        <v>10</v>
      </c>
      <c r="S2" s="76">
        <v>2</v>
      </c>
    </row>
    <row r="3" spans="1:19" s="1" customFormat="1" ht="18.75" customHeight="1" x14ac:dyDescent="0.2">
      <c r="A3" s="73"/>
      <c r="B3" s="74"/>
      <c r="C3" s="74"/>
      <c r="D3" s="91" t="s">
        <v>74</v>
      </c>
      <c r="E3" s="91"/>
      <c r="F3" s="91"/>
      <c r="G3" s="91"/>
      <c r="H3" s="91"/>
      <c r="I3" s="91"/>
      <c r="J3" s="91"/>
      <c r="K3" s="91"/>
      <c r="L3" s="91"/>
      <c r="M3" s="91"/>
      <c r="N3" s="91"/>
      <c r="O3" s="91"/>
      <c r="P3" s="91"/>
      <c r="Q3" s="5"/>
      <c r="R3" s="75" t="s">
        <v>11</v>
      </c>
      <c r="S3" s="85" t="s">
        <v>162</v>
      </c>
    </row>
    <row r="4" spans="1:19" s="1" customFormat="1" ht="19.5" customHeight="1" x14ac:dyDescent="0.2">
      <c r="A4" s="73"/>
      <c r="B4" s="74"/>
      <c r="C4" s="74"/>
      <c r="D4" s="91"/>
      <c r="E4" s="91"/>
      <c r="F4" s="91"/>
      <c r="G4" s="91"/>
      <c r="H4" s="91"/>
      <c r="I4" s="91"/>
      <c r="J4" s="91"/>
      <c r="K4" s="91"/>
      <c r="L4" s="91"/>
      <c r="M4" s="91"/>
      <c r="N4" s="91"/>
      <c r="O4" s="91"/>
      <c r="P4" s="91"/>
      <c r="Q4" s="5"/>
      <c r="R4" s="75" t="s">
        <v>93</v>
      </c>
      <c r="S4" s="76" t="s">
        <v>145</v>
      </c>
    </row>
    <row r="5" spans="1:19" s="1" customFormat="1" ht="29.25" customHeight="1" x14ac:dyDescent="0.2">
      <c r="A5" s="129" t="s">
        <v>76</v>
      </c>
      <c r="B5" s="129"/>
      <c r="C5" s="129"/>
      <c r="D5" s="100" t="s">
        <v>163</v>
      </c>
      <c r="E5" s="100"/>
      <c r="F5" s="100"/>
      <c r="G5" s="100"/>
      <c r="H5" s="44" t="s">
        <v>77</v>
      </c>
      <c r="I5" s="100" t="s">
        <v>278</v>
      </c>
      <c r="J5" s="100"/>
      <c r="K5" s="100"/>
      <c r="L5" s="100"/>
      <c r="M5" s="100"/>
      <c r="N5" s="100"/>
      <c r="O5" s="100"/>
      <c r="P5" s="100"/>
      <c r="Q5" s="45" t="s">
        <v>78</v>
      </c>
      <c r="R5" s="108">
        <v>41481</v>
      </c>
      <c r="S5" s="109"/>
    </row>
    <row r="6" spans="1:19" s="1" customFormat="1" ht="66" customHeight="1" x14ac:dyDescent="0.2">
      <c r="A6" s="126" t="s">
        <v>75</v>
      </c>
      <c r="B6" s="127"/>
      <c r="C6" s="128"/>
      <c r="D6" s="136" t="s">
        <v>164</v>
      </c>
      <c r="E6" s="136"/>
      <c r="F6" s="136"/>
      <c r="G6" s="136"/>
      <c r="H6" s="136"/>
      <c r="I6" s="136"/>
      <c r="J6" s="136"/>
      <c r="K6" s="136"/>
      <c r="L6" s="136"/>
      <c r="M6" s="136"/>
      <c r="N6" s="136"/>
      <c r="O6" s="136"/>
      <c r="P6" s="136"/>
      <c r="Q6" s="136"/>
      <c r="R6" s="136"/>
      <c r="S6" s="137"/>
    </row>
    <row r="7" spans="1:19" s="1" customFormat="1" ht="34.5" customHeight="1" x14ac:dyDescent="0.2">
      <c r="A7" s="145" t="s">
        <v>79</v>
      </c>
      <c r="B7" s="113" t="s">
        <v>125</v>
      </c>
      <c r="C7" s="114"/>
      <c r="D7" s="114"/>
      <c r="E7" s="114"/>
      <c r="F7" s="115"/>
      <c r="G7" s="113" t="s">
        <v>126</v>
      </c>
      <c r="H7" s="114"/>
      <c r="I7" s="115"/>
      <c r="J7" s="113" t="s">
        <v>109</v>
      </c>
      <c r="K7" s="114"/>
      <c r="L7" s="114"/>
      <c r="M7" s="114"/>
      <c r="N7" s="114"/>
      <c r="O7" s="115"/>
      <c r="P7" s="110" t="s">
        <v>118</v>
      </c>
      <c r="Q7" s="113" t="s">
        <v>127</v>
      </c>
      <c r="R7" s="114"/>
      <c r="S7" s="114"/>
    </row>
    <row r="8" spans="1:19" s="2" customFormat="1" ht="44.25" customHeight="1" x14ac:dyDescent="0.2">
      <c r="A8" s="146"/>
      <c r="B8" s="59" t="s">
        <v>108</v>
      </c>
      <c r="C8" s="59" t="s">
        <v>4</v>
      </c>
      <c r="D8" s="59" t="s">
        <v>0</v>
      </c>
      <c r="E8" s="59" t="s">
        <v>42</v>
      </c>
      <c r="F8" s="59" t="s">
        <v>43</v>
      </c>
      <c r="G8" s="59" t="s">
        <v>5</v>
      </c>
      <c r="H8" s="59" t="s">
        <v>6</v>
      </c>
      <c r="I8" s="59" t="s">
        <v>73</v>
      </c>
      <c r="J8" s="112" t="s">
        <v>7</v>
      </c>
      <c r="K8" s="112"/>
      <c r="L8" s="56" t="s">
        <v>142</v>
      </c>
      <c r="M8" s="56" t="s">
        <v>16</v>
      </c>
      <c r="N8" s="56" t="s">
        <v>17</v>
      </c>
      <c r="O8" s="67" t="s">
        <v>106</v>
      </c>
      <c r="P8" s="111"/>
      <c r="Q8" s="57" t="s">
        <v>104</v>
      </c>
      <c r="R8" s="57" t="s">
        <v>107</v>
      </c>
      <c r="S8" s="68" t="s">
        <v>44</v>
      </c>
    </row>
    <row r="9" spans="1:19" s="2" customFormat="1" ht="71.25" customHeight="1" x14ac:dyDescent="0.2">
      <c r="A9" s="138">
        <v>1</v>
      </c>
      <c r="B9" s="116" t="s">
        <v>166</v>
      </c>
      <c r="C9" s="116" t="s">
        <v>165</v>
      </c>
      <c r="D9" s="116" t="s">
        <v>167</v>
      </c>
      <c r="E9" s="116" t="s">
        <v>168</v>
      </c>
      <c r="F9" s="116" t="s">
        <v>236</v>
      </c>
      <c r="G9" s="155" t="s">
        <v>169</v>
      </c>
      <c r="H9" s="155" t="s">
        <v>170</v>
      </c>
      <c r="I9" s="140">
        <f>IF(AND(G9="ALTA",H9="ALTO"),9,IF(AND(G9="MEDIA",H9="ALTO"),6,IF(AND(G9="BAJA",H9="ALTO"),3,IF(AND(G9="ALTA",H9="MEDIO"),6,IF(AND(G9="MEDIA",H9="MEDIO"),4,IF(AND(G9="BAJA",H9="MEDIO"),2,IF(AND(G9="ALTA",H9="BAJO"),3,IF(AND(G9="MEDIA",H9="BAJO"),2,1))))))))</f>
        <v>6</v>
      </c>
      <c r="J9" s="98" t="s">
        <v>171</v>
      </c>
      <c r="K9" s="96">
        <f>IF(J9="No existen",5, IF(J9="No aplicados",4, IF(J9="Aplicados - No Efectivos",3, IF(J9="Aplicados efectivos y No Documentados",2, 1))))</f>
        <v>1</v>
      </c>
      <c r="L9" s="32" t="s">
        <v>172</v>
      </c>
      <c r="M9" s="46" t="s">
        <v>174</v>
      </c>
      <c r="N9" s="46" t="s">
        <v>175</v>
      </c>
      <c r="O9" s="102">
        <f>I9*K9</f>
        <v>6</v>
      </c>
      <c r="P9" s="93" t="str">
        <f>IF(O9&gt;=12,"GRAVE", IF(O9&lt;=3, "LEVE", "MODERADO"))</f>
        <v>MODERADO</v>
      </c>
      <c r="Q9" s="104" t="str">
        <f>IF(P9="LEVE","ASUMIR", IF(P9="MODERADO", "REDUCIR - COMPARTIR - TRANSFERIR", "EVITAR - REDUCIR - COMPARTIR - TRANSFERIR" ))</f>
        <v>REDUCIR - COMPARTIR - TRANSFERIR</v>
      </c>
      <c r="R9" s="47" t="s">
        <v>194</v>
      </c>
      <c r="S9" s="107" t="s">
        <v>233</v>
      </c>
    </row>
    <row r="10" spans="1:19" s="2" customFormat="1" ht="88.5" customHeight="1" x14ac:dyDescent="0.2">
      <c r="A10" s="139"/>
      <c r="B10" s="117"/>
      <c r="C10" s="117"/>
      <c r="D10" s="117"/>
      <c r="E10" s="117"/>
      <c r="F10" s="117"/>
      <c r="G10" s="156"/>
      <c r="H10" s="156"/>
      <c r="I10" s="141"/>
      <c r="J10" s="99"/>
      <c r="K10" s="97"/>
      <c r="L10" s="32" t="s">
        <v>173</v>
      </c>
      <c r="M10" s="46" t="s">
        <v>174</v>
      </c>
      <c r="N10" s="46" t="s">
        <v>175</v>
      </c>
      <c r="O10" s="103"/>
      <c r="P10" s="94"/>
      <c r="Q10" s="105"/>
      <c r="R10" s="47" t="s">
        <v>195</v>
      </c>
      <c r="S10" s="107"/>
    </row>
    <row r="11" spans="1:19" s="2" customFormat="1" ht="65.099999999999994" customHeight="1" x14ac:dyDescent="0.2">
      <c r="A11" s="139"/>
      <c r="B11" s="117"/>
      <c r="C11" s="117"/>
      <c r="D11" s="117"/>
      <c r="E11" s="117"/>
      <c r="F11" s="117"/>
      <c r="G11" s="156"/>
      <c r="H11" s="156"/>
      <c r="I11" s="141"/>
      <c r="J11" s="99"/>
      <c r="K11" s="97"/>
      <c r="L11" s="32" t="s">
        <v>261</v>
      </c>
      <c r="M11" s="46" t="s">
        <v>174</v>
      </c>
      <c r="N11" s="46" t="s">
        <v>175</v>
      </c>
      <c r="O11" s="103"/>
      <c r="P11" s="94"/>
      <c r="Q11" s="106"/>
      <c r="R11" s="47"/>
      <c r="S11" s="107"/>
    </row>
    <row r="12" spans="1:19" s="2" customFormat="1" ht="64.5" customHeight="1" x14ac:dyDescent="0.2">
      <c r="A12" s="130">
        <v>2</v>
      </c>
      <c r="B12" s="116" t="s">
        <v>180</v>
      </c>
      <c r="C12" s="150" t="s">
        <v>235</v>
      </c>
      <c r="D12" s="152" t="s">
        <v>196</v>
      </c>
      <c r="E12" s="152" t="s">
        <v>177</v>
      </c>
      <c r="F12" s="152" t="s">
        <v>178</v>
      </c>
      <c r="G12" s="95" t="s">
        <v>197</v>
      </c>
      <c r="H12" s="95" t="s">
        <v>221</v>
      </c>
      <c r="I12" s="140">
        <f t="shared" ref="I12" si="0">IF(AND(G12="ALTA",H12="ALTO"),9,IF(AND(G12="MEDIA",H12="ALTO"),6,IF(AND(G12="BAJA",H12="ALTO"),3,IF(AND(G12="ALTA",H12="MEDIO"),6,IF(AND(G12="MEDIA",H12="MEDIO"),4,IF(AND(G12="BAJA",H12="MEDIO"),2,IF(AND(G12="ALTA",H12="BAJO"),3,IF(AND(G12="MEDIA",H12="BAJO"),2,
1))))))))</f>
        <v>2</v>
      </c>
      <c r="J12" s="98" t="s">
        <v>198</v>
      </c>
      <c r="K12" s="96">
        <f t="shared" ref="K12" si="1">IF(J12="No existen",5, IF(J12="No aplicados",4, IF(J12="Aplicados - No Efectivos",3, IF(J12="Aplicados efectivos y No Documentados",2, 1))))</f>
        <v>2</v>
      </c>
      <c r="L12" s="32" t="s">
        <v>204</v>
      </c>
      <c r="M12" s="28" t="s">
        <v>199</v>
      </c>
      <c r="N12" s="46" t="s">
        <v>175</v>
      </c>
      <c r="O12" s="102">
        <f t="shared" ref="O12" si="2">I12*K12</f>
        <v>4</v>
      </c>
      <c r="P12" s="93" t="str">
        <f t="shared" ref="P12" si="3">IF(O12&gt;=12,"GRAVE", IF(O12&lt;=3, "LEVE", "MODERADO"))</f>
        <v>MODERADO</v>
      </c>
      <c r="Q12" s="104" t="str">
        <f t="shared" ref="Q12" si="4">IF(P12="LEVE","ASUMIR", IF(P12="MODERADO", "REDUCIR - COMPARTIR - TRANSFERIR", "EVITAR - REDUCIR - COMPARTIR - TRANSFERIR" ))</f>
        <v>REDUCIR - COMPARTIR - TRANSFERIR</v>
      </c>
      <c r="R12" s="32" t="s">
        <v>205</v>
      </c>
      <c r="S12" s="92" t="s">
        <v>192</v>
      </c>
    </row>
    <row r="13" spans="1:19" s="2" customFormat="1" ht="83.25" customHeight="1" x14ac:dyDescent="0.2">
      <c r="A13" s="130"/>
      <c r="B13" s="117"/>
      <c r="C13" s="151"/>
      <c r="D13" s="153" t="s">
        <v>176</v>
      </c>
      <c r="E13" s="153"/>
      <c r="F13" s="153" t="s">
        <v>179</v>
      </c>
      <c r="G13" s="95"/>
      <c r="H13" s="95"/>
      <c r="I13" s="141"/>
      <c r="J13" s="99"/>
      <c r="K13" s="97"/>
      <c r="L13" s="32" t="s">
        <v>200</v>
      </c>
      <c r="M13" s="28" t="s">
        <v>201</v>
      </c>
      <c r="N13" s="46" t="s">
        <v>175</v>
      </c>
      <c r="O13" s="103"/>
      <c r="P13" s="94"/>
      <c r="Q13" s="105"/>
      <c r="R13" s="32" t="s">
        <v>206</v>
      </c>
      <c r="S13" s="92"/>
    </row>
    <row r="14" spans="1:19" s="2" customFormat="1" ht="64.5" customHeight="1" x14ac:dyDescent="0.2">
      <c r="A14" s="130"/>
      <c r="B14" s="117"/>
      <c r="C14" s="151"/>
      <c r="D14" s="154" t="s">
        <v>176</v>
      </c>
      <c r="E14" s="154"/>
      <c r="F14" s="154" t="s">
        <v>179</v>
      </c>
      <c r="G14" s="95"/>
      <c r="H14" s="95"/>
      <c r="I14" s="141"/>
      <c r="J14" s="99"/>
      <c r="K14" s="97"/>
      <c r="L14" s="32" t="s">
        <v>202</v>
      </c>
      <c r="M14" s="28" t="s">
        <v>203</v>
      </c>
      <c r="N14" s="46" t="s">
        <v>175</v>
      </c>
      <c r="O14" s="103"/>
      <c r="P14" s="94"/>
      <c r="Q14" s="106"/>
      <c r="R14" s="51"/>
      <c r="S14" s="92"/>
    </row>
    <row r="15" spans="1:19" s="2" customFormat="1" ht="93" customHeight="1" x14ac:dyDescent="0.2">
      <c r="A15" s="130">
        <v>3</v>
      </c>
      <c r="B15" s="116" t="s">
        <v>227</v>
      </c>
      <c r="C15" s="134" t="s">
        <v>207</v>
      </c>
      <c r="D15" s="131" t="s">
        <v>181</v>
      </c>
      <c r="E15" s="131" t="s">
        <v>208</v>
      </c>
      <c r="F15" s="131" t="s">
        <v>209</v>
      </c>
      <c r="G15" s="95" t="s">
        <v>169</v>
      </c>
      <c r="H15" s="95" t="s">
        <v>170</v>
      </c>
      <c r="I15" s="140">
        <f t="shared" ref="I15" si="5">IF(AND(G15="ALTA",H15="ALTO"),9,IF(AND(G15="MEDIA",H15="ALTO"),6,IF(AND(G15="BAJA",H15="ALTO"),3,IF(AND(G15="ALTA",H15="MEDIO"),6,IF(AND(G15="MEDIA",H15="MEDIO"),4,IF(AND(G15="BAJA",H15="MEDIO"),2,IF(AND(G15="ALTA",H15="BAJO"),3,IF(AND(G15="MEDIA",H15="BAJO"),2,
1))))))))</f>
        <v>6</v>
      </c>
      <c r="J15" s="98" t="s">
        <v>198</v>
      </c>
      <c r="K15" s="96">
        <f t="shared" ref="K15" si="6">IF(J15="No existen",5, IF(J15="No aplicados",4, IF(J15="Aplicados - No Efectivos",3, IF(J15="Aplicados efectivos y No Documentados",2, 1))))</f>
        <v>2</v>
      </c>
      <c r="L15" s="32" t="s">
        <v>212</v>
      </c>
      <c r="M15" s="28" t="s">
        <v>203</v>
      </c>
      <c r="N15" s="46" t="s">
        <v>175</v>
      </c>
      <c r="O15" s="102">
        <f t="shared" ref="O15" si="7">I15*K15</f>
        <v>12</v>
      </c>
      <c r="P15" s="93" t="str">
        <f t="shared" ref="P15" si="8">IF(O15&gt;=12,"GRAVE", IF(O15&lt;=3, "LEVE", "MODERADO"))</f>
        <v>GRAVE</v>
      </c>
      <c r="Q15" s="104" t="str">
        <f t="shared" ref="Q15" si="9">IF(P15="LEVE","ASUMIR", IF(P15="MODERADO", "REDUCIR - COMPARTIR - TRANSFERIR", "EVITAR - REDUCIR - COMPARTIR - TRANSFERIR" ))</f>
        <v>EVITAR - REDUCIR - COMPARTIR - TRANSFERIR</v>
      </c>
      <c r="R15" s="51" t="s">
        <v>214</v>
      </c>
      <c r="S15" s="107" t="s">
        <v>215</v>
      </c>
    </row>
    <row r="16" spans="1:19" s="2" customFormat="1" ht="64.5" customHeight="1" x14ac:dyDescent="0.2">
      <c r="A16" s="130"/>
      <c r="B16" s="117"/>
      <c r="C16" s="134"/>
      <c r="D16" s="131"/>
      <c r="E16" s="131" t="s">
        <v>182</v>
      </c>
      <c r="F16" s="131" t="s">
        <v>183</v>
      </c>
      <c r="G16" s="95"/>
      <c r="H16" s="95"/>
      <c r="I16" s="141"/>
      <c r="J16" s="99"/>
      <c r="K16" s="97"/>
      <c r="L16" s="32" t="s">
        <v>210</v>
      </c>
      <c r="M16" s="28" t="s">
        <v>203</v>
      </c>
      <c r="N16" s="46" t="s">
        <v>175</v>
      </c>
      <c r="O16" s="103"/>
      <c r="P16" s="94"/>
      <c r="Q16" s="105"/>
      <c r="R16" s="51" t="s">
        <v>213</v>
      </c>
      <c r="S16" s="107"/>
    </row>
    <row r="17" spans="1:19" s="2" customFormat="1" ht="64.5" customHeight="1" x14ac:dyDescent="0.2">
      <c r="A17" s="130"/>
      <c r="B17" s="117"/>
      <c r="C17" s="134"/>
      <c r="D17" s="131"/>
      <c r="E17" s="131" t="s">
        <v>182</v>
      </c>
      <c r="F17" s="131" t="s">
        <v>183</v>
      </c>
      <c r="G17" s="95"/>
      <c r="H17" s="95"/>
      <c r="I17" s="141"/>
      <c r="J17" s="99"/>
      <c r="K17" s="97"/>
      <c r="L17" s="32" t="s">
        <v>211</v>
      </c>
      <c r="M17" s="28" t="s">
        <v>174</v>
      </c>
      <c r="N17" s="46" t="s">
        <v>175</v>
      </c>
      <c r="O17" s="103"/>
      <c r="P17" s="94"/>
      <c r="Q17" s="106"/>
      <c r="R17" s="51"/>
      <c r="S17" s="107"/>
    </row>
    <row r="18" spans="1:19" s="2" customFormat="1" ht="81.75" customHeight="1" x14ac:dyDescent="0.2">
      <c r="A18" s="130">
        <v>4</v>
      </c>
      <c r="B18" s="116" t="s">
        <v>227</v>
      </c>
      <c r="C18" s="134" t="s">
        <v>249</v>
      </c>
      <c r="D18" s="131" t="s">
        <v>185</v>
      </c>
      <c r="E18" s="135" t="s">
        <v>248</v>
      </c>
      <c r="F18" s="131" t="s">
        <v>219</v>
      </c>
      <c r="G18" s="95" t="s">
        <v>220</v>
      </c>
      <c r="H18" s="95" t="s">
        <v>221</v>
      </c>
      <c r="I18" s="140">
        <f t="shared" ref="I18" si="10">IF(AND(G18="ALTA",H18="ALTO"),9,IF(AND(G18="MEDIA",H18="ALTO"),6,IF(AND(G18="BAJA",H18="ALTO"),3,IF(AND(G18="ALTA",H18="MEDIO"),6,IF(AND(G18="MEDIA",H18="MEDIO"),4,IF(AND(G18="BAJA",H18="MEDIO"),2,IF(AND(G18="ALTA",H18="BAJO"),3,IF(AND(G18="MEDIA",H18="BAJO"),2,
1))))))))</f>
        <v>6</v>
      </c>
      <c r="J18" s="98" t="s">
        <v>222</v>
      </c>
      <c r="K18" s="96">
        <f t="shared" ref="K18" si="11">IF(J18="No existen",5, IF(J18="No aplicados",4, IF(J18="Aplicados - No Efectivos",3, IF(J18="Aplicados efectivos y No Documentados",2, 1))))</f>
        <v>3</v>
      </c>
      <c r="L18" s="32" t="s">
        <v>223</v>
      </c>
      <c r="M18" s="28" t="s">
        <v>201</v>
      </c>
      <c r="N18" s="46" t="s">
        <v>175</v>
      </c>
      <c r="O18" s="102">
        <f t="shared" ref="O18" si="12">I18*K18</f>
        <v>18</v>
      </c>
      <c r="P18" s="93" t="str">
        <f t="shared" ref="P18" si="13">IF(O18&gt;=12,"GRAVE", IF(O18&lt;=3, "LEVE", "MODERADO"))</f>
        <v>GRAVE</v>
      </c>
      <c r="Q18" s="104" t="str">
        <f t="shared" ref="Q18" si="14">IF(P18="LEVE","ASUMIR", IF(P18="MODERADO", "REDUCIR - COMPARTIR - TRANSFERIR", "EVITAR - REDUCIR - COMPARTIR - TRANSFERIR" ))</f>
        <v>EVITAR - REDUCIR - COMPARTIR - TRANSFERIR</v>
      </c>
      <c r="R18" s="51" t="s">
        <v>226</v>
      </c>
      <c r="S18" s="107" t="s">
        <v>193</v>
      </c>
    </row>
    <row r="19" spans="1:19" s="2" customFormat="1" ht="64.5" customHeight="1" x14ac:dyDescent="0.2">
      <c r="A19" s="130"/>
      <c r="B19" s="117"/>
      <c r="C19" s="134" t="s">
        <v>184</v>
      </c>
      <c r="D19" s="131" t="s">
        <v>185</v>
      </c>
      <c r="E19" s="135" t="s">
        <v>187</v>
      </c>
      <c r="F19" s="131" t="s">
        <v>186</v>
      </c>
      <c r="G19" s="95"/>
      <c r="H19" s="95"/>
      <c r="I19" s="141"/>
      <c r="J19" s="99"/>
      <c r="K19" s="97"/>
      <c r="L19" s="32" t="s">
        <v>262</v>
      </c>
      <c r="M19" s="28" t="s">
        <v>225</v>
      </c>
      <c r="N19" s="46" t="s">
        <v>224</v>
      </c>
      <c r="O19" s="103"/>
      <c r="P19" s="94"/>
      <c r="Q19" s="105"/>
      <c r="R19" s="51"/>
      <c r="S19" s="107"/>
    </row>
    <row r="20" spans="1:19" s="2" customFormat="1" ht="64.5" customHeight="1" thickBot="1" x14ac:dyDescent="0.25">
      <c r="A20" s="130"/>
      <c r="B20" s="117"/>
      <c r="C20" s="134" t="s">
        <v>184</v>
      </c>
      <c r="D20" s="131" t="s">
        <v>185</v>
      </c>
      <c r="E20" s="135" t="s">
        <v>187</v>
      </c>
      <c r="F20" s="131" t="s">
        <v>186</v>
      </c>
      <c r="G20" s="95"/>
      <c r="H20" s="95"/>
      <c r="I20" s="141"/>
      <c r="J20" s="99"/>
      <c r="K20" s="97"/>
      <c r="L20" s="32"/>
      <c r="M20" s="28"/>
      <c r="N20" s="46"/>
      <c r="O20" s="103"/>
      <c r="P20" s="94"/>
      <c r="Q20" s="106"/>
      <c r="R20" s="51"/>
      <c r="S20" s="122"/>
    </row>
    <row r="21" spans="1:19" s="2" customFormat="1" ht="64.5" customHeight="1" x14ac:dyDescent="0.2">
      <c r="A21" s="130">
        <v>5</v>
      </c>
      <c r="B21" s="116" t="s">
        <v>232</v>
      </c>
      <c r="C21" s="134" t="s">
        <v>253</v>
      </c>
      <c r="D21" s="133" t="s">
        <v>254</v>
      </c>
      <c r="E21" s="132" t="s">
        <v>255</v>
      </c>
      <c r="F21" s="131" t="s">
        <v>256</v>
      </c>
      <c r="G21" s="95" t="s">
        <v>197</v>
      </c>
      <c r="H21" s="95" t="s">
        <v>221</v>
      </c>
      <c r="I21" s="140">
        <f t="shared" ref="I21" si="15">IF(AND(G21="ALTA",H21="ALTO"),9,IF(AND(G21="MEDIA",H21="ALTO"),6,IF(AND(G21="BAJA",H21="ALTO"),3,IF(AND(G21="ALTA",H21="MEDIO"),6,IF(AND(G21="MEDIA",H21="MEDIO"),4,IF(AND(G21="BAJA",H21="MEDIO"),2,IF(AND(G21="ALTA",H21="BAJO"),3,IF(AND(G21="MEDIA",H21="BAJO"),2,
1))))))))</f>
        <v>2</v>
      </c>
      <c r="J21" s="98" t="s">
        <v>198</v>
      </c>
      <c r="K21" s="96">
        <f t="shared" ref="K21" si="16">IF(J21="No existen",5, IF(J21="No aplicados",4, IF(J21="Aplicados - No Efectivos",3, IF(J21="Aplicados efectivos y No Documentados",2, 1))))</f>
        <v>2</v>
      </c>
      <c r="L21" s="32" t="s">
        <v>228</v>
      </c>
      <c r="M21" s="32" t="s">
        <v>229</v>
      </c>
      <c r="N21" s="32" t="s">
        <v>175</v>
      </c>
      <c r="O21" s="102">
        <f t="shared" ref="O21" si="17">I21*K21</f>
        <v>4</v>
      </c>
      <c r="P21" s="93" t="str">
        <f t="shared" ref="P21" si="18">IF(O21&gt;=12,"GRAVE", IF(O21&lt;=3, "LEVE", "MODERADO"))</f>
        <v>MODERADO</v>
      </c>
      <c r="Q21" s="104" t="str">
        <f t="shared" ref="Q21" si="19">IF(P21="LEVE","ASUMIR", IF(P21="MODERADO", "REDUCIR - COMPARTIR - TRANSFERIR", "EVITAR - REDUCIR - COMPARTIR - TRANSFERIR" ))</f>
        <v>REDUCIR - COMPARTIR - TRANSFERIR</v>
      </c>
      <c r="R21" s="51" t="s">
        <v>231</v>
      </c>
      <c r="S21" s="107" t="s">
        <v>234</v>
      </c>
    </row>
    <row r="22" spans="1:19" s="2" customFormat="1" ht="64.5" customHeight="1" x14ac:dyDescent="0.2">
      <c r="A22" s="130"/>
      <c r="B22" s="117"/>
      <c r="C22" s="134" t="s">
        <v>189</v>
      </c>
      <c r="D22" s="133" t="s">
        <v>190</v>
      </c>
      <c r="E22" s="132" t="s">
        <v>188</v>
      </c>
      <c r="F22" s="131" t="s">
        <v>191</v>
      </c>
      <c r="G22" s="95"/>
      <c r="H22" s="95"/>
      <c r="I22" s="141"/>
      <c r="J22" s="99"/>
      <c r="K22" s="97"/>
      <c r="L22" s="32" t="s">
        <v>230</v>
      </c>
      <c r="M22" s="32" t="s">
        <v>201</v>
      </c>
      <c r="N22" s="32" t="s">
        <v>175</v>
      </c>
      <c r="O22" s="103"/>
      <c r="P22" s="94"/>
      <c r="Q22" s="105"/>
      <c r="R22" s="51"/>
      <c r="S22" s="107"/>
    </row>
    <row r="23" spans="1:19" s="2" customFormat="1" ht="64.5" customHeight="1" x14ac:dyDescent="0.2">
      <c r="A23" s="130"/>
      <c r="B23" s="117"/>
      <c r="C23" s="134" t="s">
        <v>189</v>
      </c>
      <c r="D23" s="133" t="s">
        <v>190</v>
      </c>
      <c r="E23" s="132" t="s">
        <v>188</v>
      </c>
      <c r="F23" s="131" t="s">
        <v>191</v>
      </c>
      <c r="G23" s="95"/>
      <c r="H23" s="95"/>
      <c r="I23" s="141"/>
      <c r="J23" s="99"/>
      <c r="K23" s="97"/>
      <c r="L23" s="32"/>
      <c r="M23" s="28"/>
      <c r="N23" s="46"/>
      <c r="O23" s="103"/>
      <c r="P23" s="94"/>
      <c r="Q23" s="106"/>
      <c r="R23" s="51"/>
      <c r="S23" s="107"/>
    </row>
    <row r="24" spans="1:19" s="2" customFormat="1" ht="89.25" x14ac:dyDescent="0.2">
      <c r="A24" s="130">
        <v>6</v>
      </c>
      <c r="B24" s="116" t="s">
        <v>239</v>
      </c>
      <c r="C24" s="148" t="s">
        <v>237</v>
      </c>
      <c r="D24" s="148" t="s">
        <v>238</v>
      </c>
      <c r="E24" s="116" t="s">
        <v>257</v>
      </c>
      <c r="F24" s="148" t="s">
        <v>240</v>
      </c>
      <c r="G24" s="95" t="s">
        <v>169</v>
      </c>
      <c r="H24" s="95" t="s">
        <v>221</v>
      </c>
      <c r="I24" s="140">
        <f t="shared" ref="I24" si="20">IF(AND(G24="ALTA",H24="ALTO"),9,IF(AND(G24="MEDIA",H24="ALTO"),6,IF(AND(G24="BAJA",H24="ALTO"),3,IF(AND(G24="ALTA",H24="MEDIO"),6,IF(AND(G24="MEDIA",H24="MEDIO"),4,IF(AND(G24="BAJA",H24="MEDIO"),2,IF(AND(G24="ALTA",H24="BAJO"),3,IF(AND(G24="MEDIA",H24="BAJO"),2,
1))))))))</f>
        <v>4</v>
      </c>
      <c r="J24" s="98" t="s">
        <v>105</v>
      </c>
      <c r="K24" s="96">
        <f t="shared" ref="K24" si="21">IF(J24="No existen",5, IF(J24="No aplicados",4, IF(J24="Aplicados - No Efectivos",3, IF(J24="Aplicados efectivos y No Documentados",2, 1))))</f>
        <v>5</v>
      </c>
      <c r="L24" s="32"/>
      <c r="M24" s="28"/>
      <c r="N24" s="46"/>
      <c r="O24" s="102">
        <f t="shared" ref="O24" si="22">I24*K24</f>
        <v>20</v>
      </c>
      <c r="P24" s="93" t="str">
        <f t="shared" ref="P24" si="23">IF(O24&gt;=12,"GRAVE", IF(O24&lt;=3, "LEVE", "MODERADO"))</f>
        <v>GRAVE</v>
      </c>
      <c r="Q24" s="104" t="str">
        <f t="shared" ref="Q24" si="24">IF(P24="LEVE","ASUMIR", IF(P24="MODERADO", "REDUCIR - COMPARTIR - TRANSFERIR", "EVITAR - REDUCIR - COMPARTIR - TRANSFERIR" ))</f>
        <v>EVITAR - REDUCIR - COMPARTIR - TRANSFERIR</v>
      </c>
      <c r="R24" s="51" t="s">
        <v>241</v>
      </c>
      <c r="S24" s="120" t="s">
        <v>243</v>
      </c>
    </row>
    <row r="25" spans="1:19" s="2" customFormat="1" ht="63.75" customHeight="1" x14ac:dyDescent="0.2">
      <c r="A25" s="130"/>
      <c r="B25" s="117"/>
      <c r="C25" s="148"/>
      <c r="D25" s="148"/>
      <c r="E25" s="117"/>
      <c r="F25" s="148"/>
      <c r="G25" s="95"/>
      <c r="H25" s="95"/>
      <c r="I25" s="141"/>
      <c r="J25" s="99"/>
      <c r="K25" s="97"/>
      <c r="L25" s="32"/>
      <c r="M25" s="28"/>
      <c r="N25" s="46"/>
      <c r="O25" s="103"/>
      <c r="P25" s="94"/>
      <c r="Q25" s="105"/>
      <c r="R25" s="51" t="s">
        <v>242</v>
      </c>
      <c r="S25" s="120"/>
    </row>
    <row r="26" spans="1:19" s="2" customFormat="1" ht="63.75" customHeight="1" thickBot="1" x14ac:dyDescent="0.25">
      <c r="A26" s="144"/>
      <c r="B26" s="147"/>
      <c r="C26" s="149"/>
      <c r="D26" s="149"/>
      <c r="E26" s="147"/>
      <c r="F26" s="149"/>
      <c r="G26" s="118"/>
      <c r="H26" s="118"/>
      <c r="I26" s="142"/>
      <c r="J26" s="119"/>
      <c r="K26" s="123"/>
      <c r="L26" s="77"/>
      <c r="M26" s="29"/>
      <c r="N26" s="31"/>
      <c r="O26" s="124"/>
      <c r="P26" s="125"/>
      <c r="Q26" s="143"/>
      <c r="R26" s="52"/>
      <c r="S26" s="121"/>
    </row>
    <row r="31" spans="1:19" x14ac:dyDescent="0.2">
      <c r="L31" s="30"/>
    </row>
  </sheetData>
  <sheetProtection password="CCF7" sheet="1" objects="1" scenarios="1" formatRows="0" insertRows="0" deleteRows="0" selectLockedCells="1" autoFilter="0"/>
  <mergeCells count="106">
    <mergeCell ref="J7:O7"/>
    <mergeCell ref="Q7:S7"/>
    <mergeCell ref="F9:F11"/>
    <mergeCell ref="G9:G11"/>
    <mergeCell ref="H9:H11"/>
    <mergeCell ref="I9:I11"/>
    <mergeCell ref="I15:I17"/>
    <mergeCell ref="I18:I20"/>
    <mergeCell ref="I21:I23"/>
    <mergeCell ref="I12:I14"/>
    <mergeCell ref="I24:I26"/>
    <mergeCell ref="Q12:Q14"/>
    <mergeCell ref="Q18:Q20"/>
    <mergeCell ref="Q21:Q23"/>
    <mergeCell ref="Q24:Q26"/>
    <mergeCell ref="P21:P23"/>
    <mergeCell ref="P18:P20"/>
    <mergeCell ref="A24:A26"/>
    <mergeCell ref="A7:A8"/>
    <mergeCell ref="B24:B26"/>
    <mergeCell ref="C24:C26"/>
    <mergeCell ref="D24:D26"/>
    <mergeCell ref="E24:E26"/>
    <mergeCell ref="F24:F26"/>
    <mergeCell ref="D15:D17"/>
    <mergeCell ref="E15:E17"/>
    <mergeCell ref="F15:F17"/>
    <mergeCell ref="G15:G17"/>
    <mergeCell ref="B12:B14"/>
    <mergeCell ref="C12:C14"/>
    <mergeCell ref="D12:D14"/>
    <mergeCell ref="E12:E14"/>
    <mergeCell ref="F12:F14"/>
    <mergeCell ref="G12:G14"/>
    <mergeCell ref="A6:C6"/>
    <mergeCell ref="A5:C5"/>
    <mergeCell ref="A12:A14"/>
    <mergeCell ref="A15:A17"/>
    <mergeCell ref="A18:A20"/>
    <mergeCell ref="A21:A23"/>
    <mergeCell ref="F21:F23"/>
    <mergeCell ref="E21:E23"/>
    <mergeCell ref="D21:D23"/>
    <mergeCell ref="C21:C23"/>
    <mergeCell ref="E18:E20"/>
    <mergeCell ref="F18:F20"/>
    <mergeCell ref="C18:C20"/>
    <mergeCell ref="D18:D20"/>
    <mergeCell ref="D6:S6"/>
    <mergeCell ref="A9:A11"/>
    <mergeCell ref="B9:B11"/>
    <mergeCell ref="B21:B23"/>
    <mergeCell ref="O21:O23"/>
    <mergeCell ref="O12:O14"/>
    <mergeCell ref="H18:H20"/>
    <mergeCell ref="B18:B20"/>
    <mergeCell ref="B15:B17"/>
    <mergeCell ref="C15:C17"/>
    <mergeCell ref="G24:G26"/>
    <mergeCell ref="H24:H26"/>
    <mergeCell ref="J24:J26"/>
    <mergeCell ref="S24:S26"/>
    <mergeCell ref="H15:H17"/>
    <mergeCell ref="S18:S20"/>
    <mergeCell ref="Q15:Q17"/>
    <mergeCell ref="P15:P17"/>
    <mergeCell ref="S15:S17"/>
    <mergeCell ref="J18:J20"/>
    <mergeCell ref="K18:K20"/>
    <mergeCell ref="J15:J17"/>
    <mergeCell ref="K15:K17"/>
    <mergeCell ref="O15:O17"/>
    <mergeCell ref="S21:S23"/>
    <mergeCell ref="K24:K26"/>
    <mergeCell ref="O24:O26"/>
    <mergeCell ref="P24:P26"/>
    <mergeCell ref="G18:G20"/>
    <mergeCell ref="G21:G23"/>
    <mergeCell ref="H21:H23"/>
    <mergeCell ref="J21:J23"/>
    <mergeCell ref="K21:K23"/>
    <mergeCell ref="O18:O20"/>
    <mergeCell ref="D2:O2"/>
    <mergeCell ref="D3:O4"/>
    <mergeCell ref="S12:S14"/>
    <mergeCell ref="P12:P14"/>
    <mergeCell ref="H12:H14"/>
    <mergeCell ref="K12:K14"/>
    <mergeCell ref="J12:J14"/>
    <mergeCell ref="I5:P5"/>
    <mergeCell ref="P1:P4"/>
    <mergeCell ref="O9:O11"/>
    <mergeCell ref="Q9:Q11"/>
    <mergeCell ref="P9:P11"/>
    <mergeCell ref="S9:S11"/>
    <mergeCell ref="R5:S5"/>
    <mergeCell ref="P7:P8"/>
    <mergeCell ref="J8:K8"/>
    <mergeCell ref="B7:F7"/>
    <mergeCell ref="G7:I7"/>
    <mergeCell ref="D5:G5"/>
    <mergeCell ref="J9:J11"/>
    <mergeCell ref="K9:K11"/>
    <mergeCell ref="C9:C11"/>
    <mergeCell ref="D9:D11"/>
    <mergeCell ref="E9:E11"/>
  </mergeCells>
  <phoneticPr fontId="4" type="noConversion"/>
  <conditionalFormatting sqref="J9:J26 L9:N15 L18:N20 M16:N17 L23:N26">
    <cfRule type="containsText" dxfId="53" priority="92" stopIfTrue="1" operator="containsText" text="3">
      <formula>NOT(ISERROR(SEARCH("3",J9)))</formula>
    </cfRule>
    <cfRule type="containsText" dxfId="52" priority="93" stopIfTrue="1" operator="containsText" text="3">
      <formula>NOT(ISERROR(SEARCH("3",J9)))</formula>
    </cfRule>
    <cfRule type="containsText" dxfId="51" priority="96" stopIfTrue="1" operator="containsText" text="1">
      <formula>NOT(ISERROR(SEARCH("1",J9)))</formula>
    </cfRule>
  </conditionalFormatting>
  <conditionalFormatting sqref="G9:G26">
    <cfRule type="containsText" dxfId="50" priority="48" operator="containsText" text="MEDIA">
      <formula>NOT(ISERROR(SEARCH("MEDIA",G9)))</formula>
    </cfRule>
    <cfRule type="containsText" dxfId="49" priority="49" operator="containsText" text="ALTA">
      <formula>NOT(ISERROR(SEARCH("ALTA",G9)))</formula>
    </cfRule>
    <cfRule type="containsText" dxfId="48" priority="50" operator="containsText" text="BAJA">
      <formula>NOT(ISERROR(SEARCH("BAJA",G9)))</formula>
    </cfRule>
  </conditionalFormatting>
  <conditionalFormatting sqref="H9:H26">
    <cfRule type="containsText" dxfId="47" priority="45" operator="containsText" text="MEDIO">
      <formula>NOT(ISERROR(SEARCH("MEDIO",H9)))</formula>
    </cfRule>
    <cfRule type="containsText" dxfId="46" priority="46" operator="containsText" text="ALTO">
      <formula>NOT(ISERROR(SEARCH("ALTO",H9)))</formula>
    </cfRule>
    <cfRule type="containsText" dxfId="45" priority="47" operator="containsText" text="BAJO">
      <formula>NOT(ISERROR(SEARCH("BAJO",H9)))</formula>
    </cfRule>
  </conditionalFormatting>
  <conditionalFormatting sqref="J9:J26">
    <cfRule type="cellIs" dxfId="44" priority="36" operator="between">
      <formula>2</formula>
      <formula>3</formula>
    </cfRule>
  </conditionalFormatting>
  <conditionalFormatting sqref="I9:I26">
    <cfRule type="cellIs" dxfId="43" priority="19" operator="equal">
      <formula>1</formula>
    </cfRule>
    <cfRule type="cellIs" dxfId="42" priority="20" stopIfTrue="1" operator="between">
      <formula>2</formula>
      <formula>4</formula>
    </cfRule>
    <cfRule type="cellIs" dxfId="41" priority="21" operator="greaterThanOrEqual">
      <formula>6</formula>
    </cfRule>
  </conditionalFormatting>
  <conditionalFormatting sqref="O9:O26">
    <cfRule type="cellIs" dxfId="40" priority="16" operator="lessThanOrEqual">
      <formula>3</formula>
    </cfRule>
    <cfRule type="cellIs" dxfId="39" priority="17" stopIfTrue="1" operator="between">
      <formula>4</formula>
      <formula>10</formula>
    </cfRule>
    <cfRule type="cellIs" dxfId="38" priority="18" operator="greaterThanOrEqual">
      <formula>10</formula>
    </cfRule>
  </conditionalFormatting>
  <conditionalFormatting sqref="P9:P26">
    <cfRule type="cellIs" dxfId="37" priority="13" operator="equal">
      <formula>"LEVE"</formula>
    </cfRule>
    <cfRule type="cellIs" dxfId="36" priority="14" operator="equal">
      <formula>"MODERADO"</formula>
    </cfRule>
    <cfRule type="cellIs" dxfId="35" priority="15" operator="equal">
      <formula>"GRAVE"</formula>
    </cfRule>
  </conditionalFormatting>
  <conditionalFormatting sqref="R12">
    <cfRule type="containsText" dxfId="34" priority="10" stopIfTrue="1" operator="containsText" text="3">
      <formula>NOT(ISERROR(SEARCH("3",R12)))</formula>
    </cfRule>
    <cfRule type="containsText" dxfId="33" priority="11" stopIfTrue="1" operator="containsText" text="3">
      <formula>NOT(ISERROR(SEARCH("3",R12)))</formula>
    </cfRule>
    <cfRule type="containsText" dxfId="32" priority="12" stopIfTrue="1" operator="containsText" text="1">
      <formula>NOT(ISERROR(SEARCH("1",R12)))</formula>
    </cfRule>
  </conditionalFormatting>
  <conditionalFormatting sqref="R13">
    <cfRule type="containsText" dxfId="31" priority="7" stopIfTrue="1" operator="containsText" text="3">
      <formula>NOT(ISERROR(SEARCH("3",R13)))</formula>
    </cfRule>
    <cfRule type="containsText" dxfId="30" priority="8" stopIfTrue="1" operator="containsText" text="3">
      <formula>NOT(ISERROR(SEARCH("3",R13)))</formula>
    </cfRule>
    <cfRule type="containsText" dxfId="29" priority="9" stopIfTrue="1" operator="containsText" text="1">
      <formula>NOT(ISERROR(SEARCH("1",R13)))</formula>
    </cfRule>
  </conditionalFormatting>
  <conditionalFormatting sqref="L16:L17">
    <cfRule type="containsText" dxfId="28" priority="4" stopIfTrue="1" operator="containsText" text="3">
      <formula>NOT(ISERROR(SEARCH("3",L16)))</formula>
    </cfRule>
    <cfRule type="containsText" dxfId="27" priority="5" stopIfTrue="1" operator="containsText" text="3">
      <formula>NOT(ISERROR(SEARCH("3",L16)))</formula>
    </cfRule>
    <cfRule type="containsText" dxfId="26" priority="6" stopIfTrue="1" operator="containsText" text="1">
      <formula>NOT(ISERROR(SEARCH("1",L16)))</formula>
    </cfRule>
  </conditionalFormatting>
  <conditionalFormatting sqref="L21:N22">
    <cfRule type="containsText" dxfId="25" priority="1" stopIfTrue="1" operator="containsText" text="3">
      <formula>NOT(ISERROR(SEARCH("3",L21)))</formula>
    </cfRule>
    <cfRule type="containsText" dxfId="24" priority="2" stopIfTrue="1" operator="containsText" text="3">
      <formula>NOT(ISERROR(SEARCH("3",L21)))</formula>
    </cfRule>
    <cfRule type="containsText" dxfId="23" priority="3" stopIfTrue="1" operator="containsText" text="1">
      <formula>NOT(ISERROR(SEARCH("1",L21)))</formula>
    </cfRule>
  </conditionalFormatting>
  <dataValidations xWindow="774" yWindow="424" count="19">
    <dataValidation allowBlank="1" showInputMessage="1" showErrorMessage="1" promptTitle="INDICADOR  DEL RIESGO" prompt="Establezca un indicador que permita monitorear el riesgo" sqref="S9:S26"/>
    <dataValidation allowBlank="1" showInputMessage="1" showErrorMessage="1" promptTitle="CONTROL" prompt="Defina el estado del control asociado al riesgo" sqref="K9:K26"/>
    <dataValidation type="list" allowBlank="1" showInputMessage="1" showErrorMessage="1" promptTitle="PROBABILIDAD" prompt="Seleccione la probabilidad de ocurrencia del riesgo" sqref="G12:G26">
      <formula1>"ALTA,MEDIA, BAJA"</formula1>
    </dataValidation>
    <dataValidation type="list" allowBlank="1" showInputMessage="1" showErrorMessage="1" promptTitle="IMPACTO" prompt="Seleccione el nivel de impacto del riesgo" sqref="H12:H26">
      <formula1>"ALTO, MEDIO, BAJO"</formula1>
    </dataValidation>
    <dataValidation allowBlank="1" showInputMessage="1" showErrorMessage="1" prompt="Defina el riesgo_x000a_" sqref="C9:C26"/>
    <dataValidation allowBlank="1" showInputMessage="1" showErrorMessage="1" prompt="Describa brevemente en qué consiste el riesgo" sqref="D9:D26"/>
    <dataValidation allowBlank="1" showInputMessage="1" showErrorMessage="1" prompt="Identiique aquellas principales consecuencias que se pueden presentar al momento de que se materialice el riesgo" sqref="F9:F26"/>
    <dataValidation type="date" operator="greaterThan" allowBlank="1" showInputMessage="1" showErrorMessage="1" errorTitle="INTRODUZCA FECHA" error="DD/MM/AA" promptTitle="FECHA DE ELABORACIÓN" prompt="Ingrese la fecha en la cual elabora el plan de manejo de riesgos" sqref="R3">
      <formula1>#REF!</formula1>
    </dataValidation>
    <dataValidation type="list" allowBlank="1" showInputMessage="1" showErrorMessage="1" promptTitle="Periodicidad" prompt="Determine los intervalos en los cuales aplica el control" sqref="M9:M26">
      <formula1>"Anual, Semestral, Trimestral, Bimestral, Mensual, Quincenal, Semanal, Diaria,Otra"</formula1>
    </dataValidation>
    <dataValidation type="list" allowBlank="1" showInputMessage="1" showErrorMessage="1" promptTitle="Tipo de control" prompt="Defina que tipo de control es el que se aplica" sqref="N9:N26">
      <formula1>"Detectivo, Correctivo, Preventivo, Direccion"</formula1>
    </dataValidation>
    <dataValidation allowBlank="1" showInputMessage="1" showErrorMessage="1" prompt="De acuerdo al análisis de los factores interno y externos que incluyo en el estudio de contexto del proceso, establezca claramente la causa que genera el riesgo." sqref="E9:E26"/>
    <dataValidation type="list" allowBlank="1" showInputMessage="1" showErrorMessage="1" errorTitle="DATO NO VALIDO" error="CELDA DE SELECCIÓN  - NO CAMBIAR CONFIGURACIÓN" promptTitle="PROBABILIDAD" prompt="Seleccione la probabilidad de ocurrencia del riesgo" sqref="G9:G11">
      <formula1>"ALTA,MEDIA, BAJA"</formula1>
    </dataValidation>
    <dataValidation type="list" allowBlank="1" showInputMessage="1" showErrorMessage="1" errorTitle="DATO NO VALIDO" error="CELDA DE SELECCIÓN - NO CAMBIAR CONFIGURACIÓN" promptTitle="IMPACTO" prompt="Seleccione el nivel de impacto del riesgo" sqref="H9:H11">
      <formula1>"ALTO, MEDIO, BAJO"</formula1>
    </dataValidation>
    <dataValidation type="list" allowBlank="1" showInputMessage="1" showErrorMessage="1" errorTitle="DATO NO VALIDO" error="CELDA DE SELECCIÓN - NO CAMBIAR CONFIGURACIÓN" promptTitle="TIPO DE RIESGO" prompt="Seleccione el Tipo de Riesgo" sqref="B9:B26">
      <formula1>"Estratégico, Imagen, Operacional, Financiero, Contable, Presupuestal, Cumplimiento, Tecnología, Información, Transparencia, Laborales, Ambiental, Derechos Humanos"</formula1>
    </dataValidation>
    <dataValidation type="custom" allowBlank="1" showInputMessage="1" showErrorMessage="1" sqref="L31">
      <formula1>IF(OR(#REF!="0", #REF!="I", #REF!="II"),"NO APLICA", "xxxxxx")</formula1>
    </dataValidation>
    <dataValidation allowBlank="1" showInputMessage="1" showErrorMessage="1" promptTitle="TRATAMIENTO DEL RIESGO" prompt="Defina el tratamiento que se le dará al riesgo" sqref="Q24 Q12 Q15 Q18 Q21 Q9"/>
    <dataValidation type="list" allowBlank="1" showInputMessage="1" showErrorMessage="1" errorTitle="DATO NO VÁLIDO" error="CELDA DE SELECCIÓN - NO CAMBIAR CONFIGURACIÓN" promptTitle="Estado del Control" prompt="Determine el estado del control" sqref="J9:J26">
      <formula1>"No existen, No aplicados, Aplicados - No efectivos, Aplicados efectivos y No Documentados, Documentados Aplicados y Efectivos"</formula1>
    </dataValidation>
    <dataValidation type="list" allowBlank="1" showInputMessage="1" showErrorMessage="1" errorTitle="DATO NO VÁLIDO" error="CELDA DE SELECCIÓN - NO CAMBIAR CONFIGURACIÓN" promptTitle="CONTROL" prompt="Defina el estado del control asociado al riesgo" sqref="J9:J26">
      <formula1>"No existen, No aplicados, Aplicados - No efectivos, Aplicados efectivos y No Documentados, Documentados Aplicados y Efectivos"</formula1>
    </dataValidation>
    <dataValidation type="date" allowBlank="1" showInputMessage="1" showErrorMessage="1" promptTitle="FECHA" prompt="DD/MM/AAAA" sqref="R5:S5">
      <formula1>41426</formula1>
      <formula2>45078</formula2>
    </dataValidation>
  </dataValidations>
  <pageMargins left="1.3779527559055118" right="0.15748031496062992" top="0.59055118110236227" bottom="0.39370078740157483" header="0" footer="0"/>
  <pageSetup scale="35"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Q46"/>
  <sheetViews>
    <sheetView zoomScale="80" zoomScaleNormal="80" zoomScaleSheetLayoutView="130" workbookViewId="0">
      <pane xSplit="3" ySplit="8" topLeftCell="J18" activePane="bottomRight" state="frozen"/>
      <selection pane="topRight" activeCell="D1" sqref="D1"/>
      <selection pane="bottomLeft" activeCell="A9" sqref="A9"/>
      <selection pane="bottomRight" activeCell="A18" sqref="A18:A20"/>
    </sheetView>
  </sheetViews>
  <sheetFormatPr baseColWidth="10" defaultColWidth="11.42578125" defaultRowHeight="12.75" x14ac:dyDescent="0.2"/>
  <cols>
    <col min="1" max="1" width="8" style="3" customWidth="1"/>
    <col min="2" max="2" width="13.42578125" style="3" customWidth="1"/>
    <col min="3" max="3" width="20.7109375" style="4" customWidth="1"/>
    <col min="4" max="5" width="32.42578125" style="4" customWidth="1"/>
    <col min="6" max="6" width="24.7109375" style="4" customWidth="1"/>
    <col min="7" max="7" width="16" style="4" customWidth="1"/>
    <col min="8" max="8" width="22.140625" style="3" customWidth="1"/>
    <col min="9" max="9" width="19.5703125" style="3" customWidth="1"/>
    <col min="10" max="11" width="22.7109375" style="3" customWidth="1"/>
    <col min="12" max="12" width="21.85546875" style="3" customWidth="1"/>
    <col min="13" max="13" width="28.7109375" style="3" customWidth="1"/>
    <col min="14" max="15" width="22.7109375" style="3" customWidth="1"/>
    <col min="16" max="16" width="21.85546875" style="3" customWidth="1"/>
    <col min="17" max="17" width="28.85546875" style="3" customWidth="1"/>
    <col min="18" max="16384" width="11.42578125" style="3"/>
  </cols>
  <sheetData>
    <row r="1" spans="1:17" s="5" customFormat="1" ht="19.5" customHeight="1" x14ac:dyDescent="0.2">
      <c r="A1" s="81"/>
      <c r="B1" s="42"/>
      <c r="C1" s="42"/>
      <c r="D1" s="42"/>
      <c r="E1" s="42"/>
      <c r="F1" s="42"/>
      <c r="G1" s="42"/>
      <c r="H1" s="42"/>
      <c r="I1" s="42"/>
      <c r="J1" s="42"/>
      <c r="K1" s="42"/>
      <c r="L1" s="42"/>
      <c r="M1" s="43"/>
      <c r="N1" s="43"/>
      <c r="O1" s="43"/>
      <c r="P1" s="36" t="s">
        <v>94</v>
      </c>
      <c r="Q1" s="82" t="s">
        <v>95</v>
      </c>
    </row>
    <row r="2" spans="1:17" s="5" customFormat="1" ht="18.75" customHeight="1" x14ac:dyDescent="0.2">
      <c r="A2" s="83"/>
      <c r="C2" s="91" t="s">
        <v>102</v>
      </c>
      <c r="D2" s="91"/>
      <c r="E2" s="91"/>
      <c r="F2" s="91"/>
      <c r="G2" s="91"/>
      <c r="H2" s="91"/>
      <c r="I2" s="91"/>
      <c r="J2" s="91"/>
      <c r="K2" s="91"/>
      <c r="L2" s="91"/>
      <c r="M2" s="6"/>
      <c r="N2" s="6"/>
      <c r="O2" s="6"/>
      <c r="P2" s="36" t="s">
        <v>10</v>
      </c>
      <c r="Q2" s="82">
        <v>2</v>
      </c>
    </row>
    <row r="3" spans="1:17" s="5" customFormat="1" ht="18.75" customHeight="1" x14ac:dyDescent="0.2">
      <c r="A3" s="83"/>
      <c r="C3" s="91" t="s">
        <v>82</v>
      </c>
      <c r="D3" s="91"/>
      <c r="E3" s="91"/>
      <c r="F3" s="91"/>
      <c r="G3" s="91"/>
      <c r="H3" s="91"/>
      <c r="I3" s="91"/>
      <c r="J3" s="91"/>
      <c r="K3" s="91"/>
      <c r="L3" s="91"/>
      <c r="M3" s="6"/>
      <c r="N3" s="6"/>
      <c r="O3" s="6"/>
      <c r="P3" s="36" t="s">
        <v>11</v>
      </c>
      <c r="Q3" s="86" t="s">
        <v>162</v>
      </c>
    </row>
    <row r="4" spans="1:17" s="5" customFormat="1" ht="18.75" customHeight="1" x14ac:dyDescent="0.2">
      <c r="A4" s="83"/>
      <c r="C4" s="91"/>
      <c r="D4" s="91"/>
      <c r="E4" s="91"/>
      <c r="F4" s="91"/>
      <c r="G4" s="91"/>
      <c r="H4" s="91"/>
      <c r="I4" s="91"/>
      <c r="J4" s="91"/>
      <c r="K4" s="91"/>
      <c r="L4" s="91"/>
      <c r="M4" s="6"/>
      <c r="N4" s="6"/>
      <c r="O4" s="6"/>
      <c r="P4" s="36" t="s">
        <v>93</v>
      </c>
      <c r="Q4" s="82" t="s">
        <v>12</v>
      </c>
    </row>
    <row r="5" spans="1:17" s="1" customFormat="1" ht="29.25" customHeight="1" x14ac:dyDescent="0.2">
      <c r="A5" s="129" t="str">
        <f>'01-Mapa de riesgo'!A5:C5</f>
        <v xml:space="preserve">PROCESO (Usuario Metodología)  </v>
      </c>
      <c r="B5" s="129"/>
      <c r="C5" s="129"/>
      <c r="D5" s="174" t="str">
        <f>'01-Mapa de riesgo'!D5:G5</f>
        <v>Planeación</v>
      </c>
      <c r="E5" s="174"/>
      <c r="F5" s="174"/>
      <c r="G5" s="174"/>
      <c r="H5" s="44" t="s">
        <v>77</v>
      </c>
      <c r="I5" s="175" t="str">
        <f>'01-Mapa de riesgo'!I5:P5</f>
        <v xml:space="preserve">Francisco Antonio Uribe Gómez </v>
      </c>
      <c r="J5" s="176"/>
      <c r="K5" s="176"/>
      <c r="L5" s="176"/>
      <c r="M5" s="176"/>
      <c r="N5" s="176"/>
      <c r="O5" s="177"/>
      <c r="P5" s="65" t="s">
        <v>8</v>
      </c>
      <c r="Q5" s="66">
        <v>41481</v>
      </c>
    </row>
    <row r="6" spans="1:17" s="1" customFormat="1" ht="66" customHeight="1" thickBot="1" x14ac:dyDescent="0.25">
      <c r="A6" s="172" t="str">
        <f>'01-Mapa de riesgo'!A6:C6</f>
        <v>OBJETIVO DEL PROCESO (Usuario Metodología):</v>
      </c>
      <c r="B6" s="127"/>
      <c r="C6" s="127"/>
      <c r="D6" s="179" t="str">
        <f>'01-Mapa de riesgo'!D6:S6</f>
        <v>Liderar y coordinar el análisis y estudio de manera integral, la institución, y su entorno, con el fin de asesorar y apoyar en la toma de decisiones a la universidad, con el propósito de definir los cambios y transformaciones necesarias para la mejor utilización de los recursos y el logro de ventaja competitivas.</v>
      </c>
      <c r="E6" s="179"/>
      <c r="F6" s="179"/>
      <c r="G6" s="179"/>
      <c r="H6" s="179"/>
      <c r="I6" s="179"/>
      <c r="J6" s="179"/>
      <c r="K6" s="179"/>
      <c r="L6" s="179"/>
      <c r="M6" s="179"/>
      <c r="N6" s="179"/>
      <c r="O6" s="179"/>
      <c r="P6" s="179"/>
      <c r="Q6" s="180"/>
    </row>
    <row r="7" spans="1:17" s="1" customFormat="1" ht="45" customHeight="1" x14ac:dyDescent="0.2">
      <c r="A7" s="173" t="s">
        <v>80</v>
      </c>
      <c r="B7" s="162" t="s">
        <v>124</v>
      </c>
      <c r="C7" s="163"/>
      <c r="D7" s="163"/>
      <c r="E7" s="163"/>
      <c r="F7" s="164"/>
      <c r="G7" s="171" t="s">
        <v>118</v>
      </c>
      <c r="H7" s="171" t="s">
        <v>2</v>
      </c>
      <c r="I7" s="178" t="s">
        <v>128</v>
      </c>
      <c r="J7" s="162" t="s">
        <v>14</v>
      </c>
      <c r="K7" s="163"/>
      <c r="L7" s="164"/>
      <c r="M7" s="178" t="s">
        <v>3</v>
      </c>
      <c r="N7" s="162" t="s">
        <v>15</v>
      </c>
      <c r="O7" s="163"/>
      <c r="P7" s="164"/>
      <c r="Q7" s="181" t="s">
        <v>3</v>
      </c>
    </row>
    <row r="8" spans="1:17" s="2" customFormat="1" ht="36.75" customHeight="1" x14ac:dyDescent="0.2">
      <c r="A8" s="146"/>
      <c r="B8" s="58" t="s">
        <v>108</v>
      </c>
      <c r="C8" s="58" t="s">
        <v>4</v>
      </c>
      <c r="D8" s="58" t="s">
        <v>0</v>
      </c>
      <c r="E8" s="58" t="s">
        <v>81</v>
      </c>
      <c r="F8" s="58" t="s">
        <v>1</v>
      </c>
      <c r="G8" s="111"/>
      <c r="H8" s="111"/>
      <c r="I8" s="110"/>
      <c r="J8" s="165"/>
      <c r="K8" s="166"/>
      <c r="L8" s="167"/>
      <c r="M8" s="110"/>
      <c r="N8" s="165"/>
      <c r="O8" s="166"/>
      <c r="P8" s="167"/>
      <c r="Q8" s="182"/>
    </row>
    <row r="9" spans="1:17" s="2" customFormat="1" ht="62.45" customHeight="1" x14ac:dyDescent="0.2">
      <c r="A9" s="130">
        <v>1</v>
      </c>
      <c r="B9" s="183" t="str">
        <f>'01-Mapa de riesgo'!B9:B11</f>
        <v>Transparencia</v>
      </c>
      <c r="C9" s="174" t="str">
        <f>'01-Mapa de riesgo'!C9:C11</f>
        <v>Ejecución inadecuada de proyectos (contratos, Ordenes de trabajo, proyectos de operación comercial)</v>
      </c>
      <c r="D9" s="174" t="str">
        <f>'01-Mapa de riesgo'!D9:D11</f>
        <v xml:space="preserve">La posibilidd de incumplimiento en la  ejecución de proyectos (contratos, Ordenes de trabajo, proyectos de operación comercial) en la obtención de  resutados satisfactorios </v>
      </c>
      <c r="E9" s="174" t="str">
        <f>'01-Mapa de riesgo'!E9:E11</f>
        <v>Falta de comunicación de los involucrados
Desconocimiento de los  procedimientos contractuales
Desconocimiento de la normatividad nacional e institucional para la ejecucion de proyectos (contratos, Ordenes de trabajo, proyectos de operación comercial)</v>
      </c>
      <c r="F9" s="174" t="str">
        <f>'01-Mapa de riesgo'!F9:F11</f>
        <v xml:space="preserve">Hallazgos pr parte de entes de control
Detrimiento patrimonial
Incumplimiento de resultados
Reprocesos 
Clientes insatisfechos
Deterioro de la imagen institucional
Sobrecostos </v>
      </c>
      <c r="G9" s="160" t="str">
        <f>'01-Mapa de riesgo'!P9:P11</f>
        <v>MODERADO</v>
      </c>
      <c r="H9" s="104" t="str">
        <f>'01-Mapa de riesgo'!Q9:Q11</f>
        <v>REDUCIR - COMPARTIR - TRANSFERIR</v>
      </c>
      <c r="I9" s="140" t="str">
        <f t="shared" ref="I9" si="0">IF(G9="GRAVE","Debe formularse",IF(G9="MODERADO", "Si el proceso lo requiere","NO"))</f>
        <v>Si el proceso lo requiere</v>
      </c>
      <c r="J9" s="148"/>
      <c r="K9" s="148"/>
      <c r="L9" s="148"/>
      <c r="M9" s="60"/>
      <c r="N9" s="157"/>
      <c r="O9" s="158"/>
      <c r="P9" s="159"/>
      <c r="Q9" s="64"/>
    </row>
    <row r="10" spans="1:17" s="2" customFormat="1" ht="62.45" customHeight="1" x14ac:dyDescent="0.2">
      <c r="A10" s="130"/>
      <c r="B10" s="184"/>
      <c r="C10" s="174"/>
      <c r="D10" s="174"/>
      <c r="E10" s="174"/>
      <c r="F10" s="174"/>
      <c r="G10" s="160"/>
      <c r="H10" s="105"/>
      <c r="I10" s="141"/>
      <c r="J10" s="148"/>
      <c r="K10" s="148"/>
      <c r="L10" s="148"/>
      <c r="M10" s="60"/>
      <c r="N10" s="157"/>
      <c r="O10" s="158"/>
      <c r="P10" s="159"/>
      <c r="Q10" s="64"/>
    </row>
    <row r="11" spans="1:17" s="2" customFormat="1" ht="62.45" customHeight="1" x14ac:dyDescent="0.2">
      <c r="A11" s="130"/>
      <c r="B11" s="184"/>
      <c r="C11" s="174"/>
      <c r="D11" s="174"/>
      <c r="E11" s="174"/>
      <c r="F11" s="174"/>
      <c r="G11" s="160"/>
      <c r="H11" s="106"/>
      <c r="I11" s="161"/>
      <c r="J11" s="157"/>
      <c r="K11" s="158"/>
      <c r="L11" s="159"/>
      <c r="M11" s="60"/>
      <c r="N11" s="157"/>
      <c r="O11" s="158"/>
      <c r="P11" s="159"/>
      <c r="Q11" s="64"/>
    </row>
    <row r="12" spans="1:17" s="2" customFormat="1" ht="62.45" customHeight="1" x14ac:dyDescent="0.2">
      <c r="A12" s="130">
        <v>2</v>
      </c>
      <c r="B12" s="184" t="str">
        <f>'01-Mapa de riesgo'!B12:B14</f>
        <v>Información</v>
      </c>
      <c r="C12" s="174" t="str">
        <f>'01-Mapa de riesgo'!C12:C14</f>
        <v>Manejo inadecuado de los activos de información  físicos y magnéticos de la oficina de planeación</v>
      </c>
      <c r="D12" s="174" t="str">
        <f>'01-Mapa de riesgo'!D12:D14</f>
        <v>Los diferentes archivos no están organizados con un orden preestablecido que permita su facil consulta, y no tienen la seguridad requerida para evitar su pérdida.</v>
      </c>
      <c r="E12" s="174" t="str">
        <f>'01-Mapa de riesgo'!E12:E14</f>
        <v xml:space="preserve">Falta de capacitación, sistematización y espacio físico 
Falta de organización en los archivos fisicos y magneticos por parte de los funcionarios </v>
      </c>
      <c r="F12" s="174" t="str">
        <f>'01-Mapa de riesgo'!F12:F14</f>
        <v>Demoras en la entrega de información, Obstáculos para ejecución de proyectos y perdida de información
Hallazgos por parte de las diferentes auditorías realizadas a la oficina</v>
      </c>
      <c r="G12" s="160" t="str">
        <f>'01-Mapa de riesgo'!P12:P14</f>
        <v>MODERADO</v>
      </c>
      <c r="H12" s="104" t="str">
        <f>'01-Mapa de riesgo'!Q12</f>
        <v>REDUCIR - COMPARTIR - TRANSFERIR</v>
      </c>
      <c r="I12" s="140" t="str">
        <f t="shared" ref="I12:I24" si="1">IF(G12="GRAVE","Debe formularse",IF(G12="MODERADO", "Si el proceso lo requiere","NO"))</f>
        <v>Si el proceso lo requiere</v>
      </c>
      <c r="J12" s="157"/>
      <c r="K12" s="158"/>
      <c r="L12" s="159"/>
      <c r="M12" s="60"/>
      <c r="N12" s="157"/>
      <c r="O12" s="158"/>
      <c r="P12" s="159"/>
      <c r="Q12" s="64"/>
    </row>
    <row r="13" spans="1:17" s="2" customFormat="1" ht="62.45" customHeight="1" x14ac:dyDescent="0.2">
      <c r="A13" s="130"/>
      <c r="B13" s="184"/>
      <c r="C13" s="174"/>
      <c r="D13" s="174"/>
      <c r="E13" s="174"/>
      <c r="F13" s="174"/>
      <c r="G13" s="160"/>
      <c r="H13" s="105"/>
      <c r="I13" s="141"/>
      <c r="J13" s="157"/>
      <c r="K13" s="158"/>
      <c r="L13" s="159"/>
      <c r="M13" s="60"/>
      <c r="N13" s="157"/>
      <c r="O13" s="158"/>
      <c r="P13" s="159"/>
      <c r="Q13" s="64"/>
    </row>
    <row r="14" spans="1:17" s="2" customFormat="1" ht="62.45" customHeight="1" x14ac:dyDescent="0.2">
      <c r="A14" s="130"/>
      <c r="B14" s="184"/>
      <c r="C14" s="174"/>
      <c r="D14" s="174"/>
      <c r="E14" s="174"/>
      <c r="F14" s="174"/>
      <c r="G14" s="160"/>
      <c r="H14" s="106"/>
      <c r="I14" s="161"/>
      <c r="J14" s="157"/>
      <c r="K14" s="158"/>
      <c r="L14" s="159"/>
      <c r="M14" s="60"/>
      <c r="N14" s="157"/>
      <c r="O14" s="158"/>
      <c r="P14" s="159"/>
      <c r="Q14" s="64"/>
    </row>
    <row r="15" spans="1:17" s="2" customFormat="1" ht="62.45" customHeight="1" x14ac:dyDescent="0.2">
      <c r="A15" s="130">
        <v>3</v>
      </c>
      <c r="B15" s="184" t="str">
        <f>'01-Mapa de riesgo'!B15:B17</f>
        <v>Tecnología</v>
      </c>
      <c r="C15" s="174" t="str">
        <f>'01-Mapa de riesgo'!C15:C17</f>
        <v xml:space="preserve">Sistemas de información inadecuados para fuentes de información y  la toma de decisiones </v>
      </c>
      <c r="D15" s="174" t="str">
        <f>'01-Mapa de riesgo'!D15:D17</f>
        <v>Los sistemas de información tienen un componente de automatización aún muy bajo para la rendición de cuentas, reportar a entes de control en los tiempos establecidos y soportar la toma de desiciones a nivel estratégico.</v>
      </c>
      <c r="E15" s="174" t="str">
        <f>'01-Mapa de riesgo'!E15:E17</f>
        <v>Debilidad en la articulación del sistema transaccional con el estratégico</v>
      </c>
      <c r="F15" s="174" t="str">
        <f>'01-Mapa de riesgo'!F15:F17</f>
        <v>Retraso en el seguimiento proactivo, baja accesibilidad a la  información que soporta el sistema de gerencia del plan de desarrollo y la estrategia institucional para toma de desiciones oportunas
Incumplimiento del envió  en los tiempos requeridos de los diferentes informes que presenta la universidad</v>
      </c>
      <c r="G15" s="160" t="str">
        <f>'01-Mapa de riesgo'!P15:P17</f>
        <v>GRAVE</v>
      </c>
      <c r="H15" s="104" t="str">
        <f>'01-Mapa de riesgo'!Q15</f>
        <v>EVITAR - REDUCIR - COMPARTIR - TRANSFERIR</v>
      </c>
      <c r="I15" s="140" t="str">
        <f t="shared" si="1"/>
        <v>Debe formularse</v>
      </c>
      <c r="J15" s="157" t="s">
        <v>217</v>
      </c>
      <c r="K15" s="158"/>
      <c r="L15" s="159"/>
      <c r="M15" s="60" t="s">
        <v>216</v>
      </c>
      <c r="N15" s="157" t="s">
        <v>218</v>
      </c>
      <c r="O15" s="158"/>
      <c r="P15" s="159"/>
      <c r="Q15" s="88" t="s">
        <v>216</v>
      </c>
    </row>
    <row r="16" spans="1:17" s="2" customFormat="1" ht="62.45" customHeight="1" x14ac:dyDescent="0.2">
      <c r="A16" s="130"/>
      <c r="B16" s="184"/>
      <c r="C16" s="174"/>
      <c r="D16" s="174"/>
      <c r="E16" s="174"/>
      <c r="F16" s="174"/>
      <c r="G16" s="160"/>
      <c r="H16" s="105"/>
      <c r="I16" s="141"/>
      <c r="J16" s="157"/>
      <c r="K16" s="158"/>
      <c r="L16" s="159"/>
      <c r="M16" s="60"/>
      <c r="N16" s="157"/>
      <c r="O16" s="158"/>
      <c r="P16" s="159"/>
      <c r="Q16" s="64"/>
    </row>
    <row r="17" spans="1:17" s="2" customFormat="1" ht="62.45" customHeight="1" x14ac:dyDescent="0.2">
      <c r="A17" s="130"/>
      <c r="B17" s="184"/>
      <c r="C17" s="174"/>
      <c r="D17" s="174"/>
      <c r="E17" s="174"/>
      <c r="F17" s="174"/>
      <c r="G17" s="160"/>
      <c r="H17" s="106"/>
      <c r="I17" s="161"/>
      <c r="J17" s="157"/>
      <c r="K17" s="158"/>
      <c r="L17" s="159"/>
      <c r="M17" s="60"/>
      <c r="N17" s="157"/>
      <c r="O17" s="158"/>
      <c r="P17" s="159"/>
      <c r="Q17" s="64"/>
    </row>
    <row r="18" spans="1:17" s="2" customFormat="1" ht="62.45" customHeight="1" x14ac:dyDescent="0.2">
      <c r="A18" s="130">
        <v>4</v>
      </c>
      <c r="B18" s="184" t="str">
        <f>'01-Mapa de riesgo'!B18:B20</f>
        <v>Tecnología</v>
      </c>
      <c r="C18" s="174" t="str">
        <f>'01-Mapa de riesgo'!C18:C20</f>
        <v xml:space="preserve">Afectación en el nivel de respuesta en los diseños de obra física y redes eléctricas por problema del software
</v>
      </c>
      <c r="D18" s="174" t="str">
        <f>'01-Mapa de riesgo'!D18:D20</f>
        <v>Herramientas o hardware con capacidad inferior a la requerida para el desarrollo de las actividades del proceso</v>
      </c>
      <c r="E18" s="174" t="str">
        <f>'01-Mapa de riesgo'!E18:E20</f>
        <v xml:space="preserve">
* Desconocimiento por parte de las dependencias que asignan los equipos de las actividades que se desarrollan en el área de Planeación y Desarrollo Físico
*Asignación de tecnología con características inadecuadas para el área de Planeación y Desarrollo Físico
</v>
      </c>
      <c r="F18" s="174" t="str">
        <f>'01-Mapa de riesgo'!F18:F20</f>
        <v>Reprocesos o Ineficiencia en el desarrollo de las actividades
Retrasos en el cumplimiento de los planes de trabajo del área</v>
      </c>
      <c r="G18" s="160" t="str">
        <f>'01-Mapa de riesgo'!P18:P20</f>
        <v>GRAVE</v>
      </c>
      <c r="H18" s="104" t="str">
        <f>'01-Mapa de riesgo'!Q18</f>
        <v>EVITAR - REDUCIR - COMPARTIR - TRANSFERIR</v>
      </c>
      <c r="I18" s="140" t="str">
        <f t="shared" si="1"/>
        <v>Debe formularse</v>
      </c>
      <c r="J18" s="157" t="s">
        <v>250</v>
      </c>
      <c r="K18" s="158"/>
      <c r="L18" s="159"/>
      <c r="M18" s="60" t="s">
        <v>247</v>
      </c>
      <c r="N18" s="157" t="s">
        <v>251</v>
      </c>
      <c r="O18" s="158"/>
      <c r="P18" s="159"/>
      <c r="Q18" s="64" t="s">
        <v>251</v>
      </c>
    </row>
    <row r="19" spans="1:17" ht="62.45" customHeight="1" x14ac:dyDescent="0.2">
      <c r="A19" s="130"/>
      <c r="B19" s="184"/>
      <c r="C19" s="174"/>
      <c r="D19" s="174"/>
      <c r="E19" s="174"/>
      <c r="F19" s="174"/>
      <c r="G19" s="160"/>
      <c r="H19" s="105"/>
      <c r="I19" s="141"/>
      <c r="J19" s="157"/>
      <c r="K19" s="158"/>
      <c r="L19" s="159"/>
      <c r="M19" s="60"/>
      <c r="N19" s="157"/>
      <c r="O19" s="158"/>
      <c r="P19" s="159"/>
      <c r="Q19" s="64"/>
    </row>
    <row r="20" spans="1:17" ht="62.45" customHeight="1" x14ac:dyDescent="0.2">
      <c r="A20" s="130"/>
      <c r="B20" s="184"/>
      <c r="C20" s="174"/>
      <c r="D20" s="174"/>
      <c r="E20" s="174"/>
      <c r="F20" s="174"/>
      <c r="G20" s="160"/>
      <c r="H20" s="106"/>
      <c r="I20" s="161"/>
      <c r="J20" s="157"/>
      <c r="K20" s="158"/>
      <c r="L20" s="159"/>
      <c r="M20" s="60"/>
      <c r="N20" s="157"/>
      <c r="O20" s="158"/>
      <c r="P20" s="159"/>
      <c r="Q20" s="64"/>
    </row>
    <row r="21" spans="1:17" ht="62.45" customHeight="1" x14ac:dyDescent="0.2">
      <c r="A21" s="130">
        <v>5</v>
      </c>
      <c r="B21" s="184" t="str">
        <f>'01-Mapa de riesgo'!B21:B23</f>
        <v>Estratégico</v>
      </c>
      <c r="C21" s="174" t="str">
        <f>'01-Mapa de riesgo'!C21:C23</f>
        <v>Falta de fortalecimiento de la Inteligencia Institucional, vigilancia del contexto y consolidación de los mecanismos para el uso de la misma</v>
      </c>
      <c r="D21" s="174" t="str">
        <f>'01-Mapa de riesgo'!D21:D23</f>
        <v>No exiten un proceso socializado  que permita la vigilancia en todos los temas relacionados con la institución. Sólo se dan actividades desarrolladas en temas puntuales.
Existen metodologías para la inteligencia institucional, sin embargo es necesario fortalecer su trabajo articulado y el soporte tecnológico para la misma.</v>
      </c>
      <c r="E21" s="174" t="str">
        <f>'01-Mapa de riesgo'!E21:E23</f>
        <v xml:space="preserve">Debilidad en la aprobación de las políticas, mecanismos y herramientas del sistema
Falta de definición e implementación de una metodología apropiada de vigilancia del contexto </v>
      </c>
      <c r="F21" s="174" t="str">
        <f>'01-Mapa de riesgo'!F21:F23</f>
        <v>Falta de competitividad 
Toma de decisiones no pertinentes con poco soporte en la información del contexto.
Pérdida de oportunidades para acceder a recursos y participación de proyectos.</v>
      </c>
      <c r="G21" s="160" t="str">
        <f>'01-Mapa de riesgo'!P21:P23</f>
        <v>MODERADO</v>
      </c>
      <c r="H21" s="104" t="str">
        <f>'01-Mapa de riesgo'!Q21</f>
        <v>REDUCIR - COMPARTIR - TRANSFERIR</v>
      </c>
      <c r="I21" s="140" t="str">
        <f t="shared" si="1"/>
        <v>Si el proceso lo requiere</v>
      </c>
      <c r="J21" s="157"/>
      <c r="K21" s="158"/>
      <c r="L21" s="159"/>
      <c r="M21" s="60"/>
      <c r="N21" s="157"/>
      <c r="O21" s="158"/>
      <c r="P21" s="159"/>
      <c r="Q21" s="64"/>
    </row>
    <row r="22" spans="1:17" ht="62.45" customHeight="1" x14ac:dyDescent="0.2">
      <c r="A22" s="130"/>
      <c r="B22" s="184"/>
      <c r="C22" s="174"/>
      <c r="D22" s="174"/>
      <c r="E22" s="174"/>
      <c r="F22" s="174"/>
      <c r="G22" s="160"/>
      <c r="H22" s="105"/>
      <c r="I22" s="141"/>
      <c r="J22" s="157"/>
      <c r="K22" s="158"/>
      <c r="L22" s="159"/>
      <c r="M22" s="60"/>
      <c r="N22" s="157"/>
      <c r="O22" s="158"/>
      <c r="P22" s="159"/>
      <c r="Q22" s="64"/>
    </row>
    <row r="23" spans="1:17" ht="62.45" customHeight="1" x14ac:dyDescent="0.2">
      <c r="A23" s="130"/>
      <c r="B23" s="184"/>
      <c r="C23" s="174"/>
      <c r="D23" s="174"/>
      <c r="E23" s="174"/>
      <c r="F23" s="174"/>
      <c r="G23" s="160"/>
      <c r="H23" s="106"/>
      <c r="I23" s="161"/>
      <c r="J23" s="157"/>
      <c r="K23" s="158"/>
      <c r="L23" s="159"/>
      <c r="M23" s="60"/>
      <c r="N23" s="157"/>
      <c r="O23" s="158"/>
      <c r="P23" s="159"/>
      <c r="Q23" s="64"/>
    </row>
    <row r="24" spans="1:17" ht="62.45" customHeight="1" x14ac:dyDescent="0.2">
      <c r="A24" s="130">
        <v>6</v>
      </c>
      <c r="B24" s="184" t="str">
        <f>'01-Mapa de riesgo'!B24:B26</f>
        <v>Operacional</v>
      </c>
      <c r="C24" s="174" t="str">
        <f>'01-Mapa de riesgo'!C24:C26</f>
        <v xml:space="preserve">Presión a la Planta Física por compromisos en proyectos no articulados con la planeación del área Desarrollo y Planeación de la Planta Física </v>
      </c>
      <c r="D24" s="174" t="str">
        <f>'01-Mapa de riesgo'!D24:D26</f>
        <v>Diferentes dependencias de la Institución presentan y ejecutan proyectos con entidades externas  en las cuales se adquiern compromisos de disponibilidad de espacios sin la validación respectiva de la Oficina de Planeación</v>
      </c>
      <c r="E24" s="174" t="str">
        <f>'01-Mapa de riesgo'!E24:E26</f>
        <v xml:space="preserve">*Falta de un procedimiento donde se involucren todos los elementos constitutivos de un proyecto como lo es los elementos de infraestructura
</v>
      </c>
      <c r="F24" s="174" t="str">
        <f>'01-Mapa de riesgo'!F24:F26</f>
        <v>*Imagen de la universidad por incumplimiento
*Posibles hallazgos por falta de planeación e incumplimiento
*Presión a los recursos económicos dentro de una vigencia
*Reprocesos y sobrecarga en el trabajo</v>
      </c>
      <c r="G24" s="160" t="str">
        <f>'01-Mapa de riesgo'!P24:P26</f>
        <v>GRAVE</v>
      </c>
      <c r="H24" s="104" t="str">
        <f>'01-Mapa de riesgo'!Q24</f>
        <v>EVITAR - REDUCIR - COMPARTIR - TRANSFERIR</v>
      </c>
      <c r="I24" s="140" t="str">
        <f t="shared" si="1"/>
        <v>Debe formularse</v>
      </c>
      <c r="J24" s="157" t="s">
        <v>244</v>
      </c>
      <c r="K24" s="158"/>
      <c r="L24" s="159"/>
      <c r="M24" s="60" t="s">
        <v>245</v>
      </c>
      <c r="N24" s="157" t="s">
        <v>251</v>
      </c>
      <c r="O24" s="158"/>
      <c r="P24" s="159"/>
      <c r="Q24" s="64" t="s">
        <v>251</v>
      </c>
    </row>
    <row r="25" spans="1:17" ht="62.45" customHeight="1" x14ac:dyDescent="0.2">
      <c r="A25" s="130"/>
      <c r="B25" s="184"/>
      <c r="C25" s="174"/>
      <c r="D25" s="174"/>
      <c r="E25" s="174"/>
      <c r="F25" s="174"/>
      <c r="G25" s="160"/>
      <c r="H25" s="105"/>
      <c r="I25" s="141"/>
      <c r="J25" s="157" t="s">
        <v>246</v>
      </c>
      <c r="K25" s="158"/>
      <c r="L25" s="159"/>
      <c r="M25" s="89" t="s">
        <v>245</v>
      </c>
      <c r="N25" s="157" t="s">
        <v>251</v>
      </c>
      <c r="O25" s="158"/>
      <c r="P25" s="159"/>
      <c r="Q25" s="64" t="s">
        <v>251</v>
      </c>
    </row>
    <row r="26" spans="1:17" ht="62.45" customHeight="1" thickBot="1" x14ac:dyDescent="0.25">
      <c r="A26" s="144"/>
      <c r="B26" s="185"/>
      <c r="C26" s="186"/>
      <c r="D26" s="186"/>
      <c r="E26" s="186"/>
      <c r="F26" s="186"/>
      <c r="G26" s="187"/>
      <c r="H26" s="143"/>
      <c r="I26" s="142"/>
      <c r="J26" s="168"/>
      <c r="K26" s="169"/>
      <c r="L26" s="170"/>
      <c r="M26" s="61"/>
      <c r="N26" s="168"/>
      <c r="O26" s="169"/>
      <c r="P26" s="170"/>
      <c r="Q26" s="78"/>
    </row>
    <row r="29" spans="1:17" s="79" customFormat="1" x14ac:dyDescent="0.2">
      <c r="C29" s="80"/>
      <c r="D29" s="80"/>
      <c r="E29" s="80"/>
      <c r="F29" s="80"/>
      <c r="G29" s="80"/>
    </row>
    <row r="30" spans="1:17" s="79" customFormat="1" x14ac:dyDescent="0.2">
      <c r="C30" s="80"/>
      <c r="D30" s="80"/>
      <c r="E30" s="80"/>
      <c r="F30" s="80"/>
      <c r="G30" s="80"/>
    </row>
    <row r="31" spans="1:17" s="79" customFormat="1" x14ac:dyDescent="0.2">
      <c r="C31" s="80"/>
      <c r="D31" s="80"/>
      <c r="E31" s="80"/>
      <c r="F31" s="80"/>
      <c r="G31" s="80"/>
    </row>
    <row r="32" spans="1:17" s="79" customFormat="1" x14ac:dyDescent="0.2">
      <c r="C32" s="80"/>
      <c r="D32" s="80"/>
      <c r="E32" s="80"/>
      <c r="F32" s="80"/>
      <c r="G32" s="80"/>
    </row>
    <row r="33" spans="3:7" s="79" customFormat="1" x14ac:dyDescent="0.2">
      <c r="C33" s="80"/>
      <c r="D33" s="80"/>
      <c r="E33" s="80"/>
      <c r="F33" s="80"/>
      <c r="G33" s="80"/>
    </row>
    <row r="34" spans="3:7" s="79" customFormat="1" x14ac:dyDescent="0.2">
      <c r="C34" s="80"/>
      <c r="D34" s="80"/>
      <c r="E34" s="80"/>
      <c r="F34" s="80"/>
      <c r="G34" s="80"/>
    </row>
    <row r="35" spans="3:7" s="79" customFormat="1" x14ac:dyDescent="0.2">
      <c r="C35" s="80"/>
      <c r="D35" s="80"/>
      <c r="E35" s="80"/>
      <c r="F35" s="80"/>
      <c r="G35" s="80"/>
    </row>
    <row r="36" spans="3:7" s="79" customFormat="1" x14ac:dyDescent="0.2">
      <c r="C36" s="80"/>
      <c r="D36" s="80"/>
      <c r="E36" s="80"/>
      <c r="F36" s="80"/>
      <c r="G36" s="80"/>
    </row>
    <row r="37" spans="3:7" s="79" customFormat="1" x14ac:dyDescent="0.2">
      <c r="C37" s="80"/>
      <c r="D37" s="80"/>
      <c r="E37" s="80"/>
      <c r="F37" s="80"/>
      <c r="G37" s="80"/>
    </row>
    <row r="38" spans="3:7" s="79" customFormat="1" x14ac:dyDescent="0.2">
      <c r="C38" s="80"/>
      <c r="D38" s="80"/>
      <c r="E38" s="80"/>
      <c r="F38" s="80"/>
      <c r="G38" s="80"/>
    </row>
    <row r="39" spans="3:7" s="79" customFormat="1" x14ac:dyDescent="0.2">
      <c r="C39" s="80"/>
      <c r="D39" s="80"/>
      <c r="E39" s="80"/>
      <c r="F39" s="80"/>
      <c r="G39" s="80"/>
    </row>
    <row r="40" spans="3:7" s="79" customFormat="1" x14ac:dyDescent="0.2">
      <c r="C40" s="80"/>
      <c r="D40" s="80"/>
      <c r="E40" s="80"/>
      <c r="F40" s="80"/>
      <c r="G40" s="80"/>
    </row>
    <row r="41" spans="3:7" s="79" customFormat="1" x14ac:dyDescent="0.2">
      <c r="C41" s="80"/>
      <c r="D41" s="80"/>
      <c r="E41" s="80"/>
      <c r="F41" s="80"/>
      <c r="G41" s="80"/>
    </row>
    <row r="42" spans="3:7" s="79" customFormat="1" x14ac:dyDescent="0.2">
      <c r="C42" s="80"/>
      <c r="D42" s="80"/>
      <c r="E42" s="80"/>
      <c r="F42" s="80"/>
      <c r="G42" s="80"/>
    </row>
    <row r="43" spans="3:7" s="79" customFormat="1" x14ac:dyDescent="0.2">
      <c r="C43" s="80"/>
      <c r="D43" s="80"/>
      <c r="E43" s="80"/>
      <c r="F43" s="80"/>
      <c r="G43" s="80"/>
    </row>
    <row r="44" spans="3:7" s="79" customFormat="1" x14ac:dyDescent="0.2">
      <c r="C44" s="80"/>
      <c r="D44" s="80"/>
      <c r="E44" s="80"/>
      <c r="F44" s="80"/>
      <c r="G44" s="80"/>
    </row>
    <row r="45" spans="3:7" s="79" customFormat="1" x14ac:dyDescent="0.2">
      <c r="C45" s="80"/>
      <c r="D45" s="80"/>
      <c r="E45" s="80"/>
      <c r="F45" s="80"/>
      <c r="G45" s="80"/>
    </row>
    <row r="46" spans="3:7" s="79" customFormat="1" x14ac:dyDescent="0.2">
      <c r="C46" s="80"/>
      <c r="D46" s="80"/>
      <c r="E46" s="80"/>
      <c r="F46" s="80"/>
      <c r="G46" s="80"/>
    </row>
  </sheetData>
  <sheetProtection password="CCF7" sheet="1" objects="1" scenarios="1" formatRows="0" insertRows="0" deleteRows="0" selectLockedCells="1"/>
  <mergeCells count="107">
    <mergeCell ref="I12:I14"/>
    <mergeCell ref="I15:I17"/>
    <mergeCell ref="I18:I20"/>
    <mergeCell ref="I21:I23"/>
    <mergeCell ref="I24:I26"/>
    <mergeCell ref="F18:F20"/>
    <mergeCell ref="G18:G20"/>
    <mergeCell ref="G21:G23"/>
    <mergeCell ref="G12:G14"/>
    <mergeCell ref="G15:G17"/>
    <mergeCell ref="H12:H14"/>
    <mergeCell ref="H15:H17"/>
    <mergeCell ref="H18:H20"/>
    <mergeCell ref="H21:H23"/>
    <mergeCell ref="H24:H26"/>
    <mergeCell ref="F21:F23"/>
    <mergeCell ref="F12:F14"/>
    <mergeCell ref="A24:A26"/>
    <mergeCell ref="B24:B26"/>
    <mergeCell ref="C24:C26"/>
    <mergeCell ref="D24:D26"/>
    <mergeCell ref="E24:E26"/>
    <mergeCell ref="J24:L24"/>
    <mergeCell ref="J25:L25"/>
    <mergeCell ref="F24:F26"/>
    <mergeCell ref="G24:G26"/>
    <mergeCell ref="J26:L26"/>
    <mergeCell ref="A18:A20"/>
    <mergeCell ref="B18:B20"/>
    <mergeCell ref="C18:C20"/>
    <mergeCell ref="D18:D20"/>
    <mergeCell ref="E18:E20"/>
    <mergeCell ref="A21:A23"/>
    <mergeCell ref="B21:B23"/>
    <mergeCell ref="C21:C23"/>
    <mergeCell ref="D21:D23"/>
    <mergeCell ref="E21:E23"/>
    <mergeCell ref="E15:E17"/>
    <mergeCell ref="F15:F17"/>
    <mergeCell ref="A9:A11"/>
    <mergeCell ref="B9:B11"/>
    <mergeCell ref="C9:C11"/>
    <mergeCell ref="D9:D11"/>
    <mergeCell ref="A12:A14"/>
    <mergeCell ref="B12:B14"/>
    <mergeCell ref="C12:C14"/>
    <mergeCell ref="D12:D14"/>
    <mergeCell ref="A15:A17"/>
    <mergeCell ref="B15:B17"/>
    <mergeCell ref="C15:C17"/>
    <mergeCell ref="D15:D17"/>
    <mergeCell ref="E12:E14"/>
    <mergeCell ref="E9:E11"/>
    <mergeCell ref="F9:F11"/>
    <mergeCell ref="C2:L2"/>
    <mergeCell ref="C3:L3"/>
    <mergeCell ref="C4:L4"/>
    <mergeCell ref="H7:H8"/>
    <mergeCell ref="J7:L8"/>
    <mergeCell ref="A5:C5"/>
    <mergeCell ref="A6:C6"/>
    <mergeCell ref="A7:A8"/>
    <mergeCell ref="D5:G5"/>
    <mergeCell ref="I5:O5"/>
    <mergeCell ref="M7:M8"/>
    <mergeCell ref="G7:G8"/>
    <mergeCell ref="D6:Q6"/>
    <mergeCell ref="I7:I8"/>
    <mergeCell ref="B7:F7"/>
    <mergeCell ref="Q7:Q8"/>
    <mergeCell ref="G9:G11"/>
    <mergeCell ref="I9:I11"/>
    <mergeCell ref="H9:H11"/>
    <mergeCell ref="N7:P8"/>
    <mergeCell ref="N9:P9"/>
    <mergeCell ref="N10:P10"/>
    <mergeCell ref="N26:P26"/>
    <mergeCell ref="N17:P17"/>
    <mergeCell ref="N18:P18"/>
    <mergeCell ref="N19:P19"/>
    <mergeCell ref="N20:P20"/>
    <mergeCell ref="N21:P21"/>
    <mergeCell ref="N16:P16"/>
    <mergeCell ref="J9:L9"/>
    <mergeCell ref="J10:L10"/>
    <mergeCell ref="J11:L11"/>
    <mergeCell ref="J12:L12"/>
    <mergeCell ref="J13:L13"/>
    <mergeCell ref="J14:L14"/>
    <mergeCell ref="J15:L15"/>
    <mergeCell ref="J16:L16"/>
    <mergeCell ref="J17:L17"/>
    <mergeCell ref="J18:L18"/>
    <mergeCell ref="J19:L19"/>
    <mergeCell ref="N24:P24"/>
    <mergeCell ref="N25:P25"/>
    <mergeCell ref="J20:L20"/>
    <mergeCell ref="J21:L21"/>
    <mergeCell ref="J22:L22"/>
    <mergeCell ref="J23:L23"/>
    <mergeCell ref="N11:P11"/>
    <mergeCell ref="N12:P12"/>
    <mergeCell ref="N13:P13"/>
    <mergeCell ref="N14:P14"/>
    <mergeCell ref="N15:P15"/>
    <mergeCell ref="N22:P22"/>
    <mergeCell ref="N23:P23"/>
  </mergeCells>
  <phoneticPr fontId="4" type="noConversion"/>
  <conditionalFormatting sqref="G9:G26">
    <cfRule type="cellIs" dxfId="22" priority="22" stopIfTrue="1" operator="equal">
      <formula>"GRAVE"</formula>
    </cfRule>
    <cfRule type="cellIs" dxfId="21" priority="23" stopIfTrue="1" operator="equal">
      <formula>"MODERADO"</formula>
    </cfRule>
    <cfRule type="cellIs" dxfId="20" priority="24" stopIfTrue="1" operator="equal">
      <formula>"LEVE"</formula>
    </cfRule>
  </conditionalFormatting>
  <conditionalFormatting sqref="I9:I26">
    <cfRule type="containsText" dxfId="19" priority="2" operator="containsText" text="Si el proceso lo requiere">
      <formula>NOT(ISERROR(SEARCH("Si el proceso lo requiere",I9)))</formula>
    </cfRule>
    <cfRule type="containsText" dxfId="18" priority="4" operator="containsText" text="Debe formularse">
      <formula>NOT(ISERROR(SEARCH("Debe formularse",I9)))</formula>
    </cfRule>
  </conditionalFormatting>
  <conditionalFormatting sqref="I15:I17">
    <cfRule type="containsText" dxfId="17" priority="3" operator="containsText" text="SI el proceso lo requiere">
      <formula>NOT(ISERROR(SEARCH("SI el proceso lo requiere",I15)))</formula>
    </cfRule>
  </conditionalFormatting>
  <conditionalFormatting sqref="I9:I26">
    <cfRule type="cellIs" dxfId="16" priority="1" operator="equal">
      <formula>"NO"</formula>
    </cfRule>
  </conditionalFormatting>
  <dataValidations xWindow="74" yWindow="439" count="6">
    <dataValidation type="date" operator="greaterThan" allowBlank="1" showInputMessage="1" showErrorMessage="1" errorTitle="INTRODUZCA FECHA" error="DD/MM/AA" promptTitle="FECHA DE ELABORACIÓN" prompt="Ingrese la fecha en la cual elabora el plan de manejo de riesgos" sqref="P3">
      <formula1>#REF!</formula1>
    </dataValidation>
    <dataValidation allowBlank="1" showInputMessage="1" showErrorMessage="1" promptTitle="TRATAMIENTO DEL RIESGO" prompt="Defina el tratamiento a dar el riesgo" sqref="H24 H9 H12 H15 H18 H21"/>
    <dataValidation allowBlank="1" showInputMessage="1" showErrorMessage="1" promptTitle="CONTINGENCIA" prompt="Defina la accion que debe seguir al momento de materializarse el riesgo, con el fin de que se siga prestando el servicio  o se pueda desarrollar las operaciones con el menor traumatismo posible." sqref="J9:K26 L11:L26"/>
    <dataValidation allowBlank="1" showInputMessage="1" showErrorMessage="1" promptTitle="Responsable Contingencia" prompt="Establezca quien es el responsable que lidera la acción de contingencia." sqref="Q9:Q10 M9:N26 O10:O26"/>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P10:P11"/>
    <dataValidation allowBlank="1" showInputMessage="1" showErrorMessage="1" promptTitle="Responable de recuperación" prompt="Establezca quien es el responsable de liderar la accción de recuperación." sqref="Q11"/>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T26"/>
  <sheetViews>
    <sheetView topLeftCell="A3" zoomScale="80" zoomScaleNormal="80" zoomScaleSheetLayoutView="110" workbookViewId="0">
      <selection activeCell="R5" sqref="R5"/>
    </sheetView>
  </sheetViews>
  <sheetFormatPr baseColWidth="10" defaultColWidth="11.42578125" defaultRowHeight="12.75" x14ac:dyDescent="0.2"/>
  <cols>
    <col min="1" max="1" width="5.28515625" style="3" customWidth="1"/>
    <col min="2" max="2" width="12" style="4" customWidth="1"/>
    <col min="3" max="3" width="20.7109375" style="4" customWidth="1"/>
    <col min="4" max="5" width="32.42578125" style="4" customWidth="1"/>
    <col min="6" max="6" width="24.7109375" style="4" customWidth="1"/>
    <col min="7" max="7" width="14.5703125" style="4" customWidth="1"/>
    <col min="8" max="8" width="18" style="3" customWidth="1"/>
    <col min="9" max="10" width="12.42578125" style="3" customWidth="1"/>
    <col min="11" max="11" width="13.42578125" style="3" customWidth="1"/>
    <col min="12" max="13" width="35.7109375" style="3" customWidth="1"/>
    <col min="14" max="14" width="13.42578125" style="3" customWidth="1"/>
    <col min="15" max="15" width="9.7109375" style="3" customWidth="1"/>
    <col min="16" max="16" width="35.7109375" style="3" customWidth="1"/>
    <col min="17" max="17" width="9.28515625" style="3" customWidth="1"/>
    <col min="18" max="18" width="16.42578125" style="3" customWidth="1"/>
    <col min="19" max="16384" width="11.42578125" style="3"/>
  </cols>
  <sheetData>
    <row r="1" spans="1:20" s="5" customFormat="1" ht="19.5" customHeight="1" x14ac:dyDescent="0.2">
      <c r="A1" s="81"/>
      <c r="B1" s="42"/>
      <c r="C1" s="42"/>
      <c r="D1" s="42"/>
      <c r="E1" s="42"/>
      <c r="F1" s="42"/>
      <c r="G1" s="42"/>
      <c r="H1" s="42"/>
      <c r="I1" s="42"/>
      <c r="J1" s="42"/>
      <c r="K1" s="42"/>
      <c r="L1" s="42"/>
      <c r="M1" s="42"/>
      <c r="N1" s="42"/>
      <c r="O1" s="42"/>
      <c r="P1" s="42"/>
      <c r="Q1" s="35" t="s">
        <v>9</v>
      </c>
      <c r="R1" s="72" t="s">
        <v>96</v>
      </c>
    </row>
    <row r="2" spans="1:20" s="5" customFormat="1" ht="18.75" customHeight="1" x14ac:dyDescent="0.2">
      <c r="A2" s="83"/>
      <c r="B2" s="91" t="s">
        <v>102</v>
      </c>
      <c r="C2" s="91"/>
      <c r="D2" s="91"/>
      <c r="E2" s="91"/>
      <c r="F2" s="91"/>
      <c r="G2" s="91"/>
      <c r="H2" s="91"/>
      <c r="I2" s="91"/>
      <c r="J2" s="91"/>
      <c r="K2" s="91"/>
      <c r="L2" s="91"/>
      <c r="M2" s="91"/>
      <c r="N2" s="91"/>
      <c r="O2" s="91"/>
      <c r="Q2" s="35" t="s">
        <v>10</v>
      </c>
      <c r="R2" s="72">
        <v>2</v>
      </c>
    </row>
    <row r="3" spans="1:20" s="5" customFormat="1" ht="18.75" customHeight="1" x14ac:dyDescent="0.2">
      <c r="A3" s="83"/>
      <c r="B3" s="91" t="s">
        <v>87</v>
      </c>
      <c r="C3" s="91"/>
      <c r="D3" s="91"/>
      <c r="E3" s="91"/>
      <c r="F3" s="91"/>
      <c r="G3" s="91"/>
      <c r="H3" s="91"/>
      <c r="I3" s="91"/>
      <c r="J3" s="91"/>
      <c r="K3" s="91"/>
      <c r="L3" s="91"/>
      <c r="M3" s="91"/>
      <c r="N3" s="91"/>
      <c r="O3" s="91"/>
      <c r="Q3" s="35" t="s">
        <v>11</v>
      </c>
      <c r="R3" s="87" t="s">
        <v>162</v>
      </c>
    </row>
    <row r="4" spans="1:20" s="5" customFormat="1" ht="18.75" customHeight="1" x14ac:dyDescent="0.2">
      <c r="A4" s="83"/>
      <c r="Q4" s="35" t="s">
        <v>93</v>
      </c>
      <c r="R4" s="72" t="s">
        <v>12</v>
      </c>
    </row>
    <row r="5" spans="1:20" s="1" customFormat="1" ht="29.25" customHeight="1" x14ac:dyDescent="0.2">
      <c r="A5" s="129" t="str">
        <f>'01-Mapa de riesgo'!A5:C5</f>
        <v xml:space="preserve">PROCESO (Usuario Metodología)  </v>
      </c>
      <c r="B5" s="129"/>
      <c r="C5" s="129"/>
      <c r="D5" s="199" t="str">
        <f>'01-Mapa de riesgo'!D5:G5</f>
        <v>Planeación</v>
      </c>
      <c r="E5" s="200"/>
      <c r="F5" s="200"/>
      <c r="G5" s="200"/>
      <c r="H5" s="201"/>
      <c r="I5" s="203" t="s">
        <v>84</v>
      </c>
      <c r="J5" s="203"/>
      <c r="K5" s="198" t="s">
        <v>252</v>
      </c>
      <c r="L5" s="198"/>
      <c r="M5" s="198"/>
      <c r="N5" s="198"/>
      <c r="O5" s="198"/>
      <c r="P5" s="197" t="s">
        <v>13</v>
      </c>
      <c r="Q5" s="197"/>
      <c r="R5" s="90">
        <v>41992</v>
      </c>
    </row>
    <row r="6" spans="1:20" s="1" customFormat="1" ht="66" customHeight="1" thickBot="1" x14ac:dyDescent="0.25">
      <c r="A6" s="192" t="str">
        <f>'01-Mapa de riesgo'!A6:C6</f>
        <v>OBJETIVO DEL PROCESO (Usuario Metodología):</v>
      </c>
      <c r="B6" s="193"/>
      <c r="C6" s="193"/>
      <c r="D6" s="194" t="str">
        <f>'01-Mapa de riesgo'!D6:S6</f>
        <v>Liderar y coordinar el análisis y estudio de manera integral, la institución, y su entorno, con el fin de asesorar y apoyar en la toma de decisiones a la universidad, con el propósito de definir los cambios y transformaciones necesarias para la mejor utilización de los recursos y el logro de ventaja competitivas.</v>
      </c>
      <c r="E6" s="194"/>
      <c r="F6" s="194"/>
      <c r="G6" s="194"/>
      <c r="H6" s="194"/>
      <c r="I6" s="194"/>
      <c r="J6" s="194"/>
      <c r="K6" s="194"/>
      <c r="L6" s="194"/>
      <c r="M6" s="194"/>
      <c r="N6" s="194"/>
      <c r="O6" s="194"/>
      <c r="P6" s="194"/>
      <c r="Q6" s="194"/>
      <c r="R6" s="195"/>
    </row>
    <row r="7" spans="1:20" s="1" customFormat="1" ht="32.25" customHeight="1" x14ac:dyDescent="0.2">
      <c r="A7" s="204" t="s">
        <v>80</v>
      </c>
      <c r="B7" s="110" t="s">
        <v>124</v>
      </c>
      <c r="C7" s="110"/>
      <c r="D7" s="110"/>
      <c r="E7" s="110"/>
      <c r="F7" s="110"/>
      <c r="G7" s="110" t="s">
        <v>118</v>
      </c>
      <c r="H7" s="110" t="s">
        <v>2</v>
      </c>
      <c r="I7" s="110" t="s">
        <v>128</v>
      </c>
      <c r="J7" s="110" t="s">
        <v>85</v>
      </c>
      <c r="K7" s="110"/>
      <c r="L7" s="110"/>
      <c r="M7" s="110" t="s">
        <v>83</v>
      </c>
      <c r="N7" s="110"/>
      <c r="O7" s="110"/>
      <c r="P7" s="110"/>
      <c r="Q7" s="110"/>
      <c r="R7" s="202" t="s">
        <v>26</v>
      </c>
    </row>
    <row r="8" spans="1:20" s="2" customFormat="1" ht="38.25" customHeight="1" x14ac:dyDescent="0.2">
      <c r="A8" s="205"/>
      <c r="B8" s="58" t="s">
        <v>108</v>
      </c>
      <c r="C8" s="58" t="s">
        <v>4</v>
      </c>
      <c r="D8" s="58" t="s">
        <v>0</v>
      </c>
      <c r="E8" s="58" t="s">
        <v>81</v>
      </c>
      <c r="F8" s="58" t="s">
        <v>43</v>
      </c>
      <c r="G8" s="111"/>
      <c r="H8" s="111"/>
      <c r="I8" s="196"/>
      <c r="J8" s="58" t="s">
        <v>89</v>
      </c>
      <c r="K8" s="58" t="s">
        <v>90</v>
      </c>
      <c r="L8" s="58" t="s">
        <v>91</v>
      </c>
      <c r="M8" s="69" t="s">
        <v>143</v>
      </c>
      <c r="N8" s="69" t="s">
        <v>86</v>
      </c>
      <c r="O8" s="69" t="s">
        <v>17</v>
      </c>
      <c r="P8" s="165" t="s">
        <v>144</v>
      </c>
      <c r="Q8" s="167"/>
      <c r="R8" s="182"/>
    </row>
    <row r="9" spans="1:20" s="2" customFormat="1" ht="81.75" customHeight="1" x14ac:dyDescent="0.2">
      <c r="A9" s="207">
        <v>1</v>
      </c>
      <c r="B9" s="174" t="str">
        <f>'01-Mapa de riesgo'!B9:B11</f>
        <v>Transparencia</v>
      </c>
      <c r="C9" s="174" t="str">
        <f>'01-Mapa de riesgo'!C9:C11</f>
        <v>Ejecución inadecuada de proyectos (contratos, Ordenes de trabajo, proyectos de operación comercial)</v>
      </c>
      <c r="D9" s="174" t="str">
        <f>'01-Mapa de riesgo'!D9:D11</f>
        <v xml:space="preserve">La posibilidd de incumplimiento en la  ejecución de proyectos (contratos, Ordenes de trabajo, proyectos de operación comercial) en la obtención de  resutados satisfactorios </v>
      </c>
      <c r="E9" s="174" t="str">
        <f>'01-Mapa de riesgo'!E9:E11</f>
        <v>Falta de comunicación de los involucrados
Desconocimiento de los  procedimientos contractuales
Desconocimiento de la normatividad nacional e institucional para la ejecucion de proyectos (contratos, Ordenes de trabajo, proyectos de operación comercial)</v>
      </c>
      <c r="F9" s="174" t="str">
        <f>'01-Mapa de riesgo'!F9:F11</f>
        <v xml:space="preserve">Hallazgos pr parte de entes de control
Detrimiento patrimonial
Incumplimiento de resultados
Reprocesos 
Clientes insatisfechos
Deterioro de la imagen institucional
Sobrecostos </v>
      </c>
      <c r="G9" s="160" t="str">
        <f>'01-Mapa de riesgo'!P9:P11</f>
        <v>MODERADO</v>
      </c>
      <c r="H9" s="104" t="str">
        <f>'01-Mapa de riesgo'!Q9:Q11</f>
        <v>REDUCIR - COMPARTIR - TRANSFERIR</v>
      </c>
      <c r="I9" s="148" t="s">
        <v>258</v>
      </c>
      <c r="J9" s="209" t="str">
        <f>'01-Mapa de riesgo'!S9:S11</f>
        <v>Proyectos ejecutados inadecuadamente /Total proyectos ejecutados</v>
      </c>
      <c r="K9" s="217">
        <v>2.7E-2</v>
      </c>
      <c r="L9" s="206" t="s">
        <v>269</v>
      </c>
      <c r="M9" s="24" t="str">
        <f>'01-Mapa de riesgo'!L9</f>
        <v xml:space="preserve">Protocolos de contrataión y de ejecución de proyectos especiales </v>
      </c>
      <c r="N9" s="25" t="str">
        <f>'01-Mapa de riesgo'!M9</f>
        <v>Mensual</v>
      </c>
      <c r="O9" s="25" t="str">
        <f>'01-Mapa de riesgo'!N9</f>
        <v>Preventivo</v>
      </c>
      <c r="P9" s="189" t="s">
        <v>264</v>
      </c>
      <c r="Q9" s="190"/>
      <c r="R9" s="213" t="s">
        <v>279</v>
      </c>
    </row>
    <row r="10" spans="1:20" s="2" customFormat="1" ht="84" customHeight="1" x14ac:dyDescent="0.2">
      <c r="A10" s="208"/>
      <c r="B10" s="174"/>
      <c r="C10" s="174"/>
      <c r="D10" s="174"/>
      <c r="E10" s="174"/>
      <c r="F10" s="174"/>
      <c r="G10" s="160"/>
      <c r="H10" s="105"/>
      <c r="I10" s="148"/>
      <c r="J10" s="210"/>
      <c r="K10" s="191"/>
      <c r="L10" s="206"/>
      <c r="M10" s="24" t="str">
        <f>'01-Mapa de riesgo'!L10</f>
        <v>Designación de supervisor de contratos (verificación de productos)</v>
      </c>
      <c r="N10" s="25" t="str">
        <f>'01-Mapa de riesgo'!M10</f>
        <v>Mensual</v>
      </c>
      <c r="O10" s="25" t="str">
        <f>'01-Mapa de riesgo'!N10</f>
        <v>Preventivo</v>
      </c>
      <c r="P10" s="189" t="s">
        <v>273</v>
      </c>
      <c r="Q10" s="190"/>
      <c r="R10" s="213"/>
    </row>
    <row r="11" spans="1:20" s="2" customFormat="1" ht="62.45" customHeight="1" x14ac:dyDescent="0.2">
      <c r="A11" s="208"/>
      <c r="B11" s="174"/>
      <c r="C11" s="174"/>
      <c r="D11" s="174"/>
      <c r="E11" s="174"/>
      <c r="F11" s="174"/>
      <c r="G11" s="160"/>
      <c r="H11" s="106"/>
      <c r="I11" s="148"/>
      <c r="J11" s="211"/>
      <c r="K11" s="191"/>
      <c r="L11" s="206"/>
      <c r="M11" s="24" t="str">
        <f>'01-Mapa de riesgo'!L11</f>
        <v>Manual de interventoría y procedimiento de contratación de obra</v>
      </c>
      <c r="N11" s="25" t="str">
        <f>'01-Mapa de riesgo'!M11</f>
        <v>Mensual</v>
      </c>
      <c r="O11" s="25" t="str">
        <f>'01-Mapa de riesgo'!N11</f>
        <v>Preventivo</v>
      </c>
      <c r="P11" s="189" t="s">
        <v>272</v>
      </c>
      <c r="Q11" s="190"/>
      <c r="R11" s="213"/>
    </row>
    <row r="12" spans="1:20" s="2" customFormat="1" ht="106.5" customHeight="1" x14ac:dyDescent="0.2">
      <c r="A12" s="207">
        <v>2</v>
      </c>
      <c r="B12" s="174" t="str">
        <f>'01-Mapa de riesgo'!B12:B14</f>
        <v>Información</v>
      </c>
      <c r="C12" s="174" t="str">
        <f>'01-Mapa de riesgo'!C12:C14</f>
        <v>Manejo inadecuado de los activos de información  físicos y magnéticos de la oficina de planeación</v>
      </c>
      <c r="D12" s="174" t="str">
        <f>'01-Mapa de riesgo'!D12:D14</f>
        <v>Los diferentes archivos no están organizados con un orden preestablecido que permita su facil consulta, y no tienen la seguridad requerida para evitar su pérdida.</v>
      </c>
      <c r="E12" s="174" t="str">
        <f>'01-Mapa de riesgo'!E12:E14</f>
        <v xml:space="preserve">Falta de capacitación, sistematización y espacio físico 
Falta de organización en los archivos fisicos y magneticos por parte de los funcionarios </v>
      </c>
      <c r="F12" s="174" t="str">
        <f>'01-Mapa de riesgo'!F12:F14</f>
        <v>Demoras en la entrega de información, Obstáculos para ejecución de proyectos y perdida de información
Hallazgos por parte de las diferentes auditorías realizadas a la oficina</v>
      </c>
      <c r="G12" s="160" t="str">
        <f>'01-Mapa de riesgo'!P12:P14</f>
        <v>MODERADO</v>
      </c>
      <c r="H12" s="104" t="str">
        <f>'01-Mapa de riesgo'!Q12:Q14</f>
        <v>REDUCIR - COMPARTIR - TRANSFERIR</v>
      </c>
      <c r="I12" s="148" t="s">
        <v>258</v>
      </c>
      <c r="J12" s="209" t="str">
        <f>'01-Mapa de riesgo'!S12:S14</f>
        <v xml:space="preserve">Inventario de activos de información actualizado
Activos de información con copia de respaldo/ Total activos de información
</v>
      </c>
      <c r="K12" s="191" t="s">
        <v>270</v>
      </c>
      <c r="L12" s="206" t="s">
        <v>274</v>
      </c>
      <c r="M12" s="24" t="str">
        <f>'01-Mapa de riesgo'!L12</f>
        <v xml:space="preserve">Respaldo de los activios de información </v>
      </c>
      <c r="N12" s="25" t="str">
        <f>'01-Mapa de riesgo'!M12</f>
        <v>Bimestral</v>
      </c>
      <c r="O12" s="25" t="str">
        <f>'01-Mapa de riesgo'!N12</f>
        <v>Preventivo</v>
      </c>
      <c r="P12" s="189" t="s">
        <v>271</v>
      </c>
      <c r="Q12" s="190"/>
      <c r="R12" s="213" t="s">
        <v>279</v>
      </c>
    </row>
    <row r="13" spans="1:20" s="2" customFormat="1" ht="62.45" customHeight="1" x14ac:dyDescent="0.2">
      <c r="A13" s="208"/>
      <c r="B13" s="174"/>
      <c r="C13" s="174"/>
      <c r="D13" s="174"/>
      <c r="E13" s="174"/>
      <c r="F13" s="174"/>
      <c r="G13" s="160"/>
      <c r="H13" s="105"/>
      <c r="I13" s="148"/>
      <c r="J13" s="210"/>
      <c r="K13" s="191"/>
      <c r="L13" s="206"/>
      <c r="M13" s="24" t="str">
        <f>'01-Mapa de riesgo'!L13</f>
        <v xml:space="preserve">Manejo del archivo físico </v>
      </c>
      <c r="N13" s="25" t="str">
        <f>'01-Mapa de riesgo'!M13</f>
        <v>Anual</v>
      </c>
      <c r="O13" s="25" t="str">
        <f>'01-Mapa de riesgo'!N13</f>
        <v>Preventivo</v>
      </c>
      <c r="P13" s="189" t="s">
        <v>263</v>
      </c>
      <c r="Q13" s="190"/>
      <c r="R13" s="213"/>
      <c r="T13" s="188"/>
    </row>
    <row r="14" spans="1:20" s="2" customFormat="1" ht="62.45" customHeight="1" x14ac:dyDescent="0.2">
      <c r="A14" s="208"/>
      <c r="B14" s="174"/>
      <c r="C14" s="174"/>
      <c r="D14" s="174"/>
      <c r="E14" s="174"/>
      <c r="F14" s="174"/>
      <c r="G14" s="160"/>
      <c r="H14" s="106"/>
      <c r="I14" s="148"/>
      <c r="J14" s="211"/>
      <c r="K14" s="191"/>
      <c r="L14" s="206"/>
      <c r="M14" s="24" t="str">
        <f>'01-Mapa de riesgo'!L14</f>
        <v xml:space="preserve">Seguimiento al l inventario de  los activos de la información de la oficina </v>
      </c>
      <c r="N14" s="25" t="str">
        <f>'01-Mapa de riesgo'!M14</f>
        <v>Semestral</v>
      </c>
      <c r="O14" s="25" t="str">
        <f>'01-Mapa de riesgo'!N14</f>
        <v>Preventivo</v>
      </c>
      <c r="P14" s="189" t="s">
        <v>263</v>
      </c>
      <c r="Q14" s="190"/>
      <c r="R14" s="213"/>
      <c r="T14" s="188"/>
    </row>
    <row r="15" spans="1:20" ht="104.25" customHeight="1" x14ac:dyDescent="0.2">
      <c r="A15" s="207">
        <v>3</v>
      </c>
      <c r="B15" s="174" t="str">
        <f>'01-Mapa de riesgo'!B15:B17</f>
        <v>Tecnología</v>
      </c>
      <c r="C15" s="174" t="str">
        <f>'01-Mapa de riesgo'!C15:C17</f>
        <v xml:space="preserve">Sistemas de información inadecuados para fuentes de información y  la toma de decisiones </v>
      </c>
      <c r="D15" s="174" t="str">
        <f>'01-Mapa de riesgo'!D15:D17</f>
        <v>Los sistemas de información tienen un componente de automatización aún muy bajo para la rendición de cuentas, reportar a entes de control en los tiempos establecidos y soportar la toma de desiciones a nivel estratégico.</v>
      </c>
      <c r="E15" s="174" t="str">
        <f>'01-Mapa de riesgo'!E15:E17</f>
        <v>Debilidad en la articulación del sistema transaccional con el estratégico</v>
      </c>
      <c r="F15" s="174" t="str">
        <f>'01-Mapa de riesgo'!F15:F17</f>
        <v>Retraso en el seguimiento proactivo, baja accesibilidad a la  información que soporta el sistema de gerencia del plan de desarrollo y la estrategia institucional para toma de desiciones oportunas
Incumplimiento del envió  en los tiempos requeridos de los diferentes informes que presenta la universidad</v>
      </c>
      <c r="G15" s="160" t="str">
        <f>'01-Mapa de riesgo'!P15:P17</f>
        <v>GRAVE</v>
      </c>
      <c r="H15" s="104" t="str">
        <f>'01-Mapa de riesgo'!Q15:Q17</f>
        <v>EVITAR - REDUCIR - COMPARTIR - TRANSFERIR</v>
      </c>
      <c r="I15" s="148" t="s">
        <v>259</v>
      </c>
      <c r="J15" s="209" t="str">
        <f>'01-Mapa de riesgo'!S15:S17</f>
        <v>Número de informes entregados adecuadamente/ Total de informes solicitados
Hallazgos / Variables auditadas</v>
      </c>
      <c r="K15" s="191" t="s">
        <v>265</v>
      </c>
      <c r="L15" s="206" t="s">
        <v>266</v>
      </c>
      <c r="M15" s="24" t="str">
        <f>'01-Mapa de riesgo'!L15</f>
        <v>Seguimiento periodico a las solicitudes de información</v>
      </c>
      <c r="N15" s="25" t="str">
        <f>'01-Mapa de riesgo'!M15</f>
        <v>Semestral</v>
      </c>
      <c r="O15" s="25" t="str">
        <f>'01-Mapa de riesgo'!N15</f>
        <v>Preventivo</v>
      </c>
      <c r="P15" s="189" t="s">
        <v>263</v>
      </c>
      <c r="Q15" s="190"/>
      <c r="R15" s="213" t="s">
        <v>279</v>
      </c>
    </row>
    <row r="16" spans="1:20" ht="62.45" customHeight="1" x14ac:dyDescent="0.2">
      <c r="A16" s="208"/>
      <c r="B16" s="174"/>
      <c r="C16" s="174"/>
      <c r="D16" s="174"/>
      <c r="E16" s="174"/>
      <c r="F16" s="174"/>
      <c r="G16" s="160"/>
      <c r="H16" s="105"/>
      <c r="I16" s="148"/>
      <c r="J16" s="210"/>
      <c r="K16" s="191"/>
      <c r="L16" s="206"/>
      <c r="M16" s="24" t="str">
        <f>'01-Mapa de riesgo'!L16</f>
        <v>Existe una metodología para la recopilación de la información de manera manual y en algunos sistemas de información que existen</v>
      </c>
      <c r="N16" s="25" t="str">
        <f>'01-Mapa de riesgo'!M16</f>
        <v>Semestral</v>
      </c>
      <c r="O16" s="25" t="str">
        <f>'01-Mapa de riesgo'!N16</f>
        <v>Preventivo</v>
      </c>
      <c r="P16" s="189" t="s">
        <v>263</v>
      </c>
      <c r="Q16" s="190"/>
      <c r="R16" s="213"/>
    </row>
    <row r="17" spans="1:18" ht="62.45" customHeight="1" x14ac:dyDescent="0.2">
      <c r="A17" s="208"/>
      <c r="B17" s="174"/>
      <c r="C17" s="174"/>
      <c r="D17" s="174"/>
      <c r="E17" s="174"/>
      <c r="F17" s="174"/>
      <c r="G17" s="160"/>
      <c r="H17" s="106"/>
      <c r="I17" s="148"/>
      <c r="J17" s="211"/>
      <c r="K17" s="191"/>
      <c r="L17" s="206"/>
      <c r="M17" s="24" t="str">
        <f>'01-Mapa de riesgo'!L17</f>
        <v>Acompañamiento a redes de trabajo de los objetivos institucionales.</v>
      </c>
      <c r="N17" s="25" t="str">
        <f>'01-Mapa de riesgo'!M17</f>
        <v>Mensual</v>
      </c>
      <c r="O17" s="25" t="str">
        <f>'01-Mapa de riesgo'!N17</f>
        <v>Preventivo</v>
      </c>
      <c r="P17" s="189" t="s">
        <v>263</v>
      </c>
      <c r="Q17" s="190"/>
      <c r="R17" s="213"/>
    </row>
    <row r="18" spans="1:18" ht="62.45" customHeight="1" x14ac:dyDescent="0.2">
      <c r="A18" s="207">
        <v>4</v>
      </c>
      <c r="B18" s="174" t="str">
        <f>'01-Mapa de riesgo'!B18:B20</f>
        <v>Tecnología</v>
      </c>
      <c r="C18" s="174" t="str">
        <f>'01-Mapa de riesgo'!C18:C20</f>
        <v xml:space="preserve">Afectación en el nivel de respuesta en los diseños de obra física y redes eléctricas por problema del software
</v>
      </c>
      <c r="D18" s="174" t="str">
        <f>'01-Mapa de riesgo'!D18:D20</f>
        <v>Herramientas o hardware con capacidad inferior a la requerida para el desarrollo de las actividades del proceso</v>
      </c>
      <c r="E18" s="174" t="str">
        <f>'01-Mapa de riesgo'!E18:E20</f>
        <v xml:space="preserve">
* Desconocimiento por parte de las dependencias que asignan los equipos de las actividades que se desarrollan en el área de Planeación y Desarrollo Físico
*Asignación de tecnología con características inadecuadas para el área de Planeación y Desarrollo Físico
</v>
      </c>
      <c r="F18" s="174" t="str">
        <f>'01-Mapa de riesgo'!F18:F20</f>
        <v>Reprocesos o Ineficiencia en el desarrollo de las actividades
Retrasos en el cumplimiento de los planes de trabajo del área</v>
      </c>
      <c r="G18" s="160" t="str">
        <f>'01-Mapa de riesgo'!P18:P20</f>
        <v>GRAVE</v>
      </c>
      <c r="H18" s="104" t="str">
        <f>'01-Mapa de riesgo'!Q18:Q20</f>
        <v>EVITAR - REDUCIR - COMPARTIR - TRANSFERIR</v>
      </c>
      <c r="I18" s="148" t="s">
        <v>259</v>
      </c>
      <c r="J18" s="209" t="str">
        <f>'01-Mapa de riesgo'!S18:S20</f>
        <v>Equipos pertinentes a la dinámica de la oficina</v>
      </c>
      <c r="K18" s="219">
        <v>1</v>
      </c>
      <c r="L18" s="206" t="s">
        <v>281</v>
      </c>
      <c r="M18" s="24" t="str">
        <f>'01-Mapa de riesgo'!L18</f>
        <v>Solicitudes enviadas de manera  justificada y detallada</v>
      </c>
      <c r="N18" s="25" t="str">
        <f>'01-Mapa de riesgo'!M18</f>
        <v>Anual</v>
      </c>
      <c r="O18" s="25" t="str">
        <f>'01-Mapa de riesgo'!N18</f>
        <v>Preventivo</v>
      </c>
      <c r="P18" s="189" t="s">
        <v>263</v>
      </c>
      <c r="Q18" s="190"/>
      <c r="R18" s="213" t="s">
        <v>280</v>
      </c>
    </row>
    <row r="19" spans="1:18" ht="62.45" customHeight="1" x14ac:dyDescent="0.2">
      <c r="A19" s="208"/>
      <c r="B19" s="174"/>
      <c r="C19" s="174"/>
      <c r="D19" s="174"/>
      <c r="E19" s="174"/>
      <c r="F19" s="174"/>
      <c r="G19" s="160"/>
      <c r="H19" s="105"/>
      <c r="I19" s="148"/>
      <c r="J19" s="210"/>
      <c r="K19" s="191"/>
      <c r="L19" s="206"/>
      <c r="M19" s="24" t="str">
        <f>'01-Mapa de riesgo'!L19</f>
        <v xml:space="preserve">Prueba del software requerido en diferentes modelos de equipos </v>
      </c>
      <c r="N19" s="25" t="str">
        <f>'01-Mapa de riesgo'!M19</f>
        <v>Otra</v>
      </c>
      <c r="O19" s="25" t="str">
        <f>'01-Mapa de riesgo'!N19</f>
        <v>Detectivo</v>
      </c>
      <c r="P19" s="189" t="s">
        <v>263</v>
      </c>
      <c r="Q19" s="190"/>
      <c r="R19" s="213"/>
    </row>
    <row r="20" spans="1:18" ht="62.45" customHeight="1" x14ac:dyDescent="0.2">
      <c r="A20" s="208"/>
      <c r="B20" s="174"/>
      <c r="C20" s="174"/>
      <c r="D20" s="174"/>
      <c r="E20" s="174"/>
      <c r="F20" s="174"/>
      <c r="G20" s="160"/>
      <c r="H20" s="106"/>
      <c r="I20" s="148"/>
      <c r="J20" s="211"/>
      <c r="K20" s="191"/>
      <c r="L20" s="206"/>
      <c r="M20" s="24">
        <f>'01-Mapa de riesgo'!L20</f>
        <v>0</v>
      </c>
      <c r="N20" s="25">
        <f>'01-Mapa de riesgo'!M20</f>
        <v>0</v>
      </c>
      <c r="O20" s="25">
        <f>'01-Mapa de riesgo'!N20</f>
        <v>0</v>
      </c>
      <c r="P20" s="189"/>
      <c r="Q20" s="190"/>
      <c r="R20" s="213"/>
    </row>
    <row r="21" spans="1:18" ht="195" customHeight="1" x14ac:dyDescent="0.2">
      <c r="A21" s="207">
        <v>5</v>
      </c>
      <c r="B21" s="174" t="str">
        <f>'01-Mapa de riesgo'!B21:B23</f>
        <v>Estratégico</v>
      </c>
      <c r="C21" s="174" t="str">
        <f>'01-Mapa de riesgo'!C21:C23</f>
        <v>Falta de fortalecimiento de la Inteligencia Institucional, vigilancia del contexto y consolidación de los mecanismos para el uso de la misma</v>
      </c>
      <c r="D21" s="174" t="str">
        <f>'01-Mapa de riesgo'!D21:D23</f>
        <v>No exiten un proceso socializado  que permita la vigilancia en todos los temas relacionados con la institución. Sólo se dan actividades desarrolladas en temas puntuales.
Existen metodologías para la inteligencia institucional, sin embargo es necesario fortalecer su trabajo articulado y el soporte tecnológico para la misma.</v>
      </c>
      <c r="E21" s="174" t="str">
        <f>'01-Mapa de riesgo'!E21:E23</f>
        <v xml:space="preserve">Debilidad en la aprobación de las políticas, mecanismos y herramientas del sistema
Falta de definición e implementación de una metodología apropiada de vigilancia del contexto </v>
      </c>
      <c r="F21" s="174" t="str">
        <f>'01-Mapa de riesgo'!F21:F23</f>
        <v>Falta de competitividad 
Toma de decisiones no pertinentes con poco soporte en la información del contexto.
Pérdida de oportunidades para acceder a recursos y participación de proyectos.</v>
      </c>
      <c r="G21" s="160" t="str">
        <f>'01-Mapa de riesgo'!P21:P23</f>
        <v>MODERADO</v>
      </c>
      <c r="H21" s="104" t="str">
        <f>'01-Mapa de riesgo'!Q21:Q23</f>
        <v>REDUCIR - COMPARTIR - TRANSFERIR</v>
      </c>
      <c r="I21" s="148" t="s">
        <v>258</v>
      </c>
      <c r="J21" s="209" t="str">
        <f>'01-Mapa de riesgo'!S21:S23</f>
        <v xml:space="preserve">Decisiones tomadas / Número de informes socializados
Informes presentados del contexto 
</v>
      </c>
      <c r="K21" s="219" t="s">
        <v>275</v>
      </c>
      <c r="L21" s="206" t="s">
        <v>276</v>
      </c>
      <c r="M21" s="24" t="str">
        <f>'01-Mapa de riesgo'!L21</f>
        <v>Creación de un grupo de análisis, con reuniones periodicas sobre temas del contexto.</v>
      </c>
      <c r="N21" s="25" t="str">
        <f>'01-Mapa de riesgo'!M21</f>
        <v>Quincenal</v>
      </c>
      <c r="O21" s="25" t="str">
        <f>'01-Mapa de riesgo'!N21</f>
        <v>Preventivo</v>
      </c>
      <c r="P21" s="189" t="s">
        <v>267</v>
      </c>
      <c r="Q21" s="190"/>
      <c r="R21" s="213" t="s">
        <v>260</v>
      </c>
    </row>
    <row r="22" spans="1:18" ht="181.5" customHeight="1" x14ac:dyDescent="0.2">
      <c r="A22" s="208"/>
      <c r="B22" s="174"/>
      <c r="C22" s="174"/>
      <c r="D22" s="174"/>
      <c r="E22" s="174"/>
      <c r="F22" s="174"/>
      <c r="G22" s="160"/>
      <c r="H22" s="105"/>
      <c r="I22" s="148"/>
      <c r="J22" s="210"/>
      <c r="K22" s="191"/>
      <c r="L22" s="206"/>
      <c r="M22" s="24" t="str">
        <f>'01-Mapa de riesgo'!L22</f>
        <v>Procedimiento vigilancia del contexto</v>
      </c>
      <c r="N22" s="25" t="str">
        <f>'01-Mapa de riesgo'!M22</f>
        <v>Anual</v>
      </c>
      <c r="O22" s="25" t="str">
        <f>'01-Mapa de riesgo'!N22</f>
        <v>Preventivo</v>
      </c>
      <c r="P22" s="189" t="s">
        <v>263</v>
      </c>
      <c r="Q22" s="190"/>
      <c r="R22" s="213"/>
    </row>
    <row r="23" spans="1:18" ht="106.5" customHeight="1" x14ac:dyDescent="0.2">
      <c r="A23" s="208"/>
      <c r="B23" s="174"/>
      <c r="C23" s="174"/>
      <c r="D23" s="174"/>
      <c r="E23" s="174"/>
      <c r="F23" s="174"/>
      <c r="G23" s="160"/>
      <c r="H23" s="106"/>
      <c r="I23" s="148"/>
      <c r="J23" s="211"/>
      <c r="K23" s="191"/>
      <c r="L23" s="206"/>
      <c r="M23" s="24">
        <f>'01-Mapa de riesgo'!L23</f>
        <v>0</v>
      </c>
      <c r="N23" s="25">
        <f>'01-Mapa de riesgo'!M23</f>
        <v>0</v>
      </c>
      <c r="O23" s="25">
        <f>'01-Mapa de riesgo'!N23</f>
        <v>0</v>
      </c>
      <c r="P23" s="189" t="s">
        <v>263</v>
      </c>
      <c r="Q23" s="190"/>
      <c r="R23" s="213"/>
    </row>
    <row r="24" spans="1:18" ht="62.45" customHeight="1" x14ac:dyDescent="0.2">
      <c r="A24" s="207">
        <v>6</v>
      </c>
      <c r="B24" s="174" t="str">
        <f>'01-Mapa de riesgo'!B24:B26</f>
        <v>Operacional</v>
      </c>
      <c r="C24" s="174" t="str">
        <f>'01-Mapa de riesgo'!C24:C26</f>
        <v xml:space="preserve">Presión a la Planta Física por compromisos en proyectos no articulados con la planeación del área Desarrollo y Planeación de la Planta Física </v>
      </c>
      <c r="D24" s="174" t="str">
        <f>'01-Mapa de riesgo'!D24:D26</f>
        <v>Diferentes dependencias de la Institución presentan y ejecutan proyectos con entidades externas  en las cuales se adquiern compromisos de disponibilidad de espacios sin la validación respectiva de la Oficina de Planeación</v>
      </c>
      <c r="E24" s="174" t="str">
        <f>'01-Mapa de riesgo'!E24:E26</f>
        <v xml:space="preserve">*Falta de un procedimiento donde se involucren todos los elementos constitutivos de un proyecto como lo es los elementos de infraestructura
</v>
      </c>
      <c r="F24" s="174" t="str">
        <f>'01-Mapa de riesgo'!F24:F26</f>
        <v>*Imagen de la universidad por incumplimiento
*Posibles hallazgos por falta de planeación e incumplimiento
*Presión a los recursos económicos dentro de una vigencia
*Reprocesos y sobrecarga en el trabajo</v>
      </c>
      <c r="G24" s="160" t="str">
        <f>'01-Mapa de riesgo'!P24:P26</f>
        <v>GRAVE</v>
      </c>
      <c r="H24" s="104" t="str">
        <f>'01-Mapa de riesgo'!Q24:Q26</f>
        <v>EVITAR - REDUCIR - COMPARTIR - TRANSFERIR</v>
      </c>
      <c r="I24" s="148" t="s">
        <v>259</v>
      </c>
      <c r="J24" s="209" t="str">
        <f>'01-Mapa de riesgo'!S24:S26</f>
        <v>Espacios efectivamente habilitados / Número de solicitudes de disponibilidad de espacios</v>
      </c>
      <c r="K24" s="219">
        <v>0.5</v>
      </c>
      <c r="L24" s="206" t="s">
        <v>277</v>
      </c>
      <c r="M24" s="24">
        <f>'01-Mapa de riesgo'!L24</f>
        <v>0</v>
      </c>
      <c r="N24" s="25">
        <f>'01-Mapa de riesgo'!M24</f>
        <v>0</v>
      </c>
      <c r="O24" s="25">
        <f>'01-Mapa de riesgo'!N24</f>
        <v>0</v>
      </c>
      <c r="P24" s="189" t="s">
        <v>268</v>
      </c>
      <c r="Q24" s="190"/>
      <c r="R24" s="213" t="s">
        <v>260</v>
      </c>
    </row>
    <row r="25" spans="1:18" ht="62.45" customHeight="1" x14ac:dyDescent="0.2">
      <c r="A25" s="208"/>
      <c r="B25" s="174"/>
      <c r="C25" s="174"/>
      <c r="D25" s="174"/>
      <c r="E25" s="174"/>
      <c r="F25" s="174"/>
      <c r="G25" s="160"/>
      <c r="H25" s="105"/>
      <c r="I25" s="148"/>
      <c r="J25" s="210"/>
      <c r="K25" s="191"/>
      <c r="L25" s="206"/>
      <c r="M25" s="24">
        <f>'01-Mapa de riesgo'!L25</f>
        <v>0</v>
      </c>
      <c r="N25" s="25">
        <f>'01-Mapa de riesgo'!M25</f>
        <v>0</v>
      </c>
      <c r="O25" s="25">
        <f>'01-Mapa de riesgo'!N25</f>
        <v>0</v>
      </c>
      <c r="P25" s="189" t="s">
        <v>263</v>
      </c>
      <c r="Q25" s="190"/>
      <c r="R25" s="213"/>
    </row>
    <row r="26" spans="1:18" ht="62.45" customHeight="1" thickBot="1" x14ac:dyDescent="0.25">
      <c r="A26" s="212"/>
      <c r="B26" s="186"/>
      <c r="C26" s="186"/>
      <c r="D26" s="186"/>
      <c r="E26" s="186"/>
      <c r="F26" s="186"/>
      <c r="G26" s="187"/>
      <c r="H26" s="143"/>
      <c r="I26" s="149"/>
      <c r="J26" s="218"/>
      <c r="K26" s="220"/>
      <c r="L26" s="221"/>
      <c r="M26" s="27">
        <f>'01-Mapa de riesgo'!L26</f>
        <v>0</v>
      </c>
      <c r="N26" s="26">
        <f>'01-Mapa de riesgo'!M26</f>
        <v>0</v>
      </c>
      <c r="O26" s="26">
        <f>'01-Mapa de riesgo'!N26</f>
        <v>0</v>
      </c>
      <c r="P26" s="215" t="s">
        <v>263</v>
      </c>
      <c r="Q26" s="216"/>
      <c r="R26" s="214"/>
    </row>
  </sheetData>
  <sheetProtection password="CCF7" sheet="1" objects="1" scenarios="1" formatRows="0" insertRows="0" deleteRows="0" selectLockedCells="1"/>
  <mergeCells count="115">
    <mergeCell ref="L15:L17"/>
    <mergeCell ref="K9:K11"/>
    <mergeCell ref="H18:H20"/>
    <mergeCell ref="H21:H23"/>
    <mergeCell ref="H24:H26"/>
    <mergeCell ref="L18:L20"/>
    <mergeCell ref="J18:J20"/>
    <mergeCell ref="G21:G23"/>
    <mergeCell ref="G24:G26"/>
    <mergeCell ref="J21:J23"/>
    <mergeCell ref="J24:J26"/>
    <mergeCell ref="I21:I23"/>
    <mergeCell ref="K21:K23"/>
    <mergeCell ref="L21:L23"/>
    <mergeCell ref="I18:I20"/>
    <mergeCell ref="K18:K20"/>
    <mergeCell ref="I24:I26"/>
    <mergeCell ref="K24:K26"/>
    <mergeCell ref="L24:L26"/>
    <mergeCell ref="I12:I14"/>
    <mergeCell ref="K12:K14"/>
    <mergeCell ref="L12:L14"/>
    <mergeCell ref="J12:J14"/>
    <mergeCell ref="J15:J17"/>
    <mergeCell ref="R15:R17"/>
    <mergeCell ref="R12:R14"/>
    <mergeCell ref="R9:R11"/>
    <mergeCell ref="R18:R20"/>
    <mergeCell ref="P17:Q17"/>
    <mergeCell ref="P18:Q18"/>
    <mergeCell ref="P19:Q19"/>
    <mergeCell ref="P20:Q20"/>
    <mergeCell ref="P21:Q21"/>
    <mergeCell ref="P15:Q15"/>
    <mergeCell ref="P16:Q16"/>
    <mergeCell ref="A21:A23"/>
    <mergeCell ref="B21:B23"/>
    <mergeCell ref="C21:C23"/>
    <mergeCell ref="D21:D23"/>
    <mergeCell ref="E21:E23"/>
    <mergeCell ref="F21:F23"/>
    <mergeCell ref="A24:A26"/>
    <mergeCell ref="R24:R26"/>
    <mergeCell ref="R21:R23"/>
    <mergeCell ref="P22:Q22"/>
    <mergeCell ref="P23:Q23"/>
    <mergeCell ref="P24:Q24"/>
    <mergeCell ref="P25:Q25"/>
    <mergeCell ref="P26:Q26"/>
    <mergeCell ref="B12:B14"/>
    <mergeCell ref="C12:C14"/>
    <mergeCell ref="D12:D14"/>
    <mergeCell ref="E12:E14"/>
    <mergeCell ref="B24:B26"/>
    <mergeCell ref="C24:C26"/>
    <mergeCell ref="D24:D26"/>
    <mergeCell ref="E24:E26"/>
    <mergeCell ref="F24:F26"/>
    <mergeCell ref="A9:A11"/>
    <mergeCell ref="B9:B11"/>
    <mergeCell ref="C9:C11"/>
    <mergeCell ref="D9:D11"/>
    <mergeCell ref="J9:J11"/>
    <mergeCell ref="H9:H11"/>
    <mergeCell ref="B7:F7"/>
    <mergeCell ref="D18:D20"/>
    <mergeCell ref="E18:E20"/>
    <mergeCell ref="F18:F20"/>
    <mergeCell ref="G18:G20"/>
    <mergeCell ref="A18:A20"/>
    <mergeCell ref="B18:B20"/>
    <mergeCell ref="C18:C20"/>
    <mergeCell ref="F12:F14"/>
    <mergeCell ref="G12:G14"/>
    <mergeCell ref="A15:A17"/>
    <mergeCell ref="B15:B17"/>
    <mergeCell ref="C15:C17"/>
    <mergeCell ref="D15:D17"/>
    <mergeCell ref="E15:E17"/>
    <mergeCell ref="F15:F17"/>
    <mergeCell ref="G15:G17"/>
    <mergeCell ref="A12:A14"/>
    <mergeCell ref="H15:H17"/>
    <mergeCell ref="I15:I17"/>
    <mergeCell ref="K15:K17"/>
    <mergeCell ref="A5:C5"/>
    <mergeCell ref="A6:C6"/>
    <mergeCell ref="B2:O2"/>
    <mergeCell ref="G7:G8"/>
    <mergeCell ref="D6:R6"/>
    <mergeCell ref="I7:I8"/>
    <mergeCell ref="P5:Q5"/>
    <mergeCell ref="K5:O5"/>
    <mergeCell ref="D5:H5"/>
    <mergeCell ref="B3:O3"/>
    <mergeCell ref="R7:R8"/>
    <mergeCell ref="H7:H8"/>
    <mergeCell ref="I5:J5"/>
    <mergeCell ref="J7:L7"/>
    <mergeCell ref="A7:A8"/>
    <mergeCell ref="L9:L11"/>
    <mergeCell ref="E9:E11"/>
    <mergeCell ref="F9:F11"/>
    <mergeCell ref="M7:Q7"/>
    <mergeCell ref="G9:G11"/>
    <mergeCell ref="I9:I11"/>
    <mergeCell ref="T13:T14"/>
    <mergeCell ref="P8:Q8"/>
    <mergeCell ref="P9:Q9"/>
    <mergeCell ref="P10:Q10"/>
    <mergeCell ref="P11:Q11"/>
    <mergeCell ref="P12:Q12"/>
    <mergeCell ref="P13:Q13"/>
    <mergeCell ref="P14:Q14"/>
    <mergeCell ref="H12:H14"/>
  </mergeCells>
  <phoneticPr fontId="4" type="noConversion"/>
  <conditionalFormatting sqref="G9:G26">
    <cfRule type="cellIs" dxfId="15" priority="23" stopIfTrue="1" operator="equal">
      <formula>1</formula>
    </cfRule>
    <cfRule type="cellIs" dxfId="14" priority="24" stopIfTrue="1" operator="between">
      <formula>1.9</formula>
      <formula>3.1</formula>
    </cfRule>
    <cfRule type="cellIs" dxfId="13" priority="25" stopIfTrue="1" operator="equal">
      <formula>4</formula>
    </cfRule>
  </conditionalFormatting>
  <conditionalFormatting sqref="G9:G26">
    <cfRule type="cellIs" dxfId="12" priority="14" operator="equal">
      <formula>"LEVE"</formula>
    </cfRule>
    <cfRule type="cellIs" dxfId="11" priority="15" operator="equal">
      <formula>"MODERADO"</formula>
    </cfRule>
    <cfRule type="cellIs" dxfId="10" priority="16" operator="equal">
      <formula>"GRAVE"</formula>
    </cfRule>
  </conditionalFormatting>
  <conditionalFormatting sqref="I9:I11">
    <cfRule type="containsText" dxfId="9" priority="12" operator="containsText" text="NO">
      <formula>NOT(ISERROR(SEARCH("NO",I9)))</formula>
    </cfRule>
    <cfRule type="containsText" dxfId="8" priority="13" operator="containsText" text="SI">
      <formula>NOT(ISERROR(SEARCH("SI",I9)))</formula>
    </cfRule>
  </conditionalFormatting>
  <conditionalFormatting sqref="I12:I26">
    <cfRule type="containsText" dxfId="7" priority="10" operator="containsText" text="NO">
      <formula>NOT(ISERROR(SEARCH("NO",I12)))</formula>
    </cfRule>
    <cfRule type="containsText" dxfId="6" priority="11" operator="containsText" text="SI">
      <formula>NOT(ISERROR(SEARCH("SI",I12)))</formula>
    </cfRule>
  </conditionalFormatting>
  <conditionalFormatting sqref="R9:R11">
    <cfRule type="containsText" dxfId="5" priority="7" operator="containsText" text="CONTINUA LA ACCIÓN ANTERIOR">
      <formula>NOT(ISERROR(SEARCH("CONTINUA LA ACCIÓN ANTERIOR",R9)))</formula>
    </cfRule>
    <cfRule type="containsText" dxfId="4" priority="8" operator="containsText" text="REQUIERE NUEVA ACCIÓN">
      <formula>NOT(ISERROR(SEARCH("REQUIERE NUEVA ACCIÓN",R9)))</formula>
    </cfRule>
    <cfRule type="containsText" dxfId="3" priority="9" operator="containsText" text="RIESGO CONTROLADO">
      <formula>NOT(ISERROR(SEARCH("RIESGO CONTROLADO",R9)))</formula>
    </cfRule>
  </conditionalFormatting>
  <conditionalFormatting sqref="R12:R26">
    <cfRule type="containsText" dxfId="2" priority="1" operator="containsText" text="CONTINUA LA ACCIÓN ANTERIOR">
      <formula>NOT(ISERROR(SEARCH("CONTINUA LA ACCIÓN ANTERIOR",R12)))</formula>
    </cfRule>
    <cfRule type="containsText" dxfId="1" priority="2" operator="containsText" text="REQUIERE NUEVA ACCIÓN">
      <formula>NOT(ISERROR(SEARCH("REQUIERE NUEVA ACCIÓN",R12)))</formula>
    </cfRule>
    <cfRule type="containsText" dxfId="0" priority="3" operator="containsText" text="RIESGO CONTROLADO">
      <formula>NOT(ISERROR(SEARCH("RIESGO CONTROLADO",R12)))</formula>
    </cfRule>
  </conditionalFormatting>
  <dataValidations xWindow="623" yWindow="545" count="8">
    <dataValidation type="date" operator="greaterThan" allowBlank="1" showInputMessage="1" showErrorMessage="1" errorTitle="ERROR EN LA FECHA" error="Introduzca la fecha en la cual realiza el seguimiento al plan de manejo de riesgos (debe ser mayor a la fecha de elaboración del plan de manejo de riesgos)" promptTitle="FECHA DE REVISIÓN DEL PLAN" prompt="DD/MM/AAAA" sqref="R5">
      <formula1>39965</formula1>
    </dataValidation>
    <dataValidation type="date" operator="greaterThan" allowBlank="1" showInputMessage="1" showErrorMessage="1" errorTitle="INTRODUZCA FECHA" error="DD/MM/AA" promptTitle="FECHA DE ELABORACIÓN" prompt="Ingrese la fecha en la cual elabora el plan de manejo de riesgos" sqref="Q3">
      <formula1>#REF!</formula1>
    </dataValidation>
    <dataValidation allowBlank="1" showErrorMessage="1" sqref="P12 P21 P18 P15 P24"/>
    <dataValidation allowBlank="1" showInputMessage="1" showErrorMessage="1" promptTitle="Limitación del control" prompt="Describa brevemente los problemas o limitantes tenidos al momento de aplicar el control establecido" sqref="P9"/>
    <dataValidation allowBlank="1" showInputMessage="1" showErrorMessage="1" promptTitle="FACTORES DE RIESGO" prompt="Seleccione el factor de riesgo interno o externo" sqref="B9:B26"/>
    <dataValidation type="list" allowBlank="1" showInputMessage="1" showErrorMessage="1" promptTitle="Plan de Mitigación" prompt="Establezca si tiene Plan de Mitigacion" sqref="I9:I26">
      <formula1>"SI, NO"</formula1>
    </dataValidation>
    <dataValidation allowBlank="1" showInputMessage="1" showErrorMessage="1" promptTitle="Análisis del indicador" prompt="Describa brevemente el comportamiento del indicador" sqref="L9:L26"/>
    <dataValidation type="list" allowBlank="1" showInputMessage="1" showErrorMessage="1" promptTitle="SITUACION DEL RIESGO" prompt="Evalue luego del seguimiento el riesgo." sqref="R9:R26">
      <formula1>"RIESGO CONTROLADO, REQUIERE NUEVA ACCIÓN, CONTINUA LA ACCIÓN ANTERIOR"</formula1>
    </dataValidation>
  </dataValidations>
  <pageMargins left="1.3779527559055118" right="0.15748031496062992" top="0.59055118110236227" bottom="0.39370078740157483" header="0" footer="0"/>
  <pageSetup scale="32" fitToHeight="10" orientation="landscape"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18</v>
      </c>
    </row>
    <row r="3" spans="1:2" x14ac:dyDescent="0.2">
      <c r="A3" s="7" t="s">
        <v>19</v>
      </c>
    </row>
    <row r="5" spans="1:2" x14ac:dyDescent="0.2">
      <c r="A5">
        <v>1</v>
      </c>
      <c r="B5" t="s">
        <v>20</v>
      </c>
    </row>
    <row r="6" spans="1:2" x14ac:dyDescent="0.2">
      <c r="A6">
        <v>2</v>
      </c>
      <c r="B6" t="s">
        <v>21</v>
      </c>
    </row>
    <row r="7" spans="1:2" x14ac:dyDescent="0.2">
      <c r="A7">
        <v>3</v>
      </c>
      <c r="B7" t="s">
        <v>22</v>
      </c>
    </row>
    <row r="8" spans="1:2" x14ac:dyDescent="0.2">
      <c r="A8">
        <v>5</v>
      </c>
      <c r="B8" t="s">
        <v>23</v>
      </c>
    </row>
    <row r="9" spans="1:2" x14ac:dyDescent="0.2">
      <c r="A9">
        <v>6</v>
      </c>
      <c r="B9" t="s">
        <v>24</v>
      </c>
    </row>
    <row r="10" spans="1:2" x14ac:dyDescent="0.2">
      <c r="A10">
        <v>7</v>
      </c>
      <c r="B10" t="s">
        <v>25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topLeftCell="B33" zoomScaleNormal="100" workbookViewId="0">
      <selection activeCell="M49" sqref="M49:M50"/>
    </sheetView>
  </sheetViews>
  <sheetFormatPr baseColWidth="10" defaultColWidth="11.42578125" defaultRowHeight="12.75" x14ac:dyDescent="0.2"/>
  <cols>
    <col min="1" max="1" width="11.42578125" style="21"/>
    <col min="2" max="2" width="1.5703125" style="21" customWidth="1"/>
    <col min="3" max="8" width="11.7109375" customWidth="1"/>
    <col min="9" max="10" width="1.5703125" customWidth="1"/>
    <col min="11" max="11" width="9.7109375" customWidth="1"/>
    <col min="12" max="12" width="9.85546875" customWidth="1"/>
    <col min="13" max="17" width="13.7109375" customWidth="1"/>
    <col min="18" max="18" width="1.5703125" customWidth="1"/>
    <col min="250" max="250" width="53.85546875" customWidth="1"/>
    <col min="251" max="251" width="4.140625" customWidth="1"/>
    <col min="252" max="252" width="3.7109375" customWidth="1"/>
    <col min="253" max="254" width="4.7109375" customWidth="1"/>
    <col min="255" max="255" width="8.7109375" customWidth="1"/>
    <col min="256" max="258" width="16.7109375" customWidth="1"/>
    <col min="259" max="259" width="3.7109375" customWidth="1"/>
    <col min="506" max="506" width="53.85546875" customWidth="1"/>
    <col min="507" max="507" width="4.140625" customWidth="1"/>
    <col min="508" max="508" width="3.7109375" customWidth="1"/>
    <col min="509" max="510" width="4.7109375" customWidth="1"/>
    <col min="511" max="511" width="8.7109375" customWidth="1"/>
    <col min="512" max="514" width="16.7109375" customWidth="1"/>
    <col min="515" max="515" width="3.7109375" customWidth="1"/>
    <col min="762" max="762" width="53.85546875" customWidth="1"/>
    <col min="763" max="763" width="4.140625" customWidth="1"/>
    <col min="764" max="764" width="3.7109375" customWidth="1"/>
    <col min="765" max="766" width="4.7109375" customWidth="1"/>
    <col min="767" max="767" width="8.7109375" customWidth="1"/>
    <col min="768" max="770" width="16.7109375" customWidth="1"/>
    <col min="771" max="771" width="3.7109375" customWidth="1"/>
    <col min="1018" max="1018" width="53.85546875" customWidth="1"/>
    <col min="1019" max="1019" width="4.140625" customWidth="1"/>
    <col min="1020" max="1020" width="3.7109375" customWidth="1"/>
    <col min="1021" max="1022" width="4.7109375" customWidth="1"/>
    <col min="1023" max="1023" width="8.7109375" customWidth="1"/>
    <col min="1024" max="1026" width="16.7109375" customWidth="1"/>
    <col min="1027" max="1027" width="3.7109375" customWidth="1"/>
    <col min="1274" max="1274" width="53.85546875" customWidth="1"/>
    <col min="1275" max="1275" width="4.140625" customWidth="1"/>
    <col min="1276" max="1276" width="3.7109375" customWidth="1"/>
    <col min="1277" max="1278" width="4.7109375" customWidth="1"/>
    <col min="1279" max="1279" width="8.7109375" customWidth="1"/>
    <col min="1280" max="1282" width="16.7109375" customWidth="1"/>
    <col min="1283" max="1283" width="3.7109375" customWidth="1"/>
    <col min="1530" max="1530" width="53.85546875" customWidth="1"/>
    <col min="1531" max="1531" width="4.140625" customWidth="1"/>
    <col min="1532" max="1532" width="3.7109375" customWidth="1"/>
    <col min="1533" max="1534" width="4.7109375" customWidth="1"/>
    <col min="1535" max="1535" width="8.7109375" customWidth="1"/>
    <col min="1536" max="1538" width="16.7109375" customWidth="1"/>
    <col min="1539" max="1539" width="3.7109375" customWidth="1"/>
    <col min="1786" max="1786" width="53.85546875" customWidth="1"/>
    <col min="1787" max="1787" width="4.140625" customWidth="1"/>
    <col min="1788" max="1788" width="3.7109375" customWidth="1"/>
    <col min="1789" max="1790" width="4.7109375" customWidth="1"/>
    <col min="1791" max="1791" width="8.7109375" customWidth="1"/>
    <col min="1792" max="1794" width="16.7109375" customWidth="1"/>
    <col min="1795" max="1795" width="3.7109375" customWidth="1"/>
    <col min="2042" max="2042" width="53.85546875" customWidth="1"/>
    <col min="2043" max="2043" width="4.140625" customWidth="1"/>
    <col min="2044" max="2044" width="3.7109375" customWidth="1"/>
    <col min="2045" max="2046" width="4.7109375" customWidth="1"/>
    <col min="2047" max="2047" width="8.7109375" customWidth="1"/>
    <col min="2048" max="2050" width="16.7109375" customWidth="1"/>
    <col min="2051" max="2051" width="3.7109375" customWidth="1"/>
    <col min="2298" max="2298" width="53.85546875" customWidth="1"/>
    <col min="2299" max="2299" width="4.140625" customWidth="1"/>
    <col min="2300" max="2300" width="3.7109375" customWidth="1"/>
    <col min="2301" max="2302" width="4.7109375" customWidth="1"/>
    <col min="2303" max="2303" width="8.7109375" customWidth="1"/>
    <col min="2304" max="2306" width="16.7109375" customWidth="1"/>
    <col min="2307" max="2307" width="3.7109375" customWidth="1"/>
    <col min="2554" max="2554" width="53.85546875" customWidth="1"/>
    <col min="2555" max="2555" width="4.140625" customWidth="1"/>
    <col min="2556" max="2556" width="3.7109375" customWidth="1"/>
    <col min="2557" max="2558" width="4.7109375" customWidth="1"/>
    <col min="2559" max="2559" width="8.7109375" customWidth="1"/>
    <col min="2560" max="2562" width="16.7109375" customWidth="1"/>
    <col min="2563" max="2563" width="3.7109375" customWidth="1"/>
    <col min="2810" max="2810" width="53.85546875" customWidth="1"/>
    <col min="2811" max="2811" width="4.140625" customWidth="1"/>
    <col min="2812" max="2812" width="3.7109375" customWidth="1"/>
    <col min="2813" max="2814" width="4.7109375" customWidth="1"/>
    <col min="2815" max="2815" width="8.7109375" customWidth="1"/>
    <col min="2816" max="2818" width="16.7109375" customWidth="1"/>
    <col min="2819" max="2819" width="3.7109375" customWidth="1"/>
    <col min="3066" max="3066" width="53.85546875" customWidth="1"/>
    <col min="3067" max="3067" width="4.140625" customWidth="1"/>
    <col min="3068" max="3068" width="3.7109375" customWidth="1"/>
    <col min="3069" max="3070" width="4.7109375" customWidth="1"/>
    <col min="3071" max="3071" width="8.7109375" customWidth="1"/>
    <col min="3072" max="3074" width="16.7109375" customWidth="1"/>
    <col min="3075" max="3075" width="3.7109375" customWidth="1"/>
    <col min="3322" max="3322" width="53.85546875" customWidth="1"/>
    <col min="3323" max="3323" width="4.140625" customWidth="1"/>
    <col min="3324" max="3324" width="3.7109375" customWidth="1"/>
    <col min="3325" max="3326" width="4.7109375" customWidth="1"/>
    <col min="3327" max="3327" width="8.7109375" customWidth="1"/>
    <col min="3328" max="3330" width="16.7109375" customWidth="1"/>
    <col min="3331" max="3331" width="3.7109375" customWidth="1"/>
    <col min="3578" max="3578" width="53.85546875" customWidth="1"/>
    <col min="3579" max="3579" width="4.140625" customWidth="1"/>
    <col min="3580" max="3580" width="3.7109375" customWidth="1"/>
    <col min="3581" max="3582" width="4.7109375" customWidth="1"/>
    <col min="3583" max="3583" width="8.7109375" customWidth="1"/>
    <col min="3584" max="3586" width="16.7109375" customWidth="1"/>
    <col min="3587" max="3587" width="3.7109375" customWidth="1"/>
    <col min="3834" max="3834" width="53.85546875" customWidth="1"/>
    <col min="3835" max="3835" width="4.140625" customWidth="1"/>
    <col min="3836" max="3836" width="3.7109375" customWidth="1"/>
    <col min="3837" max="3838" width="4.7109375" customWidth="1"/>
    <col min="3839" max="3839" width="8.7109375" customWidth="1"/>
    <col min="3840" max="3842" width="16.7109375" customWidth="1"/>
    <col min="3843" max="3843" width="3.7109375" customWidth="1"/>
    <col min="4090" max="4090" width="53.85546875" customWidth="1"/>
    <col min="4091" max="4091" width="4.140625" customWidth="1"/>
    <col min="4092" max="4092" width="3.7109375" customWidth="1"/>
    <col min="4093" max="4094" width="4.7109375" customWidth="1"/>
    <col min="4095" max="4095" width="8.7109375" customWidth="1"/>
    <col min="4096" max="4098" width="16.7109375" customWidth="1"/>
    <col min="4099" max="4099" width="3.7109375" customWidth="1"/>
    <col min="4346" max="4346" width="53.85546875" customWidth="1"/>
    <col min="4347" max="4347" width="4.140625" customWidth="1"/>
    <col min="4348" max="4348" width="3.7109375" customWidth="1"/>
    <col min="4349" max="4350" width="4.7109375" customWidth="1"/>
    <col min="4351" max="4351" width="8.7109375" customWidth="1"/>
    <col min="4352" max="4354" width="16.7109375" customWidth="1"/>
    <col min="4355" max="4355" width="3.7109375" customWidth="1"/>
    <col min="4602" max="4602" width="53.85546875" customWidth="1"/>
    <col min="4603" max="4603" width="4.140625" customWidth="1"/>
    <col min="4604" max="4604" width="3.7109375" customWidth="1"/>
    <col min="4605" max="4606" width="4.7109375" customWidth="1"/>
    <col min="4607" max="4607" width="8.7109375" customWidth="1"/>
    <col min="4608" max="4610" width="16.7109375" customWidth="1"/>
    <col min="4611" max="4611" width="3.7109375" customWidth="1"/>
    <col min="4858" max="4858" width="53.85546875" customWidth="1"/>
    <col min="4859" max="4859" width="4.140625" customWidth="1"/>
    <col min="4860" max="4860" width="3.7109375" customWidth="1"/>
    <col min="4861" max="4862" width="4.7109375" customWidth="1"/>
    <col min="4863" max="4863" width="8.7109375" customWidth="1"/>
    <col min="4864" max="4866" width="16.7109375" customWidth="1"/>
    <col min="4867" max="4867" width="3.7109375" customWidth="1"/>
    <col min="5114" max="5114" width="53.85546875" customWidth="1"/>
    <col min="5115" max="5115" width="4.140625" customWidth="1"/>
    <col min="5116" max="5116" width="3.7109375" customWidth="1"/>
    <col min="5117" max="5118" width="4.7109375" customWidth="1"/>
    <col min="5119" max="5119" width="8.7109375" customWidth="1"/>
    <col min="5120" max="5122" width="16.7109375" customWidth="1"/>
    <col min="5123" max="5123" width="3.7109375" customWidth="1"/>
    <col min="5370" max="5370" width="53.85546875" customWidth="1"/>
    <col min="5371" max="5371" width="4.140625" customWidth="1"/>
    <col min="5372" max="5372" width="3.7109375" customWidth="1"/>
    <col min="5373" max="5374" width="4.7109375" customWidth="1"/>
    <col min="5375" max="5375" width="8.7109375" customWidth="1"/>
    <col min="5376" max="5378" width="16.7109375" customWidth="1"/>
    <col min="5379" max="5379" width="3.7109375" customWidth="1"/>
    <col min="5626" max="5626" width="53.85546875" customWidth="1"/>
    <col min="5627" max="5627" width="4.140625" customWidth="1"/>
    <col min="5628" max="5628" width="3.7109375" customWidth="1"/>
    <col min="5629" max="5630" width="4.7109375" customWidth="1"/>
    <col min="5631" max="5631" width="8.7109375" customWidth="1"/>
    <col min="5632" max="5634" width="16.7109375" customWidth="1"/>
    <col min="5635" max="5635" width="3.7109375" customWidth="1"/>
    <col min="5882" max="5882" width="53.85546875" customWidth="1"/>
    <col min="5883" max="5883" width="4.140625" customWidth="1"/>
    <col min="5884" max="5884" width="3.7109375" customWidth="1"/>
    <col min="5885" max="5886" width="4.7109375" customWidth="1"/>
    <col min="5887" max="5887" width="8.7109375" customWidth="1"/>
    <col min="5888" max="5890" width="16.7109375" customWidth="1"/>
    <col min="5891" max="5891" width="3.7109375" customWidth="1"/>
    <col min="6138" max="6138" width="53.85546875" customWidth="1"/>
    <col min="6139" max="6139" width="4.140625" customWidth="1"/>
    <col min="6140" max="6140" width="3.7109375" customWidth="1"/>
    <col min="6141" max="6142" width="4.7109375" customWidth="1"/>
    <col min="6143" max="6143" width="8.7109375" customWidth="1"/>
    <col min="6144" max="6146" width="16.7109375" customWidth="1"/>
    <col min="6147" max="6147" width="3.7109375" customWidth="1"/>
    <col min="6394" max="6394" width="53.85546875" customWidth="1"/>
    <col min="6395" max="6395" width="4.140625" customWidth="1"/>
    <col min="6396" max="6396" width="3.7109375" customWidth="1"/>
    <col min="6397" max="6398" width="4.7109375" customWidth="1"/>
    <col min="6399" max="6399" width="8.7109375" customWidth="1"/>
    <col min="6400" max="6402" width="16.7109375" customWidth="1"/>
    <col min="6403" max="6403" width="3.7109375" customWidth="1"/>
    <col min="6650" max="6650" width="53.85546875" customWidth="1"/>
    <col min="6651" max="6651" width="4.140625" customWidth="1"/>
    <col min="6652" max="6652" width="3.7109375" customWidth="1"/>
    <col min="6653" max="6654" width="4.7109375" customWidth="1"/>
    <col min="6655" max="6655" width="8.7109375" customWidth="1"/>
    <col min="6656" max="6658" width="16.7109375" customWidth="1"/>
    <col min="6659" max="6659" width="3.7109375" customWidth="1"/>
    <col min="6906" max="6906" width="53.85546875" customWidth="1"/>
    <col min="6907" max="6907" width="4.140625" customWidth="1"/>
    <col min="6908" max="6908" width="3.7109375" customWidth="1"/>
    <col min="6909" max="6910" width="4.7109375" customWidth="1"/>
    <col min="6911" max="6911" width="8.7109375" customWidth="1"/>
    <col min="6912" max="6914" width="16.7109375" customWidth="1"/>
    <col min="6915" max="6915" width="3.7109375" customWidth="1"/>
    <col min="7162" max="7162" width="53.85546875" customWidth="1"/>
    <col min="7163" max="7163" width="4.140625" customWidth="1"/>
    <col min="7164" max="7164" width="3.7109375" customWidth="1"/>
    <col min="7165" max="7166" width="4.7109375" customWidth="1"/>
    <col min="7167" max="7167" width="8.7109375" customWidth="1"/>
    <col min="7168" max="7170" width="16.7109375" customWidth="1"/>
    <col min="7171" max="7171" width="3.7109375" customWidth="1"/>
    <col min="7418" max="7418" width="53.85546875" customWidth="1"/>
    <col min="7419" max="7419" width="4.140625" customWidth="1"/>
    <col min="7420" max="7420" width="3.7109375" customWidth="1"/>
    <col min="7421" max="7422" width="4.7109375" customWidth="1"/>
    <col min="7423" max="7423" width="8.7109375" customWidth="1"/>
    <col min="7424" max="7426" width="16.7109375" customWidth="1"/>
    <col min="7427" max="7427" width="3.7109375" customWidth="1"/>
    <col min="7674" max="7674" width="53.85546875" customWidth="1"/>
    <col min="7675" max="7675" width="4.140625" customWidth="1"/>
    <col min="7676" max="7676" width="3.7109375" customWidth="1"/>
    <col min="7677" max="7678" width="4.7109375" customWidth="1"/>
    <col min="7679" max="7679" width="8.7109375" customWidth="1"/>
    <col min="7680" max="7682" width="16.7109375" customWidth="1"/>
    <col min="7683" max="7683" width="3.7109375" customWidth="1"/>
    <col min="7930" max="7930" width="53.85546875" customWidth="1"/>
    <col min="7931" max="7931" width="4.140625" customWidth="1"/>
    <col min="7932" max="7932" width="3.7109375" customWidth="1"/>
    <col min="7933" max="7934" width="4.7109375" customWidth="1"/>
    <col min="7935" max="7935" width="8.7109375" customWidth="1"/>
    <col min="7936" max="7938" width="16.7109375" customWidth="1"/>
    <col min="7939" max="7939" width="3.7109375" customWidth="1"/>
    <col min="8186" max="8186" width="53.85546875" customWidth="1"/>
    <col min="8187" max="8187" width="4.140625" customWidth="1"/>
    <col min="8188" max="8188" width="3.7109375" customWidth="1"/>
    <col min="8189" max="8190" width="4.7109375" customWidth="1"/>
    <col min="8191" max="8191" width="8.7109375" customWidth="1"/>
    <col min="8192" max="8194" width="16.7109375" customWidth="1"/>
    <col min="8195" max="8195" width="3.7109375" customWidth="1"/>
    <col min="8442" max="8442" width="53.85546875" customWidth="1"/>
    <col min="8443" max="8443" width="4.140625" customWidth="1"/>
    <col min="8444" max="8444" width="3.7109375" customWidth="1"/>
    <col min="8445" max="8446" width="4.7109375" customWidth="1"/>
    <col min="8447" max="8447" width="8.7109375" customWidth="1"/>
    <col min="8448" max="8450" width="16.7109375" customWidth="1"/>
    <col min="8451" max="8451" width="3.7109375" customWidth="1"/>
    <col min="8698" max="8698" width="53.85546875" customWidth="1"/>
    <col min="8699" max="8699" width="4.140625" customWidth="1"/>
    <col min="8700" max="8700" width="3.7109375" customWidth="1"/>
    <col min="8701" max="8702" width="4.7109375" customWidth="1"/>
    <col min="8703" max="8703" width="8.7109375" customWidth="1"/>
    <col min="8704" max="8706" width="16.7109375" customWidth="1"/>
    <col min="8707" max="8707" width="3.7109375" customWidth="1"/>
    <col min="8954" max="8954" width="53.85546875" customWidth="1"/>
    <col min="8955" max="8955" width="4.140625" customWidth="1"/>
    <col min="8956" max="8956" width="3.7109375" customWidth="1"/>
    <col min="8957" max="8958" width="4.7109375" customWidth="1"/>
    <col min="8959" max="8959" width="8.7109375" customWidth="1"/>
    <col min="8960" max="8962" width="16.7109375" customWidth="1"/>
    <col min="8963" max="8963" width="3.7109375" customWidth="1"/>
    <col min="9210" max="9210" width="53.85546875" customWidth="1"/>
    <col min="9211" max="9211" width="4.140625" customWidth="1"/>
    <col min="9212" max="9212" width="3.7109375" customWidth="1"/>
    <col min="9213" max="9214" width="4.7109375" customWidth="1"/>
    <col min="9215" max="9215" width="8.7109375" customWidth="1"/>
    <col min="9216" max="9218" width="16.7109375" customWidth="1"/>
    <col min="9219" max="9219" width="3.7109375" customWidth="1"/>
    <col min="9466" max="9466" width="53.85546875" customWidth="1"/>
    <col min="9467" max="9467" width="4.140625" customWidth="1"/>
    <col min="9468" max="9468" width="3.7109375" customWidth="1"/>
    <col min="9469" max="9470" width="4.7109375" customWidth="1"/>
    <col min="9471" max="9471" width="8.7109375" customWidth="1"/>
    <col min="9472" max="9474" width="16.7109375" customWidth="1"/>
    <col min="9475" max="9475" width="3.7109375" customWidth="1"/>
    <col min="9722" max="9722" width="53.85546875" customWidth="1"/>
    <col min="9723" max="9723" width="4.140625" customWidth="1"/>
    <col min="9724" max="9724" width="3.7109375" customWidth="1"/>
    <col min="9725" max="9726" width="4.7109375" customWidth="1"/>
    <col min="9727" max="9727" width="8.7109375" customWidth="1"/>
    <col min="9728" max="9730" width="16.7109375" customWidth="1"/>
    <col min="9731" max="9731" width="3.7109375" customWidth="1"/>
    <col min="9978" max="9978" width="53.85546875" customWidth="1"/>
    <col min="9979" max="9979" width="4.140625" customWidth="1"/>
    <col min="9980" max="9980" width="3.7109375" customWidth="1"/>
    <col min="9981" max="9982" width="4.7109375" customWidth="1"/>
    <col min="9983" max="9983" width="8.7109375" customWidth="1"/>
    <col min="9984" max="9986" width="16.7109375" customWidth="1"/>
    <col min="9987" max="9987" width="3.7109375" customWidth="1"/>
    <col min="10234" max="10234" width="53.85546875" customWidth="1"/>
    <col min="10235" max="10235" width="4.140625" customWidth="1"/>
    <col min="10236" max="10236" width="3.7109375" customWidth="1"/>
    <col min="10237" max="10238" width="4.7109375" customWidth="1"/>
    <col min="10239" max="10239" width="8.7109375" customWidth="1"/>
    <col min="10240" max="10242" width="16.7109375" customWidth="1"/>
    <col min="10243" max="10243" width="3.7109375" customWidth="1"/>
    <col min="10490" max="10490" width="53.85546875" customWidth="1"/>
    <col min="10491" max="10491" width="4.140625" customWidth="1"/>
    <col min="10492" max="10492" width="3.7109375" customWidth="1"/>
    <col min="10493" max="10494" width="4.7109375" customWidth="1"/>
    <col min="10495" max="10495" width="8.7109375" customWidth="1"/>
    <col min="10496" max="10498" width="16.7109375" customWidth="1"/>
    <col min="10499" max="10499" width="3.7109375" customWidth="1"/>
    <col min="10746" max="10746" width="53.85546875" customWidth="1"/>
    <col min="10747" max="10747" width="4.140625" customWidth="1"/>
    <col min="10748" max="10748" width="3.7109375" customWidth="1"/>
    <col min="10749" max="10750" width="4.7109375" customWidth="1"/>
    <col min="10751" max="10751" width="8.7109375" customWidth="1"/>
    <col min="10752" max="10754" width="16.7109375" customWidth="1"/>
    <col min="10755" max="10755" width="3.7109375" customWidth="1"/>
    <col min="11002" max="11002" width="53.85546875" customWidth="1"/>
    <col min="11003" max="11003" width="4.140625" customWidth="1"/>
    <col min="11004" max="11004" width="3.7109375" customWidth="1"/>
    <col min="11005" max="11006" width="4.7109375" customWidth="1"/>
    <col min="11007" max="11007" width="8.7109375" customWidth="1"/>
    <col min="11008" max="11010" width="16.7109375" customWidth="1"/>
    <col min="11011" max="11011" width="3.7109375" customWidth="1"/>
    <col min="11258" max="11258" width="53.85546875" customWidth="1"/>
    <col min="11259" max="11259" width="4.140625" customWidth="1"/>
    <col min="11260" max="11260" width="3.7109375" customWidth="1"/>
    <col min="11261" max="11262" width="4.7109375" customWidth="1"/>
    <col min="11263" max="11263" width="8.7109375" customWidth="1"/>
    <col min="11264" max="11266" width="16.7109375" customWidth="1"/>
    <col min="11267" max="11267" width="3.7109375" customWidth="1"/>
    <col min="11514" max="11514" width="53.85546875" customWidth="1"/>
    <col min="11515" max="11515" width="4.140625" customWidth="1"/>
    <col min="11516" max="11516" width="3.7109375" customWidth="1"/>
    <col min="11517" max="11518" width="4.7109375" customWidth="1"/>
    <col min="11519" max="11519" width="8.7109375" customWidth="1"/>
    <col min="11520" max="11522" width="16.7109375" customWidth="1"/>
    <col min="11523" max="11523" width="3.7109375" customWidth="1"/>
    <col min="11770" max="11770" width="53.85546875" customWidth="1"/>
    <col min="11771" max="11771" width="4.140625" customWidth="1"/>
    <col min="11772" max="11772" width="3.7109375" customWidth="1"/>
    <col min="11773" max="11774" width="4.7109375" customWidth="1"/>
    <col min="11775" max="11775" width="8.7109375" customWidth="1"/>
    <col min="11776" max="11778" width="16.7109375" customWidth="1"/>
    <col min="11779" max="11779" width="3.7109375" customWidth="1"/>
    <col min="12026" max="12026" width="53.85546875" customWidth="1"/>
    <col min="12027" max="12027" width="4.140625" customWidth="1"/>
    <col min="12028" max="12028" width="3.7109375" customWidth="1"/>
    <col min="12029" max="12030" width="4.7109375" customWidth="1"/>
    <col min="12031" max="12031" width="8.7109375" customWidth="1"/>
    <col min="12032" max="12034" width="16.7109375" customWidth="1"/>
    <col min="12035" max="12035" width="3.7109375" customWidth="1"/>
    <col min="12282" max="12282" width="53.85546875" customWidth="1"/>
    <col min="12283" max="12283" width="4.140625" customWidth="1"/>
    <col min="12284" max="12284" width="3.7109375" customWidth="1"/>
    <col min="12285" max="12286" width="4.7109375" customWidth="1"/>
    <col min="12287" max="12287" width="8.7109375" customWidth="1"/>
    <col min="12288" max="12290" width="16.7109375" customWidth="1"/>
    <col min="12291" max="12291" width="3.7109375" customWidth="1"/>
    <col min="12538" max="12538" width="53.85546875" customWidth="1"/>
    <col min="12539" max="12539" width="4.140625" customWidth="1"/>
    <col min="12540" max="12540" width="3.7109375" customWidth="1"/>
    <col min="12541" max="12542" width="4.7109375" customWidth="1"/>
    <col min="12543" max="12543" width="8.7109375" customWidth="1"/>
    <col min="12544" max="12546" width="16.7109375" customWidth="1"/>
    <col min="12547" max="12547" width="3.7109375" customWidth="1"/>
    <col min="12794" max="12794" width="53.85546875" customWidth="1"/>
    <col min="12795" max="12795" width="4.140625" customWidth="1"/>
    <col min="12796" max="12796" width="3.7109375" customWidth="1"/>
    <col min="12797" max="12798" width="4.7109375" customWidth="1"/>
    <col min="12799" max="12799" width="8.7109375" customWidth="1"/>
    <col min="12800" max="12802" width="16.7109375" customWidth="1"/>
    <col min="12803" max="12803" width="3.7109375" customWidth="1"/>
    <col min="13050" max="13050" width="53.85546875" customWidth="1"/>
    <col min="13051" max="13051" width="4.140625" customWidth="1"/>
    <col min="13052" max="13052" width="3.7109375" customWidth="1"/>
    <col min="13053" max="13054" width="4.7109375" customWidth="1"/>
    <col min="13055" max="13055" width="8.7109375" customWidth="1"/>
    <col min="13056" max="13058" width="16.7109375" customWidth="1"/>
    <col min="13059" max="13059" width="3.7109375" customWidth="1"/>
    <col min="13306" max="13306" width="53.85546875" customWidth="1"/>
    <col min="13307" max="13307" width="4.140625" customWidth="1"/>
    <col min="13308" max="13308" width="3.7109375" customWidth="1"/>
    <col min="13309" max="13310" width="4.7109375" customWidth="1"/>
    <col min="13311" max="13311" width="8.7109375" customWidth="1"/>
    <col min="13312" max="13314" width="16.7109375" customWidth="1"/>
    <col min="13315" max="13315" width="3.7109375" customWidth="1"/>
    <col min="13562" max="13562" width="53.85546875" customWidth="1"/>
    <col min="13563" max="13563" width="4.140625" customWidth="1"/>
    <col min="13564" max="13564" width="3.7109375" customWidth="1"/>
    <col min="13565" max="13566" width="4.7109375" customWidth="1"/>
    <col min="13567" max="13567" width="8.7109375" customWidth="1"/>
    <col min="13568" max="13570" width="16.7109375" customWidth="1"/>
    <col min="13571" max="13571" width="3.7109375" customWidth="1"/>
    <col min="13818" max="13818" width="53.85546875" customWidth="1"/>
    <col min="13819" max="13819" width="4.140625" customWidth="1"/>
    <col min="13820" max="13820" width="3.7109375" customWidth="1"/>
    <col min="13821" max="13822" width="4.7109375" customWidth="1"/>
    <col min="13823" max="13823" width="8.7109375" customWidth="1"/>
    <col min="13824" max="13826" width="16.7109375" customWidth="1"/>
    <col min="13827" max="13827" width="3.7109375" customWidth="1"/>
    <col min="14074" max="14074" width="53.85546875" customWidth="1"/>
    <col min="14075" max="14075" width="4.140625" customWidth="1"/>
    <col min="14076" max="14076" width="3.7109375" customWidth="1"/>
    <col min="14077" max="14078" width="4.7109375" customWidth="1"/>
    <col min="14079" max="14079" width="8.7109375" customWidth="1"/>
    <col min="14080" max="14082" width="16.7109375" customWidth="1"/>
    <col min="14083" max="14083" width="3.7109375" customWidth="1"/>
    <col min="14330" max="14330" width="53.85546875" customWidth="1"/>
    <col min="14331" max="14331" width="4.140625" customWidth="1"/>
    <col min="14332" max="14332" width="3.7109375" customWidth="1"/>
    <col min="14333" max="14334" width="4.7109375" customWidth="1"/>
    <col min="14335" max="14335" width="8.7109375" customWidth="1"/>
    <col min="14336" max="14338" width="16.7109375" customWidth="1"/>
    <col min="14339" max="14339" width="3.7109375" customWidth="1"/>
    <col min="14586" max="14586" width="53.85546875" customWidth="1"/>
    <col min="14587" max="14587" width="4.140625" customWidth="1"/>
    <col min="14588" max="14588" width="3.7109375" customWidth="1"/>
    <col min="14589" max="14590" width="4.7109375" customWidth="1"/>
    <col min="14591" max="14591" width="8.7109375" customWidth="1"/>
    <col min="14592" max="14594" width="16.7109375" customWidth="1"/>
    <col min="14595" max="14595" width="3.7109375" customWidth="1"/>
    <col min="14842" max="14842" width="53.85546875" customWidth="1"/>
    <col min="14843" max="14843" width="4.140625" customWidth="1"/>
    <col min="14844" max="14844" width="3.7109375" customWidth="1"/>
    <col min="14845" max="14846" width="4.7109375" customWidth="1"/>
    <col min="14847" max="14847" width="8.7109375" customWidth="1"/>
    <col min="14848" max="14850" width="16.7109375" customWidth="1"/>
    <col min="14851" max="14851" width="3.7109375" customWidth="1"/>
    <col min="15098" max="15098" width="53.85546875" customWidth="1"/>
    <col min="15099" max="15099" width="4.140625" customWidth="1"/>
    <col min="15100" max="15100" width="3.7109375" customWidth="1"/>
    <col min="15101" max="15102" width="4.7109375" customWidth="1"/>
    <col min="15103" max="15103" width="8.7109375" customWidth="1"/>
    <col min="15104" max="15106" width="16.7109375" customWidth="1"/>
    <col min="15107" max="15107" width="3.7109375" customWidth="1"/>
    <col min="15354" max="15354" width="53.85546875" customWidth="1"/>
    <col min="15355" max="15355" width="4.140625" customWidth="1"/>
    <col min="15356" max="15356" width="3.7109375" customWidth="1"/>
    <col min="15357" max="15358" width="4.7109375" customWidth="1"/>
    <col min="15359" max="15359" width="8.7109375" customWidth="1"/>
    <col min="15360" max="15362" width="16.7109375" customWidth="1"/>
    <col min="15363" max="15363" width="3.7109375" customWidth="1"/>
    <col min="15610" max="15610" width="53.85546875" customWidth="1"/>
    <col min="15611" max="15611" width="4.140625" customWidth="1"/>
    <col min="15612" max="15612" width="3.7109375" customWidth="1"/>
    <col min="15613" max="15614" width="4.7109375" customWidth="1"/>
    <col min="15615" max="15615" width="8.7109375" customWidth="1"/>
    <col min="15616" max="15618" width="16.7109375" customWidth="1"/>
    <col min="15619" max="15619" width="3.7109375" customWidth="1"/>
    <col min="15866" max="15866" width="53.85546875" customWidth="1"/>
    <col min="15867" max="15867" width="4.140625" customWidth="1"/>
    <col min="15868" max="15868" width="3.7109375" customWidth="1"/>
    <col min="15869" max="15870" width="4.7109375" customWidth="1"/>
    <col min="15871" max="15871" width="8.7109375" customWidth="1"/>
    <col min="15872" max="15874" width="16.7109375" customWidth="1"/>
    <col min="15875" max="15875" width="3.7109375" customWidth="1"/>
    <col min="16122" max="16122" width="53.85546875" customWidth="1"/>
    <col min="16123" max="16123" width="4.140625" customWidth="1"/>
    <col min="16124" max="16124" width="3.7109375" customWidth="1"/>
    <col min="16125" max="16126" width="4.7109375" customWidth="1"/>
    <col min="16127" max="16127" width="8.7109375" customWidth="1"/>
    <col min="16128" max="16130" width="16.7109375" customWidth="1"/>
    <col min="16131" max="16131" width="3.7109375" customWidth="1"/>
  </cols>
  <sheetData>
    <row r="1" spans="1:18" x14ac:dyDescent="0.2">
      <c r="A1" s="261" t="s">
        <v>102</v>
      </c>
      <c r="B1" s="262"/>
      <c r="C1" s="262"/>
      <c r="D1" s="262"/>
      <c r="E1" s="262"/>
      <c r="F1" s="262"/>
      <c r="G1" s="262"/>
      <c r="H1" s="262"/>
      <c r="I1" s="262"/>
      <c r="J1" s="262"/>
      <c r="K1" s="262"/>
      <c r="L1" s="262"/>
      <c r="M1" s="262"/>
      <c r="N1" s="262"/>
      <c r="O1" s="262"/>
      <c r="P1" s="262"/>
      <c r="Q1" s="262"/>
      <c r="R1" s="263"/>
    </row>
    <row r="2" spans="1:18" x14ac:dyDescent="0.2">
      <c r="A2" s="38"/>
      <c r="B2" s="39"/>
      <c r="C2" s="39"/>
      <c r="D2" s="39"/>
      <c r="E2" s="39"/>
      <c r="F2" s="39"/>
      <c r="G2" s="39"/>
      <c r="H2" s="39"/>
      <c r="I2" s="39"/>
      <c r="J2" s="39"/>
      <c r="K2" s="39"/>
      <c r="L2" s="39"/>
      <c r="M2" s="39"/>
      <c r="N2" s="39"/>
      <c r="O2" s="50"/>
      <c r="P2" s="50"/>
      <c r="Q2" s="39"/>
      <c r="R2" s="40"/>
    </row>
    <row r="3" spans="1:18" x14ac:dyDescent="0.2">
      <c r="A3" s="258" t="s">
        <v>101</v>
      </c>
      <c r="B3" s="259"/>
      <c r="C3" s="259"/>
      <c r="D3" s="259"/>
      <c r="E3" s="259"/>
      <c r="F3" s="259"/>
      <c r="G3" s="259"/>
      <c r="H3" s="259"/>
      <c r="I3" s="259"/>
      <c r="J3" s="259"/>
      <c r="K3" s="259"/>
      <c r="L3" s="259"/>
      <c r="M3" s="259"/>
      <c r="N3" s="259"/>
      <c r="O3" s="259"/>
      <c r="P3" s="259"/>
      <c r="Q3" s="259"/>
      <c r="R3" s="260"/>
    </row>
    <row r="4" spans="1:18" x14ac:dyDescent="0.2">
      <c r="A4" s="33"/>
      <c r="B4" s="34"/>
      <c r="C4" s="8"/>
      <c r="D4" s="8"/>
      <c r="E4" s="8"/>
      <c r="F4" s="8"/>
      <c r="G4" s="8"/>
      <c r="H4" s="8"/>
      <c r="I4" s="8"/>
      <c r="J4" s="8"/>
      <c r="K4" s="8"/>
      <c r="L4" s="8"/>
      <c r="M4" s="8"/>
      <c r="N4" s="8"/>
      <c r="O4" s="8"/>
      <c r="P4" s="8"/>
      <c r="Q4" s="8"/>
      <c r="R4" s="41"/>
    </row>
    <row r="5" spans="1:18" x14ac:dyDescent="0.2">
      <c r="A5" s="257" t="s">
        <v>97</v>
      </c>
      <c r="B5" s="257"/>
      <c r="C5" s="267">
        <v>2</v>
      </c>
      <c r="D5" s="267"/>
      <c r="E5" s="37" t="s">
        <v>98</v>
      </c>
      <c r="F5" s="265" t="s">
        <v>162</v>
      </c>
      <c r="G5" s="266"/>
      <c r="H5" s="37" t="s">
        <v>99</v>
      </c>
      <c r="I5" s="264" t="s">
        <v>100</v>
      </c>
      <c r="J5" s="264"/>
      <c r="K5" s="264"/>
      <c r="L5" s="264"/>
      <c r="M5" s="264"/>
      <c r="N5" s="286" t="s">
        <v>93</v>
      </c>
      <c r="O5" s="287"/>
      <c r="P5" s="222" t="s">
        <v>12</v>
      </c>
      <c r="Q5" s="223"/>
      <c r="R5" s="224"/>
    </row>
    <row r="6" spans="1:18" ht="13.5" thickBot="1" x14ac:dyDescent="0.25"/>
    <row r="7" spans="1:18" ht="24" customHeight="1" x14ac:dyDescent="0.2">
      <c r="A7" s="23" t="s">
        <v>27</v>
      </c>
      <c r="B7" s="276"/>
      <c r="C7" s="225" t="s">
        <v>136</v>
      </c>
      <c r="D7" s="225"/>
      <c r="E7" s="225"/>
      <c r="F7" s="225"/>
      <c r="G7" s="225"/>
      <c r="H7" s="225"/>
      <c r="I7" s="283"/>
      <c r="J7" s="280"/>
      <c r="K7" s="279" t="s">
        <v>135</v>
      </c>
      <c r="L7" s="279"/>
      <c r="M7" s="279"/>
      <c r="N7" s="279"/>
      <c r="O7" s="279"/>
      <c r="P7" s="279"/>
      <c r="Q7" s="279"/>
      <c r="R7" s="269"/>
    </row>
    <row r="8" spans="1:18" ht="15" customHeight="1" x14ac:dyDescent="0.2">
      <c r="A8" s="274" t="s">
        <v>30</v>
      </c>
      <c r="B8" s="277"/>
      <c r="C8" s="226"/>
      <c r="D8" s="226"/>
      <c r="E8" s="226"/>
      <c r="F8" s="226"/>
      <c r="G8" s="226"/>
      <c r="H8" s="226"/>
      <c r="I8" s="284"/>
      <c r="J8" s="281"/>
      <c r="K8" s="230" t="s">
        <v>41</v>
      </c>
      <c r="L8" s="230"/>
      <c r="M8" s="230"/>
      <c r="N8" s="230"/>
      <c r="O8" s="230"/>
      <c r="P8" s="230"/>
      <c r="Q8" s="230"/>
      <c r="R8" s="270"/>
    </row>
    <row r="9" spans="1:18" ht="15" customHeight="1" x14ac:dyDescent="0.2">
      <c r="A9" s="274"/>
      <c r="B9" s="277"/>
      <c r="C9" s="227" t="s">
        <v>28</v>
      </c>
      <c r="D9" s="227"/>
      <c r="E9" s="227"/>
      <c r="F9" s="227" t="s">
        <v>29</v>
      </c>
      <c r="G9" s="227"/>
      <c r="H9" s="227"/>
      <c r="I9" s="284"/>
      <c r="J9" s="281"/>
      <c r="K9" s="230"/>
      <c r="L9" s="230"/>
      <c r="M9" s="230"/>
      <c r="N9" s="230"/>
      <c r="O9" s="230"/>
      <c r="P9" s="230"/>
      <c r="Q9" s="230"/>
      <c r="R9" s="270"/>
    </row>
    <row r="10" spans="1:18" ht="15" customHeight="1" x14ac:dyDescent="0.2">
      <c r="A10" s="274"/>
      <c r="B10" s="277"/>
      <c r="C10" s="268" t="s">
        <v>46</v>
      </c>
      <c r="D10" s="268"/>
      <c r="E10" s="268"/>
      <c r="F10" s="268" t="s">
        <v>52</v>
      </c>
      <c r="G10" s="268"/>
      <c r="H10" s="268"/>
      <c r="I10" s="284"/>
      <c r="J10" s="281"/>
      <c r="K10" s="230" t="s">
        <v>129</v>
      </c>
      <c r="L10" s="230"/>
      <c r="M10" s="230"/>
      <c r="N10" s="230"/>
      <c r="O10" s="230"/>
      <c r="P10" s="230"/>
      <c r="Q10" s="230"/>
      <c r="R10" s="270"/>
    </row>
    <row r="11" spans="1:18" ht="12.75" customHeight="1" x14ac:dyDescent="0.2">
      <c r="A11" s="274"/>
      <c r="B11" s="277"/>
      <c r="C11" s="268" t="s">
        <v>47</v>
      </c>
      <c r="D11" s="268"/>
      <c r="E11" s="268"/>
      <c r="F11" s="268" t="s">
        <v>53</v>
      </c>
      <c r="G11" s="268"/>
      <c r="H11" s="268"/>
      <c r="I11" s="284"/>
      <c r="J11" s="281"/>
      <c r="K11" s="230"/>
      <c r="L11" s="230"/>
      <c r="M11" s="230"/>
      <c r="N11" s="230"/>
      <c r="O11" s="230"/>
      <c r="P11" s="230"/>
      <c r="Q11" s="230"/>
      <c r="R11" s="270"/>
    </row>
    <row r="12" spans="1:18" ht="15" customHeight="1" x14ac:dyDescent="0.2">
      <c r="A12" s="274"/>
      <c r="B12" s="277"/>
      <c r="C12" s="268" t="s">
        <v>48</v>
      </c>
      <c r="D12" s="268"/>
      <c r="E12" s="268"/>
      <c r="F12" s="268" t="s">
        <v>54</v>
      </c>
      <c r="G12" s="268"/>
      <c r="H12" s="268"/>
      <c r="I12" s="284"/>
      <c r="J12" s="281"/>
      <c r="K12" s="230"/>
      <c r="L12" s="230"/>
      <c r="M12" s="230"/>
      <c r="N12" s="230"/>
      <c r="O12" s="230"/>
      <c r="P12" s="230"/>
      <c r="Q12" s="230"/>
      <c r="R12" s="270"/>
    </row>
    <row r="13" spans="1:18" ht="12.75" customHeight="1" x14ac:dyDescent="0.2">
      <c r="A13" s="274"/>
      <c r="B13" s="277"/>
      <c r="C13" s="268" t="s">
        <v>49</v>
      </c>
      <c r="D13" s="268"/>
      <c r="E13" s="268"/>
      <c r="F13" s="268" t="s">
        <v>55</v>
      </c>
      <c r="G13" s="268"/>
      <c r="H13" s="268"/>
      <c r="I13" s="284"/>
      <c r="J13" s="281"/>
      <c r="K13" s="230" t="s">
        <v>31</v>
      </c>
      <c r="L13" s="230"/>
      <c r="M13" s="230"/>
      <c r="N13" s="230"/>
      <c r="O13" s="230"/>
      <c r="P13" s="230"/>
      <c r="Q13" s="230"/>
      <c r="R13" s="270"/>
    </row>
    <row r="14" spans="1:18" ht="12.75" customHeight="1" x14ac:dyDescent="0.2">
      <c r="A14" s="274"/>
      <c r="B14" s="277"/>
      <c r="C14" s="268" t="s">
        <v>103</v>
      </c>
      <c r="D14" s="268"/>
      <c r="E14" s="268"/>
      <c r="F14" s="268" t="s">
        <v>56</v>
      </c>
      <c r="G14" s="268"/>
      <c r="H14" s="268"/>
      <c r="I14" s="284"/>
      <c r="J14" s="281"/>
      <c r="K14" s="230"/>
      <c r="L14" s="230"/>
      <c r="M14" s="230"/>
      <c r="N14" s="230"/>
      <c r="O14" s="230"/>
      <c r="P14" s="230"/>
      <c r="Q14" s="230"/>
      <c r="R14" s="270"/>
    </row>
    <row r="15" spans="1:18" ht="12.75" customHeight="1" x14ac:dyDescent="0.2">
      <c r="A15" s="274"/>
      <c r="B15" s="277"/>
      <c r="C15" s="268" t="s">
        <v>51</v>
      </c>
      <c r="D15" s="268"/>
      <c r="E15" s="268"/>
      <c r="F15" s="268" t="s">
        <v>57</v>
      </c>
      <c r="G15" s="268"/>
      <c r="H15" s="268"/>
      <c r="I15" s="284"/>
      <c r="J15" s="281"/>
      <c r="K15" s="230" t="s">
        <v>40</v>
      </c>
      <c r="L15" s="230"/>
      <c r="M15" s="230"/>
      <c r="N15" s="230"/>
      <c r="O15" s="230"/>
      <c r="P15" s="230"/>
      <c r="Q15" s="230"/>
      <c r="R15" s="270"/>
    </row>
    <row r="16" spans="1:18" ht="12.75" customHeight="1" x14ac:dyDescent="0.2">
      <c r="A16" s="274"/>
      <c r="B16" s="277"/>
      <c r="C16" s="268" t="s">
        <v>50</v>
      </c>
      <c r="D16" s="268"/>
      <c r="E16" s="268"/>
      <c r="I16" s="284"/>
      <c r="J16" s="281"/>
      <c r="K16" s="230" t="s">
        <v>138</v>
      </c>
      <c r="L16" s="230"/>
      <c r="M16" s="230"/>
      <c r="N16" s="230"/>
      <c r="O16" s="230"/>
      <c r="P16" s="230"/>
      <c r="Q16" s="230"/>
      <c r="R16" s="270"/>
    </row>
    <row r="17" spans="1:19" ht="12.75" customHeight="1" x14ac:dyDescent="0.2">
      <c r="A17" s="274"/>
      <c r="B17" s="277"/>
      <c r="C17" s="268" t="s">
        <v>137</v>
      </c>
      <c r="D17" s="268"/>
      <c r="E17" s="268"/>
      <c r="F17" s="268"/>
      <c r="G17" s="268"/>
      <c r="H17" s="268"/>
      <c r="I17" s="284"/>
      <c r="J17" s="281"/>
      <c r="K17" s="230"/>
      <c r="L17" s="230"/>
      <c r="M17" s="230"/>
      <c r="N17" s="230"/>
      <c r="O17" s="230"/>
      <c r="P17" s="230"/>
      <c r="Q17" s="230"/>
      <c r="R17" s="270"/>
    </row>
    <row r="18" spans="1:19" ht="19.5" customHeight="1" x14ac:dyDescent="0.2">
      <c r="A18" s="274"/>
      <c r="B18" s="277"/>
      <c r="C18" s="268"/>
      <c r="D18" s="268"/>
      <c r="E18" s="268"/>
      <c r="F18" s="268"/>
      <c r="G18" s="268"/>
      <c r="H18" s="268"/>
      <c r="I18" s="284"/>
      <c r="J18" s="281"/>
      <c r="K18" s="230"/>
      <c r="L18" s="230"/>
      <c r="M18" s="230"/>
      <c r="N18" s="230"/>
      <c r="O18" s="230"/>
      <c r="P18" s="230"/>
      <c r="Q18" s="230"/>
      <c r="R18" s="270"/>
    </row>
    <row r="19" spans="1:19" ht="13.5" thickBot="1" x14ac:dyDescent="0.25">
      <c r="A19" s="275"/>
      <c r="B19" s="278"/>
      <c r="C19" s="272"/>
      <c r="D19" s="272"/>
      <c r="E19" s="272"/>
      <c r="F19" s="272"/>
      <c r="G19" s="272"/>
      <c r="H19" s="272"/>
      <c r="I19" s="285"/>
      <c r="J19" s="282"/>
      <c r="K19" s="273"/>
      <c r="L19" s="273"/>
      <c r="M19" s="273"/>
      <c r="N19" s="273"/>
      <c r="O19" s="273"/>
      <c r="P19" s="273"/>
      <c r="Q19" s="273"/>
      <c r="R19" s="271"/>
    </row>
    <row r="20" spans="1:19" ht="24" customHeight="1" x14ac:dyDescent="0.2">
      <c r="A20" s="22" t="s">
        <v>32</v>
      </c>
      <c r="B20" s="302"/>
      <c r="C20" s="226" t="s">
        <v>71</v>
      </c>
      <c r="D20" s="226"/>
      <c r="E20" s="226"/>
      <c r="F20" s="226"/>
      <c r="G20" s="226"/>
      <c r="H20" s="226"/>
      <c r="I20" s="237"/>
      <c r="J20" s="280"/>
      <c r="K20" s="8"/>
      <c r="L20" s="300" t="s">
        <v>70</v>
      </c>
      <c r="M20" s="300"/>
      <c r="N20" s="300"/>
      <c r="O20" s="300"/>
      <c r="P20" s="300"/>
      <c r="Q20" s="300"/>
      <c r="R20" s="231"/>
    </row>
    <row r="21" spans="1:19" x14ac:dyDescent="0.2">
      <c r="A21" s="274" t="s">
        <v>33</v>
      </c>
      <c r="B21" s="303"/>
      <c r="C21" s="320"/>
      <c r="D21" s="320"/>
      <c r="E21" s="320"/>
      <c r="F21" s="320"/>
      <c r="G21" s="320"/>
      <c r="H21" s="320"/>
      <c r="I21" s="238"/>
      <c r="J21" s="281"/>
      <c r="K21" s="10"/>
      <c r="L21" s="300"/>
      <c r="M21" s="300"/>
      <c r="N21" s="300"/>
      <c r="O21" s="300"/>
      <c r="P21" s="300"/>
      <c r="Q21" s="300"/>
      <c r="R21" s="232"/>
      <c r="S21" s="9"/>
    </row>
    <row r="22" spans="1:19" ht="12.75" customHeight="1" x14ac:dyDescent="0.2">
      <c r="A22" s="274"/>
      <c r="B22" s="303"/>
      <c r="C22" s="290" t="s">
        <v>59</v>
      </c>
      <c r="D22" s="290"/>
      <c r="E22" s="290"/>
      <c r="F22" s="290"/>
      <c r="G22" s="290"/>
      <c r="H22" s="290"/>
      <c r="I22" s="238"/>
      <c r="J22" s="281"/>
      <c r="L22" s="322" t="s">
        <v>34</v>
      </c>
      <c r="M22" s="293" t="s">
        <v>61</v>
      </c>
      <c r="N22" s="294">
        <v>3</v>
      </c>
      <c r="O22" s="291">
        <v>6</v>
      </c>
      <c r="P22" s="291">
        <v>9</v>
      </c>
      <c r="R22" s="232"/>
      <c r="S22" s="8"/>
    </row>
    <row r="23" spans="1:19" x14ac:dyDescent="0.2">
      <c r="A23" s="274"/>
      <c r="B23" s="303"/>
      <c r="C23" s="290" t="s">
        <v>146</v>
      </c>
      <c r="D23" s="290"/>
      <c r="E23" s="290"/>
      <c r="F23" s="290"/>
      <c r="G23" s="290"/>
      <c r="H23" s="290"/>
      <c r="I23" s="238"/>
      <c r="J23" s="281"/>
      <c r="L23" s="322"/>
      <c r="M23" s="293"/>
      <c r="N23" s="295"/>
      <c r="O23" s="292"/>
      <c r="P23" s="292"/>
      <c r="R23" s="232"/>
      <c r="S23" s="8"/>
    </row>
    <row r="24" spans="1:19" x14ac:dyDescent="0.2">
      <c r="A24" s="274"/>
      <c r="B24" s="303"/>
      <c r="C24" s="290" t="s">
        <v>147</v>
      </c>
      <c r="D24" s="290"/>
      <c r="E24" s="290"/>
      <c r="F24" s="290"/>
      <c r="G24" s="290"/>
      <c r="H24" s="290"/>
      <c r="I24" s="238"/>
      <c r="J24" s="281"/>
      <c r="L24" s="322"/>
      <c r="M24" s="293" t="s">
        <v>45</v>
      </c>
      <c r="N24" s="294">
        <v>2</v>
      </c>
      <c r="O24" s="296">
        <v>4</v>
      </c>
      <c r="P24" s="333">
        <v>6</v>
      </c>
      <c r="R24" s="232"/>
      <c r="S24" s="8"/>
    </row>
    <row r="25" spans="1:19" x14ac:dyDescent="0.2">
      <c r="A25" s="274"/>
      <c r="B25" s="303"/>
      <c r="C25" s="290" t="s">
        <v>148</v>
      </c>
      <c r="D25" s="290"/>
      <c r="E25" s="290"/>
      <c r="F25" s="290"/>
      <c r="G25" s="290"/>
      <c r="H25" s="290"/>
      <c r="I25" s="238"/>
      <c r="J25" s="281"/>
      <c r="L25" s="322"/>
      <c r="M25" s="293"/>
      <c r="N25" s="295"/>
      <c r="O25" s="297"/>
      <c r="P25" s="334"/>
      <c r="R25" s="232"/>
      <c r="S25" s="8"/>
    </row>
    <row r="26" spans="1:19" x14ac:dyDescent="0.2">
      <c r="A26" s="274"/>
      <c r="B26" s="303"/>
      <c r="C26" s="321"/>
      <c r="D26" s="321"/>
      <c r="E26" s="321"/>
      <c r="F26" s="321"/>
      <c r="G26" s="321"/>
      <c r="H26" s="321"/>
      <c r="I26" s="238"/>
      <c r="J26" s="281"/>
      <c r="L26" s="322"/>
      <c r="M26" s="293" t="s">
        <v>62</v>
      </c>
      <c r="N26" s="298">
        <v>1</v>
      </c>
      <c r="O26" s="294">
        <v>2</v>
      </c>
      <c r="P26" s="294">
        <v>3</v>
      </c>
      <c r="R26" s="232"/>
      <c r="S26" s="8"/>
    </row>
    <row r="27" spans="1:19" x14ac:dyDescent="0.2">
      <c r="A27" s="274"/>
      <c r="B27" s="303"/>
      <c r="C27" s="290" t="s">
        <v>60</v>
      </c>
      <c r="D27" s="290"/>
      <c r="E27" s="290"/>
      <c r="F27" s="290"/>
      <c r="G27" s="290"/>
      <c r="H27" s="290"/>
      <c r="I27" s="238"/>
      <c r="J27" s="281"/>
      <c r="L27" s="322"/>
      <c r="M27" s="293"/>
      <c r="N27" s="299"/>
      <c r="O27" s="295"/>
      <c r="P27" s="295"/>
      <c r="R27" s="232"/>
    </row>
    <row r="28" spans="1:19" x14ac:dyDescent="0.2">
      <c r="A28" s="274"/>
      <c r="B28" s="303"/>
      <c r="C28" s="290" t="s">
        <v>149</v>
      </c>
      <c r="D28" s="290"/>
      <c r="E28" s="290"/>
      <c r="F28" s="290"/>
      <c r="G28" s="290"/>
      <c r="H28" s="290"/>
      <c r="I28" s="238"/>
      <c r="J28" s="281"/>
      <c r="K28" s="11"/>
      <c r="L28" s="11"/>
      <c r="N28" s="293" t="s">
        <v>63</v>
      </c>
      <c r="O28" s="288" t="s">
        <v>45</v>
      </c>
      <c r="P28" s="288" t="s">
        <v>61</v>
      </c>
      <c r="R28" s="232"/>
    </row>
    <row r="29" spans="1:19" x14ac:dyDescent="0.2">
      <c r="A29" s="274"/>
      <c r="B29" s="303"/>
      <c r="C29" s="290" t="s">
        <v>150</v>
      </c>
      <c r="D29" s="290"/>
      <c r="E29" s="290"/>
      <c r="F29" s="290"/>
      <c r="G29" s="290"/>
      <c r="H29" s="290"/>
      <c r="I29" s="238"/>
      <c r="J29" s="281"/>
      <c r="K29" s="321"/>
      <c r="L29" s="321"/>
      <c r="N29" s="293"/>
      <c r="O29" s="289"/>
      <c r="P29" s="289"/>
      <c r="R29" s="232"/>
    </row>
    <row r="30" spans="1:19" x14ac:dyDescent="0.2">
      <c r="A30" s="274"/>
      <c r="B30" s="303"/>
      <c r="C30" s="290" t="s">
        <v>151</v>
      </c>
      <c r="D30" s="290"/>
      <c r="E30" s="290"/>
      <c r="F30" s="290"/>
      <c r="G30" s="290"/>
      <c r="H30" s="290"/>
      <c r="I30" s="238"/>
      <c r="J30" s="281"/>
      <c r="K30" s="321"/>
      <c r="L30" s="321"/>
      <c r="M30" s="301" t="s">
        <v>35</v>
      </c>
      <c r="N30" s="301"/>
      <c r="O30" s="301"/>
      <c r="P30" s="301"/>
      <c r="Q30" s="301"/>
      <c r="R30" s="232"/>
    </row>
    <row r="31" spans="1:19" x14ac:dyDescent="0.2">
      <c r="A31" s="274"/>
      <c r="B31" s="303"/>
      <c r="C31" s="320"/>
      <c r="D31" s="320"/>
      <c r="E31" s="320"/>
      <c r="F31" s="320"/>
      <c r="G31" s="320"/>
      <c r="H31" s="320"/>
      <c r="I31" s="238"/>
      <c r="J31" s="281"/>
      <c r="K31" s="321"/>
      <c r="L31" s="321"/>
      <c r="M31" s="20"/>
      <c r="N31" s="20"/>
      <c r="O31" s="49"/>
      <c r="P31" s="49"/>
      <c r="Q31" s="20"/>
      <c r="R31" s="232"/>
    </row>
    <row r="32" spans="1:19" ht="26.25" customHeight="1" x14ac:dyDescent="0.2">
      <c r="A32" s="274"/>
      <c r="B32" s="303"/>
      <c r="C32" s="290" t="s">
        <v>139</v>
      </c>
      <c r="D32" s="290"/>
      <c r="E32" s="290"/>
      <c r="F32" s="290"/>
      <c r="G32" s="290"/>
      <c r="H32" s="290"/>
      <c r="I32" s="238"/>
      <c r="J32" s="281"/>
      <c r="K32" s="321" t="s">
        <v>58</v>
      </c>
      <c r="L32" s="321"/>
      <c r="M32" s="321"/>
      <c r="N32" s="321"/>
      <c r="O32" s="321"/>
      <c r="P32" s="321"/>
      <c r="Q32" s="321"/>
      <c r="R32" s="232"/>
    </row>
    <row r="33" spans="1:18" ht="13.5" thickBot="1" x14ac:dyDescent="0.25">
      <c r="A33" s="275"/>
      <c r="B33" s="304"/>
      <c r="C33" s="324"/>
      <c r="D33" s="324"/>
      <c r="E33" s="324"/>
      <c r="F33" s="324"/>
      <c r="G33" s="324"/>
      <c r="H33" s="324"/>
      <c r="I33" s="239"/>
      <c r="J33" s="282"/>
      <c r="K33" s="307"/>
      <c r="L33" s="307"/>
      <c r="M33" s="307"/>
      <c r="N33" s="307"/>
      <c r="O33" s="307"/>
      <c r="P33" s="307"/>
      <c r="Q33" s="307"/>
      <c r="R33" s="233"/>
    </row>
    <row r="34" spans="1:18" ht="24" customHeight="1" x14ac:dyDescent="0.2">
      <c r="A34" s="22" t="s">
        <v>36</v>
      </c>
      <c r="B34" s="302"/>
      <c r="C34" s="225" t="s">
        <v>152</v>
      </c>
      <c r="D34" s="225"/>
      <c r="E34" s="225"/>
      <c r="F34" s="225"/>
      <c r="G34" s="225"/>
      <c r="H34" s="225"/>
      <c r="I34" s="237"/>
      <c r="J34" s="312"/>
      <c r="K34" s="318" t="s">
        <v>113</v>
      </c>
      <c r="L34" s="318"/>
      <c r="M34" s="318"/>
      <c r="N34" s="318"/>
      <c r="O34" s="318"/>
      <c r="P34" s="318"/>
      <c r="Q34" s="318"/>
      <c r="R34" s="234"/>
    </row>
    <row r="35" spans="1:18" ht="21" customHeight="1" x14ac:dyDescent="0.2">
      <c r="A35" s="305" t="s">
        <v>67</v>
      </c>
      <c r="B35" s="303"/>
      <c r="C35" s="226"/>
      <c r="D35" s="226"/>
      <c r="E35" s="226"/>
      <c r="F35" s="226"/>
      <c r="G35" s="226"/>
      <c r="H35" s="226"/>
      <c r="I35" s="238"/>
      <c r="J35" s="313"/>
      <c r="K35" s="319"/>
      <c r="L35" s="319"/>
      <c r="M35" s="319"/>
      <c r="N35" s="319"/>
      <c r="O35" s="319"/>
      <c r="P35" s="319"/>
      <c r="Q35" s="319"/>
      <c r="R35" s="235"/>
    </row>
    <row r="36" spans="1:18" ht="12.75" customHeight="1" x14ac:dyDescent="0.2">
      <c r="A36" s="305"/>
      <c r="B36" s="303"/>
      <c r="D36" s="53"/>
      <c r="E36" s="53"/>
      <c r="F36" s="53"/>
      <c r="G36" s="53"/>
      <c r="H36" s="53"/>
      <c r="I36" s="238"/>
      <c r="J36" s="313"/>
      <c r="K36" s="309" t="s">
        <v>114</v>
      </c>
      <c r="L36" s="254">
        <v>9</v>
      </c>
      <c r="M36" s="240">
        <f>L36*M48</f>
        <v>9</v>
      </c>
      <c r="N36" s="244">
        <f>L36*N48</f>
        <v>18</v>
      </c>
      <c r="O36" s="244">
        <f>L36*O48</f>
        <v>27</v>
      </c>
      <c r="P36" s="244">
        <f>L36*P48</f>
        <v>36</v>
      </c>
      <c r="Q36" s="244">
        <f>L36*Q48</f>
        <v>45</v>
      </c>
      <c r="R36" s="235"/>
    </row>
    <row r="37" spans="1:18" ht="12.75" customHeight="1" x14ac:dyDescent="0.2">
      <c r="A37" s="305"/>
      <c r="B37" s="303"/>
      <c r="C37" s="230" t="s">
        <v>123</v>
      </c>
      <c r="D37" s="230"/>
      <c r="E37" s="230"/>
      <c r="F37" s="230"/>
      <c r="G37" s="230"/>
      <c r="H37" s="230"/>
      <c r="I37" s="238"/>
      <c r="J37" s="313"/>
      <c r="K37" s="309"/>
      <c r="L37" s="254"/>
      <c r="M37" s="241"/>
      <c r="N37" s="245"/>
      <c r="O37" s="245"/>
      <c r="P37" s="245"/>
      <c r="Q37" s="245"/>
      <c r="R37" s="235"/>
    </row>
    <row r="38" spans="1:18" x14ac:dyDescent="0.2">
      <c r="A38" s="305"/>
      <c r="B38" s="303"/>
      <c r="C38" s="230"/>
      <c r="D38" s="230"/>
      <c r="E38" s="230"/>
      <c r="F38" s="230"/>
      <c r="G38" s="230"/>
      <c r="H38" s="230"/>
      <c r="I38" s="238"/>
      <c r="J38" s="313"/>
      <c r="K38" s="309"/>
      <c r="L38" s="254">
        <v>6</v>
      </c>
      <c r="M38" s="240">
        <f>L38*M48</f>
        <v>6</v>
      </c>
      <c r="N38" s="244">
        <f>L38*N48</f>
        <v>12</v>
      </c>
      <c r="O38" s="244">
        <f>L38*O48</f>
        <v>18</v>
      </c>
      <c r="P38" s="244">
        <f>L38*P48</f>
        <v>24</v>
      </c>
      <c r="Q38" s="244">
        <f>L38*Q48</f>
        <v>30</v>
      </c>
      <c r="R38" s="235"/>
    </row>
    <row r="39" spans="1:18" x14ac:dyDescent="0.2">
      <c r="A39" s="305"/>
      <c r="B39" s="303"/>
      <c r="C39" s="230"/>
      <c r="D39" s="230"/>
      <c r="E39" s="230"/>
      <c r="F39" s="230"/>
      <c r="G39" s="230"/>
      <c r="H39" s="230"/>
      <c r="I39" s="238"/>
      <c r="J39" s="313"/>
      <c r="K39" s="309"/>
      <c r="L39" s="254"/>
      <c r="M39" s="241"/>
      <c r="N39" s="245"/>
      <c r="O39" s="245"/>
      <c r="P39" s="245"/>
      <c r="Q39" s="245"/>
      <c r="R39" s="235"/>
    </row>
    <row r="40" spans="1:18" ht="12.75" customHeight="1" x14ac:dyDescent="0.2">
      <c r="A40" s="305"/>
      <c r="B40" s="303"/>
      <c r="C40" s="230"/>
      <c r="D40" s="230"/>
      <c r="E40" s="230"/>
      <c r="F40" s="230"/>
      <c r="G40" s="230"/>
      <c r="H40" s="230"/>
      <c r="I40" s="238"/>
      <c r="J40" s="313"/>
      <c r="K40" s="309"/>
      <c r="L40" s="254">
        <v>4</v>
      </c>
      <c r="M40" s="240">
        <f>L40*M48</f>
        <v>4</v>
      </c>
      <c r="N40" s="240">
        <f>L40*N48</f>
        <v>8</v>
      </c>
      <c r="O40" s="244">
        <f>L40*O48</f>
        <v>12</v>
      </c>
      <c r="P40" s="244">
        <f>L40*P48</f>
        <v>16</v>
      </c>
      <c r="Q40" s="244">
        <f>L40*Q48</f>
        <v>20</v>
      </c>
      <c r="R40" s="235"/>
    </row>
    <row r="41" spans="1:18" ht="12.75" customHeight="1" x14ac:dyDescent="0.2">
      <c r="A41" s="305"/>
      <c r="B41" s="303"/>
      <c r="D41" s="55"/>
      <c r="E41" s="55"/>
      <c r="F41" s="55"/>
      <c r="G41" s="55"/>
      <c r="H41" s="55"/>
      <c r="I41" s="238"/>
      <c r="J41" s="313"/>
      <c r="K41" s="309"/>
      <c r="L41" s="254"/>
      <c r="M41" s="241"/>
      <c r="N41" s="241"/>
      <c r="O41" s="245"/>
      <c r="P41" s="245"/>
      <c r="Q41" s="245"/>
      <c r="R41" s="235"/>
    </row>
    <row r="42" spans="1:18" x14ac:dyDescent="0.2">
      <c r="A42" s="305"/>
      <c r="B42" s="303"/>
      <c r="C42" s="226" t="s">
        <v>117</v>
      </c>
      <c r="D42" s="226"/>
      <c r="E42" s="226"/>
      <c r="F42" s="226"/>
      <c r="G42" s="226"/>
      <c r="H42" s="226"/>
      <c r="I42" s="238"/>
      <c r="J42" s="313"/>
      <c r="K42" s="309"/>
      <c r="L42" s="254">
        <v>3</v>
      </c>
      <c r="M42" s="310">
        <f>L42*M48</f>
        <v>3</v>
      </c>
      <c r="N42" s="240">
        <f>L42*N48</f>
        <v>6</v>
      </c>
      <c r="O42" s="242">
        <f>L42*O48</f>
        <v>9</v>
      </c>
      <c r="P42" s="244">
        <f>L42*P48</f>
        <v>12</v>
      </c>
      <c r="Q42" s="244">
        <f>L42*Q48</f>
        <v>15</v>
      </c>
      <c r="R42" s="235"/>
    </row>
    <row r="43" spans="1:18" x14ac:dyDescent="0.2">
      <c r="A43" s="305"/>
      <c r="B43" s="303"/>
      <c r="C43" s="226"/>
      <c r="D43" s="226"/>
      <c r="E43" s="226"/>
      <c r="F43" s="226"/>
      <c r="G43" s="226"/>
      <c r="H43" s="226"/>
      <c r="I43" s="238"/>
      <c r="J43" s="313"/>
      <c r="K43" s="309"/>
      <c r="L43" s="254"/>
      <c r="M43" s="311"/>
      <c r="N43" s="241"/>
      <c r="O43" s="243"/>
      <c r="P43" s="245"/>
      <c r="Q43" s="245"/>
      <c r="R43" s="235"/>
    </row>
    <row r="44" spans="1:18" ht="12.75" customHeight="1" x14ac:dyDescent="0.2">
      <c r="A44" s="305"/>
      <c r="B44" s="303"/>
      <c r="C44" s="226"/>
      <c r="D44" s="226"/>
      <c r="E44" s="226"/>
      <c r="F44" s="226"/>
      <c r="G44" s="226"/>
      <c r="H44" s="226"/>
      <c r="I44" s="238"/>
      <c r="J44" s="313"/>
      <c r="K44" s="309"/>
      <c r="L44" s="254">
        <v>2</v>
      </c>
      <c r="M44" s="310">
        <f>L44*M48</f>
        <v>2</v>
      </c>
      <c r="N44" s="240">
        <f>L44*N48</f>
        <v>4</v>
      </c>
      <c r="O44" s="240">
        <f>L44*O48</f>
        <v>6</v>
      </c>
      <c r="P44" s="240">
        <f>L44*P48</f>
        <v>8</v>
      </c>
      <c r="Q44" s="244">
        <f>L44*Q48</f>
        <v>10</v>
      </c>
      <c r="R44" s="235"/>
    </row>
    <row r="45" spans="1:18" x14ac:dyDescent="0.2">
      <c r="A45" s="305"/>
      <c r="B45" s="303"/>
      <c r="C45" s="226"/>
      <c r="D45" s="226"/>
      <c r="E45" s="226"/>
      <c r="F45" s="226"/>
      <c r="G45" s="226"/>
      <c r="H45" s="226"/>
      <c r="I45" s="238"/>
      <c r="J45" s="313"/>
      <c r="K45" s="309"/>
      <c r="L45" s="254"/>
      <c r="M45" s="311"/>
      <c r="N45" s="241"/>
      <c r="O45" s="241"/>
      <c r="P45" s="241"/>
      <c r="Q45" s="245"/>
      <c r="R45" s="235"/>
    </row>
    <row r="46" spans="1:18" x14ac:dyDescent="0.2">
      <c r="A46" s="305"/>
      <c r="B46" s="303"/>
      <c r="C46" s="226"/>
      <c r="D46" s="226"/>
      <c r="E46" s="226"/>
      <c r="F46" s="226"/>
      <c r="G46" s="226"/>
      <c r="H46" s="226"/>
      <c r="I46" s="238"/>
      <c r="J46" s="313"/>
      <c r="K46" s="309"/>
      <c r="L46" s="254">
        <v>1</v>
      </c>
      <c r="M46" s="310">
        <f>L46*M48</f>
        <v>1</v>
      </c>
      <c r="N46" s="310">
        <f>L46*N48</f>
        <v>2</v>
      </c>
      <c r="O46" s="310">
        <f>L46*O48</f>
        <v>3</v>
      </c>
      <c r="P46" s="240">
        <f>L46*P48</f>
        <v>4</v>
      </c>
      <c r="Q46" s="240">
        <f>L46*Q48</f>
        <v>5</v>
      </c>
      <c r="R46" s="235"/>
    </row>
    <row r="47" spans="1:18" x14ac:dyDescent="0.2">
      <c r="A47" s="305"/>
      <c r="B47" s="303"/>
      <c r="C47" s="226"/>
      <c r="D47" s="226"/>
      <c r="E47" s="226"/>
      <c r="F47" s="226"/>
      <c r="G47" s="226"/>
      <c r="H47" s="226"/>
      <c r="I47" s="238"/>
      <c r="J47" s="313"/>
      <c r="K47" s="309"/>
      <c r="L47" s="254"/>
      <c r="M47" s="311"/>
      <c r="N47" s="311"/>
      <c r="O47" s="311"/>
      <c r="P47" s="241"/>
      <c r="Q47" s="241"/>
      <c r="R47" s="235"/>
    </row>
    <row r="48" spans="1:18" x14ac:dyDescent="0.2">
      <c r="A48" s="305"/>
      <c r="B48" s="303"/>
      <c r="C48" s="53"/>
      <c r="D48" s="53"/>
      <c r="E48" s="53"/>
      <c r="F48" s="53"/>
      <c r="G48" s="53"/>
      <c r="H48" s="53"/>
      <c r="I48" s="238"/>
      <c r="J48" s="313"/>
      <c r="K48" s="316"/>
      <c r="L48" s="316"/>
      <c r="M48" s="54">
        <v>1</v>
      </c>
      <c r="N48" s="54">
        <v>2</v>
      </c>
      <c r="O48" s="54">
        <v>3</v>
      </c>
      <c r="P48" s="54">
        <v>4</v>
      </c>
      <c r="Q48" s="54">
        <v>5</v>
      </c>
      <c r="R48" s="235"/>
    </row>
    <row r="49" spans="1:18" ht="12.75" customHeight="1" x14ac:dyDescent="0.2">
      <c r="A49" s="305"/>
      <c r="B49" s="303"/>
      <c r="C49" s="227" t="s">
        <v>134</v>
      </c>
      <c r="D49" s="268"/>
      <c r="E49" s="268"/>
      <c r="F49" s="268"/>
      <c r="G49" s="268"/>
      <c r="H49" s="268"/>
      <c r="I49" s="238"/>
      <c r="J49" s="313"/>
      <c r="K49" s="11"/>
      <c r="L49" s="11"/>
      <c r="M49" s="331" t="s">
        <v>111</v>
      </c>
      <c r="N49" s="331" t="s">
        <v>116</v>
      </c>
      <c r="O49" s="331" t="s">
        <v>110</v>
      </c>
      <c r="P49" s="331" t="s">
        <v>112</v>
      </c>
      <c r="Q49" s="331" t="s">
        <v>105</v>
      </c>
      <c r="R49" s="235"/>
    </row>
    <row r="50" spans="1:18" ht="22.5" customHeight="1" x14ac:dyDescent="0.2">
      <c r="A50" s="305"/>
      <c r="B50" s="303"/>
      <c r="C50" s="268" t="s">
        <v>132</v>
      </c>
      <c r="D50" s="226" t="s">
        <v>133</v>
      </c>
      <c r="E50" s="226"/>
      <c r="F50" s="226"/>
      <c r="G50" s="226"/>
      <c r="H50" s="226"/>
      <c r="I50" s="238"/>
      <c r="J50" s="313"/>
      <c r="K50" s="48"/>
      <c r="L50" s="48"/>
      <c r="M50" s="332"/>
      <c r="N50" s="332"/>
      <c r="O50" s="332"/>
      <c r="P50" s="332"/>
      <c r="Q50" s="332"/>
      <c r="R50" s="235"/>
    </row>
    <row r="51" spans="1:18" ht="27" customHeight="1" x14ac:dyDescent="0.2">
      <c r="A51" s="305"/>
      <c r="B51" s="303"/>
      <c r="C51" s="268"/>
      <c r="D51" s="226"/>
      <c r="E51" s="226"/>
      <c r="F51" s="226"/>
      <c r="G51" s="226"/>
      <c r="H51" s="226"/>
      <c r="I51" s="238"/>
      <c r="J51" s="313"/>
      <c r="K51" s="11"/>
      <c r="L51" s="11"/>
      <c r="M51" s="328" t="s">
        <v>115</v>
      </c>
      <c r="N51" s="329"/>
      <c r="O51" s="329"/>
      <c r="P51" s="329"/>
      <c r="Q51" s="330"/>
      <c r="R51" s="235"/>
    </row>
    <row r="52" spans="1:18" ht="20.25" customHeight="1" x14ac:dyDescent="0.2">
      <c r="A52" s="305"/>
      <c r="B52" s="303"/>
      <c r="C52" s="268"/>
      <c r="D52" s="226"/>
      <c r="E52" s="226"/>
      <c r="F52" s="226"/>
      <c r="G52" s="226"/>
      <c r="H52" s="226"/>
      <c r="I52" s="238"/>
      <c r="J52" s="313"/>
      <c r="K52" s="11"/>
      <c r="L52" s="11"/>
      <c r="M52" s="62"/>
      <c r="N52" s="62"/>
      <c r="O52" s="62"/>
      <c r="P52" s="62"/>
      <c r="Q52" s="62"/>
      <c r="R52" s="63"/>
    </row>
    <row r="53" spans="1:18" ht="11.25" customHeight="1" thickBot="1" x14ac:dyDescent="0.25">
      <c r="A53" s="306"/>
      <c r="B53" s="303"/>
      <c r="C53" s="323"/>
      <c r="D53" s="323"/>
      <c r="E53" s="323"/>
      <c r="F53" s="323"/>
      <c r="G53" s="323"/>
      <c r="H53" s="323"/>
      <c r="I53" s="238"/>
      <c r="J53" s="313"/>
      <c r="K53" s="317"/>
      <c r="L53" s="317"/>
      <c r="M53" s="317"/>
      <c r="N53" s="317"/>
      <c r="O53" s="317"/>
      <c r="P53" s="317"/>
      <c r="Q53" s="317"/>
      <c r="R53" s="232"/>
    </row>
    <row r="54" spans="1:18" ht="32.25" customHeight="1" x14ac:dyDescent="0.2">
      <c r="A54" s="19" t="s">
        <v>37</v>
      </c>
      <c r="B54" s="302"/>
      <c r="C54" s="225" t="s">
        <v>153</v>
      </c>
      <c r="D54" s="225"/>
      <c r="E54" s="225"/>
      <c r="F54" s="225"/>
      <c r="G54" s="225"/>
      <c r="H54" s="225"/>
      <c r="I54" s="237"/>
      <c r="J54" s="312"/>
      <c r="K54" s="325"/>
      <c r="L54" s="325"/>
      <c r="M54" s="325"/>
      <c r="N54" s="325"/>
      <c r="O54" s="325"/>
      <c r="P54" s="325"/>
      <c r="Q54" s="325"/>
      <c r="R54" s="234"/>
    </row>
    <row r="55" spans="1:18" ht="25.5" customHeight="1" x14ac:dyDescent="0.2">
      <c r="A55" s="274" t="s">
        <v>39</v>
      </c>
      <c r="B55" s="303"/>
      <c r="C55" s="226" t="s">
        <v>155</v>
      </c>
      <c r="D55" s="226"/>
      <c r="E55" s="226"/>
      <c r="F55" s="226"/>
      <c r="G55" s="226"/>
      <c r="H55" s="226"/>
      <c r="I55" s="238"/>
      <c r="J55" s="313"/>
      <c r="K55" s="246" t="s">
        <v>72</v>
      </c>
      <c r="L55" s="247"/>
      <c r="M55" s="315" t="s">
        <v>68</v>
      </c>
      <c r="N55" s="315" t="s">
        <v>69</v>
      </c>
      <c r="O55" s="315"/>
      <c r="P55" s="315"/>
      <c r="Q55" s="315"/>
      <c r="R55" s="235"/>
    </row>
    <row r="56" spans="1:18" ht="24.95" customHeight="1" x14ac:dyDescent="0.2">
      <c r="A56" s="274"/>
      <c r="B56" s="303"/>
      <c r="C56" s="226" t="s">
        <v>154</v>
      </c>
      <c r="D56" s="226"/>
      <c r="E56" s="226"/>
      <c r="F56" s="226"/>
      <c r="G56" s="226"/>
      <c r="H56" s="226"/>
      <c r="I56" s="238"/>
      <c r="J56" s="313"/>
      <c r="K56" s="248"/>
      <c r="L56" s="249"/>
      <c r="M56" s="315"/>
      <c r="N56" s="315"/>
      <c r="O56" s="315"/>
      <c r="P56" s="315"/>
      <c r="Q56" s="315"/>
      <c r="R56" s="235"/>
    </row>
    <row r="57" spans="1:18" ht="23.25" customHeight="1" x14ac:dyDescent="0.2">
      <c r="A57" s="274"/>
      <c r="B57" s="303"/>
      <c r="C57" s="227" t="s">
        <v>156</v>
      </c>
      <c r="D57" s="227"/>
      <c r="E57" s="227"/>
      <c r="F57" s="227"/>
      <c r="G57" s="227"/>
      <c r="H57" s="227"/>
      <c r="I57" s="238"/>
      <c r="J57" s="313"/>
      <c r="K57" s="252" t="s">
        <v>122</v>
      </c>
      <c r="L57" s="252"/>
      <c r="M57" s="253" t="s">
        <v>64</v>
      </c>
      <c r="N57" s="251" t="s">
        <v>119</v>
      </c>
      <c r="O57" s="251"/>
      <c r="P57" s="251"/>
      <c r="Q57" s="251"/>
      <c r="R57" s="235"/>
    </row>
    <row r="58" spans="1:18" ht="24.95" customHeight="1" x14ac:dyDescent="0.2">
      <c r="A58" s="274"/>
      <c r="B58" s="303"/>
      <c r="C58" s="228" t="s">
        <v>157</v>
      </c>
      <c r="D58" s="226"/>
      <c r="E58" s="226"/>
      <c r="F58" s="226"/>
      <c r="G58" s="226"/>
      <c r="H58" s="226"/>
      <c r="I58" s="238"/>
      <c r="J58" s="313"/>
      <c r="K58" s="252"/>
      <c r="L58" s="252"/>
      <c r="M58" s="250"/>
      <c r="N58" s="251"/>
      <c r="O58" s="251"/>
      <c r="P58" s="251"/>
      <c r="Q58" s="251"/>
      <c r="R58" s="235"/>
    </row>
    <row r="59" spans="1:18" ht="24.95" customHeight="1" x14ac:dyDescent="0.2">
      <c r="A59" s="274"/>
      <c r="B59" s="303"/>
      <c r="C59" s="226"/>
      <c r="D59" s="226"/>
      <c r="E59" s="226"/>
      <c r="F59" s="226"/>
      <c r="G59" s="226"/>
      <c r="H59" s="226"/>
      <c r="I59" s="238"/>
      <c r="J59" s="313"/>
      <c r="K59" s="252"/>
      <c r="L59" s="252"/>
      <c r="M59" s="250"/>
      <c r="N59" s="251"/>
      <c r="O59" s="251"/>
      <c r="P59" s="251"/>
      <c r="Q59" s="251"/>
      <c r="R59" s="235"/>
    </row>
    <row r="60" spans="1:18" ht="24.95" customHeight="1" x14ac:dyDescent="0.2">
      <c r="A60" s="274"/>
      <c r="B60" s="303"/>
      <c r="C60" s="226"/>
      <c r="D60" s="226"/>
      <c r="E60" s="226"/>
      <c r="F60" s="226"/>
      <c r="G60" s="226"/>
      <c r="H60" s="226"/>
      <c r="I60" s="238"/>
      <c r="J60" s="313"/>
      <c r="K60" s="252"/>
      <c r="L60" s="252"/>
      <c r="M60" s="250"/>
      <c r="N60" s="251"/>
      <c r="O60" s="251"/>
      <c r="P60" s="251"/>
      <c r="Q60" s="251"/>
      <c r="R60" s="235"/>
    </row>
    <row r="61" spans="1:18" ht="24.95" customHeight="1" x14ac:dyDescent="0.2">
      <c r="A61" s="274"/>
      <c r="B61" s="303"/>
      <c r="C61" s="227" t="s">
        <v>38</v>
      </c>
      <c r="D61" s="227"/>
      <c r="E61" s="227"/>
      <c r="F61" s="227"/>
      <c r="G61" s="227"/>
      <c r="H61" s="227"/>
      <c r="I61" s="238"/>
      <c r="J61" s="313"/>
      <c r="K61" s="252"/>
      <c r="L61" s="252"/>
      <c r="M61" s="250"/>
      <c r="N61" s="251"/>
      <c r="O61" s="251"/>
      <c r="P61" s="251"/>
      <c r="Q61" s="251"/>
      <c r="R61" s="235"/>
    </row>
    <row r="62" spans="1:18" ht="23.1" customHeight="1" x14ac:dyDescent="0.2">
      <c r="A62" s="274"/>
      <c r="B62" s="303"/>
      <c r="C62" s="229" t="s">
        <v>158</v>
      </c>
      <c r="D62" s="229"/>
      <c r="E62" s="229"/>
      <c r="F62" s="229"/>
      <c r="G62" s="229"/>
      <c r="H62" s="229"/>
      <c r="I62" s="238"/>
      <c r="J62" s="313"/>
      <c r="K62" s="252"/>
      <c r="L62" s="252"/>
      <c r="M62" s="250"/>
      <c r="N62" s="251"/>
      <c r="O62" s="251"/>
      <c r="P62" s="251"/>
      <c r="Q62" s="251"/>
      <c r="R62" s="235"/>
    </row>
    <row r="63" spans="1:18" ht="23.1" customHeight="1" x14ac:dyDescent="0.2">
      <c r="A63" s="274"/>
      <c r="B63" s="303"/>
      <c r="C63" s="229"/>
      <c r="D63" s="229"/>
      <c r="E63" s="229"/>
      <c r="F63" s="229"/>
      <c r="G63" s="229"/>
      <c r="H63" s="229"/>
      <c r="I63" s="238"/>
      <c r="J63" s="313"/>
      <c r="K63" s="256" t="s">
        <v>140</v>
      </c>
      <c r="L63" s="256"/>
      <c r="M63" s="250" t="s">
        <v>65</v>
      </c>
      <c r="N63" s="251" t="s">
        <v>120</v>
      </c>
      <c r="O63" s="251"/>
      <c r="P63" s="251"/>
      <c r="Q63" s="251"/>
      <c r="R63" s="235"/>
    </row>
    <row r="64" spans="1:18" ht="23.1" customHeight="1" x14ac:dyDescent="0.2">
      <c r="A64" s="274"/>
      <c r="B64" s="303"/>
      <c r="C64" s="229"/>
      <c r="D64" s="229"/>
      <c r="E64" s="229"/>
      <c r="F64" s="229"/>
      <c r="G64" s="229"/>
      <c r="H64" s="229"/>
      <c r="I64" s="238"/>
      <c r="J64" s="313"/>
      <c r="K64" s="256"/>
      <c r="L64" s="256"/>
      <c r="M64" s="250"/>
      <c r="N64" s="251"/>
      <c r="O64" s="251"/>
      <c r="P64" s="251"/>
      <c r="Q64" s="251"/>
      <c r="R64" s="235"/>
    </row>
    <row r="65" spans="1:18" ht="23.1" customHeight="1" x14ac:dyDescent="0.2">
      <c r="A65" s="274"/>
      <c r="B65" s="303"/>
      <c r="C65" s="227" t="s">
        <v>159</v>
      </c>
      <c r="D65" s="227"/>
      <c r="E65" s="227"/>
      <c r="F65" s="227"/>
      <c r="G65" s="227"/>
      <c r="H65" s="227"/>
      <c r="I65" s="238"/>
      <c r="J65" s="313"/>
      <c r="K65" s="256"/>
      <c r="L65" s="256"/>
      <c r="M65" s="250"/>
      <c r="N65" s="251"/>
      <c r="O65" s="251"/>
      <c r="P65" s="251"/>
      <c r="Q65" s="251"/>
      <c r="R65" s="235"/>
    </row>
    <row r="66" spans="1:18" ht="23.1" customHeight="1" x14ac:dyDescent="0.2">
      <c r="A66" s="274"/>
      <c r="B66" s="303"/>
      <c r="C66" s="228" t="s">
        <v>161</v>
      </c>
      <c r="D66" s="230"/>
      <c r="E66" s="230"/>
      <c r="F66" s="230"/>
      <c r="G66" s="230"/>
      <c r="H66" s="230"/>
      <c r="I66" s="238"/>
      <c r="J66" s="313"/>
      <c r="K66" s="256"/>
      <c r="L66" s="256"/>
      <c r="M66" s="250"/>
      <c r="N66" s="251"/>
      <c r="O66" s="251"/>
      <c r="P66" s="251"/>
      <c r="Q66" s="251"/>
      <c r="R66" s="235"/>
    </row>
    <row r="67" spans="1:18" ht="23.1" customHeight="1" x14ac:dyDescent="0.2">
      <c r="A67" s="274"/>
      <c r="B67" s="303"/>
      <c r="C67" s="230"/>
      <c r="D67" s="230"/>
      <c r="E67" s="230"/>
      <c r="F67" s="230"/>
      <c r="G67" s="230"/>
      <c r="H67" s="230"/>
      <c r="I67" s="238"/>
      <c r="J67" s="313"/>
      <c r="K67" s="256"/>
      <c r="L67" s="256"/>
      <c r="M67" s="250"/>
      <c r="N67" s="251"/>
      <c r="O67" s="251"/>
      <c r="P67" s="251"/>
      <c r="Q67" s="251"/>
      <c r="R67" s="235"/>
    </row>
    <row r="68" spans="1:18" ht="23.1" customHeight="1" x14ac:dyDescent="0.2">
      <c r="A68" s="274"/>
      <c r="B68" s="303"/>
      <c r="C68" s="227" t="s">
        <v>131</v>
      </c>
      <c r="D68" s="227"/>
      <c r="E68" s="227"/>
      <c r="F68" s="227"/>
      <c r="G68" s="227"/>
      <c r="H68" s="227"/>
      <c r="I68" s="238"/>
      <c r="J68" s="313"/>
      <c r="K68" s="256"/>
      <c r="L68" s="256"/>
      <c r="M68" s="250"/>
      <c r="N68" s="251"/>
      <c r="O68" s="251"/>
      <c r="P68" s="251"/>
      <c r="Q68" s="251"/>
      <c r="R68" s="235"/>
    </row>
    <row r="69" spans="1:18" ht="23.1" customHeight="1" x14ac:dyDescent="0.2">
      <c r="A69" s="274"/>
      <c r="B69" s="303"/>
      <c r="C69" s="268" t="s">
        <v>130</v>
      </c>
      <c r="D69" s="268"/>
      <c r="E69" s="268"/>
      <c r="F69" s="268"/>
      <c r="G69" s="268"/>
      <c r="H69" s="268"/>
      <c r="I69" s="238"/>
      <c r="J69" s="313"/>
      <c r="K69" s="255" t="s">
        <v>141</v>
      </c>
      <c r="L69" s="255"/>
      <c r="M69" s="327" t="s">
        <v>66</v>
      </c>
      <c r="N69" s="326" t="s">
        <v>121</v>
      </c>
      <c r="O69" s="326"/>
      <c r="P69" s="326"/>
      <c r="Q69" s="326"/>
      <c r="R69" s="235"/>
    </row>
    <row r="70" spans="1:18" ht="23.1" customHeight="1" x14ac:dyDescent="0.2">
      <c r="A70" s="274"/>
      <c r="B70" s="303"/>
      <c r="C70" s="268"/>
      <c r="D70" s="268"/>
      <c r="E70" s="268"/>
      <c r="F70" s="268"/>
      <c r="G70" s="268"/>
      <c r="H70" s="268"/>
      <c r="I70" s="238"/>
      <c r="J70" s="313"/>
      <c r="K70" s="255"/>
      <c r="L70" s="255"/>
      <c r="M70" s="327"/>
      <c r="N70" s="326"/>
      <c r="O70" s="326"/>
      <c r="P70" s="326"/>
      <c r="Q70" s="326"/>
      <c r="R70" s="235"/>
    </row>
    <row r="71" spans="1:18" ht="23.1" customHeight="1" x14ac:dyDescent="0.2">
      <c r="A71" s="274"/>
      <c r="B71" s="303"/>
      <c r="C71" s="227" t="s">
        <v>88</v>
      </c>
      <c r="D71" s="227"/>
      <c r="E71" s="227"/>
      <c r="F71" s="227"/>
      <c r="G71" s="227"/>
      <c r="H71" s="227"/>
      <c r="I71" s="238"/>
      <c r="J71" s="313"/>
      <c r="K71" s="255"/>
      <c r="L71" s="255"/>
      <c r="M71" s="327"/>
      <c r="N71" s="326"/>
      <c r="O71" s="326"/>
      <c r="P71" s="326"/>
      <c r="Q71" s="326"/>
      <c r="R71" s="235"/>
    </row>
    <row r="72" spans="1:18" ht="23.1" customHeight="1" x14ac:dyDescent="0.2">
      <c r="A72" s="274"/>
      <c r="B72" s="303"/>
      <c r="C72" s="268" t="s">
        <v>160</v>
      </c>
      <c r="D72" s="268"/>
      <c r="E72" s="268"/>
      <c r="F72" s="268"/>
      <c r="G72" s="268"/>
      <c r="H72" s="268"/>
      <c r="I72" s="238"/>
      <c r="J72" s="313"/>
      <c r="K72" s="255"/>
      <c r="L72" s="255"/>
      <c r="M72" s="327"/>
      <c r="N72" s="326"/>
      <c r="O72" s="326"/>
      <c r="P72" s="326"/>
      <c r="Q72" s="326"/>
      <c r="R72" s="235"/>
    </row>
    <row r="73" spans="1:18" ht="23.1" customHeight="1" x14ac:dyDescent="0.2">
      <c r="A73" s="274"/>
      <c r="B73" s="303"/>
      <c r="C73" s="268"/>
      <c r="D73" s="268"/>
      <c r="E73" s="268"/>
      <c r="F73" s="268"/>
      <c r="G73" s="268"/>
      <c r="H73" s="268"/>
      <c r="I73" s="238"/>
      <c r="J73" s="313"/>
      <c r="K73" s="255"/>
      <c r="L73" s="255"/>
      <c r="M73" s="327"/>
      <c r="N73" s="326"/>
      <c r="O73" s="326"/>
      <c r="P73" s="326"/>
      <c r="Q73" s="326"/>
      <c r="R73" s="235"/>
    </row>
    <row r="74" spans="1:18" ht="22.5" customHeight="1" x14ac:dyDescent="0.2">
      <c r="A74" s="274"/>
      <c r="B74" s="303"/>
      <c r="C74" s="268"/>
      <c r="D74" s="268"/>
      <c r="E74" s="268"/>
      <c r="F74" s="268"/>
      <c r="G74" s="268"/>
      <c r="H74" s="268"/>
      <c r="I74" s="238"/>
      <c r="J74" s="313"/>
      <c r="K74" s="255"/>
      <c r="L74" s="255"/>
      <c r="M74" s="327"/>
      <c r="N74" s="326"/>
      <c r="O74" s="326"/>
      <c r="P74" s="326"/>
      <c r="Q74" s="326"/>
      <c r="R74" s="235"/>
    </row>
    <row r="75" spans="1:18" ht="18" customHeight="1" thickBot="1" x14ac:dyDescent="0.25">
      <c r="A75" s="275"/>
      <c r="B75" s="304"/>
      <c r="C75" s="324"/>
      <c r="D75" s="324"/>
      <c r="E75" s="324"/>
      <c r="F75" s="324"/>
      <c r="G75" s="324"/>
      <c r="H75" s="324"/>
      <c r="I75" s="239"/>
      <c r="J75" s="314"/>
      <c r="K75" s="307"/>
      <c r="L75" s="307"/>
      <c r="M75" s="307"/>
      <c r="N75" s="307"/>
      <c r="O75" s="307"/>
      <c r="P75" s="307"/>
      <c r="Q75" s="307"/>
      <c r="R75" s="236"/>
    </row>
    <row r="79" spans="1:18" ht="12.75" customHeight="1" x14ac:dyDescent="0.2"/>
    <row r="80" spans="1:18" x14ac:dyDescent="0.2">
      <c r="F80" s="13"/>
    </row>
    <row r="81" spans="1:12" x14ac:dyDescent="0.2">
      <c r="F81" s="13"/>
    </row>
    <row r="82" spans="1:12" x14ac:dyDescent="0.2">
      <c r="F82" s="13"/>
    </row>
    <row r="83" spans="1:12" ht="12.75" customHeight="1" x14ac:dyDescent="0.2">
      <c r="F83" s="13"/>
    </row>
    <row r="85" spans="1:12" ht="12.75" customHeight="1" x14ac:dyDescent="0.2">
      <c r="B85" s="12"/>
      <c r="C85" s="12"/>
      <c r="D85" s="12"/>
      <c r="E85" s="12"/>
      <c r="F85" s="12"/>
    </row>
    <row r="86" spans="1:12" x14ac:dyDescent="0.2">
      <c r="A86" s="12"/>
      <c r="B86" s="12"/>
      <c r="C86" s="12"/>
      <c r="D86" s="12"/>
      <c r="E86" s="12"/>
      <c r="F86" s="12"/>
      <c r="I86" s="15"/>
      <c r="J86" s="308"/>
      <c r="K86" s="308"/>
      <c r="L86" s="308"/>
    </row>
    <row r="87" spans="1:12" ht="22.5" customHeight="1" x14ac:dyDescent="0.2">
      <c r="A87" s="12"/>
      <c r="B87" s="12"/>
      <c r="C87" s="12"/>
      <c r="D87" s="12"/>
      <c r="E87" s="12"/>
      <c r="F87" s="12"/>
      <c r="I87" s="16"/>
      <c r="J87" s="308"/>
      <c r="K87" s="308"/>
      <c r="L87" s="308"/>
    </row>
    <row r="88" spans="1:12" x14ac:dyDescent="0.2">
      <c r="A88" s="12"/>
      <c r="B88" s="12"/>
      <c r="C88" s="12"/>
      <c r="D88" s="12"/>
      <c r="E88" s="12"/>
      <c r="F88" s="12"/>
      <c r="I88" s="17"/>
      <c r="J88" s="18"/>
      <c r="K88" s="14"/>
      <c r="L88" s="14"/>
    </row>
    <row r="89" spans="1:12" x14ac:dyDescent="0.2">
      <c r="A89" s="12"/>
      <c r="B89" s="12"/>
      <c r="C89" s="12"/>
      <c r="D89" s="12"/>
      <c r="E89" s="12"/>
      <c r="F89" s="12"/>
    </row>
    <row r="98" spans="5:5" x14ac:dyDescent="0.2">
      <c r="E98" s="84"/>
    </row>
  </sheetData>
  <sheetProtection password="CB37" sheet="1" objects="1" scenarios="1"/>
  <mergeCells count="170">
    <mergeCell ref="M36:M37"/>
    <mergeCell ref="N36:N37"/>
    <mergeCell ref="C9:E9"/>
    <mergeCell ref="F9:H9"/>
    <mergeCell ref="F10:H10"/>
    <mergeCell ref="F11:H11"/>
    <mergeCell ref="F12:H12"/>
    <mergeCell ref="C17:H18"/>
    <mergeCell ref="K15:Q15"/>
    <mergeCell ref="M22:M23"/>
    <mergeCell ref="P28:P29"/>
    <mergeCell ref="P26:P27"/>
    <mergeCell ref="P24:P25"/>
    <mergeCell ref="P22:P23"/>
    <mergeCell ref="M51:Q51"/>
    <mergeCell ref="K16:Q18"/>
    <mergeCell ref="C7:H8"/>
    <mergeCell ref="C16:E16"/>
    <mergeCell ref="F15:H15"/>
    <mergeCell ref="K10:Q12"/>
    <mergeCell ref="F13:H13"/>
    <mergeCell ref="M49:M50"/>
    <mergeCell ref="N49:N50"/>
    <mergeCell ref="O49:O50"/>
    <mergeCell ref="P49:P50"/>
    <mergeCell ref="Q49:Q50"/>
    <mergeCell ref="O36:O37"/>
    <mergeCell ref="P36:P37"/>
    <mergeCell ref="Q36:Q37"/>
    <mergeCell ref="Q38:Q39"/>
    <mergeCell ref="Q40:Q41"/>
    <mergeCell ref="Q42:Q43"/>
    <mergeCell ref="C33:H33"/>
    <mergeCell ref="C34:H35"/>
    <mergeCell ref="C37:H40"/>
    <mergeCell ref="N44:N45"/>
    <mergeCell ref="N46:N47"/>
    <mergeCell ref="M46:M47"/>
    <mergeCell ref="B54:B75"/>
    <mergeCell ref="C65:H65"/>
    <mergeCell ref="C71:H71"/>
    <mergeCell ref="C61:H61"/>
    <mergeCell ref="C72:H74"/>
    <mergeCell ref="C75:H75"/>
    <mergeCell ref="K75:Q75"/>
    <mergeCell ref="K54:Q54"/>
    <mergeCell ref="C68:H68"/>
    <mergeCell ref="N69:Q74"/>
    <mergeCell ref="M69:M74"/>
    <mergeCell ref="C69:H70"/>
    <mergeCell ref="B34:B53"/>
    <mergeCell ref="I34:I53"/>
    <mergeCell ref="J34:J53"/>
    <mergeCell ref="K48:L48"/>
    <mergeCell ref="K53:R53"/>
    <mergeCell ref="R34:R51"/>
    <mergeCell ref="K34:Q35"/>
    <mergeCell ref="C21:H21"/>
    <mergeCell ref="C26:H26"/>
    <mergeCell ref="C32:H32"/>
    <mergeCell ref="C31:H31"/>
    <mergeCell ref="K29:L31"/>
    <mergeCell ref="C22:H22"/>
    <mergeCell ref="L22:L27"/>
    <mergeCell ref="M26:M27"/>
    <mergeCell ref="C27:H27"/>
    <mergeCell ref="K32:Q32"/>
    <mergeCell ref="C49:H49"/>
    <mergeCell ref="C50:C52"/>
    <mergeCell ref="D50:H52"/>
    <mergeCell ref="C53:H53"/>
    <mergeCell ref="C42:H47"/>
    <mergeCell ref="Q44:Q45"/>
    <mergeCell ref="Q46:Q47"/>
    <mergeCell ref="J86:L87"/>
    <mergeCell ref="L36:L37"/>
    <mergeCell ref="L38:L39"/>
    <mergeCell ref="N38:N39"/>
    <mergeCell ref="N40:N41"/>
    <mergeCell ref="N42:N43"/>
    <mergeCell ref="O38:O39"/>
    <mergeCell ref="K36:K47"/>
    <mergeCell ref="M44:M45"/>
    <mergeCell ref="M42:M43"/>
    <mergeCell ref="M40:M41"/>
    <mergeCell ref="M38:M39"/>
    <mergeCell ref="L40:L41"/>
    <mergeCell ref="L42:L43"/>
    <mergeCell ref="L44:L45"/>
    <mergeCell ref="J54:J75"/>
    <mergeCell ref="M55:M56"/>
    <mergeCell ref="N55:Q56"/>
    <mergeCell ref="P38:P39"/>
    <mergeCell ref="P40:P41"/>
    <mergeCell ref="P42:P43"/>
    <mergeCell ref="P44:P45"/>
    <mergeCell ref="P46:P47"/>
    <mergeCell ref="O46:O47"/>
    <mergeCell ref="A55:A75"/>
    <mergeCell ref="A21:A33"/>
    <mergeCell ref="O28:O29"/>
    <mergeCell ref="C29:H29"/>
    <mergeCell ref="O22:O23"/>
    <mergeCell ref="C23:H23"/>
    <mergeCell ref="C24:H24"/>
    <mergeCell ref="M24:M25"/>
    <mergeCell ref="N24:N25"/>
    <mergeCell ref="O24:O25"/>
    <mergeCell ref="C25:H25"/>
    <mergeCell ref="N22:N23"/>
    <mergeCell ref="N26:N27"/>
    <mergeCell ref="L20:Q21"/>
    <mergeCell ref="C30:H30"/>
    <mergeCell ref="M30:Q30"/>
    <mergeCell ref="O26:O27"/>
    <mergeCell ref="B20:B33"/>
    <mergeCell ref="I20:I33"/>
    <mergeCell ref="J20:J33"/>
    <mergeCell ref="A35:A53"/>
    <mergeCell ref="K33:Q33"/>
    <mergeCell ref="C28:H28"/>
    <mergeCell ref="N28:N29"/>
    <mergeCell ref="A5:B5"/>
    <mergeCell ref="A3:R3"/>
    <mergeCell ref="A1:R1"/>
    <mergeCell ref="I5:M5"/>
    <mergeCell ref="F5:G5"/>
    <mergeCell ref="C5:D5"/>
    <mergeCell ref="C10:E10"/>
    <mergeCell ref="C11:E11"/>
    <mergeCell ref="R7:R19"/>
    <mergeCell ref="C19:H19"/>
    <mergeCell ref="K19:Q19"/>
    <mergeCell ref="C13:E13"/>
    <mergeCell ref="A8:A19"/>
    <mergeCell ref="B7:B19"/>
    <mergeCell ref="K7:Q7"/>
    <mergeCell ref="F14:H14"/>
    <mergeCell ref="C14:E14"/>
    <mergeCell ref="J7:J19"/>
    <mergeCell ref="I7:I19"/>
    <mergeCell ref="C12:E12"/>
    <mergeCell ref="C15:E15"/>
    <mergeCell ref="K8:Q9"/>
    <mergeCell ref="K13:Q14"/>
    <mergeCell ref="N5:O5"/>
    <mergeCell ref="P5:R5"/>
    <mergeCell ref="C54:H54"/>
    <mergeCell ref="C55:H55"/>
    <mergeCell ref="C56:H56"/>
    <mergeCell ref="C57:H57"/>
    <mergeCell ref="C58:H60"/>
    <mergeCell ref="C62:H64"/>
    <mergeCell ref="C66:H67"/>
    <mergeCell ref="R20:R33"/>
    <mergeCell ref="C20:H20"/>
    <mergeCell ref="R54:R75"/>
    <mergeCell ref="I54:I75"/>
    <mergeCell ref="O44:O45"/>
    <mergeCell ref="O42:O43"/>
    <mergeCell ref="O40:O41"/>
    <mergeCell ref="K55:L56"/>
    <mergeCell ref="M63:M68"/>
    <mergeCell ref="N63:Q68"/>
    <mergeCell ref="K57:L62"/>
    <mergeCell ref="M57:M62"/>
    <mergeCell ref="N57:Q62"/>
    <mergeCell ref="L46:L47"/>
    <mergeCell ref="K69:L74"/>
    <mergeCell ref="K63:L68"/>
  </mergeCells>
  <pageMargins left="0.7" right="0.7" top="0.75" bottom="0.75" header="0.3" footer="0.3"/>
  <pageSetup scale="80" orientation="landscape" r:id="rId1"/>
  <rowBreaks count="2" manualBreakCount="2">
    <brk id="33" max="16383" man="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01-Mapa de riesgo</vt:lpstr>
      <vt:lpstr>02-Plan Mitigacion</vt:lpstr>
      <vt:lpstr>03-Seguimiento</vt:lpstr>
      <vt:lpstr>Hoja1</vt:lpstr>
      <vt:lpstr>INSTRUCTIVO</vt:lpstr>
      <vt:lpstr>'03-Seguimiento'!Área_de_impresión</vt:lpstr>
      <vt:lpstr>'01-Mapa de riesgo'!Títulos_a_imprimir</vt:lpstr>
      <vt:lpstr>'02-Plan Mitigacion'!Títulos_a_imprimir</vt:lpstr>
      <vt:lpstr>'03-Seguimiento'!Títulos_a_imprimir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Usuario UTP</cp:lastModifiedBy>
  <cp:lastPrinted>2014-08-20T16:32:50Z</cp:lastPrinted>
  <dcterms:created xsi:type="dcterms:W3CDTF">2006-09-13T22:30:50Z</dcterms:created>
  <dcterms:modified xsi:type="dcterms:W3CDTF">2015-03-05T23:27:44Z</dcterms:modified>
</cp:coreProperties>
</file>