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D:\Dropbox\PROPUESTA 2017\9. Mapa de Riesgos\Mapa de riesgos del proceso\Seguimiento 1\"/>
    </mc:Choice>
  </mc:AlternateContent>
  <bookViews>
    <workbookView xWindow="0" yWindow="0" windowWidth="28800" windowHeight="12435"/>
  </bookViews>
  <sheets>
    <sheet name="01-Mapa de riesgo" sheetId="4" r:id="rId1"/>
    <sheet name="02-Plan Contingencia" sheetId="8" r:id="rId2"/>
    <sheet name="03-Seguimiento" sheetId="7" r:id="rId3"/>
    <sheet name="Hoja1" sheetId="9" state="hidden" r:id="rId4"/>
    <sheet name="INSTRUCTIVO" sheetId="10" r:id="rId5"/>
    <sheet name="ESCALA" sheetId="11" r:id="rId6"/>
  </sheets>
  <definedNames>
    <definedName name="_xlnm._FilterDatabase" localSheetId="0" hidden="1">'01-Mapa de riesgo'!$B$1:$U$26</definedName>
    <definedName name="ACCION">'01-Mapa de riesgo'!$G$1048565:$G$1048567</definedName>
    <definedName name="Ambiental">'01-Mapa de riesgo'!$H$1048558:$H$1048560</definedName>
    <definedName name="_xlnm.Print_Area" localSheetId="2">'03-Seguimiento'!$B$1:$R$14</definedName>
    <definedName name="Contable">'01-Mapa de riesgo'!$G$1048553:$G$1048555</definedName>
    <definedName name="Cumplimiento">'01-Mapa de riesgo'!$I$1048553:$I$1048555</definedName>
    <definedName name="DEMAS">'01-Mapa de riesgo'!$G$1048543:$G$1048545</definedName>
    <definedName name="Derechos_Humanos">'01-Mapa de riesgo'!$I$1048543:$I$1048545</definedName>
    <definedName name="Estratégico">'01-Mapa de riesgo'!$G$1048543:$G$1048545</definedName>
    <definedName name="Financiero">'01-Mapa de riesgo'!$I$1048548:$I$1048550</definedName>
    <definedName name="GRAVE">'01-Mapa de riesgo'!$J$1048566:$J$1048569</definedName>
    <definedName name="Imagen">'01-Mapa de riesgo'!$G$1048548:$G$1048550</definedName>
    <definedName name="Información">'01-Mapa de riesgo'!$J$1048553:$J$1048555</definedName>
    <definedName name="Laborales">'01-Mapa de riesgo'!$G$1048558:$G$1048560</definedName>
    <definedName name="LEVE">'01-Mapa de riesgo'!$H$1048566</definedName>
    <definedName name="MODERADO">'01-Mapa de riesgo'!$I$1048566:$I$1048568</definedName>
    <definedName name="nnnn">'01-Mapa de riesgo'!#REF!</definedName>
    <definedName name="Operacional">'01-Mapa de riesgo'!$H$1048548:$H$1048550</definedName>
    <definedName name="Presupuestal">'01-Mapa de riesgo'!$H$1048553:$H$1048555</definedName>
    <definedName name="Tecnología">'01-Mapa de riesgo'!$J$1048548:$J$1048550</definedName>
    <definedName name="TIPO">'01-Mapa de riesgo'!$F$1048543:$F$1048555</definedName>
    <definedName name="_xlnm.Print_Titles" localSheetId="0">'01-Mapa de riesgo'!$7:$8</definedName>
    <definedName name="_xlnm.Print_Titles" localSheetId="1">'02-Plan Contingencia'!$7:$8</definedName>
    <definedName name="_xlnm.Print_Titles" localSheetId="2">'03-Seguimiento'!$7:$8</definedName>
    <definedName name="Transparencia">'01-Mapa de riesgo'!$H$1048543</definedName>
  </definedNames>
  <calcPr calcId="152511" concurrentCalc="0"/>
</workbook>
</file>

<file path=xl/calcChain.xml><?xml version="1.0" encoding="utf-8"?>
<calcChain xmlns="http://schemas.openxmlformats.org/spreadsheetml/2006/main">
  <c r="K15" i="7" l="1"/>
  <c r="K12" i="7"/>
  <c r="H10" i="8"/>
  <c r="K10" i="4"/>
  <c r="K11" i="4"/>
  <c r="K12" i="4"/>
  <c r="K13" i="4"/>
  <c r="K14" i="4"/>
  <c r="K15" i="4"/>
  <c r="K16" i="4"/>
  <c r="K17" i="4"/>
  <c r="K18" i="4"/>
  <c r="K19" i="4"/>
  <c r="K20" i="4"/>
  <c r="K21" i="4"/>
  <c r="K22" i="4"/>
  <c r="K23" i="4"/>
  <c r="K24" i="4"/>
  <c r="K25" i="4"/>
  <c r="K26" i="4"/>
  <c r="K9" i="4"/>
  <c r="L24" i="4"/>
  <c r="L21" i="4"/>
  <c r="L18" i="4"/>
  <c r="L15" i="4"/>
  <c r="L12" i="4"/>
  <c r="L9" i="4"/>
  <c r="A6" i="7"/>
  <c r="H10" i="7"/>
  <c r="H11" i="7"/>
  <c r="H12" i="7"/>
  <c r="H13" i="7"/>
  <c r="H14" i="7"/>
  <c r="H15" i="7"/>
  <c r="H16" i="7"/>
  <c r="H17" i="7"/>
  <c r="H18" i="7"/>
  <c r="H19" i="7"/>
  <c r="H20" i="7"/>
  <c r="H21" i="7"/>
  <c r="H22" i="7"/>
  <c r="H23" i="7"/>
  <c r="H24" i="7"/>
  <c r="H25" i="7"/>
  <c r="H26" i="7"/>
  <c r="H11" i="8"/>
  <c r="H12" i="8"/>
  <c r="H13" i="8"/>
  <c r="H14" i="8"/>
  <c r="H15" i="8"/>
  <c r="H16" i="8"/>
  <c r="H17" i="8"/>
  <c r="H18" i="8"/>
  <c r="H19" i="8"/>
  <c r="H20" i="8"/>
  <c r="H21" i="8"/>
  <c r="H22" i="8"/>
  <c r="H23" i="8"/>
  <c r="H24" i="8"/>
  <c r="H25" i="8"/>
  <c r="H26" i="8"/>
  <c r="I5" i="8"/>
  <c r="Q36" i="10"/>
  <c r="M36" i="10"/>
  <c r="N36" i="10"/>
  <c r="O36" i="10"/>
  <c r="P36" i="10"/>
  <c r="Q46" i="10"/>
  <c r="Q44" i="10"/>
  <c r="Q42" i="10"/>
  <c r="Q40" i="10"/>
  <c r="Q38" i="10"/>
  <c r="M46" i="10"/>
  <c r="M44" i="10"/>
  <c r="M42" i="10"/>
  <c r="M40" i="10"/>
  <c r="M38" i="10"/>
  <c r="N46" i="10"/>
  <c r="N44" i="10"/>
  <c r="N42" i="10"/>
  <c r="N40" i="10"/>
  <c r="N38" i="10"/>
  <c r="O46" i="10"/>
  <c r="O44" i="10"/>
  <c r="O42" i="10"/>
  <c r="O40" i="10"/>
  <c r="O38" i="10"/>
  <c r="P46" i="10"/>
  <c r="P44" i="10"/>
  <c r="P42" i="10"/>
  <c r="P40" i="10"/>
  <c r="P38" i="10"/>
  <c r="I9" i="4"/>
  <c r="P9" i="4"/>
  <c r="I12" i="4"/>
  <c r="P12" i="4"/>
  <c r="I15" i="4"/>
  <c r="P15" i="4"/>
  <c r="I18" i="4"/>
  <c r="P18" i="4"/>
  <c r="I21" i="4"/>
  <c r="P21" i="4"/>
  <c r="I24" i="4"/>
  <c r="P24" i="4"/>
  <c r="Q12" i="4"/>
  <c r="Q15" i="4"/>
  <c r="Q18" i="4"/>
  <c r="Q21" i="4"/>
  <c r="Q24" i="4"/>
  <c r="G24" i="7"/>
  <c r="G24" i="8"/>
  <c r="I24" i="8"/>
  <c r="G21" i="7"/>
  <c r="G21" i="8"/>
  <c r="I21" i="8"/>
  <c r="G18" i="7"/>
  <c r="G18" i="8"/>
  <c r="I18" i="8"/>
  <c r="G12" i="7"/>
  <c r="G12" i="8"/>
  <c r="I12" i="8"/>
  <c r="G15" i="8"/>
  <c r="I15" i="8"/>
  <c r="G15" i="7"/>
  <c r="D5" i="7"/>
  <c r="D5" i="8"/>
  <c r="D6" i="7"/>
  <c r="M12" i="7"/>
  <c r="M13" i="7"/>
  <c r="M14" i="7"/>
  <c r="M15" i="7"/>
  <c r="M16" i="7"/>
  <c r="M17" i="7"/>
  <c r="M18" i="7"/>
  <c r="M19" i="7"/>
  <c r="M20" i="7"/>
  <c r="M21" i="7"/>
  <c r="M22" i="7"/>
  <c r="M23" i="7"/>
  <c r="M24" i="7"/>
  <c r="M25" i="7"/>
  <c r="M26" i="7"/>
  <c r="M11" i="7"/>
  <c r="M10" i="7"/>
  <c r="M9" i="7"/>
  <c r="J12" i="7"/>
  <c r="J15" i="7"/>
  <c r="J18" i="7"/>
  <c r="J21" i="7"/>
  <c r="J24" i="7"/>
  <c r="F12" i="7"/>
  <c r="F15" i="7"/>
  <c r="F18" i="7"/>
  <c r="F21" i="7"/>
  <c r="F24" i="7"/>
  <c r="E12" i="7"/>
  <c r="E15" i="7"/>
  <c r="E18" i="7"/>
  <c r="E21" i="7"/>
  <c r="E24" i="7"/>
  <c r="D12" i="7"/>
  <c r="D15" i="7"/>
  <c r="D18" i="7"/>
  <c r="D21" i="7"/>
  <c r="D24" i="7"/>
  <c r="C12" i="7"/>
  <c r="C15" i="7"/>
  <c r="C18" i="7"/>
  <c r="C21" i="7"/>
  <c r="C24" i="7"/>
  <c r="B12" i="7"/>
  <c r="B15" i="7"/>
  <c r="B18" i="7"/>
  <c r="B21" i="7"/>
  <c r="B24" i="7"/>
  <c r="N10" i="7"/>
  <c r="O10" i="7"/>
  <c r="N11" i="7"/>
  <c r="O11" i="7"/>
  <c r="N12" i="7"/>
  <c r="O12" i="7"/>
  <c r="N13" i="7"/>
  <c r="O13" i="7"/>
  <c r="N14" i="7"/>
  <c r="O14" i="7"/>
  <c r="N15" i="7"/>
  <c r="O15" i="7"/>
  <c r="N16" i="7"/>
  <c r="O16" i="7"/>
  <c r="N17" i="7"/>
  <c r="O17" i="7"/>
  <c r="N18" i="7"/>
  <c r="O18" i="7"/>
  <c r="N19" i="7"/>
  <c r="O19" i="7"/>
  <c r="N20" i="7"/>
  <c r="O20" i="7"/>
  <c r="N21" i="7"/>
  <c r="O21" i="7"/>
  <c r="N22" i="7"/>
  <c r="O22" i="7"/>
  <c r="N23" i="7"/>
  <c r="O23" i="7"/>
  <c r="N24" i="7"/>
  <c r="O24" i="7"/>
  <c r="N25" i="7"/>
  <c r="O25" i="7"/>
  <c r="N26" i="7"/>
  <c r="O26" i="7"/>
  <c r="O9" i="7"/>
  <c r="N9" i="7"/>
  <c r="J9" i="7"/>
  <c r="F9" i="7"/>
  <c r="E9" i="7"/>
  <c r="D9" i="7"/>
  <c r="C9" i="7"/>
  <c r="B9" i="7"/>
  <c r="A5" i="7"/>
  <c r="F12" i="8"/>
  <c r="F15" i="8"/>
  <c r="F18" i="8"/>
  <c r="F21" i="8"/>
  <c r="F24" i="8"/>
  <c r="E12" i="8"/>
  <c r="E15" i="8"/>
  <c r="E18" i="8"/>
  <c r="E21" i="8"/>
  <c r="E24" i="8"/>
  <c r="D12" i="8"/>
  <c r="D15" i="8"/>
  <c r="D18" i="8"/>
  <c r="D21" i="8"/>
  <c r="D24" i="8"/>
  <c r="C12" i="8"/>
  <c r="C15" i="8"/>
  <c r="C18" i="8"/>
  <c r="C21" i="8"/>
  <c r="C24" i="8"/>
  <c r="B12" i="8"/>
  <c r="B15" i="8"/>
  <c r="B18" i="8"/>
  <c r="B21" i="8"/>
  <c r="B24" i="8"/>
  <c r="F9" i="8"/>
  <c r="E9" i="8"/>
  <c r="B9" i="8"/>
  <c r="D9" i="8"/>
  <c r="C9" i="8"/>
  <c r="D6" i="8"/>
  <c r="A6" i="8"/>
  <c r="A5" i="8"/>
  <c r="Q9" i="4"/>
  <c r="H9" i="8"/>
  <c r="H9" i="7"/>
  <c r="G9" i="7"/>
  <c r="G9" i="8"/>
  <c r="I9" i="8"/>
</calcChain>
</file>

<file path=xl/comments1.xml><?xml version="1.0" encoding="utf-8"?>
<comments xmlns="http://schemas.openxmlformats.org/spreadsheetml/2006/main">
  <authors>
    <author>UNIVERSIDAD TECNOLOGICA DE PEREIRA</author>
  </authors>
  <commentList>
    <comment ref="G7" authorId="0" shapeId="0">
      <text>
        <r>
          <rPr>
            <b/>
            <sz val="8"/>
            <color indexed="81"/>
            <rFont val="Tahoma"/>
            <family val="2"/>
          </rPr>
          <t xml:space="preserve">NIVEL 1: </t>
        </r>
        <r>
          <rPr>
            <sz val="8"/>
            <color indexed="81"/>
            <rFont val="Tahoma"/>
            <family val="2"/>
          </rPr>
          <t xml:space="preserve">Riesgos con priorización alta (A) y media (B) </t>
        </r>
        <r>
          <rPr>
            <sz val="8"/>
            <color indexed="81"/>
            <rFont val="Calibri"/>
            <family val="2"/>
            <scheme val="minor"/>
          </rPr>
          <t xml:space="preserve">sin controles, requieren acciones de preventivas  inmediatas.
</t>
        </r>
        <r>
          <rPr>
            <b/>
            <sz val="8"/>
            <color indexed="81"/>
            <rFont val="Calibri"/>
            <family val="2"/>
            <scheme val="minor"/>
          </rPr>
          <t xml:space="preserve">NIVEL 2: </t>
        </r>
        <r>
          <rPr>
            <sz val="8"/>
            <color indexed="81"/>
            <rFont val="Calibri"/>
            <family val="2"/>
            <scheme val="minor"/>
          </rPr>
          <t xml:space="preserve">Riesgos con priorización alta (A) y media (B) con controles no efectivos, requieren acciones de preventivas. 
</t>
        </r>
        <r>
          <rPr>
            <b/>
            <sz val="8"/>
            <color indexed="81"/>
            <rFont val="Calibri"/>
            <family val="2"/>
            <scheme val="minor"/>
          </rPr>
          <t xml:space="preserve">NIVEL 3: </t>
        </r>
        <r>
          <rPr>
            <sz val="8"/>
            <color indexed="81"/>
            <rFont val="Calibri"/>
            <family val="2"/>
            <scheme val="minor"/>
          </rPr>
          <t xml:space="preserve">Riesgos con priorización alta (A) y media (B)  con controles no documentados, requieren acciones de preventivas.
</t>
        </r>
        <r>
          <rPr>
            <b/>
            <sz val="8"/>
            <color indexed="81"/>
            <rFont val="Calibri"/>
            <family val="2"/>
            <scheme val="minor"/>
          </rPr>
          <t xml:space="preserve">NIVEL 4: </t>
        </r>
        <r>
          <rPr>
            <sz val="8"/>
            <color indexed="81"/>
            <rFont val="Calibri"/>
            <family val="2"/>
            <scheme val="minor"/>
          </rPr>
          <t>Riesgos con priorización baja (C) o priorización alta (A) y media (B) que tienen controles efectivos y documentados, requieren seguimiento.</t>
        </r>
      </text>
    </comment>
    <comment ref="H7" authorId="0" shapeId="0">
      <text>
        <r>
          <rPr>
            <sz val="8"/>
            <color indexed="81"/>
            <rFont val="Tahoma"/>
            <family val="2"/>
          </rPr>
          <t>1. Evitar el riesgo, tomar acciones preventivas 
2. Reducir el riesgo, tomar medidas encaminadas a disminuir la probabilidad y el impacto
3. Compartir o transferir el riesgo 
4. Asumir el riesgo</t>
        </r>
      </text>
    </comment>
    <comment ref="R7" authorId="0" shapeId="0">
      <text>
        <r>
          <rPr>
            <b/>
            <sz val="8"/>
            <color indexed="81"/>
            <rFont val="Tahoma"/>
            <family val="2"/>
          </rPr>
          <t xml:space="preserve">Establezca la situación:
</t>
        </r>
        <r>
          <rPr>
            <b/>
            <sz val="8"/>
            <color indexed="81"/>
            <rFont val="Tahoma"/>
            <family val="2"/>
          </rPr>
          <t xml:space="preserve">1. Riesgo controlado: </t>
        </r>
        <r>
          <rPr>
            <sz val="8"/>
            <color indexed="81"/>
            <rFont val="Tahoma"/>
            <family val="2"/>
          </rPr>
          <t xml:space="preserve"> el riesgo ha sido controlado con la acción implementada. Puede ser suprimido del plan de manejo de riesgos.
</t>
        </r>
        <r>
          <rPr>
            <b/>
            <sz val="8"/>
            <color indexed="81"/>
            <rFont val="Tahoma"/>
            <family val="2"/>
          </rPr>
          <t xml:space="preserve">2. Cambio el riesgo: </t>
        </r>
        <r>
          <rPr>
            <sz val="8"/>
            <color indexed="81"/>
            <rFont val="Tahoma"/>
            <family val="2"/>
          </rPr>
          <t xml:space="preserve">dado  la acción implementada el riesgo requiere ser modificado en su descripción o en su probabilidad o en el impacto.
</t>
        </r>
        <r>
          <rPr>
            <b/>
            <sz val="8"/>
            <color indexed="81"/>
            <rFont val="Tahoma"/>
            <family val="2"/>
          </rPr>
          <t xml:space="preserve">3. Nueva Acción:  </t>
        </r>
        <r>
          <rPr>
            <sz val="8"/>
            <color indexed="81"/>
            <rFont val="Tahoma"/>
            <family val="2"/>
          </rPr>
          <t xml:space="preserve">se debe implementar una nueva acción preventiva, la actual no es suficiente. (evalue el riesgo en  las fases 2. Análisis y 3. Valoración de riesgo)
</t>
        </r>
        <r>
          <rPr>
            <b/>
            <sz val="8"/>
            <color indexed="81"/>
            <rFont val="Tahoma"/>
            <family val="2"/>
          </rPr>
          <t xml:space="preserve">4. Continua la acción anterior: </t>
        </r>
        <r>
          <rPr>
            <sz val="8"/>
            <color indexed="81"/>
            <rFont val="Tahoma"/>
            <family val="2"/>
          </rPr>
          <t xml:space="preserve"> no se ha finalizado la acción o se requiere ampliar el plazo de la acción.
</t>
        </r>
      </text>
    </comment>
    <comment ref="P8" authorId="0" shapeId="0">
      <text>
        <r>
          <rPr>
            <sz val="8"/>
            <color indexed="81"/>
            <rFont val="Tahoma"/>
            <family val="2"/>
          </rPr>
          <t xml:space="preserve">Relacione las principales dificultades en la aplicación del control.
</t>
        </r>
      </text>
    </comment>
  </commentList>
</comments>
</file>

<file path=xl/sharedStrings.xml><?xml version="1.0" encoding="utf-8"?>
<sst xmlns="http://schemas.openxmlformats.org/spreadsheetml/2006/main" count="633" uniqueCount="385">
  <si>
    <t>DESCRIPCIÓN</t>
  </si>
  <si>
    <t>POSIBLES CONSECUENCIAS</t>
  </si>
  <si>
    <t>TRATAMIENTO</t>
  </si>
  <si>
    <t>RESPONSABLE (S) EN EL PROCESO</t>
  </si>
  <si>
    <t>RIESGO</t>
  </si>
  <si>
    <t xml:space="preserve">PROBABILIDAD </t>
  </si>
  <si>
    <t xml:space="preserve">IMPACTO </t>
  </si>
  <si>
    <t>Estado</t>
  </si>
  <si>
    <t>FECHA DE ACTUALIZACIÓN</t>
  </si>
  <si>
    <t xml:space="preserve">Código </t>
  </si>
  <si>
    <t xml:space="preserve">Versión </t>
  </si>
  <si>
    <t xml:space="preserve">Fecha </t>
  </si>
  <si>
    <t>1 de 1</t>
  </si>
  <si>
    <t>FECHA DE SEGUIMIENTO</t>
  </si>
  <si>
    <t>ACCIÓN DURANTE (Contingencia)</t>
  </si>
  <si>
    <t>ACCIÓN DESPUÉS (Recuperación)</t>
  </si>
  <si>
    <t>Periodicidad del control</t>
  </si>
  <si>
    <t>Tipo de control</t>
  </si>
  <si>
    <t>LISTAS DESPLEGABLES</t>
  </si>
  <si>
    <t>Estado de los controles:</t>
  </si>
  <si>
    <t xml:space="preserve"> No existen</t>
  </si>
  <si>
    <t xml:space="preserve"> No efectivos y no documentados</t>
  </si>
  <si>
    <t xml:space="preserve"> No Efectivos y documentados  </t>
  </si>
  <si>
    <t xml:space="preserve">  Efectivos y no documentados</t>
  </si>
  <si>
    <t xml:space="preserve"> Efectivos y documentados</t>
  </si>
  <si>
    <t xml:space="preserve"> Documentados, Efectivos y aplicados</t>
  </si>
  <si>
    <t>SITUACIÓN DEL RIESGO LUEGO DE SEGUIMIENTO</t>
  </si>
  <si>
    <t>ETAPA 1</t>
  </si>
  <si>
    <t>FACTORES DE RIESGO INTERNOS:</t>
  </si>
  <si>
    <t>FACTORES DE RIESGO EXTERNO</t>
  </si>
  <si>
    <t>Identificación del Riesgo</t>
  </si>
  <si>
    <t>ETAPA 2</t>
  </si>
  <si>
    <t>Análisis del Riesgo</t>
  </si>
  <si>
    <t>PROBABILIDAD</t>
  </si>
  <si>
    <t>IMPACTO</t>
  </si>
  <si>
    <t>ETAPA 3</t>
  </si>
  <si>
    <t>ETAPA 4</t>
  </si>
  <si>
    <t>Tratamiento del Riesgo:</t>
  </si>
  <si>
    <t>Manejo del Riesgo</t>
  </si>
  <si>
    <t xml:space="preserve">CAUSA </t>
  </si>
  <si>
    <t>CONSECUENCIA</t>
  </si>
  <si>
    <t>INDICADOR DE RIESGO</t>
  </si>
  <si>
    <t>2. MEDIA</t>
  </si>
  <si>
    <t>Talento Humano</t>
  </si>
  <si>
    <t>Sistemas de Información</t>
  </si>
  <si>
    <t>Recursos Financieros</t>
  </si>
  <si>
    <t>Procedimientos y reglamentación</t>
  </si>
  <si>
    <t>Salud Ocupacional</t>
  </si>
  <si>
    <t>Infraestructura</t>
  </si>
  <si>
    <t>Economicos</t>
  </si>
  <si>
    <t>Socioculturales</t>
  </si>
  <si>
    <t>Orden Público</t>
  </si>
  <si>
    <t>Legales y Normativos</t>
  </si>
  <si>
    <t>Tecnológicos</t>
  </si>
  <si>
    <t>Esta matriz de priorización no tiene en cuenta los controles asociados a la prevención o mitigación del riesgo</t>
  </si>
  <si>
    <t>3. ALTA</t>
  </si>
  <si>
    <t>1. BAJA</t>
  </si>
  <si>
    <t>1. BAJO</t>
  </si>
  <si>
    <t>Evitar
Reducir
Transferir
Compartir</t>
  </si>
  <si>
    <t>Reducir
Transferir
Compartir</t>
  </si>
  <si>
    <t>Asumir</t>
  </si>
  <si>
    <t>Valoración
del Riesgo</t>
  </si>
  <si>
    <t>OPCIÓN DE TRATAMIENTO</t>
  </si>
  <si>
    <t>ACCIONES A TOMAR</t>
  </si>
  <si>
    <t>Matriz de Priorización inicial</t>
  </si>
  <si>
    <t>El riesgo se mide de acuerdo al impacto y la probabilidad para ubicarlo en la matriz de priorización inicial</t>
  </si>
  <si>
    <t>NIVEL
EXPOSICIÓN 
RIESGO</t>
  </si>
  <si>
    <t xml:space="preserve">PRIORIDAD
INICIAL </t>
  </si>
  <si>
    <t>MAPA DE RIESGOS</t>
  </si>
  <si>
    <t>OBJETIVO DEL PROCESO (Usuario Metodología):</t>
  </si>
  <si>
    <t xml:space="preserve">JEFE: </t>
  </si>
  <si>
    <t>FECHA ACTUALIZACIÓN</t>
  </si>
  <si>
    <t>No</t>
  </si>
  <si>
    <t>No.</t>
  </si>
  <si>
    <t>CAUSA</t>
  </si>
  <si>
    <t>PLAN DE MITIGACIÓN PARA EL MAPA DE RIESGOS</t>
  </si>
  <si>
    <t>CONTROLES</t>
  </si>
  <si>
    <t xml:space="preserve">Responsable del Seguimiento: </t>
  </si>
  <si>
    <t>INDICADOR DEL RIESGO</t>
  </si>
  <si>
    <t>Periodicidad</t>
  </si>
  <si>
    <t>SEGUIMIENTO AL MAPA DE RIESGOS</t>
  </si>
  <si>
    <t>Seguimiento al Mapa de riesgos</t>
  </si>
  <si>
    <t>Nombre</t>
  </si>
  <si>
    <t>Medición</t>
  </si>
  <si>
    <t>Análisis</t>
  </si>
  <si>
    <t>SGC-FOR-011-01</t>
  </si>
  <si>
    <t xml:space="preserve">Página </t>
  </si>
  <si>
    <t>Código</t>
  </si>
  <si>
    <t>SGC-FOR-011-02</t>
  </si>
  <si>
    <t>SGC-FOR-011-03</t>
  </si>
  <si>
    <t>Versión</t>
  </si>
  <si>
    <t>Fecha:</t>
  </si>
  <si>
    <t>Código:</t>
  </si>
  <si>
    <t>SGC-INT-011-01</t>
  </si>
  <si>
    <t xml:space="preserve">INSTRUCTIVO METODOLOGÍA ADMINISTRACIÓN DE RIESGOS </t>
  </si>
  <si>
    <t>SISTEMA DE GESTIÓN DE CALIDAD</t>
  </si>
  <si>
    <t>Comunicación</t>
  </si>
  <si>
    <t>TIPO</t>
  </si>
  <si>
    <t>No existen</t>
  </si>
  <si>
    <t>VULNERABILIDAD</t>
  </si>
  <si>
    <t>ACCIÓN</t>
  </si>
  <si>
    <t>CLASE</t>
  </si>
  <si>
    <t>VALORACIÓN</t>
  </si>
  <si>
    <t>Aplicados, No efectivos</t>
  </si>
  <si>
    <t>Documentados, Aplicados y Efectivos</t>
  </si>
  <si>
    <t>No aplicados</t>
  </si>
  <si>
    <t>MATRIZ DE VULNERABILIDAD</t>
  </si>
  <si>
    <t>PRIORIZACIÓN INICIAL</t>
  </si>
  <si>
    <t>VALORACIÓN DEL CONTROL</t>
  </si>
  <si>
    <t>Aplicados, Efectivos y No documentados</t>
  </si>
  <si>
    <t>NIVEL DE EXPOSICIÓN AL RIESGO</t>
  </si>
  <si>
    <t>Se deberá implementar inmediatamente las acciones preventivas que conlleven a evitar, reducir, transferir o compartir el riesgo de acuerdo al procedimiento del Sistema de Gestión de Calidad. 
Las acciones preventivas tomadas deberán conllevar a implementar nuevos controles que prevengan la materialización del riesgo y a mitigar el impacto.
Se debe implementar el plan de contigencia frente a a estos riesgos.</t>
  </si>
  <si>
    <t>Se deberá implementaracciones preventivas que conlleven a reducir, transferir o compartir el riesgo de acuerdo al procedimiento del Sistema de Gestión de Calidad. 
Se deberá implementar acciones preventivas que conlleven a mejorar o documentar los controles existentes. 
La implementación de un plan de contingencia estará sujeto a las necesidades del usuario de la metodología</t>
  </si>
  <si>
    <t>Se debe realizar seguimiento a los riesgos con el fin de verificar su impacto, probabilidad y la valoración de los controles.</t>
  </si>
  <si>
    <t>GRAVE
Riesgos con calificación superior o igual a 10</t>
  </si>
  <si>
    <t>IDENTIFICACIÓN DEL RIESGO</t>
  </si>
  <si>
    <t>IDENTIFICACIÓN</t>
  </si>
  <si>
    <t>ANÁLISIS</t>
  </si>
  <si>
    <t>MANEJO</t>
  </si>
  <si>
    <t>PLAN DE MITIGACIÓN</t>
  </si>
  <si>
    <t>Se debe formular un indicador que permita monitorear el comportamiento del riesgo respecto al tratamiento y  las acciones emprendidas.</t>
  </si>
  <si>
    <t>Indicador de Monitoreo de Riesgo</t>
  </si>
  <si>
    <t>Calificación del Control</t>
  </si>
  <si>
    <t>Caracterice el riesgo de acuerdo a los conceptos siguientes:</t>
  </si>
  <si>
    <t>Establezca el contexto de su proceso (usuario de metodología) en la Universidad y con el entorno de acuerdo a los siguientes factores generadores de riesgo:</t>
  </si>
  <si>
    <t>Los factores de riesgo le ayudaran a determinar las causas que originan el riesgo, para ello podrá utilizar el diagrama causa - efecto</t>
  </si>
  <si>
    <t>MODERADO
Riesgos con calificación entre 4 y 9</t>
  </si>
  <si>
    <t>LEVE
Riesgos con calificación inferior o igual a 3</t>
  </si>
  <si>
    <t>CONTROL EXISTENTE
(Máximo 3 controles)</t>
  </si>
  <si>
    <t>Control</t>
  </si>
  <si>
    <t>Dificultades en la aplicación del control</t>
  </si>
  <si>
    <t>1  de 1</t>
  </si>
  <si>
    <t>Una vez ubicados los riesgos en la matriz de priorización, se identifica si existen controles asociados, si son aplicados, están documentados y son efectivos, con el fin de determinar la posición del riesgo en la matriz de vulnerabilidad.</t>
  </si>
  <si>
    <t xml:space="preserve">De acuerdo a los nivel de exposición del riesgo, el proceso (usuario de la metodologia) establecerá si corresponde: </t>
  </si>
  <si>
    <t>o  Plan de mitigación, para lo cual deberá  emplear el formato de Plan de mitigación</t>
  </si>
  <si>
    <t xml:space="preserve">o  Acciones preventivas de acuerdo al tipo de tratamiento, para lo cual deberá  seguir el procedimiento de acciones correctivas, preventivas y de mejora SGC-PRO-006 </t>
  </si>
  <si>
    <t>- Recursos asignados en el presupuesto
- Relación costo - beneficio
- Accion que conlleve a "Compartir" se deberá concertar previamente con el proceso o entidad  - involucrada.
- Accion que conlleve a "Transferir" se deberá concertar previamiente con la entidad involucrada y contar con las autorizaciones administrativas pertinentes.</t>
  </si>
  <si>
    <t>Se hará a traves del formato "seguimiento", y podrá ser realizada a través de procesos de autoevaluación, auditorias de calidad, evaluación de la Oficina de Control y auditorias externas por parte de organismo certificadores, entes de control u otro que lo requiera.</t>
  </si>
  <si>
    <t>- Recursos asignados
- Relación costo - beneficio
- Planes de contingencia que se hayan formulado previamente o actividades que el proceso ha establecido con anterioridad.</t>
  </si>
  <si>
    <t>2013-06-27</t>
  </si>
  <si>
    <t>LEVE</t>
  </si>
  <si>
    <t>MODERADO</t>
  </si>
  <si>
    <t>GRAVE</t>
  </si>
  <si>
    <t>ASUMIR</t>
  </si>
  <si>
    <t>REDUCIR</t>
  </si>
  <si>
    <t>EVITAR</t>
  </si>
  <si>
    <t>COMPARTIR</t>
  </si>
  <si>
    <t>TRANSFERIR</t>
  </si>
  <si>
    <t>PROCESOS INCOLUCRADOS EN EL MANEJO</t>
  </si>
  <si>
    <t>SAMYC2</t>
  </si>
  <si>
    <t>PLAN DE CONTINGENCIA</t>
  </si>
  <si>
    <r>
      <t xml:space="preserve">PROCESO (Usuario Metodología) </t>
    </r>
    <r>
      <rPr>
        <sz val="13"/>
        <rFont val="Calibri"/>
        <family val="2"/>
        <scheme val="minor"/>
      </rPr>
      <t xml:space="preserve"> </t>
    </r>
  </si>
  <si>
    <r>
      <rPr>
        <sz val="7"/>
        <rFont val="Calibri"/>
        <family val="2"/>
        <scheme val="minor"/>
      </rPr>
      <t xml:space="preserve"> </t>
    </r>
    <r>
      <rPr>
        <sz val="8"/>
        <rFont val="Calibri"/>
        <family val="2"/>
        <scheme val="minor"/>
      </rPr>
      <t>Ambientales</t>
    </r>
  </si>
  <si>
    <r>
      <t>Riesgo</t>
    </r>
    <r>
      <rPr>
        <sz val="8"/>
        <rFont val="Calibri"/>
        <family val="2"/>
        <scheme val="minor"/>
      </rPr>
      <t xml:space="preserve">: Posibilidad de que ocurra un acontecimiento que impacte el alcance de los objetivos y resultados de la Institución </t>
    </r>
  </si>
  <si>
    <r>
      <t xml:space="preserve">Clase: </t>
    </r>
    <r>
      <rPr>
        <sz val="8"/>
        <rFont val="Calibri"/>
        <family val="2"/>
        <scheme val="minor"/>
      </rPr>
      <t>determine qué clase de riesgo es el identificado, de acuerdo a la siguiente clasificación: Estratégico, Imagen, Operacional, Financiero, Contable, Presupuestal, Cumplimiento, Tecnología, Información, Transparencia, Laborales, Ambiental, Derechos Humanos.</t>
    </r>
  </si>
  <si>
    <r>
      <t>Descripción</t>
    </r>
    <r>
      <rPr>
        <sz val="8"/>
        <rFont val="Calibri"/>
        <family val="2"/>
        <scheme val="minor"/>
      </rPr>
      <t>: se refiere a las características generales o las formas en que se observa o manifiesta el riesgo identificado.</t>
    </r>
  </si>
  <si>
    <r>
      <t>Consecuencias</t>
    </r>
    <r>
      <rPr>
        <sz val="8"/>
        <rFont val="Calibri"/>
        <family val="2"/>
        <scheme val="minor"/>
      </rPr>
      <t>: corresponde a los efectos ocasionados por el riesgo.</t>
    </r>
  </si>
  <si>
    <r>
      <t xml:space="preserve">Causas:  </t>
    </r>
    <r>
      <rPr>
        <sz val="8"/>
        <rFont val="Calibri"/>
        <family val="2"/>
        <scheme val="minor"/>
      </rPr>
      <t>Es lo que origina el riesgo, son el punto de partida para el planteamiento de acciones preventivas. Las causas se deben establecer a partir de los factores internos y externos que se establecieron en el contexto. Para determinar las causas se podrá utilizar el diagrama causa - efecto.</t>
    </r>
  </si>
  <si>
    <r>
      <t xml:space="preserve">PROBABILIDAD: </t>
    </r>
    <r>
      <rPr>
        <sz val="8"/>
        <rFont val="Calibri"/>
        <family val="2"/>
        <scheme val="minor"/>
      </rPr>
      <t>Frecuencia que podría presentar el riesgo.</t>
    </r>
  </si>
  <si>
    <r>
      <t>3. ALTA</t>
    </r>
    <r>
      <rPr>
        <sz val="8"/>
        <rFont val="Calibri"/>
        <family val="2"/>
        <scheme val="minor"/>
      </rPr>
      <t>:  Es inevitable que el riesgo se presente</t>
    </r>
  </si>
  <si>
    <r>
      <t>2. MEDIA</t>
    </r>
    <r>
      <rPr>
        <sz val="8"/>
        <rFont val="Calibri"/>
        <family val="2"/>
        <scheme val="minor"/>
      </rPr>
      <t>: Es factible que el riesgo se presente</t>
    </r>
  </si>
  <si>
    <r>
      <t>1. BAJA</t>
    </r>
    <r>
      <rPr>
        <sz val="8"/>
        <rFont val="Calibri"/>
        <family val="2"/>
        <scheme val="minor"/>
      </rPr>
      <t>:  Es muy poco factible que el riesgo se presente</t>
    </r>
  </si>
  <si>
    <r>
      <t xml:space="preserve">IMPACTO: </t>
    </r>
    <r>
      <rPr>
        <sz val="8"/>
        <rFont val="Calibri"/>
        <family val="2"/>
        <scheme val="minor"/>
      </rPr>
      <t>Forma en la cual el riesgo afecta los resultados del proceso.</t>
    </r>
  </si>
  <si>
    <r>
      <t>3. ALTO</t>
    </r>
    <r>
      <rPr>
        <sz val="8"/>
        <rFont val="Calibri"/>
        <family val="2"/>
        <scheme val="minor"/>
      </rPr>
      <t>: Si el riesgo llegara a presentarse, afecta en alto grado al proceso.</t>
    </r>
  </si>
  <si>
    <r>
      <t>2. MEDIO</t>
    </r>
    <r>
      <rPr>
        <sz val="8"/>
        <rFont val="Calibri"/>
        <family val="2"/>
        <scheme val="minor"/>
      </rPr>
      <t>: Si el riesgo llegara a presentarse, afecta en grado medio al proceso tendría .</t>
    </r>
  </si>
  <si>
    <r>
      <t>1. BAJO</t>
    </r>
    <r>
      <rPr>
        <sz val="8"/>
        <rFont val="Calibri"/>
        <family val="2"/>
        <scheme val="minor"/>
      </rPr>
      <t xml:space="preserve">: Si el riesgo llegara a presentarse, afecta en grado bajo al proceso </t>
    </r>
  </si>
  <si>
    <r>
      <t xml:space="preserve">Nota: </t>
    </r>
    <r>
      <rPr>
        <sz val="8"/>
        <rFont val="Calibri"/>
        <family val="2"/>
        <scheme val="minor"/>
      </rPr>
      <t>Cada proceso deberá individualizar la escala de calificación del riesgo basado en información objetiva y/o datos históricos.</t>
    </r>
  </si>
  <si>
    <r>
      <t xml:space="preserve">Control: </t>
    </r>
    <r>
      <rPr>
        <sz val="8"/>
        <rFont val="Calibri"/>
        <family val="2"/>
        <scheme val="minor"/>
      </rPr>
      <t>Es toda acción que tiende a prevenir o mitigar los riesgos, significa analizar el desempeño de los procesos, evidenciando posibles desviaciones frente al resultado esperado. Los controles proporcionan un modelo operacional de seguridad razonable en el logro de los objetivos. Tipos:</t>
    </r>
  </si>
  <si>
    <r>
      <rPr>
        <b/>
        <sz val="8"/>
        <rFont val="Calibri"/>
        <family val="2"/>
        <scheme val="minor"/>
      </rPr>
      <t>Tipos de Control:</t>
    </r>
    <r>
      <rPr>
        <sz val="8"/>
        <rFont val="Calibri"/>
        <family val="2"/>
        <scheme val="minor"/>
      </rPr>
      <t xml:space="preserve">
</t>
    </r>
    <r>
      <rPr>
        <b/>
        <sz val="8"/>
        <rFont val="Calibri"/>
        <family val="2"/>
        <scheme val="minor"/>
      </rPr>
      <t>Dirección:</t>
    </r>
    <r>
      <rPr>
        <sz val="8"/>
        <rFont val="Calibri"/>
        <family val="2"/>
        <scheme val="minor"/>
      </rPr>
      <t xml:space="preserve"> se diseñan para crear guías que permiten el cumplimiento de los resultados.
</t>
    </r>
    <r>
      <rPr>
        <b/>
        <sz val="8"/>
        <rFont val="Calibri"/>
        <family val="2"/>
        <scheme val="minor"/>
      </rPr>
      <t xml:space="preserve">Detectivo: </t>
    </r>
    <r>
      <rPr>
        <sz val="8"/>
        <rFont val="Calibri"/>
        <family val="2"/>
        <scheme val="minor"/>
      </rPr>
      <t xml:space="preserve">se diseñan para identificar si resultados indeseables han ocurrido después de un acontecimiento.
</t>
    </r>
    <r>
      <rPr>
        <b/>
        <sz val="8"/>
        <rFont val="Calibri"/>
        <family val="2"/>
        <scheme val="minor"/>
      </rPr>
      <t>Preventivo:</t>
    </r>
    <r>
      <rPr>
        <sz val="8"/>
        <rFont val="Calibri"/>
        <family val="2"/>
        <scheme val="minor"/>
      </rPr>
      <t xml:space="preserve"> está diseñado para evitar o limitar la posibilidad de materialización de un riesgo.
</t>
    </r>
    <r>
      <rPr>
        <b/>
        <sz val="8"/>
        <rFont val="Calibri"/>
        <family val="2"/>
        <scheme val="minor"/>
      </rPr>
      <t>Correctivos:</t>
    </r>
    <r>
      <rPr>
        <sz val="8"/>
        <rFont val="Calibri"/>
        <family val="2"/>
        <scheme val="minor"/>
      </rPr>
      <t xml:space="preserve"> se diseña para corregir los resultados indeseables que se han observado</t>
    </r>
  </si>
  <si>
    <r>
      <rPr>
        <b/>
        <sz val="8"/>
        <rFont val="Calibri"/>
        <family val="2"/>
        <scheme val="minor"/>
      </rPr>
      <t>Calificación</t>
    </r>
    <r>
      <rPr>
        <sz val="8"/>
        <rFont val="Calibri"/>
        <family val="2"/>
        <scheme val="minor"/>
      </rPr>
      <t xml:space="preserve">
1
2
3
4
5</t>
    </r>
  </si>
  <si>
    <r>
      <rPr>
        <b/>
        <sz val="8"/>
        <rFont val="Calibri"/>
        <family val="2"/>
        <scheme val="minor"/>
      </rPr>
      <t>Situación:</t>
    </r>
    <r>
      <rPr>
        <sz val="8"/>
        <rFont val="Calibri"/>
        <family val="2"/>
        <scheme val="minor"/>
      </rPr>
      <t xml:space="preserve">
Documentados, aplicados y efectivos
Aplicados, efectivos y No documentados
Aplicados y No efectivos
No aplicados
No Existen controles</t>
    </r>
  </si>
  <si>
    <r>
      <t xml:space="preserve">Acciones Preventivas
</t>
    </r>
    <r>
      <rPr>
        <sz val="8"/>
        <rFont val="Calibri"/>
        <family val="2"/>
        <scheme val="minor"/>
      </rPr>
      <t>Se deberá tener en cuenta:</t>
    </r>
  </si>
  <si>
    <r>
      <t>o</t>
    </r>
    <r>
      <rPr>
        <sz val="7"/>
        <rFont val="Calibri"/>
        <family val="2"/>
        <scheme val="minor"/>
      </rPr>
      <t xml:space="preserve"> </t>
    </r>
    <r>
      <rPr>
        <sz val="8"/>
        <rFont val="Calibri"/>
        <family val="2"/>
        <scheme val="minor"/>
      </rPr>
      <t>Evitar: Implementar acciones direccionadas a prevenir la materialización del riesgo
o Reducir: Implementar acciones orientadas a disminuir la probabilidad y el impacto del riesgo
o Transferir:  Implementar acciones que permitan traspasar las pérdidas a una entidad externa.
o Compartir: Implementar acciones que permitan la cooperación entre los procesos.
o Asumir: Aceptar el riesgo</t>
    </r>
  </si>
  <si>
    <r>
      <t xml:space="preserve">Plan de Mitigación
</t>
    </r>
    <r>
      <rPr>
        <sz val="8"/>
        <rFont val="Calibri"/>
        <family val="2"/>
        <scheme val="minor"/>
      </rPr>
      <t>Se deberá tener en cuenta:</t>
    </r>
  </si>
  <si>
    <t>MEDIA</t>
  </si>
  <si>
    <t>Operacional</t>
  </si>
  <si>
    <t>TABLAS PARA EL ANÁLISIS DEL IMPACTO Y LA PROBABILIDAD</t>
  </si>
  <si>
    <t>TABLA 1. ANÁLISIS DE IMPACTO</t>
  </si>
  <si>
    <r>
      <t>Tipo de riesgo
(Descriptor)</t>
    </r>
    <r>
      <rPr>
        <sz val="8"/>
        <color theme="1"/>
        <rFont val="Arial"/>
        <family val="2"/>
      </rPr>
      <t xml:space="preserve"> </t>
    </r>
  </si>
  <si>
    <t>Estratégico</t>
  </si>
  <si>
    <t>Imagen</t>
  </si>
  <si>
    <t>Financiero</t>
  </si>
  <si>
    <t>Contable</t>
  </si>
  <si>
    <t>Presupuestal</t>
  </si>
  <si>
    <t>Cumplimiento</t>
  </si>
  <si>
    <t>Tecnología</t>
  </si>
  <si>
    <t>Información</t>
  </si>
  <si>
    <t>Transparencia</t>
  </si>
  <si>
    <t>Laborales</t>
  </si>
  <si>
    <t>Ambiental</t>
  </si>
  <si>
    <t>Derechos Humanos</t>
  </si>
  <si>
    <t>Se asocia con la forma en que se administra la Universidad, se enfocan en asuntos globales relacionados con la misión y el cumplimiento de los objetivos del PDI, la clara definición de políticas, diseño y conceptualización de la entidad por parte de la alta Dirección. – Se contemplan en el Mapa de Riesgos de Contexto Estratégico-</t>
  </si>
  <si>
    <r>
      <t>Están relacionados con la percepción y la confianza por parte de la comunidad universitaria y ciudadanía. Estos pueden derivarse de acción de terceros que afectan mediante rumores o propaganda negativa la imagen de la Universidad</t>
    </r>
    <r>
      <rPr>
        <sz val="8"/>
        <color rgb="FF000000"/>
        <rFont val="Arial"/>
        <family val="2"/>
      </rPr>
      <t>.</t>
    </r>
  </si>
  <si>
    <t>Comprende los riesgos relacionados tanto con la parte operativa como con la técnica de la Universidad, incluye riesgos provenientes de los procesos y procedimientos internos, estructura de la entidad y administración de bienes.</t>
  </si>
  <si>
    <t>Se relacionan con el manejo de los recursos monetarios de la entidad</t>
  </si>
  <si>
    <t>Se relacionan con la elaboración de los estados financieros para que cumplan con los principios de confiabilidad, relevancia y comprensibilidad. Así como el uso para para la toma de decisiones</t>
  </si>
  <si>
    <t>Se refieren a la capacidad de controlar los recursos por medio del presupuesto asignado</t>
  </si>
  <si>
    <t>Se asocian con la capacidad para cumplir con los requisitos legales, normativos y contractuales que inciden en la Universidad</t>
  </si>
  <si>
    <t>Se asocian con la infraestructura tecnológica e informática (hardware y Software) que soportan las operaciones de la Universidad</t>
  </si>
  <si>
    <t xml:space="preserve">Se refieren a la salvaguarda de la información con los que cuenta la Universidad
</t>
  </si>
  <si>
    <t>Están relacionados con el cumplimiento de los principios y valores, la aplicación de políticas y conductas éticas que garanticen que no se presente el uso indebido del poder, recursos o información en beneficio particular</t>
  </si>
  <si>
    <t>Se asocian con la seguridad y salud ocupacional</t>
  </si>
  <si>
    <t>Se asocia con los aspectos que generan impactos ambientales</t>
  </si>
  <si>
    <t>Se relacionan con la vulneración de los DDHH en el ámbito de influencia de la Universidad.</t>
  </si>
  <si>
    <t xml:space="preserve">ALTA </t>
  </si>
  <si>
    <t>Afecta el cumplimiento de la misión y de los fines establecidos en el PDI</t>
  </si>
  <si>
    <t>Afecta la imagen a Nivel Nacional y/o Internacional</t>
  </si>
  <si>
    <t>Afecta la operación de la Institución /Más de 1 día</t>
  </si>
  <si>
    <t>Afecta los recursos de la entidad en más del 5%</t>
  </si>
  <si>
    <t>Estados financieros que no reflejan la situación de la entidad/ Dictamen de abstención por la CGR</t>
  </si>
  <si>
    <t xml:space="preserve">Se presenta déficit presupuestal en la entidad </t>
  </si>
  <si>
    <t>Intervención, sanción penal, fiscal o disciplinaria</t>
  </si>
  <si>
    <t>Afecta la operación de la Institución / Afecta los SI de la institución / Mas de 5 horas</t>
  </si>
  <si>
    <t xml:space="preserve">Afecta la información sensible (Reservada y clasificada)
</t>
  </si>
  <si>
    <t>Afecta recursos, funciones y credibilidad de la entidad / Desconocimiento de la gestión de la Universidad</t>
  </si>
  <si>
    <t>Afecta a toda la comunidad universitaria/</t>
  </si>
  <si>
    <t>Genera impactos ambientales que afectan a la Institución y zona de influencia</t>
  </si>
  <si>
    <t>Afecta los DDHH de más de 5 miembros de la comunidad universitaria/ se viola un derecho fundamental</t>
  </si>
  <si>
    <t>Se presenta un accidente con lesiones graves o muerte</t>
  </si>
  <si>
    <t>Afecta el cumplimiento de los  objetivos institucionales</t>
  </si>
  <si>
    <t>Afecta la imagen a Nivel Regional o local</t>
  </si>
  <si>
    <t>Afecta la operación de un proceso / Medio día</t>
  </si>
  <si>
    <t>Afecta los recursos de la entidad en más del 2%</t>
  </si>
  <si>
    <t xml:space="preserve">Estados financieros con observaciones que no afectan la situación de la entidad
/ Dictamen con salvedades por la CGR
</t>
  </si>
  <si>
    <t>No se puedan atender los compromisos presupuestales</t>
  </si>
  <si>
    <t>Procesos fiscales o disciplinarios / Procesos judiciales</t>
  </si>
  <si>
    <t>Afecta la operación de un proceso /  Afecta los SI de un proceso / Meno de 3 horas</t>
  </si>
  <si>
    <t>Afecta la información Institucional (Clasificada o pública)</t>
  </si>
  <si>
    <t xml:space="preserve">N/A </t>
  </si>
  <si>
    <t>Afecta a todos los funcionarios de la institución/ Se presenta accidente sin lesiones graves</t>
  </si>
  <si>
    <t>Genera impactos ambientales que afectan a la Institución</t>
  </si>
  <si>
    <t>Afecta los DDHH a menos de 5 miembros de la comunidad universitaria/ se viola un derecho colectivo</t>
  </si>
  <si>
    <t>BAJA</t>
  </si>
  <si>
    <t>Afecta el cumplimiento de los  componentes y/o proyectos del PDI</t>
  </si>
  <si>
    <t>Afecta la imagen a Nivel institucional</t>
  </si>
  <si>
    <t>Afecta un trámite o servicio</t>
  </si>
  <si>
    <t>Afecta los recursos de la entidad en menos 2%</t>
  </si>
  <si>
    <t>Estados financieros con errores sin ninguna incidencia / Dictamen sin salvedades por la CGR, pero con hallazgos contables</t>
  </si>
  <si>
    <t>Se atienden los compromisos presupuestales pero con restricciones</t>
  </si>
  <si>
    <t>Demanda, quejas o denuncia / Hallazgos sin incidencia por parte de la CGR</t>
  </si>
  <si>
    <t>Afecta la información del Proceso (Pública)</t>
  </si>
  <si>
    <t>N/A</t>
  </si>
  <si>
    <t>Afecta a los funcionarios de un proceso/se presenta un incidente que no implica lesiones</t>
  </si>
  <si>
    <t>Genera impactos ambientales que afectan una zona de la institución</t>
  </si>
  <si>
    <t>No existe afectación a los DDHH, pero se presenta una situación que podría desencadenar la vulneración</t>
  </si>
  <si>
    <t>TABLA 2. ANÁLISIS DE PROBABILIDAD</t>
  </si>
  <si>
    <t>Tipo de 
riesgo</t>
  </si>
  <si>
    <t>Probabilidad</t>
  </si>
  <si>
    <t>Nivel</t>
  </si>
  <si>
    <t>Afecta a 5 o más objetivos del PDI</t>
  </si>
  <si>
    <t xml:space="preserve"> 5 o más veces en la vigencia</t>
  </si>
  <si>
    <t>3 veces al semestre</t>
  </si>
  <si>
    <t>Ha ocurrido en los últimos 3 años</t>
  </si>
  <si>
    <t>Mas de 5 veces en el  semestre</t>
  </si>
  <si>
    <t>Más de 3 veces en la vigencia</t>
  </si>
  <si>
    <t>Mas de 5 veces en la vigencia</t>
  </si>
  <si>
    <t>Afecta de 2 a 4 objetivos del PDI</t>
  </si>
  <si>
    <t>3 a 4 veces en la vigencia</t>
  </si>
  <si>
    <t>2 veces al semestre</t>
  </si>
  <si>
    <t>Ha ocurrido en los últimos 2 años</t>
  </si>
  <si>
    <t>3 y 4 veces en el  semestre</t>
  </si>
  <si>
    <t>2 veces en la vigencia</t>
  </si>
  <si>
    <t>2 a 4 veces en la vigencia</t>
  </si>
  <si>
    <t>Afecta a 1 objetivo del PDI</t>
  </si>
  <si>
    <t>Menos de 3 veces en la vigencia</t>
  </si>
  <si>
    <t>1 vez al semestre</t>
  </si>
  <si>
    <t>Ha ocurrido en el último año</t>
  </si>
  <si>
    <t>menos de 2 veces en el  semestre</t>
  </si>
  <si>
    <t>1 vez en la vigencia</t>
  </si>
  <si>
    <t>Menos de 2 veces enla vigencia</t>
  </si>
  <si>
    <t xml:space="preserve">       Impacto </t>
  </si>
  <si>
    <t>ALTO</t>
  </si>
  <si>
    <t>MEDIO</t>
  </si>
  <si>
    <t>BAJO</t>
  </si>
  <si>
    <t xml:space="preserve"> Imagen</t>
  </si>
  <si>
    <t>Financieto</t>
  </si>
  <si>
    <t xml:space="preserve">Ejecución inadecuada de proyectos (contratos, Ordenes de trabajo, proyectos de operación comercial)
</t>
  </si>
  <si>
    <t xml:space="preserve">La posibilidd de incumplimiento en la  ejecución de proyectos (contratos, Ordenes de trabajo, proyectos de operación comercial) en su proceso y en la obtención de  resutados satisfactorios </t>
  </si>
  <si>
    <t xml:space="preserve">Falta de comunicación de los involucrados 
Desconocimiento de los  procedimientos contractuales y proyectos especiales  
Desarticulación de los procedimientos propias de cada dependencia
Desconocimiento de la normatividad nacional e institucional para la ejecucion de proyectos (contratos, Ordenes de trabajo, proyectos de operación comercial
Bajo nivel de seguimiento periodico en los proyectos de operación comercial 
Factores externos que afectan los procesos de contratación mediante licitación pública
</t>
  </si>
  <si>
    <t xml:space="preserve">Hallazgos pr parte de entes de control
Detrimiento patrimonial
Incumplimiento de resultados
Reprocesos 
Clientes insatisfechos
Deterioro de la imagen institucional
Sobrecostos </t>
  </si>
  <si>
    <t>ALTA</t>
  </si>
  <si>
    <t xml:space="preserve">Protocolos de contrataión y de ejecución de proyectos especiales </t>
  </si>
  <si>
    <t>Mensual</t>
  </si>
  <si>
    <t>Preventivo</t>
  </si>
  <si>
    <t>Designación de supervisor de contratos (verificación de productos)</t>
  </si>
  <si>
    <t xml:space="preserve">Manual de interventoría y supervisión institucional </t>
  </si>
  <si>
    <t>Documentados Aplicados y Efectivos</t>
  </si>
  <si>
    <t xml:space="preserve">Rectoría (Oficina Juridica)
Oficina de Planeación
Viceadministrativa (unidad de cuentas)
Oficina de Control Interno 
</t>
  </si>
  <si>
    <t>Revisión de los formatos de contratación del área Gestión estratégica del Campus</t>
  </si>
  <si>
    <t xml:space="preserve">Gestión Estratégica del Campus </t>
  </si>
  <si>
    <t>Proyectos ejecutados inadecuadamente /Total proyectos ejecutados</t>
  </si>
  <si>
    <t>Los diferentes archivos no están organizados con un orden preestablecido que permita su facil consulta, y no tienen la seguridad requerida para evitar su pérdida</t>
  </si>
  <si>
    <t>Demoras en la entrega de información, Obstáculos para ejecución de proyectos y perdida de información</t>
  </si>
  <si>
    <t>Definir la estrategia de digitalización de todo el archivo historico de obra física</t>
  </si>
  <si>
    <t xml:space="preserve">Jornada de capacitación e implementación del proceso de archivo por áreas </t>
  </si>
  <si>
    <t>Anual</t>
  </si>
  <si>
    <t xml:space="preserve">Seguimiento al l inventario de  los activos de la información de la oficina </t>
  </si>
  <si>
    <t>Solicitar la adecuación del acceso a la oficina para establecer filtro de entrada a particulares</t>
  </si>
  <si>
    <t>Oficina de Planeación</t>
  </si>
  <si>
    <t xml:space="preserve">
Activos de información con copia de respaldo/ Total activos de información
Activos de informaicón físico debidamente codificados e inventariados</t>
  </si>
  <si>
    <t xml:space="preserve">Sistemas de información inadecuados para fuentes de información y  la toma de decisiones </t>
  </si>
  <si>
    <t>Los sistemas de información tienen un componente de automatización aún muy bajo para la rendición de cuentas, reportar a entes de control en los tiempos establecidos y soportar la toma de desiciones a nivel estratégico.</t>
  </si>
  <si>
    <t>Debilidad en la articulación del sistema transaccional con el estratégico</t>
  </si>
  <si>
    <t>Retraso en el seguimiento proactivo, baja accesibilidad a la  información que soporta el sistema de gerencia del plan de desarrollo y la estrategia institucional para toma de desiciones oportunas
Incumplimiento del envió  en los tiempos requeridos de los diferentes informes que presenta la universidad</t>
  </si>
  <si>
    <t>La División de Sistemas no tiene priorizada el desarrollo de estos sistemas.
La Dinámica de la Universidad no permite que se de cumplimiento a tiempo ciertos requerimientos (Informe de Gestión).</t>
  </si>
  <si>
    <t>Retraso en el seguimiento proactivo, baja accesibilidad a la  información que soporta el sistema de gerencia del plan de desarrollo y la estrategia institucional para toma de desiciones oportunas</t>
  </si>
  <si>
    <t>Seguimiento periodico a las solicitudes de información</t>
  </si>
  <si>
    <t>Acompañamiento a redes de trabajo de los objetivos institucionales.</t>
  </si>
  <si>
    <t>Aplicados efectivos y No Documentados</t>
  </si>
  <si>
    <t>Oficina de Planeación
Divisón de sistemas
Fuentes primarias de información</t>
  </si>
  <si>
    <t xml:space="preserve">Análisis de los procesos suceptibles de automatizar con las herramientas que se cuentan actualmente </t>
  </si>
  <si>
    <t xml:space="preserve">Número de procesos automatizados/Total de procesos identificados </t>
  </si>
  <si>
    <t>Falta de fortalecimiento de la Inteligencia Institucional, vigilancia del contexto y consolidación de los mecanismos para el uso de la misma</t>
  </si>
  <si>
    <t>Falta de competitividad 
Toma de decisiones no pertinentes con poco soporte en la información del contexto.
Pérdida de oportunidades para acceder a recursos y participación de proyectos.</t>
  </si>
  <si>
    <t>Falta de apropiación de la Vigilancia del Contexto</t>
  </si>
  <si>
    <t>No exiten un proceso al interior de la universidad que permita la vigilancia en todos los temas relacionados con la institución. Sólo se dan actividades desarrolladas en temas puntuales.</t>
  </si>
  <si>
    <t>Debilidad en la aprobación de las políticas, mecanismos y herramientas del sistema de vigilancia del contexto</t>
  </si>
  <si>
    <t>Falta de competitividad Institucional.
Toma de decisiones no pertinentes sin soporte en la información.
Perdida de oportunidades para la institución para acceder a recursos y participación de proyectos.</t>
  </si>
  <si>
    <t>No exiten un proceso consolidado que permita la vigilancia distribuidad en toda la institución. 
Sólo se dan actividades desarrolladas en temas puntuales.
Existen metodologías para la inteligencia institucional, sin embargo es necesario fortalecer su trabajo articulado y el soporte tecnológico para la misma.</t>
  </si>
  <si>
    <t xml:space="preserve">Debilidad en la apropiacion de las políticas, mecanismos y herramientas del sistema de vigilancia 
</t>
  </si>
  <si>
    <t>Procedimiento vigilancia del contexto</t>
  </si>
  <si>
    <t>Reuniones del  grupo de análisis, con reuniones periodicas sobre temas del contexto.</t>
  </si>
  <si>
    <t>Direccion</t>
  </si>
  <si>
    <t xml:space="preserve">Generar alertas en el Comité Coordinador Integral de Gestión e instancias pertinentes para aprovechar oportunidades del contexto o generar alertas sobre riesgos </t>
  </si>
  <si>
    <t>Jefe de Planeación</t>
  </si>
  <si>
    <t>Socializar antes las instancias pertinentes la estategia de inteligencia institucional</t>
  </si>
  <si>
    <t>Decisiones tomadas / Número de informes socializados
Informes presentados del contexto 
Dependencias socializadas/Total de dependencias</t>
  </si>
  <si>
    <t xml:space="preserve">*Falta de un procedimiento donde se involucren todos los elementos constitutivos de un proyecto como lo es los elementos de infraestructura
</t>
  </si>
  <si>
    <t>*Imagen de la universidad por incumplimiento
*Posibles hallazgos por falta de planeación e incumplimiento
*Presión a los recursos económicos dentro de una vigencia
*Reprocesos y sobrecarga en el trabajo</t>
  </si>
  <si>
    <t xml:space="preserve">Presión a la Planta Física por compromisos en proyectos no articulados con la planeación del área Gestión Estratégica del Campus </t>
  </si>
  <si>
    <t>Diferentes dependencias de la Institución presentan y ejecutan proyectos con entidades externas  en las cuales se adquieren compromisos de disponibilidad de espacios sin la validación respectiva de la Oficina de Planeación</t>
  </si>
  <si>
    <t>Espacios efectivamente habilitados / Número de solicitudes de disponibilidad de espacios</t>
  </si>
  <si>
    <t>Socializar el procedimiento establecido</t>
  </si>
  <si>
    <t xml:space="preserve">Aclarar y socializar el proceso de administración de los espacios físicos </t>
  </si>
  <si>
    <t>Gestión Estratégica del Campus 
División de Servicios
Divisón de Sistemas</t>
  </si>
  <si>
    <t>Valorar el costo del espacio solicitado e informar a la Vicerrectoría Administrativa y a la dependencia involucrada para que den las soluciones correspondientes</t>
  </si>
  <si>
    <t>Gestión Estratégica del Campus</t>
  </si>
  <si>
    <t>Planeación</t>
  </si>
  <si>
    <t>Francisco Antonio Uribe Gómez</t>
  </si>
  <si>
    <t xml:space="preserve">Realizar una jornada de sensibilización para la ejecución de proyectos de operación comercial </t>
  </si>
  <si>
    <t xml:space="preserve">Oficina de Planeación </t>
  </si>
  <si>
    <t>Afectación de los activos de información  físicos y magnéticos de la oficina de planeación, por el manejo inadecuado de los mismso</t>
  </si>
  <si>
    <t>Los diferentes archivos físicos no están organizados con un orden preestablecido que permita su facil consulta, y no tienen la seguridad requerida para evitar su pérdida.
La Institución no cuenta con un servidor seguro que permita salvarguardar la información en mágnetico de la Oficina de Planeación</t>
  </si>
  <si>
    <t xml:space="preserve">Falta de capacitación, sistematización y espacio físico 
Falta de organización en los archivos fisicos y magneticos por parte de los funcionarios 
Acceso de particulares de forma indiscriminada en la oficina </t>
  </si>
  <si>
    <t>Demoras en la entrega de información.
Obstáculos para ejecución de proyectos y perdida de información.
Hallazgos por parte de las diferentes auditorías realizadas a la oficina.
Costo asociado con la recuperación de la información</t>
  </si>
  <si>
    <t>Respaldo de los activios de información desde el proceso de Planeación</t>
  </si>
  <si>
    <t>Manejo del archivo físico acorde a las TRD</t>
  </si>
  <si>
    <t>N.A</t>
  </si>
  <si>
    <t>Otra</t>
  </si>
  <si>
    <t xml:space="preserve">
Se cuenta con el procedimiento del área de Asesoría para la Planeación Académica 113-PAC-01 Análisis del sector educativo, en el cual una de sus actividades analiza la incidencia de la creación de nuevos programas en los factores de capacidades. 
</t>
  </si>
  <si>
    <t>Liderar y coordinar el análisis y estudio de manera integral, la institución, y su entorno, con el fin de asesorar y apoyar en la toma de decisiones a la universidad, con el propósito de definir los cambios y transformaciones necesarias para la mejor utilización de los recursos y el logro de ventaja competitivas.</t>
  </si>
  <si>
    <t xml:space="preserve">Revisión del manual de contratación e interventoría y supervisión y sugerencia de mejoras  a la Oficina Juídica y Revisión del flujograma de contratación </t>
  </si>
  <si>
    <t>Aplicados - No efectivos</t>
  </si>
  <si>
    <t xml:space="preserve">No se cumplan con los lineamientos planteados en el Sistema de Gerencia del PDI para garantizar la gestión efectiva del mismo </t>
  </si>
  <si>
    <t xml:space="preserve">Seguimiento inapropiado de los retos del PDI
Reporte ausente e  inadecuado por parte de las redes de trabajo del PDI
Falta de capacitación frente al tema del reporte 
Baja calidad del reporte a los retos estratégicos del PDI
</t>
  </si>
  <si>
    <t xml:space="preserve">Hallazgos por parte de los entes de control
Reprocesos en el reporte
Incumplimiento de los retos planteados en el PDI
Ausencia de información para la toma de decisiones 
</t>
  </si>
  <si>
    <t xml:space="preserve">Sistema de gerencia del Plan de Desarrollo Insitucional </t>
  </si>
  <si>
    <t>Sistema de información para el PDI</t>
  </si>
  <si>
    <t xml:space="preserve">Realizar un análisis de la calidad del reporte identificando aquellas redes de trabajo que presentan baja calidad en la información reportada y realizar un proceso de acompañamiento con las mismas para suritr estas dificultades </t>
  </si>
  <si>
    <t>Realizar revisión y actualización al Manual del Sistema de Gerencia del PDI, y socializar a las redes de trabajo el mismo</t>
  </si>
  <si>
    <t xml:space="preserve">Gerencia del Plan de Desarrollo Institucional
Gestión de Proyectos de Inversión
</t>
  </si>
  <si>
    <t xml:space="preserve">Oficina de Planeación y redes de trabajo </t>
  </si>
  <si>
    <t>Incumplimiento de los retos planteados en el PDI</t>
  </si>
  <si>
    <t>Formular e  implementar un procedimiento INTEGRAL  donde se involucren todos los elementos constitutivos de un proyecto como lo es los elementos de infrastructura</t>
  </si>
  <si>
    <t>Trimestral</t>
  </si>
  <si>
    <t>Reuniones del Comité del sistema de Gerencia del PDI</t>
  </si>
  <si>
    <t>N.a</t>
  </si>
  <si>
    <t>Comité del Sistema de Gerencia del PDI</t>
  </si>
  <si>
    <t xml:space="preserve">Protocolos de sistema de indicadores </t>
  </si>
  <si>
    <t>Los proyectos ejecutados (proyectos especiales, contratos, convenios, ordenes de servicio) fueron ejecutados de una forma adecuada.</t>
  </si>
  <si>
    <t>CONTINUA LA ACCIÓN ANTERIOR</t>
  </si>
  <si>
    <t>NO</t>
  </si>
  <si>
    <t xml:space="preserve">Viviana Marcela Carmona Arias </t>
  </si>
  <si>
    <t>Nivel cumplimiento del PDI en sus tres nivel
48% nivel de objetivo
47.33% nivel de componentes
43.13% nivel de proyectos 
Nivel de apropiación de los parámetros del sistema de información estratégico
63.32%</t>
  </si>
  <si>
    <t>Se ha realizado  control y seguimiento al plan de desarrollo en sus tres niveles de gestión, lo cual ha permitido generar alertas oportunamente para lograr un cumplimiento satisfactorio del Plan.</t>
  </si>
  <si>
    <t>REQUIERE NUEVA ACCIÓN</t>
  </si>
  <si>
    <t>Remitir a las redes de trabajo de manera trimestral los resultados del PDI para toma de decisiones o ajustes a metas</t>
  </si>
  <si>
    <t xml:space="preserve">Nivel cumplimiento del PDI en sus tres nivel
Nivel de apropiación de los parámetros del sistema de información estratégico
</t>
  </si>
  <si>
    <t>Desde el plan de trabajo del proceso de administración de la información estratégica se realizan jornadas de respaldo de información cada tres meses, sobre aquellos que son de tipo digital, para la vigencia 2017 se realizaron ya los 2 respaldos, y en el último respaldo se hizo copia de seguridad a 25 de 25 equipos programados.</t>
  </si>
  <si>
    <t>Los activos de información están en proceso de actualización por parte de la Secretaría General, por tanto estamos atentos a su conclusión para tomar acciones.</t>
  </si>
  <si>
    <t>Se viene realizando el proceso de actualización de protocolos de fines, los protocolos de PDI se encuentran con un nivel de actualización del 100%.
Actualmente se viene trabajando con tres depedencias para mejorar el acceso a la  información pública: - VIIIE, ORI y VRSBU.</t>
  </si>
  <si>
    <t>25%
4
66%</t>
  </si>
  <si>
    <t>A la fecha se han presentado los siguientes informes: ICR - a cargo de Jaime Ramírez.
ICU - a cargo de Jaime Ramírez
Estudio de prefactibilidad- QLCT - Ing. Industrial
Ante diferentes instancias de decisión.
Saber PRO - Délany Ramírez - Egresados
Se han finalizado 4 informes a la fecha.
Con respecto a las dependencias, se ha priorizado capacitar a la Vic. Académica, Registro y Control y la VRSBU, ya se capacitó a los dos primeros.</t>
  </si>
  <si>
    <t xml:space="preserve">Se ha recibido, desde el 2016 y con corte a 31 de mayo de 2017 un total de 56 solicitudes de adecuación de espacios en la Oficina de Planeación de las cuales 53 requirieron de diseños para su implementación.  Se entregaron 49 de los 53 diseños requeridos para adecuación de espacios (92.45%). </t>
  </si>
  <si>
    <t>SI</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</si>
</sst>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mm/yyyy;@"/>
  </numFmts>
  <fonts count="39" x14ac:knownFonts="1">
    <font>
      <sz val="10"/>
      <name val="Arial"/>
    </font>
    <font>
      <sz val="9"/>
      <name val="Arial"/>
      <family val="2"/>
    </font>
    <font>
      <b/>
      <sz val="8"/>
      <name val="Arial"/>
      <family val="2"/>
    </font>
    <font>
      <sz val="8"/>
      <name val="Arial"/>
      <family val="2"/>
    </font>
    <font>
      <sz val="10"/>
      <name val="Arial"/>
      <family val="2"/>
    </font>
    <font>
      <b/>
      <sz val="10"/>
      <name val="Arial"/>
      <family val="2"/>
    </font>
    <font>
      <b/>
      <sz val="8"/>
      <color indexed="81"/>
      <name val="Tahoma"/>
      <family val="2"/>
    </font>
    <font>
      <sz val="8"/>
      <color indexed="81"/>
      <name val="Tahoma"/>
      <family val="2"/>
    </font>
    <font>
      <sz val="10"/>
      <name val="Arial"/>
      <family val="2"/>
    </font>
    <font>
      <b/>
      <sz val="11"/>
      <name val="Tahoma"/>
      <family val="2"/>
    </font>
    <font>
      <b/>
      <sz val="8"/>
      <name val="Tahoma"/>
      <family val="2"/>
    </font>
    <font>
      <sz val="8"/>
      <name val="Tahoma"/>
      <family val="2"/>
    </font>
    <font>
      <b/>
      <sz val="10"/>
      <name val="Tahoma"/>
      <family val="2"/>
    </font>
    <font>
      <b/>
      <sz val="6"/>
      <name val="Tahoma"/>
      <family val="2"/>
    </font>
    <font>
      <sz val="8"/>
      <name val="Calibri"/>
      <family val="2"/>
      <scheme val="minor"/>
    </font>
    <font>
      <b/>
      <sz val="13"/>
      <name val="Calibri"/>
      <family val="2"/>
      <scheme val="minor"/>
    </font>
    <font>
      <sz val="9"/>
      <name val="Calibri"/>
      <family val="2"/>
      <scheme val="minor"/>
    </font>
    <font>
      <b/>
      <sz val="10"/>
      <name val="Calibri"/>
      <family val="2"/>
      <scheme val="minor"/>
    </font>
    <font>
      <sz val="10"/>
      <name val="Calibri"/>
      <family val="2"/>
      <scheme val="minor"/>
    </font>
    <font>
      <sz val="13"/>
      <name val="Calibri"/>
      <family val="2"/>
      <scheme val="minor"/>
    </font>
    <font>
      <b/>
      <sz val="6"/>
      <name val="Calibri"/>
      <family val="2"/>
      <scheme val="minor"/>
    </font>
    <font>
      <sz val="6"/>
      <name val="Calibri"/>
      <family val="2"/>
      <scheme val="minor"/>
    </font>
    <font>
      <b/>
      <sz val="8"/>
      <name val="Calibri"/>
      <family val="2"/>
      <scheme val="minor"/>
    </font>
    <font>
      <b/>
      <sz val="7"/>
      <name val="Calibri"/>
      <family val="2"/>
      <scheme val="minor"/>
    </font>
    <font>
      <sz val="7"/>
      <name val="Calibri"/>
      <family val="2"/>
      <scheme val="minor"/>
    </font>
    <font>
      <sz val="8"/>
      <color indexed="81"/>
      <name val="Calibri"/>
      <family val="2"/>
      <scheme val="minor"/>
    </font>
    <font>
      <b/>
      <sz val="8"/>
      <color indexed="81"/>
      <name val="Calibri"/>
      <family val="2"/>
      <scheme val="minor"/>
    </font>
    <font>
      <sz val="13"/>
      <color theme="1"/>
      <name val="Calibri"/>
      <family val="2"/>
      <scheme val="minor"/>
    </font>
    <font>
      <b/>
      <sz val="9"/>
      <name val="Calibri"/>
      <family val="2"/>
      <scheme val="minor"/>
    </font>
    <font>
      <b/>
      <sz val="12"/>
      <name val="Calibri"/>
      <family val="2"/>
      <scheme val="minor"/>
    </font>
    <font>
      <b/>
      <sz val="14"/>
      <name val="Calibri"/>
      <family val="2"/>
      <scheme val="minor"/>
    </font>
    <font>
      <b/>
      <sz val="8"/>
      <color indexed="8"/>
      <name val="Calibri"/>
      <family val="2"/>
      <scheme val="minor"/>
    </font>
    <font>
      <b/>
      <sz val="16"/>
      <color theme="1"/>
      <name val="Calibri"/>
      <family val="2"/>
      <scheme val="minor"/>
    </font>
    <font>
      <b/>
      <sz val="14"/>
      <color theme="1"/>
      <name val="Calibri"/>
      <family val="2"/>
      <scheme val="minor"/>
    </font>
    <font>
      <b/>
      <sz val="8"/>
      <color theme="1"/>
      <name val="Arial"/>
      <family val="2"/>
    </font>
    <font>
      <sz val="8"/>
      <color theme="1"/>
      <name val="Arial"/>
      <family val="2"/>
    </font>
    <font>
      <sz val="8"/>
      <color rgb="FF000000"/>
      <name val="Arial"/>
      <family val="2"/>
    </font>
    <font>
      <b/>
      <sz val="11"/>
      <color theme="1"/>
      <name val="Arial"/>
      <family val="2"/>
    </font>
    <font>
      <b/>
      <sz val="8"/>
      <color theme="1"/>
      <name val="Calibri"/>
      <family val="2"/>
      <scheme val="minor"/>
    </font>
  </fonts>
  <fills count="16">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51"/>
        <bgColor indexed="64"/>
      </patternFill>
    </fill>
    <fill>
      <patternFill patternType="solid">
        <fgColor indexed="10"/>
        <bgColor indexed="64"/>
      </patternFill>
    </fill>
    <fill>
      <patternFill patternType="solid">
        <fgColor indexed="50"/>
        <bgColor indexed="64"/>
      </patternFill>
    </fill>
    <fill>
      <patternFill patternType="solid">
        <fgColor rgb="FFFF0000"/>
        <bgColor indexed="64"/>
      </patternFill>
    </fill>
    <fill>
      <patternFill patternType="solid">
        <fgColor rgb="FFFFC000"/>
        <bgColor indexed="64"/>
      </patternFill>
    </fill>
    <fill>
      <patternFill patternType="solid">
        <fgColor rgb="FF92D050"/>
        <bgColor indexed="64"/>
      </patternFill>
    </fill>
    <fill>
      <patternFill patternType="solid">
        <fgColor rgb="FFFFFFCC"/>
        <bgColor indexed="64"/>
      </patternFill>
    </fill>
    <fill>
      <patternFill patternType="solid">
        <fgColor rgb="FFFFFF00"/>
        <bgColor indexed="64"/>
      </patternFill>
    </fill>
    <fill>
      <patternFill patternType="solid">
        <fgColor rgb="FF00B050"/>
        <bgColor indexed="64"/>
      </patternFill>
    </fill>
    <fill>
      <patternFill patternType="solid">
        <fgColor rgb="FFC00000"/>
        <bgColor indexed="64"/>
      </patternFill>
    </fill>
    <fill>
      <patternFill patternType="solid">
        <fgColor theme="0" tint="-0.249977111117893"/>
        <bgColor indexed="64"/>
      </patternFill>
    </fill>
    <fill>
      <patternFill patternType="solid">
        <fgColor theme="0"/>
        <bgColor indexed="64"/>
      </patternFill>
    </fill>
  </fills>
  <borders count="60">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medium">
        <color indexed="64"/>
      </top>
      <bottom/>
      <diagonal/>
    </border>
    <border>
      <left/>
      <right style="thin">
        <color indexed="64"/>
      </right>
      <top/>
      <bottom style="thin">
        <color indexed="64"/>
      </bottom>
      <diagonal/>
    </border>
    <border>
      <left/>
      <right style="medium">
        <color indexed="64"/>
      </right>
      <top style="medium">
        <color indexed="64"/>
      </top>
      <bottom/>
      <diagonal/>
    </border>
    <border>
      <left/>
      <right style="medium">
        <color indexed="64"/>
      </right>
      <top/>
      <bottom/>
      <diagonal/>
    </border>
    <border>
      <left style="thin">
        <color indexed="64"/>
      </left>
      <right/>
      <top/>
      <bottom/>
      <diagonal/>
    </border>
    <border>
      <left/>
      <right/>
      <top/>
      <bottom style="thin">
        <color indexed="64"/>
      </bottom>
      <diagonal/>
    </border>
    <border>
      <left style="medium">
        <color indexed="64"/>
      </left>
      <right/>
      <top/>
      <bottom style="thin">
        <color indexed="64"/>
      </bottom>
      <diagonal/>
    </border>
    <border>
      <left/>
      <right style="thin">
        <color indexed="64"/>
      </right>
      <top/>
      <bottom/>
      <diagonal/>
    </border>
    <border>
      <left/>
      <right style="thin">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s>
  <cellStyleXfs count="3">
    <xf numFmtId="0" fontId="0" fillId="0" borderId="0"/>
    <xf numFmtId="9" fontId="8" fillId="0" borderId="0" applyFont="0" applyFill="0" applyBorder="0" applyAlignment="0" applyProtection="0"/>
    <xf numFmtId="0" fontId="4" fillId="0" borderId="0"/>
  </cellStyleXfs>
  <cellXfs count="403">
    <xf numFmtId="0" fontId="0" fillId="0" borderId="0" xfId="0"/>
    <xf numFmtId="0" fontId="1" fillId="2" borderId="0" xfId="0" applyFont="1" applyFill="1" applyBorder="1" applyAlignment="1">
      <alignment horizontal="center" vertical="center" wrapText="1"/>
    </xf>
    <xf numFmtId="0" fontId="2" fillId="2" borderId="0" xfId="0" applyFont="1" applyFill="1" applyAlignment="1">
      <alignment horizontal="center" vertical="center" wrapText="1"/>
    </xf>
    <xf numFmtId="0" fontId="1" fillId="2" borderId="0" xfId="0" applyFont="1" applyFill="1" applyAlignment="1">
      <alignment horizontal="center" vertical="center" wrapText="1"/>
    </xf>
    <xf numFmtId="0" fontId="4" fillId="2" borderId="0" xfId="0" applyFont="1" applyFill="1" applyAlignment="1">
      <alignment horizontal="center" vertical="center" wrapText="1"/>
    </xf>
    <xf numFmtId="0" fontId="1" fillId="2" borderId="0" xfId="0" applyFont="1" applyFill="1" applyBorder="1" applyAlignment="1" applyProtection="1">
      <alignment horizontal="center" vertical="center" wrapText="1"/>
    </xf>
    <xf numFmtId="0" fontId="5" fillId="0" borderId="0" xfId="0" applyFont="1"/>
    <xf numFmtId="0" fontId="0" fillId="0" borderId="0" xfId="0" applyBorder="1"/>
    <xf numFmtId="0" fontId="10" fillId="0" borderId="0" xfId="0" applyFont="1" applyBorder="1" applyAlignment="1">
      <alignment vertical="top" wrapText="1"/>
    </xf>
    <xf numFmtId="0" fontId="11" fillId="0" borderId="0" xfId="0" applyFont="1" applyBorder="1" applyAlignment="1">
      <alignment vertical="center" wrapText="1"/>
    </xf>
    <xf numFmtId="0" fontId="11" fillId="0" borderId="0" xfId="0" applyFont="1" applyBorder="1" applyAlignment="1">
      <alignment horizontal="center" vertical="center" wrapText="1"/>
    </xf>
    <xf numFmtId="0" fontId="10" fillId="0" borderId="0" xfId="0" applyFont="1" applyFill="1" applyBorder="1" applyAlignment="1">
      <alignment horizontal="center" vertical="center" wrapText="1"/>
    </xf>
    <xf numFmtId="0" fontId="0" fillId="0" borderId="0" xfId="0" applyFill="1" applyBorder="1"/>
    <xf numFmtId="0" fontId="10" fillId="0" borderId="0" xfId="0" applyFont="1" applyFill="1" applyBorder="1" applyAlignment="1">
      <alignment vertical="top" wrapText="1"/>
    </xf>
    <xf numFmtId="0" fontId="13" fillId="0" borderId="0" xfId="0" applyFont="1" applyFill="1" applyBorder="1" applyAlignment="1">
      <alignment horizontal="center" vertical="center" textRotation="90" wrapText="1"/>
    </xf>
    <xf numFmtId="0" fontId="13" fillId="0" borderId="0" xfId="0" applyFont="1" applyFill="1" applyBorder="1" applyAlignment="1">
      <alignment horizontal="center" vertical="center" wrapText="1"/>
    </xf>
    <xf numFmtId="0" fontId="0" fillId="0" borderId="0" xfId="0" applyAlignment="1">
      <alignment horizontal="center"/>
    </xf>
    <xf numFmtId="0" fontId="4" fillId="0" borderId="0" xfId="0" applyFont="1" applyFill="1" applyAlignment="1">
      <alignment horizontal="center" vertical="center" wrapText="1"/>
    </xf>
    <xf numFmtId="0" fontId="1" fillId="2" borderId="17" xfId="0" applyFont="1" applyFill="1" applyBorder="1" applyAlignment="1" applyProtection="1">
      <alignment horizontal="center" vertical="center" wrapText="1"/>
    </xf>
    <xf numFmtId="0" fontId="1" fillId="2" borderId="0" xfId="0" applyFont="1" applyFill="1" applyAlignment="1" applyProtection="1">
      <alignment horizontal="center" vertical="center" wrapText="1"/>
    </xf>
    <xf numFmtId="0" fontId="4" fillId="2" borderId="0" xfId="0" applyFont="1" applyFill="1" applyAlignment="1" applyProtection="1">
      <alignment horizontal="center" vertical="center" wrapText="1"/>
    </xf>
    <xf numFmtId="0" fontId="1" fillId="2" borderId="32" xfId="0" applyFont="1" applyFill="1" applyBorder="1" applyAlignment="1" applyProtection="1">
      <alignment horizontal="center" vertical="center" wrapText="1"/>
    </xf>
    <xf numFmtId="0" fontId="1" fillId="2" borderId="27" xfId="0" applyFont="1" applyFill="1" applyBorder="1" applyAlignment="1" applyProtection="1">
      <alignment horizontal="center" vertical="center" wrapText="1"/>
    </xf>
    <xf numFmtId="0" fontId="4" fillId="0" borderId="0" xfId="0" applyFont="1"/>
    <xf numFmtId="0" fontId="17" fillId="2" borderId="2" xfId="0" applyFont="1" applyFill="1" applyBorder="1" applyAlignment="1" applyProtection="1">
      <alignment horizontal="center" vertical="center"/>
    </xf>
    <xf numFmtId="164" fontId="16" fillId="3" borderId="2" xfId="0" applyNumberFormat="1" applyFont="1" applyFill="1" applyBorder="1" applyAlignment="1" applyProtection="1">
      <alignment horizontal="center" vertical="center" wrapText="1"/>
      <protection locked="0"/>
    </xf>
    <xf numFmtId="0" fontId="23" fillId="0" borderId="2" xfId="0" applyFont="1" applyBorder="1" applyAlignment="1" applyProtection="1">
      <alignment horizontal="right" vertical="center" wrapText="1"/>
    </xf>
    <xf numFmtId="0" fontId="24" fillId="0" borderId="2" xfId="0" applyFont="1" applyBorder="1" applyAlignment="1" applyProtection="1">
      <alignment horizontal="center" vertical="center" wrapText="1"/>
    </xf>
    <xf numFmtId="14" fontId="24" fillId="0" borderId="2" xfId="0" quotePrefix="1" applyNumberFormat="1" applyFont="1" applyBorder="1" applyAlignment="1" applyProtection="1">
      <alignment horizontal="center" vertical="center" wrapText="1"/>
    </xf>
    <xf numFmtId="0" fontId="17" fillId="2" borderId="22" xfId="0" applyFont="1" applyFill="1" applyBorder="1" applyAlignment="1" applyProtection="1">
      <alignment horizontal="left" vertical="center" wrapText="1"/>
    </xf>
    <xf numFmtId="0" fontId="16" fillId="2" borderId="2" xfId="0" applyFont="1" applyFill="1" applyBorder="1" applyAlignment="1" applyProtection="1">
      <alignment horizontal="center" vertical="center" wrapText="1"/>
      <protection locked="0"/>
    </xf>
    <xf numFmtId="0" fontId="16" fillId="2" borderId="14" xfId="0" applyFont="1" applyFill="1" applyBorder="1" applyAlignment="1" applyProtection="1">
      <alignment horizontal="center" vertical="center" wrapText="1"/>
      <protection locked="0"/>
    </xf>
    <xf numFmtId="0" fontId="16" fillId="2" borderId="0" xfId="0" applyFont="1" applyFill="1" applyAlignment="1">
      <alignment horizontal="center" vertical="center" wrapText="1"/>
    </xf>
    <xf numFmtId="0" fontId="17" fillId="14" borderId="2" xfId="0" applyFont="1" applyFill="1" applyBorder="1" applyAlignment="1" applyProtection="1">
      <alignment horizontal="center" vertical="center" wrapText="1"/>
    </xf>
    <xf numFmtId="0" fontId="18" fillId="2" borderId="11" xfId="0" applyFont="1" applyFill="1" applyBorder="1" applyAlignment="1" applyProtection="1">
      <alignment horizontal="center" vertical="center" wrapText="1"/>
    </xf>
    <xf numFmtId="0" fontId="18" fillId="2" borderId="14" xfId="0" applyFont="1" applyFill="1" applyBorder="1" applyAlignment="1" applyProtection="1">
      <alignment horizontal="center" vertical="center" wrapText="1"/>
    </xf>
    <xf numFmtId="0" fontId="18" fillId="2" borderId="0" xfId="0" applyFont="1" applyFill="1" applyAlignment="1">
      <alignment horizontal="center" vertical="center" wrapText="1"/>
    </xf>
    <xf numFmtId="0" fontId="16" fillId="0" borderId="2" xfId="0" applyFont="1" applyFill="1" applyBorder="1" applyAlignment="1" applyProtection="1">
      <alignment horizontal="center" vertical="center" wrapText="1"/>
    </xf>
    <xf numFmtId="0" fontId="16" fillId="0" borderId="14" xfId="0" applyFont="1" applyFill="1" applyBorder="1" applyAlignment="1" applyProtection="1">
      <alignment horizontal="center" vertical="center" wrapText="1"/>
    </xf>
    <xf numFmtId="0" fontId="16" fillId="2" borderId="2" xfId="0" applyFont="1" applyFill="1" applyBorder="1" applyAlignment="1" applyProtection="1">
      <alignment horizontal="center" vertical="top" wrapText="1"/>
    </xf>
    <xf numFmtId="0" fontId="16" fillId="2" borderId="14" xfId="0" applyFont="1" applyFill="1" applyBorder="1" applyAlignment="1" applyProtection="1">
      <alignment horizontal="center" vertical="top" wrapText="1"/>
    </xf>
    <xf numFmtId="0" fontId="23" fillId="0" borderId="2" xfId="0" applyFont="1" applyBorder="1" applyAlignment="1" applyProtection="1">
      <alignment horizontal="right" vertical="top" wrapText="1"/>
    </xf>
    <xf numFmtId="0" fontId="24" fillId="0" borderId="2" xfId="0" applyFont="1" applyBorder="1" applyAlignment="1" applyProtection="1">
      <alignment horizontal="center" vertical="top" wrapText="1"/>
    </xf>
    <xf numFmtId="14" fontId="24" fillId="0" borderId="2" xfId="0" quotePrefix="1" applyNumberFormat="1" applyFont="1" applyBorder="1" applyAlignment="1" applyProtection="1">
      <alignment horizontal="center" vertical="top" wrapText="1"/>
    </xf>
    <xf numFmtId="0" fontId="16" fillId="2" borderId="17" xfId="0" applyFont="1" applyFill="1" applyBorder="1" applyAlignment="1" applyProtection="1">
      <alignment horizontal="center" vertical="center" wrapText="1"/>
    </xf>
    <xf numFmtId="0" fontId="16" fillId="2" borderId="0" xfId="0" applyFont="1" applyFill="1" applyBorder="1" applyAlignment="1" applyProtection="1">
      <alignment horizontal="center" vertical="center" wrapText="1"/>
    </xf>
    <xf numFmtId="0" fontId="16" fillId="2" borderId="32" xfId="0" applyFont="1" applyFill="1" applyBorder="1" applyAlignment="1" applyProtection="1">
      <alignment horizontal="center" vertical="center" wrapText="1"/>
    </xf>
    <xf numFmtId="0" fontId="16" fillId="2" borderId="27" xfId="0" applyFont="1" applyFill="1" applyBorder="1" applyAlignment="1" applyProtection="1">
      <alignment horizontal="center" vertical="center" wrapText="1"/>
    </xf>
    <xf numFmtId="0" fontId="17" fillId="14" borderId="1" xfId="0" applyFont="1" applyFill="1" applyBorder="1" applyAlignment="1" applyProtection="1">
      <alignment horizontal="center" vertical="center" wrapText="1"/>
    </xf>
    <xf numFmtId="0" fontId="17" fillId="14" borderId="11" xfId="0" applyFont="1" applyFill="1" applyBorder="1" applyAlignment="1" applyProtection="1">
      <alignment horizontal="center" vertical="center" wrapText="1"/>
    </xf>
    <xf numFmtId="0" fontId="22" fillId="14" borderId="2" xfId="0" applyFont="1" applyFill="1" applyBorder="1" applyAlignment="1" applyProtection="1">
      <alignment horizontal="center" vertical="center" wrapText="1"/>
    </xf>
    <xf numFmtId="0" fontId="23" fillId="14" borderId="11" xfId="0" applyFont="1" applyFill="1" applyBorder="1" applyAlignment="1" applyProtection="1">
      <alignment horizontal="center" vertical="center" wrapText="1"/>
    </xf>
    <xf numFmtId="0" fontId="14" fillId="2" borderId="11" xfId="0" applyFont="1" applyFill="1" applyBorder="1" applyAlignment="1" applyProtection="1">
      <alignment vertical="center" wrapText="1"/>
      <protection locked="0"/>
    </xf>
    <xf numFmtId="0" fontId="14" fillId="2" borderId="2" xfId="0" applyFont="1" applyFill="1" applyBorder="1" applyAlignment="1" applyProtection="1">
      <alignment horizontal="center" vertical="center" wrapText="1"/>
      <protection locked="0"/>
    </xf>
    <xf numFmtId="0" fontId="14" fillId="2" borderId="14" xfId="0" applyFont="1" applyFill="1" applyBorder="1" applyAlignment="1" applyProtection="1">
      <alignment vertical="center" wrapText="1"/>
      <protection locked="0"/>
    </xf>
    <xf numFmtId="0" fontId="14" fillId="2" borderId="14" xfId="0" applyFont="1" applyFill="1" applyBorder="1" applyAlignment="1" applyProtection="1">
      <alignment horizontal="center" vertical="center" wrapText="1"/>
      <protection locked="0"/>
    </xf>
    <xf numFmtId="0" fontId="17" fillId="14" borderId="32" xfId="0" applyFont="1" applyFill="1" applyBorder="1" applyAlignment="1" applyProtection="1">
      <alignment horizontal="center" vertical="center" wrapText="1"/>
    </xf>
    <xf numFmtId="0" fontId="17" fillId="14" borderId="48" xfId="0" applyFont="1" applyFill="1" applyBorder="1" applyAlignment="1" applyProtection="1">
      <alignment horizontal="center" vertical="center" wrapText="1"/>
    </xf>
    <xf numFmtId="0" fontId="18" fillId="2" borderId="2" xfId="0" applyFont="1" applyFill="1" applyBorder="1" applyAlignment="1" applyProtection="1">
      <alignment horizontal="center" vertical="center" wrapText="1"/>
      <protection locked="0"/>
    </xf>
    <xf numFmtId="0" fontId="18" fillId="2" borderId="22" xfId="0" applyFont="1" applyFill="1" applyBorder="1" applyAlignment="1" applyProtection="1">
      <alignment horizontal="center" vertical="center" wrapText="1"/>
      <protection locked="0"/>
    </xf>
    <xf numFmtId="0" fontId="18" fillId="2" borderId="43" xfId="0" applyFont="1" applyFill="1" applyBorder="1" applyAlignment="1" applyProtection="1">
      <alignment horizontal="center" vertical="center" wrapText="1"/>
      <protection locked="0"/>
    </xf>
    <xf numFmtId="0" fontId="23" fillId="0" borderId="2" xfId="0" applyFont="1" applyFill="1" applyBorder="1" applyAlignment="1" applyProtection="1">
      <alignment horizontal="right" vertical="top" wrapText="1"/>
    </xf>
    <xf numFmtId="0" fontId="24" fillId="0" borderId="2" xfId="0" applyFont="1" applyFill="1" applyBorder="1" applyAlignment="1" applyProtection="1">
      <alignment horizontal="center" vertical="top" wrapText="1"/>
    </xf>
    <xf numFmtId="14" fontId="24" fillId="0" borderId="2" xfId="0" quotePrefix="1" applyNumberFormat="1" applyFont="1" applyFill="1" applyBorder="1" applyAlignment="1" applyProtection="1">
      <alignment horizontal="center" vertical="top" wrapText="1"/>
    </xf>
    <xf numFmtId="0" fontId="16" fillId="2" borderId="32" xfId="0" applyFont="1" applyFill="1" applyBorder="1" applyAlignment="1" applyProtection="1">
      <alignment vertical="center" wrapText="1"/>
    </xf>
    <xf numFmtId="0" fontId="16" fillId="2" borderId="17" xfId="0" applyFont="1" applyFill="1" applyBorder="1" applyAlignment="1" applyProtection="1">
      <alignment vertical="center" wrapText="1"/>
    </xf>
    <xf numFmtId="0" fontId="16" fillId="2" borderId="27" xfId="0" applyFont="1" applyFill="1" applyBorder="1" applyAlignment="1" applyProtection="1">
      <alignment vertical="center" wrapText="1"/>
    </xf>
    <xf numFmtId="0" fontId="16" fillId="2" borderId="0" xfId="0" applyFont="1" applyFill="1" applyBorder="1" applyAlignment="1" applyProtection="1">
      <alignment vertical="center" wrapText="1"/>
    </xf>
    <xf numFmtId="0" fontId="16" fillId="2" borderId="0" xfId="0" applyFont="1" applyFill="1" applyBorder="1" applyAlignment="1">
      <alignment horizontal="center" vertical="center" wrapText="1"/>
    </xf>
    <xf numFmtId="0" fontId="22" fillId="2" borderId="2" xfId="0" applyFont="1" applyFill="1" applyBorder="1" applyAlignment="1" applyProtection="1">
      <alignment horizontal="left" vertical="center" wrapText="1"/>
      <protection locked="0"/>
    </xf>
    <xf numFmtId="0" fontId="17" fillId="2" borderId="2" xfId="0" applyFont="1" applyFill="1" applyBorder="1" applyAlignment="1" applyProtection="1">
      <alignment vertical="center"/>
    </xf>
    <xf numFmtId="0" fontId="15" fillId="2" borderId="17" xfId="0" applyFont="1" applyFill="1" applyBorder="1" applyAlignment="1" applyProtection="1">
      <alignment vertical="center"/>
    </xf>
    <xf numFmtId="0" fontId="15" fillId="2" borderId="0" xfId="0" applyFont="1" applyFill="1" applyBorder="1" applyAlignment="1" applyProtection="1">
      <alignment vertical="center"/>
    </xf>
    <xf numFmtId="0" fontId="16" fillId="2" borderId="13" xfId="0" applyFont="1" applyFill="1" applyBorder="1" applyAlignment="1" applyProtection="1">
      <alignment horizontal="center" vertical="center" wrapText="1"/>
      <protection locked="0"/>
    </xf>
    <xf numFmtId="0" fontId="16" fillId="2" borderId="38" xfId="0" applyFont="1" applyFill="1" applyBorder="1" applyAlignment="1" applyProtection="1">
      <alignment horizontal="center" vertical="center" wrapText="1"/>
      <protection locked="0"/>
    </xf>
    <xf numFmtId="0" fontId="18" fillId="0" borderId="27" xfId="0" applyFont="1" applyBorder="1" applyAlignment="1">
      <alignment horizontal="center"/>
    </xf>
    <xf numFmtId="0" fontId="18" fillId="0" borderId="0" xfId="0" applyFont="1" applyBorder="1" applyAlignment="1">
      <alignment horizontal="center"/>
    </xf>
    <xf numFmtId="0" fontId="18" fillId="0" borderId="0" xfId="0" applyFont="1" applyBorder="1"/>
    <xf numFmtId="0" fontId="18" fillId="0" borderId="30" xfId="0" applyFont="1" applyBorder="1"/>
    <xf numFmtId="0" fontId="17" fillId="0" borderId="2" xfId="0" applyFont="1" applyBorder="1"/>
    <xf numFmtId="0" fontId="29" fillId="0" borderId="27" xfId="0" applyFont="1" applyBorder="1" applyAlignment="1">
      <alignment horizontal="center"/>
    </xf>
    <xf numFmtId="0" fontId="29" fillId="0" borderId="0" xfId="0" applyFont="1" applyBorder="1" applyAlignment="1">
      <alignment horizontal="center"/>
    </xf>
    <xf numFmtId="0" fontId="29" fillId="0" borderId="30" xfId="0" applyFont="1" applyBorder="1" applyAlignment="1">
      <alignment horizontal="center"/>
    </xf>
    <xf numFmtId="0" fontId="18" fillId="0" borderId="0" xfId="0" applyFont="1" applyAlignment="1">
      <alignment horizontal="center"/>
    </xf>
    <xf numFmtId="0" fontId="18" fillId="0" borderId="0" xfId="0" applyFont="1"/>
    <xf numFmtId="0" fontId="22" fillId="0" borderId="8" xfId="0" applyFont="1" applyBorder="1" applyAlignment="1">
      <alignment horizontal="center" vertical="center"/>
    </xf>
    <xf numFmtId="0" fontId="22" fillId="0" borderId="8" xfId="0" applyFont="1" applyBorder="1" applyAlignment="1">
      <alignment horizontal="center" vertical="center" wrapText="1"/>
    </xf>
    <xf numFmtId="0" fontId="22" fillId="0" borderId="6" xfId="0" applyFont="1" applyBorder="1" applyAlignment="1">
      <alignment horizontal="center" vertical="center" wrapText="1"/>
    </xf>
    <xf numFmtId="0" fontId="22" fillId="0" borderId="0" xfId="0" applyFont="1" applyBorder="1" applyAlignment="1">
      <alignment vertical="top" wrapText="1"/>
    </xf>
    <xf numFmtId="0" fontId="14" fillId="0" borderId="0" xfId="0" applyFont="1" applyBorder="1" applyAlignment="1">
      <alignment vertical="top" wrapText="1"/>
    </xf>
    <xf numFmtId="0" fontId="20" fillId="2" borderId="0" xfId="0" applyFont="1" applyFill="1" applyBorder="1" applyAlignment="1">
      <alignment horizontal="center" wrapText="1"/>
    </xf>
    <xf numFmtId="0" fontId="22" fillId="0" borderId="0" xfId="0" applyFont="1" applyBorder="1" applyAlignment="1">
      <alignment vertical="center" wrapText="1"/>
    </xf>
    <xf numFmtId="0" fontId="14" fillId="0" borderId="0" xfId="0" applyFont="1" applyBorder="1" applyAlignment="1">
      <alignment vertical="center"/>
    </xf>
    <xf numFmtId="0" fontId="17" fillId="2" borderId="11" xfId="0" applyFont="1" applyFill="1" applyBorder="1" applyAlignment="1">
      <alignment horizontal="center" vertical="center" wrapText="1"/>
    </xf>
    <xf numFmtId="0" fontId="14" fillId="0" borderId="0" xfId="0" applyFont="1" applyBorder="1" applyAlignment="1">
      <alignment horizontal="left" vertical="top" wrapText="1"/>
    </xf>
    <xf numFmtId="0" fontId="22" fillId="0" borderId="0" xfId="0" applyFont="1" applyBorder="1" applyAlignment="1">
      <alignment horizontal="center" vertical="center" wrapText="1"/>
    </xf>
    <xf numFmtId="0" fontId="22" fillId="0" borderId="26" xfId="0" applyFont="1" applyBorder="1" applyAlignment="1">
      <alignment horizontal="center" vertical="top" wrapText="1"/>
    </xf>
    <xf numFmtId="0" fontId="14" fillId="2" borderId="11" xfId="0" applyFont="1" applyFill="1" applyBorder="1" applyAlignment="1" applyProtection="1">
      <alignment vertical="center" wrapText="1"/>
      <protection hidden="1"/>
    </xf>
    <xf numFmtId="0" fontId="14" fillId="2" borderId="14" xfId="0" applyFont="1" applyFill="1" applyBorder="1" applyAlignment="1" applyProtection="1">
      <alignment vertical="center" wrapText="1"/>
      <protection hidden="1"/>
    </xf>
    <xf numFmtId="0" fontId="18" fillId="2" borderId="11" xfId="0" applyFont="1" applyFill="1" applyBorder="1" applyAlignment="1" applyProtection="1">
      <alignment horizontal="center" vertical="center" wrapText="1"/>
      <protection locked="0"/>
    </xf>
    <xf numFmtId="0" fontId="18" fillId="2" borderId="14" xfId="0" applyFont="1" applyFill="1" applyBorder="1" applyAlignment="1" applyProtection="1">
      <alignment horizontal="center" vertical="center" wrapText="1"/>
      <protection locked="0"/>
    </xf>
    <xf numFmtId="0" fontId="0" fillId="15" borderId="0" xfId="0" applyFill="1" applyAlignment="1">
      <alignment horizontal="center" vertical="center" wrapText="1"/>
    </xf>
    <xf numFmtId="0" fontId="32" fillId="15" borderId="0" xfId="0" applyFont="1" applyFill="1" applyAlignment="1">
      <alignment horizontal="center" vertical="center" wrapText="1"/>
    </xf>
    <xf numFmtId="0" fontId="34" fillId="15" borderId="37" xfId="0" applyFont="1" applyFill="1" applyBorder="1" applyAlignment="1">
      <alignment horizontal="center" vertical="center" wrapText="1"/>
    </xf>
    <xf numFmtId="0" fontId="3" fillId="15" borderId="26" xfId="0" applyFont="1" applyFill="1" applyBorder="1" applyAlignment="1">
      <alignment horizontal="center" vertical="center" wrapText="1"/>
    </xf>
    <xf numFmtId="0" fontId="3" fillId="15" borderId="5" xfId="0" applyFont="1" applyFill="1" applyBorder="1" applyAlignment="1">
      <alignment horizontal="center" vertical="center" wrapText="1"/>
    </xf>
    <xf numFmtId="0" fontId="37" fillId="12" borderId="37" xfId="0" applyFont="1" applyFill="1" applyBorder="1" applyAlignment="1">
      <alignment horizontal="center" vertical="center" wrapText="1"/>
    </xf>
    <xf numFmtId="0" fontId="35" fillId="15" borderId="5" xfId="0" applyFont="1" applyFill="1" applyBorder="1" applyAlignment="1">
      <alignment horizontal="center" vertical="center" wrapText="1"/>
    </xf>
    <xf numFmtId="0" fontId="35" fillId="15" borderId="0" xfId="0" applyFont="1" applyFill="1" applyBorder="1" applyAlignment="1">
      <alignment vertical="center" wrapText="1"/>
    </xf>
    <xf numFmtId="0" fontId="3" fillId="2" borderId="2" xfId="0" applyFont="1" applyFill="1" applyBorder="1" applyAlignment="1" applyProtection="1">
      <alignment horizontal="center" vertical="center" wrapText="1"/>
      <protection locked="0"/>
    </xf>
    <xf numFmtId="0" fontId="4" fillId="2" borderId="22" xfId="0" applyFont="1" applyFill="1" applyBorder="1" applyAlignment="1" applyProtection="1">
      <alignment horizontal="center" vertical="center" wrapText="1"/>
      <protection locked="0"/>
    </xf>
    <xf numFmtId="0" fontId="4" fillId="2" borderId="43" xfId="0" applyFont="1" applyFill="1" applyBorder="1" applyAlignment="1" applyProtection="1">
      <alignment horizontal="center" vertical="center" wrapText="1"/>
      <protection locked="0"/>
    </xf>
    <xf numFmtId="0" fontId="1" fillId="2" borderId="2" xfId="0" applyFont="1" applyFill="1" applyBorder="1" applyAlignment="1" applyProtection="1">
      <alignment horizontal="center" vertical="center" wrapText="1"/>
      <protection locked="0"/>
    </xf>
    <xf numFmtId="14" fontId="16" fillId="3" borderId="2" xfId="0" applyNumberFormat="1" applyFont="1" applyFill="1" applyBorder="1" applyAlignment="1" applyProtection="1">
      <alignment horizontal="center" vertical="center" wrapText="1"/>
      <protection locked="0"/>
    </xf>
    <xf numFmtId="0" fontId="2" fillId="2" borderId="0" xfId="0" applyFont="1" applyFill="1" applyAlignment="1" applyProtection="1">
      <alignment horizontal="center" vertical="center" wrapText="1"/>
      <protection locked="0"/>
    </xf>
    <xf numFmtId="0" fontId="14" fillId="2" borderId="11" xfId="0" applyFont="1" applyFill="1" applyBorder="1" applyAlignment="1" applyProtection="1">
      <alignment horizontal="center" vertical="center" wrapText="1"/>
      <protection hidden="1"/>
    </xf>
    <xf numFmtId="0" fontId="14" fillId="2" borderId="34" xfId="0" applyFont="1" applyFill="1" applyBorder="1" applyAlignment="1" applyProtection="1">
      <alignment horizontal="center" vertical="center" wrapText="1"/>
      <protection hidden="1"/>
    </xf>
    <xf numFmtId="0" fontId="14" fillId="2" borderId="18" xfId="0" applyFont="1" applyFill="1" applyBorder="1" applyAlignment="1" applyProtection="1">
      <alignment horizontal="center" vertical="center" wrapText="1"/>
      <protection hidden="1"/>
    </xf>
    <xf numFmtId="0" fontId="30" fillId="2" borderId="0" xfId="0" applyFont="1" applyFill="1" applyBorder="1" applyAlignment="1" applyProtection="1">
      <alignment horizontal="center" vertical="center"/>
    </xf>
    <xf numFmtId="0" fontId="17" fillId="14" borderId="22" xfId="0" applyFont="1" applyFill="1" applyBorder="1" applyAlignment="1" applyProtection="1">
      <alignment horizontal="center" vertical="center" wrapText="1"/>
    </xf>
    <xf numFmtId="0" fontId="17" fillId="14" borderId="50" xfId="0" applyFont="1" applyFill="1" applyBorder="1" applyAlignment="1" applyProtection="1">
      <alignment horizontal="center" vertical="center" wrapText="1"/>
    </xf>
    <xf numFmtId="0" fontId="17" fillId="14" borderId="42" xfId="0" applyFont="1" applyFill="1" applyBorder="1" applyAlignment="1" applyProtection="1">
      <alignment horizontal="center" vertical="center" wrapText="1"/>
    </xf>
    <xf numFmtId="0" fontId="17" fillId="2" borderId="2" xfId="0" applyFont="1" applyFill="1" applyBorder="1" applyAlignment="1" applyProtection="1">
      <alignment horizontal="center" vertical="center" wrapText="1"/>
      <protection locked="0"/>
    </xf>
    <xf numFmtId="0" fontId="17" fillId="2" borderId="14" xfId="0" applyFont="1" applyFill="1" applyBorder="1" applyAlignment="1" applyProtection="1">
      <alignment horizontal="center" vertical="center" wrapText="1"/>
      <protection locked="0"/>
    </xf>
    <xf numFmtId="2" fontId="1" fillId="15" borderId="2" xfId="2" applyNumberFormat="1" applyFont="1" applyFill="1" applyBorder="1" applyAlignment="1" applyProtection="1">
      <alignment horizontal="center" vertical="center" wrapText="1"/>
      <protection locked="0"/>
    </xf>
    <xf numFmtId="0" fontId="1" fillId="2" borderId="2" xfId="2" applyFont="1" applyFill="1" applyBorder="1" applyAlignment="1" applyProtection="1">
      <alignment horizontal="justify" vertical="center" wrapText="1"/>
      <protection locked="0"/>
    </xf>
    <xf numFmtId="0" fontId="16" fillId="2" borderId="11" xfId="0" applyFont="1" applyFill="1" applyBorder="1" applyAlignment="1" applyProtection="1">
      <alignment horizontal="center" vertical="center" wrapText="1"/>
      <protection locked="0"/>
    </xf>
    <xf numFmtId="0" fontId="16" fillId="2" borderId="34" xfId="0" applyFont="1" applyFill="1" applyBorder="1" applyAlignment="1" applyProtection="1">
      <alignment horizontal="center" vertical="center" wrapText="1"/>
      <protection locked="0"/>
    </xf>
    <xf numFmtId="0" fontId="16" fillId="2" borderId="18" xfId="0" applyFont="1" applyFill="1" applyBorder="1" applyAlignment="1" applyProtection="1">
      <alignment horizontal="center" vertical="center" wrapText="1"/>
      <protection locked="0"/>
    </xf>
    <xf numFmtId="0" fontId="16" fillId="2" borderId="2" xfId="0" applyFont="1" applyFill="1" applyBorder="1" applyAlignment="1" applyProtection="1">
      <alignment horizontal="center" vertical="center" wrapText="1"/>
      <protection locked="0"/>
    </xf>
    <xf numFmtId="0" fontId="16" fillId="2" borderId="14" xfId="0" applyFont="1" applyFill="1" applyBorder="1" applyAlignment="1" applyProtection="1">
      <alignment horizontal="center" vertical="center" wrapText="1"/>
      <protection locked="0"/>
    </xf>
    <xf numFmtId="0" fontId="15" fillId="2" borderId="2" xfId="0" applyFont="1" applyFill="1" applyBorder="1" applyAlignment="1" applyProtection="1">
      <alignment horizontal="left" vertical="center"/>
    </xf>
    <xf numFmtId="0" fontId="22" fillId="2" borderId="15" xfId="0" applyFont="1" applyFill="1" applyBorder="1" applyAlignment="1" applyProtection="1">
      <alignment horizontal="center" vertical="center" wrapText="1"/>
      <protection locked="0"/>
    </xf>
    <xf numFmtId="0" fontId="15" fillId="2" borderId="29" xfId="0" applyFont="1" applyFill="1" applyBorder="1" applyAlignment="1" applyProtection="1">
      <alignment horizontal="left" vertical="center" wrapText="1"/>
    </xf>
    <xf numFmtId="0" fontId="15" fillId="2" borderId="0" xfId="0" applyFont="1" applyFill="1" applyBorder="1" applyAlignment="1" applyProtection="1">
      <alignment horizontal="left" vertical="center" wrapText="1"/>
    </xf>
    <xf numFmtId="0" fontId="15" fillId="2" borderId="28" xfId="0" applyFont="1" applyFill="1" applyBorder="1" applyAlignment="1" applyProtection="1">
      <alignment horizontal="left" vertical="center" wrapText="1"/>
    </xf>
    <xf numFmtId="0" fontId="1" fillId="15" borderId="2" xfId="2" applyFont="1" applyFill="1" applyBorder="1" applyAlignment="1" applyProtection="1">
      <alignment horizontal="center" vertical="center" wrapText="1"/>
      <protection locked="0"/>
    </xf>
    <xf numFmtId="0" fontId="18" fillId="2" borderId="13" xfId="0" applyFont="1" applyFill="1" applyBorder="1" applyAlignment="1" applyProtection="1">
      <alignment horizontal="center" vertical="center" wrapText="1"/>
      <protection locked="0"/>
    </xf>
    <xf numFmtId="0" fontId="17" fillId="0" borderId="11" xfId="0" applyFont="1" applyFill="1" applyBorder="1" applyAlignment="1" applyProtection="1">
      <alignment horizontal="center" vertical="center" wrapText="1"/>
    </xf>
    <xf numFmtId="0" fontId="17" fillId="0" borderId="34" xfId="0" applyFont="1" applyFill="1" applyBorder="1" applyAlignment="1" applyProtection="1">
      <alignment horizontal="center" vertical="center" wrapText="1"/>
    </xf>
    <xf numFmtId="0" fontId="17" fillId="2" borderId="2" xfId="0" applyFont="1" applyFill="1" applyBorder="1" applyAlignment="1" applyProtection="1">
      <alignment horizontal="center" vertical="center"/>
      <protection locked="0"/>
    </xf>
    <xf numFmtId="0" fontId="15" fillId="2" borderId="17" xfId="0" applyFont="1" applyFill="1" applyBorder="1" applyAlignment="1" applyProtection="1">
      <alignment horizontal="center" vertical="center"/>
    </xf>
    <xf numFmtId="0" fontId="15" fillId="2" borderId="0" xfId="0" applyFont="1" applyFill="1" applyBorder="1" applyAlignment="1" applyProtection="1">
      <alignment horizontal="center" vertical="center"/>
    </xf>
    <xf numFmtId="0" fontId="28" fillId="0" borderId="11" xfId="0" applyFont="1" applyFill="1" applyBorder="1" applyAlignment="1" applyProtection="1">
      <alignment horizontal="center" vertical="center" wrapText="1"/>
    </xf>
    <xf numFmtId="0" fontId="28" fillId="0" borderId="34" xfId="0" applyFont="1" applyFill="1" applyBorder="1" applyAlignment="1" applyProtection="1">
      <alignment horizontal="center" vertical="center" wrapText="1"/>
    </xf>
    <xf numFmtId="0" fontId="18" fillId="2" borderId="48" xfId="0" applyFont="1" applyFill="1" applyBorder="1" applyAlignment="1" applyProtection="1">
      <alignment horizontal="center" vertical="center" wrapText="1"/>
      <protection locked="0"/>
    </xf>
    <xf numFmtId="0" fontId="18" fillId="2" borderId="49" xfId="0" applyFont="1" applyFill="1" applyBorder="1" applyAlignment="1" applyProtection="1">
      <alignment horizontal="center" vertical="center" wrapText="1"/>
      <protection locked="0"/>
    </xf>
    <xf numFmtId="14" fontId="22" fillId="2" borderId="22" xfId="0" applyNumberFormat="1" applyFont="1" applyFill="1" applyBorder="1" applyAlignment="1" applyProtection="1">
      <alignment horizontal="center" vertical="center" wrapText="1"/>
      <protection locked="0"/>
    </xf>
    <xf numFmtId="14" fontId="22" fillId="2" borderId="50" xfId="0" applyNumberFormat="1" applyFont="1" applyFill="1" applyBorder="1" applyAlignment="1" applyProtection="1">
      <alignment horizontal="center" vertical="center" wrapText="1"/>
      <protection locked="0"/>
    </xf>
    <xf numFmtId="0" fontId="22" fillId="2" borderId="42" xfId="0" applyFont="1" applyFill="1" applyBorder="1" applyAlignment="1" applyProtection="1">
      <alignment horizontal="center" vertical="center" wrapText="1"/>
      <protection locked="0"/>
    </xf>
    <xf numFmtId="0" fontId="17" fillId="14" borderId="1" xfId="0" applyFont="1" applyFill="1" applyBorder="1" applyAlignment="1" applyProtection="1">
      <alignment horizontal="center" vertical="center" wrapText="1"/>
    </xf>
    <xf numFmtId="0" fontId="17" fillId="14" borderId="2" xfId="0" applyFont="1" applyFill="1" applyBorder="1" applyAlignment="1" applyProtection="1">
      <alignment horizontal="center" vertical="center" wrapText="1"/>
    </xf>
    <xf numFmtId="0" fontId="1" fillId="15" borderId="11" xfId="2" applyFont="1" applyFill="1" applyBorder="1" applyAlignment="1" applyProtection="1">
      <alignment horizontal="justify" vertical="center" wrapText="1"/>
      <protection locked="0"/>
    </xf>
    <xf numFmtId="0" fontId="1" fillId="15" borderId="34" xfId="2" applyFont="1" applyFill="1" applyBorder="1" applyAlignment="1" applyProtection="1">
      <alignment horizontal="justify" vertical="center" wrapText="1"/>
      <protection locked="0"/>
    </xf>
    <xf numFmtId="0" fontId="1" fillId="15" borderId="1" xfId="2" applyFont="1" applyFill="1" applyBorder="1" applyAlignment="1" applyProtection="1">
      <alignment horizontal="justify" vertical="center" wrapText="1"/>
      <protection locked="0"/>
    </xf>
    <xf numFmtId="0" fontId="18" fillId="2" borderId="38" xfId="0" applyFont="1" applyFill="1" applyBorder="1" applyAlignment="1" applyProtection="1">
      <alignment horizontal="center" vertical="center" wrapText="1"/>
      <protection locked="0"/>
    </xf>
    <xf numFmtId="0" fontId="1" fillId="2" borderId="13" xfId="0" applyFont="1" applyFill="1" applyBorder="1" applyAlignment="1" applyProtection="1">
      <alignment horizontal="center" vertical="center" wrapText="1"/>
      <protection locked="0"/>
    </xf>
    <xf numFmtId="0" fontId="4" fillId="2" borderId="13" xfId="0" applyFont="1" applyFill="1" applyBorder="1" applyAlignment="1" applyProtection="1">
      <alignment horizontal="center" vertical="center" wrapText="1"/>
      <protection locked="0"/>
    </xf>
    <xf numFmtId="0" fontId="4" fillId="2" borderId="38" xfId="0" applyFont="1" applyFill="1" applyBorder="1" applyAlignment="1" applyProtection="1">
      <alignment horizontal="center" vertical="center" wrapText="1"/>
      <protection locked="0"/>
    </xf>
    <xf numFmtId="0" fontId="28" fillId="0" borderId="18" xfId="0" applyFont="1" applyFill="1" applyBorder="1" applyAlignment="1" applyProtection="1">
      <alignment horizontal="center" vertical="center" wrapText="1"/>
    </xf>
    <xf numFmtId="0" fontId="17" fillId="0" borderId="18" xfId="0" applyFont="1" applyFill="1" applyBorder="1" applyAlignment="1" applyProtection="1">
      <alignment horizontal="center" vertical="center" wrapText="1"/>
    </xf>
    <xf numFmtId="0" fontId="17" fillId="2" borderId="11" xfId="0" applyFont="1" applyFill="1" applyBorder="1" applyAlignment="1" applyProtection="1">
      <alignment horizontal="center" vertical="center" wrapText="1"/>
    </xf>
    <xf numFmtId="0" fontId="17" fillId="2" borderId="34" xfId="0" applyFont="1" applyFill="1" applyBorder="1" applyAlignment="1" applyProtection="1">
      <alignment horizontal="center" vertical="center" wrapText="1"/>
    </xf>
    <xf numFmtId="0" fontId="17" fillId="2" borderId="18" xfId="0" applyFont="1" applyFill="1" applyBorder="1" applyAlignment="1" applyProtection="1">
      <alignment horizontal="center" vertical="center" wrapText="1"/>
    </xf>
    <xf numFmtId="0" fontId="14" fillId="2" borderId="1" xfId="0" applyFont="1" applyFill="1" applyBorder="1" applyAlignment="1" applyProtection="1">
      <alignment horizontal="center" vertical="center" wrapText="1"/>
      <protection hidden="1"/>
    </xf>
    <xf numFmtId="0" fontId="27" fillId="2" borderId="28" xfId="0" applyFont="1" applyFill="1" applyBorder="1" applyAlignment="1" applyProtection="1">
      <alignment horizontal="center" vertical="center" wrapText="1"/>
      <protection locked="0"/>
    </xf>
    <xf numFmtId="0" fontId="27" fillId="2" borderId="41" xfId="0" applyFont="1" applyFill="1" applyBorder="1" applyAlignment="1" applyProtection="1">
      <alignment horizontal="center" vertical="center" wrapText="1"/>
      <protection locked="0"/>
    </xf>
    <xf numFmtId="0" fontId="22" fillId="2" borderId="46" xfId="0" applyFont="1" applyFill="1" applyBorder="1" applyAlignment="1" applyProtection="1">
      <alignment horizontal="center" vertical="center" wrapText="1"/>
      <protection locked="0"/>
    </xf>
    <xf numFmtId="0" fontId="22" fillId="2" borderId="47" xfId="0" applyFont="1" applyFill="1" applyBorder="1" applyAlignment="1" applyProtection="1">
      <alignment horizontal="center" vertical="center" wrapText="1"/>
      <protection locked="0"/>
    </xf>
    <xf numFmtId="0" fontId="17" fillId="2" borderId="11" xfId="0" applyFont="1" applyFill="1" applyBorder="1" applyAlignment="1" applyProtection="1">
      <alignment horizontal="center" vertical="center" wrapText="1"/>
      <protection locked="0"/>
    </xf>
    <xf numFmtId="0" fontId="17" fillId="2" borderId="34" xfId="0" applyFont="1" applyFill="1" applyBorder="1" applyAlignment="1" applyProtection="1">
      <alignment horizontal="center" vertical="center" wrapText="1"/>
      <protection locked="0"/>
    </xf>
    <xf numFmtId="0" fontId="22" fillId="14" borderId="22" xfId="0" applyFont="1" applyFill="1" applyBorder="1" applyAlignment="1" applyProtection="1">
      <alignment horizontal="center" vertical="center" wrapText="1"/>
    </xf>
    <xf numFmtId="0" fontId="22" fillId="14" borderId="50" xfId="0" applyFont="1" applyFill="1" applyBorder="1" applyAlignment="1" applyProtection="1">
      <alignment horizontal="center" vertical="center" wrapText="1"/>
    </xf>
    <xf numFmtId="0" fontId="22" fillId="14" borderId="42" xfId="0" applyFont="1" applyFill="1" applyBorder="1" applyAlignment="1" applyProtection="1">
      <alignment horizontal="center" vertical="center" wrapText="1"/>
    </xf>
    <xf numFmtId="0" fontId="1" fillId="2" borderId="11" xfId="0" applyFont="1" applyFill="1" applyBorder="1" applyAlignment="1" applyProtection="1">
      <alignment horizontal="center" vertical="center" wrapText="1"/>
      <protection locked="0"/>
    </xf>
    <xf numFmtId="0" fontId="1" fillId="2" borderId="34" xfId="0" applyFont="1" applyFill="1" applyBorder="1" applyAlignment="1" applyProtection="1">
      <alignment horizontal="center" vertical="center" wrapText="1"/>
      <protection locked="0"/>
    </xf>
    <xf numFmtId="0" fontId="1" fillId="2" borderId="1" xfId="0" applyFont="1" applyFill="1" applyBorder="1" applyAlignment="1" applyProtection="1">
      <alignment horizontal="center" vertical="center" wrapText="1"/>
      <protection locked="0"/>
    </xf>
    <xf numFmtId="0" fontId="1" fillId="15" borderId="2" xfId="0" applyFont="1" applyFill="1" applyBorder="1" applyAlignment="1" applyProtection="1">
      <alignment horizontal="center" vertical="center" wrapText="1"/>
      <protection locked="0"/>
    </xf>
    <xf numFmtId="0" fontId="1" fillId="2" borderId="2" xfId="0" applyFont="1" applyFill="1" applyBorder="1" applyAlignment="1" applyProtection="1">
      <alignment horizontal="center" vertical="center" wrapText="1"/>
      <protection locked="0"/>
    </xf>
    <xf numFmtId="0" fontId="1" fillId="2" borderId="14" xfId="0" applyFont="1" applyFill="1" applyBorder="1" applyAlignment="1" applyProtection="1">
      <alignment horizontal="center" vertical="center" wrapText="1"/>
      <protection locked="0"/>
    </xf>
    <xf numFmtId="0" fontId="1" fillId="2" borderId="18" xfId="0" applyFont="1" applyFill="1" applyBorder="1" applyAlignment="1" applyProtection="1">
      <alignment horizontal="center" vertical="center" wrapText="1"/>
      <protection locked="0"/>
    </xf>
    <xf numFmtId="0" fontId="22" fillId="2" borderId="16" xfId="0" applyFont="1" applyFill="1" applyBorder="1" applyAlignment="1" applyProtection="1">
      <alignment horizontal="center" vertical="center" wrapText="1"/>
      <protection locked="0"/>
    </xf>
    <xf numFmtId="0" fontId="17" fillId="14" borderId="29" xfId="0" applyFont="1" applyFill="1" applyBorder="1" applyAlignment="1" applyProtection="1">
      <alignment horizontal="center" vertical="center" wrapText="1"/>
    </xf>
    <xf numFmtId="0" fontId="17" fillId="14" borderId="39" xfId="0" applyFont="1" applyFill="1" applyBorder="1" applyAlignment="1" applyProtection="1">
      <alignment horizontal="center" vertical="center" wrapText="1"/>
    </xf>
    <xf numFmtId="0" fontId="1" fillId="15" borderId="11" xfId="0" applyFont="1" applyFill="1" applyBorder="1" applyAlignment="1" applyProtection="1">
      <alignment horizontal="center" vertical="center" wrapText="1"/>
      <protection locked="0"/>
    </xf>
    <xf numFmtId="0" fontId="1" fillId="15" borderId="34" xfId="0" applyFont="1" applyFill="1" applyBorder="1" applyAlignment="1" applyProtection="1">
      <alignment horizontal="center" vertical="center" wrapText="1"/>
      <protection locked="0"/>
    </xf>
    <xf numFmtId="0" fontId="16" fillId="2" borderId="22" xfId="0" applyFont="1" applyFill="1" applyBorder="1" applyAlignment="1" applyProtection="1">
      <alignment horizontal="center" vertical="center" wrapText="1"/>
      <protection locked="0"/>
    </xf>
    <xf numFmtId="0" fontId="16" fillId="2" borderId="50" xfId="0" applyFont="1" applyFill="1" applyBorder="1" applyAlignment="1" applyProtection="1">
      <alignment horizontal="center" vertical="center" wrapText="1"/>
      <protection locked="0"/>
    </xf>
    <xf numFmtId="0" fontId="16" fillId="2" borderId="42" xfId="0" applyFont="1" applyFill="1" applyBorder="1" applyAlignment="1" applyProtection="1">
      <alignment horizontal="center" vertical="center" wrapText="1"/>
      <protection locked="0"/>
    </xf>
    <xf numFmtId="0" fontId="1" fillId="2" borderId="22" xfId="0" applyFont="1" applyFill="1" applyBorder="1" applyAlignment="1" applyProtection="1">
      <alignment horizontal="center" vertical="center" wrapText="1"/>
      <protection locked="0"/>
    </xf>
    <xf numFmtId="0" fontId="1" fillId="2" borderId="50" xfId="0" applyFont="1" applyFill="1" applyBorder="1" applyAlignment="1" applyProtection="1">
      <alignment horizontal="center" vertical="center" wrapText="1"/>
      <protection locked="0"/>
    </xf>
    <xf numFmtId="0" fontId="1" fillId="2" borderId="42" xfId="0" applyFont="1" applyFill="1" applyBorder="1" applyAlignment="1" applyProtection="1">
      <alignment horizontal="center" vertical="center" wrapText="1"/>
      <protection locked="0"/>
    </xf>
    <xf numFmtId="0" fontId="18" fillId="0" borderId="2" xfId="0" applyFont="1" applyFill="1" applyBorder="1" applyAlignment="1" applyProtection="1">
      <alignment horizontal="center" vertical="center" wrapText="1"/>
    </xf>
    <xf numFmtId="0" fontId="17" fillId="2" borderId="1" xfId="0" applyFont="1" applyFill="1" applyBorder="1" applyAlignment="1" applyProtection="1">
      <alignment horizontal="center" vertical="center" wrapText="1"/>
    </xf>
    <xf numFmtId="0" fontId="17" fillId="14" borderId="9" xfId="0" applyFont="1" applyFill="1" applyBorder="1" applyAlignment="1" applyProtection="1">
      <alignment horizontal="center" vertical="center" wrapText="1"/>
    </xf>
    <xf numFmtId="0" fontId="17" fillId="14" borderId="3" xfId="0" applyFont="1" applyFill="1" applyBorder="1" applyAlignment="1" applyProtection="1">
      <alignment horizontal="center" vertical="center" wrapText="1"/>
    </xf>
    <xf numFmtId="0" fontId="17" fillId="14" borderId="23" xfId="0" applyFont="1" applyFill="1" applyBorder="1" applyAlignment="1" applyProtection="1">
      <alignment horizontal="center" vertical="center" wrapText="1"/>
    </xf>
    <xf numFmtId="0" fontId="17" fillId="14" borderId="10" xfId="0" applyFont="1" applyFill="1" applyBorder="1" applyAlignment="1" applyProtection="1">
      <alignment horizontal="center" vertical="center" wrapText="1"/>
    </xf>
    <xf numFmtId="0" fontId="17" fillId="14" borderId="28" xfId="0" applyFont="1" applyFill="1" applyBorder="1" applyAlignment="1" applyProtection="1">
      <alignment horizontal="center" vertical="center" wrapText="1"/>
    </xf>
    <xf numFmtId="0" fontId="17" fillId="14" borderId="24" xfId="0" applyFont="1" applyFill="1" applyBorder="1" applyAlignment="1" applyProtection="1">
      <alignment horizontal="center" vertical="center" wrapText="1"/>
    </xf>
    <xf numFmtId="0" fontId="16" fillId="2" borderId="43" xfId="0" applyFont="1" applyFill="1" applyBorder="1" applyAlignment="1" applyProtection="1">
      <alignment horizontal="center" vertical="center" wrapText="1"/>
      <protection locked="0"/>
    </xf>
    <xf numFmtId="0" fontId="16" fillId="2" borderId="51" xfId="0" applyFont="1" applyFill="1" applyBorder="1" applyAlignment="1" applyProtection="1">
      <alignment horizontal="center" vertical="center" wrapText="1"/>
      <protection locked="0"/>
    </xf>
    <xf numFmtId="0" fontId="16" fillId="2" borderId="44" xfId="0" applyFont="1" applyFill="1" applyBorder="1" applyAlignment="1" applyProtection="1">
      <alignment horizontal="center" vertical="center" wrapText="1"/>
      <protection locked="0"/>
    </xf>
    <xf numFmtId="0" fontId="17" fillId="14" borderId="20" xfId="0" applyFont="1" applyFill="1" applyBorder="1" applyAlignment="1" applyProtection="1">
      <alignment horizontal="center" vertical="center" wrapText="1"/>
    </xf>
    <xf numFmtId="0" fontId="15" fillId="2" borderId="6" xfId="0" applyFont="1" applyFill="1" applyBorder="1" applyAlignment="1" applyProtection="1">
      <alignment horizontal="left" vertical="center" wrapText="1"/>
    </xf>
    <xf numFmtId="0" fontId="17" fillId="14" borderId="45" xfId="0" applyFont="1" applyFill="1" applyBorder="1" applyAlignment="1" applyProtection="1">
      <alignment horizontal="center" vertical="center" wrapText="1"/>
    </xf>
    <xf numFmtId="0" fontId="16" fillId="2" borderId="2" xfId="0" applyFont="1" applyFill="1" applyBorder="1" applyAlignment="1" applyProtection="1">
      <alignment horizontal="center" vertical="center" wrapText="1"/>
    </xf>
    <xf numFmtId="0" fontId="18" fillId="2" borderId="22" xfId="0" applyNumberFormat="1" applyFont="1" applyFill="1" applyBorder="1" applyAlignment="1" applyProtection="1">
      <alignment horizontal="center" vertical="center"/>
    </xf>
    <xf numFmtId="0" fontId="18" fillId="2" borderId="50" xfId="0" applyNumberFormat="1" applyFont="1" applyFill="1" applyBorder="1" applyAlignment="1" applyProtection="1">
      <alignment horizontal="center" vertical="center"/>
    </xf>
    <xf numFmtId="0" fontId="18" fillId="2" borderId="42" xfId="0" applyNumberFormat="1" applyFont="1" applyFill="1" applyBorder="1" applyAlignment="1" applyProtection="1">
      <alignment horizontal="center" vertical="center"/>
    </xf>
    <xf numFmtId="0" fontId="17" fillId="14" borderId="19" xfId="0" applyFont="1" applyFill="1" applyBorder="1" applyAlignment="1" applyProtection="1">
      <alignment horizontal="center" vertical="center" wrapText="1"/>
    </xf>
    <xf numFmtId="0" fontId="19" fillId="2" borderId="0" xfId="0" applyFont="1" applyFill="1" applyBorder="1" applyAlignment="1" applyProtection="1">
      <alignment horizontal="center" vertical="center" wrapText="1"/>
    </xf>
    <xf numFmtId="0" fontId="19" fillId="2" borderId="26" xfId="0" applyFont="1" applyFill="1" applyBorder="1" applyAlignment="1" applyProtection="1">
      <alignment horizontal="center" vertical="center" wrapText="1"/>
    </xf>
    <xf numFmtId="0" fontId="17" fillId="14" borderId="21" xfId="0" applyFont="1" applyFill="1" applyBorder="1" applyAlignment="1" applyProtection="1">
      <alignment horizontal="center" vertical="center" wrapText="1"/>
    </xf>
    <xf numFmtId="0" fontId="17" fillId="14" borderId="13" xfId="0" applyFont="1" applyFill="1" applyBorder="1" applyAlignment="1" applyProtection="1">
      <alignment horizontal="center" vertical="center" wrapText="1"/>
    </xf>
    <xf numFmtId="0" fontId="18" fillId="2" borderId="2" xfId="0" applyFont="1" applyFill="1" applyBorder="1" applyAlignment="1" applyProtection="1">
      <alignment horizontal="center" vertical="center" wrapText="1"/>
    </xf>
    <xf numFmtId="0" fontId="17" fillId="2" borderId="15" xfId="0" applyFont="1" applyFill="1" applyBorder="1" applyAlignment="1" applyProtection="1">
      <alignment horizontal="center" vertical="center" wrapText="1"/>
      <protection locked="0"/>
    </xf>
    <xf numFmtId="0" fontId="18" fillId="2" borderId="1" xfId="0" applyFont="1" applyFill="1" applyBorder="1" applyAlignment="1">
      <alignment horizontal="center" vertical="center" wrapText="1"/>
    </xf>
    <xf numFmtId="0" fontId="18" fillId="2" borderId="2" xfId="0" applyFont="1" applyFill="1" applyBorder="1" applyAlignment="1">
      <alignment horizontal="center" vertical="center" wrapText="1"/>
    </xf>
    <xf numFmtId="0" fontId="17" fillId="2" borderId="16" xfId="0" applyFont="1" applyFill="1" applyBorder="1" applyAlignment="1" applyProtection="1">
      <alignment horizontal="center" vertical="center" wrapText="1"/>
      <protection locked="0"/>
    </xf>
    <xf numFmtId="0" fontId="18" fillId="2" borderId="14" xfId="0" applyFont="1" applyFill="1" applyBorder="1" applyAlignment="1">
      <alignment horizontal="center" vertical="center" wrapText="1"/>
    </xf>
    <xf numFmtId="0" fontId="18" fillId="2" borderId="14" xfId="0" applyFont="1" applyFill="1" applyBorder="1" applyAlignment="1" applyProtection="1">
      <alignment horizontal="center" vertical="center" wrapText="1"/>
    </xf>
    <xf numFmtId="0" fontId="18" fillId="0" borderId="14" xfId="0" applyFont="1" applyFill="1" applyBorder="1" applyAlignment="1" applyProtection="1">
      <alignment horizontal="center" vertical="center" wrapText="1"/>
    </xf>
    <xf numFmtId="0" fontId="2" fillId="2" borderId="0" xfId="0" applyFont="1" applyFill="1" applyAlignment="1">
      <alignment horizontal="center" vertical="center" wrapText="1"/>
    </xf>
    <xf numFmtId="0" fontId="14" fillId="10" borderId="2" xfId="0" applyFont="1" applyFill="1" applyBorder="1" applyAlignment="1" applyProtection="1">
      <alignment horizontal="center" vertical="center" wrapText="1"/>
      <protection locked="0"/>
    </xf>
    <xf numFmtId="0" fontId="15" fillId="2" borderId="54" xfId="0" applyFont="1" applyFill="1" applyBorder="1" applyAlignment="1" applyProtection="1">
      <alignment horizontal="left" vertical="center" wrapText="1"/>
    </xf>
    <xf numFmtId="0" fontId="15" fillId="2" borderId="51" xfId="0" applyFont="1" applyFill="1" applyBorder="1" applyAlignment="1" applyProtection="1">
      <alignment horizontal="left" vertical="center" wrapText="1"/>
    </xf>
    <xf numFmtId="0" fontId="19" fillId="2" borderId="51" xfId="0" applyFont="1" applyFill="1" applyBorder="1" applyAlignment="1" applyProtection="1">
      <alignment horizontal="center" vertical="center" wrapText="1"/>
    </xf>
    <xf numFmtId="0" fontId="19" fillId="2" borderId="55" xfId="0" applyFont="1" applyFill="1" applyBorder="1" applyAlignment="1" applyProtection="1">
      <alignment horizontal="center" vertical="center" wrapText="1"/>
    </xf>
    <xf numFmtId="0" fontId="18" fillId="14" borderId="2" xfId="0" applyFont="1" applyFill="1" applyBorder="1" applyProtection="1"/>
    <xf numFmtId="0" fontId="17" fillId="2" borderId="2" xfId="0" applyFont="1" applyFill="1" applyBorder="1" applyAlignment="1" applyProtection="1">
      <alignment horizontal="center" vertical="center" wrapText="1"/>
    </xf>
    <xf numFmtId="49" fontId="16" fillId="0" borderId="2" xfId="0" applyNumberFormat="1" applyFont="1" applyFill="1" applyBorder="1" applyAlignment="1" applyProtection="1">
      <alignment horizontal="center" vertical="center" wrapText="1"/>
      <protection locked="0"/>
    </xf>
    <xf numFmtId="0" fontId="16" fillId="2" borderId="22" xfId="0" applyFont="1" applyFill="1" applyBorder="1" applyAlignment="1" applyProtection="1">
      <alignment horizontal="center" vertical="center" wrapText="1"/>
    </xf>
    <xf numFmtId="0" fontId="16" fillId="2" borderId="50" xfId="0" applyFont="1" applyFill="1" applyBorder="1" applyAlignment="1" applyProtection="1">
      <alignment horizontal="center" vertical="center" wrapText="1"/>
    </xf>
    <xf numFmtId="0" fontId="16" fillId="2" borderId="42" xfId="0" applyFont="1" applyFill="1" applyBorder="1" applyAlignment="1" applyProtection="1">
      <alignment horizontal="center" vertical="center" wrapText="1"/>
    </xf>
    <xf numFmtId="0" fontId="17" fillId="14" borderId="53" xfId="0" applyFont="1" applyFill="1" applyBorder="1" applyAlignment="1" applyProtection="1">
      <alignment horizontal="center" vertical="center" wrapText="1"/>
    </xf>
    <xf numFmtId="0" fontId="17" fillId="2" borderId="2" xfId="0" applyFont="1" applyFill="1" applyBorder="1" applyAlignment="1" applyProtection="1">
      <alignment horizontal="left" vertical="center" wrapText="1"/>
    </xf>
    <xf numFmtId="0" fontId="17" fillId="14" borderId="52" xfId="0" applyFont="1" applyFill="1" applyBorder="1" applyAlignment="1" applyProtection="1">
      <alignment horizontal="center" vertical="center" wrapText="1"/>
    </xf>
    <xf numFmtId="0" fontId="17" fillId="14" borderId="15" xfId="0" applyFont="1" applyFill="1" applyBorder="1" applyAlignment="1" applyProtection="1">
      <alignment horizontal="center" vertical="center" wrapText="1"/>
    </xf>
    <xf numFmtId="0" fontId="22" fillId="2" borderId="40" xfId="0" applyFont="1" applyFill="1" applyBorder="1" applyAlignment="1" applyProtection="1">
      <alignment horizontal="center" vertical="center" wrapText="1"/>
      <protection locked="0"/>
    </xf>
    <xf numFmtId="0" fontId="22" fillId="2" borderId="6" xfId="0" applyFont="1" applyFill="1" applyBorder="1" applyAlignment="1" applyProtection="1">
      <alignment horizontal="center" vertical="center" wrapText="1"/>
      <protection locked="0"/>
    </xf>
    <xf numFmtId="0" fontId="16" fillId="2" borderId="11" xfId="0" applyFont="1" applyFill="1" applyBorder="1" applyAlignment="1" applyProtection="1">
      <alignment horizontal="center" vertical="center" wrapText="1"/>
    </xf>
    <xf numFmtId="0" fontId="16" fillId="2" borderId="34" xfId="0" applyFont="1" applyFill="1" applyBorder="1" applyAlignment="1" applyProtection="1">
      <alignment horizontal="center" vertical="center" wrapText="1"/>
    </xf>
    <xf numFmtId="0" fontId="16" fillId="2" borderId="1" xfId="0" applyFont="1" applyFill="1" applyBorder="1" applyAlignment="1" applyProtection="1">
      <alignment horizontal="center" vertical="center" wrapText="1"/>
    </xf>
    <xf numFmtId="0" fontId="16" fillId="2" borderId="14" xfId="0" applyFont="1" applyFill="1" applyBorder="1" applyAlignment="1" applyProtection="1">
      <alignment horizontal="center" vertical="center" wrapText="1"/>
    </xf>
    <xf numFmtId="0" fontId="22" fillId="2" borderId="7" xfId="0" applyFont="1" applyFill="1" applyBorder="1" applyAlignment="1" applyProtection="1">
      <alignment horizontal="center" vertical="center" wrapText="1"/>
      <protection locked="0"/>
    </xf>
    <xf numFmtId="0" fontId="22" fillId="2" borderId="13" xfId="0" applyFont="1" applyFill="1" applyBorder="1" applyAlignment="1" applyProtection="1">
      <alignment horizontal="center" vertical="center" wrapText="1"/>
      <protection locked="0"/>
    </xf>
    <xf numFmtId="0" fontId="22" fillId="2" borderId="38" xfId="0" applyFont="1" applyFill="1" applyBorder="1" applyAlignment="1" applyProtection="1">
      <alignment horizontal="center" vertical="center" wrapText="1"/>
      <protection locked="0"/>
    </xf>
    <xf numFmtId="0" fontId="14" fillId="10" borderId="35" xfId="0" applyFont="1" applyFill="1" applyBorder="1" applyAlignment="1" applyProtection="1">
      <alignment horizontal="center" vertical="center" wrapText="1"/>
      <protection locked="0"/>
    </xf>
    <xf numFmtId="0" fontId="14" fillId="10" borderId="31" xfId="0" applyFont="1" applyFill="1" applyBorder="1" applyAlignment="1" applyProtection="1">
      <alignment horizontal="center" vertical="center" wrapText="1"/>
      <protection locked="0"/>
    </xf>
    <xf numFmtId="0" fontId="16" fillId="10" borderId="2" xfId="0" applyFont="1" applyFill="1" applyBorder="1" applyAlignment="1" applyProtection="1">
      <alignment horizontal="center" vertical="center" wrapText="1"/>
      <protection locked="0"/>
    </xf>
    <xf numFmtId="9" fontId="16" fillId="10" borderId="2" xfId="1" applyNumberFormat="1" applyFont="1" applyFill="1" applyBorder="1" applyAlignment="1" applyProtection="1">
      <alignment horizontal="center" vertical="center" wrapText="1"/>
      <protection locked="0"/>
    </xf>
    <xf numFmtId="0" fontId="16" fillId="10" borderId="2" xfId="1" applyNumberFormat="1" applyFont="1" applyFill="1" applyBorder="1" applyAlignment="1" applyProtection="1">
      <alignment horizontal="center" vertical="center" wrapText="1"/>
      <protection locked="0"/>
    </xf>
    <xf numFmtId="0" fontId="16" fillId="2" borderId="18" xfId="0" applyFont="1" applyFill="1" applyBorder="1" applyAlignment="1" applyProtection="1">
      <alignment horizontal="center" vertical="center" wrapText="1"/>
    </xf>
    <xf numFmtId="10" fontId="16" fillId="10" borderId="2" xfId="1" applyNumberFormat="1" applyFont="1" applyFill="1" applyBorder="1" applyAlignment="1" applyProtection="1">
      <alignment horizontal="center" vertical="center" wrapText="1"/>
      <protection locked="0"/>
    </xf>
    <xf numFmtId="0" fontId="16" fillId="10" borderId="14" xfId="1" applyNumberFormat="1" applyFont="1" applyFill="1" applyBorder="1" applyAlignment="1" applyProtection="1">
      <alignment horizontal="center" vertical="center" wrapText="1"/>
      <protection locked="0"/>
    </xf>
    <xf numFmtId="0" fontId="16" fillId="10" borderId="14" xfId="0" applyFont="1" applyFill="1" applyBorder="1" applyAlignment="1" applyProtection="1">
      <alignment horizontal="center" vertical="center" wrapText="1"/>
      <protection locked="0"/>
    </xf>
    <xf numFmtId="0" fontId="18" fillId="0" borderId="22" xfId="0" applyFont="1" applyBorder="1" applyAlignment="1">
      <alignment horizontal="center"/>
    </xf>
    <xf numFmtId="0" fontId="18" fillId="0" borderId="50" xfId="0" applyFont="1" applyBorder="1" applyAlignment="1">
      <alignment horizontal="center"/>
    </xf>
    <xf numFmtId="0" fontId="18" fillId="0" borderId="42" xfId="0" applyFont="1" applyBorder="1" applyAlignment="1">
      <alignment horizontal="center"/>
    </xf>
    <xf numFmtId="0" fontId="14" fillId="0" borderId="3" xfId="0" applyFont="1" applyBorder="1" applyAlignment="1">
      <alignment horizontal="left" vertical="center" wrapText="1"/>
    </xf>
    <xf numFmtId="0" fontId="14" fillId="0" borderId="0" xfId="0" applyFont="1" applyBorder="1" applyAlignment="1">
      <alignment horizontal="left" vertical="center" wrapText="1"/>
    </xf>
    <xf numFmtId="0" fontId="22" fillId="0" borderId="0" xfId="0" applyFont="1" applyBorder="1" applyAlignment="1">
      <alignment horizontal="center" vertical="center" wrapText="1"/>
    </xf>
    <xf numFmtId="0" fontId="14" fillId="0" borderId="0" xfId="0" quotePrefix="1" applyFont="1" applyBorder="1" applyAlignment="1">
      <alignment horizontal="left" vertical="center" wrapText="1"/>
    </xf>
    <xf numFmtId="0" fontId="22" fillId="0" borderId="0" xfId="0" applyFont="1" applyBorder="1" applyAlignment="1">
      <alignment horizontal="left" vertical="center" wrapText="1"/>
    </xf>
    <xf numFmtId="0" fontId="18" fillId="0" borderId="25" xfId="0" applyFont="1" applyBorder="1" applyAlignment="1">
      <alignment horizontal="center"/>
    </xf>
    <xf numFmtId="0" fontId="18" fillId="0" borderId="26" xfId="0" applyFont="1" applyBorder="1" applyAlignment="1">
      <alignment horizontal="center"/>
    </xf>
    <xf numFmtId="0" fontId="18" fillId="0" borderId="5" xfId="0" applyFont="1" applyBorder="1" applyAlignment="1">
      <alignment horizontal="center"/>
    </xf>
    <xf numFmtId="0" fontId="22" fillId="0" borderId="25" xfId="0" applyFont="1" applyBorder="1" applyAlignment="1">
      <alignment horizontal="center" vertical="top" wrapText="1"/>
    </xf>
    <xf numFmtId="0" fontId="22" fillId="0" borderId="26" xfId="0" applyFont="1" applyBorder="1" applyAlignment="1">
      <alignment horizontal="center" vertical="top" wrapText="1"/>
    </xf>
    <xf numFmtId="0" fontId="22" fillId="0" borderId="5" xfId="0" applyFont="1" applyBorder="1" applyAlignment="1">
      <alignment horizontal="center" vertical="top" wrapText="1"/>
    </xf>
    <xf numFmtId="0" fontId="10" fillId="0" borderId="23" xfId="0" applyFont="1" applyBorder="1" applyAlignment="1">
      <alignment horizontal="center" vertical="top" wrapText="1"/>
    </xf>
    <xf numFmtId="0" fontId="10" fillId="0" borderId="30" xfId="0" applyFont="1" applyBorder="1" applyAlignment="1">
      <alignment horizontal="center" vertical="top" wrapText="1"/>
    </xf>
    <xf numFmtId="0" fontId="10" fillId="0" borderId="31" xfId="0" applyFont="1" applyBorder="1" applyAlignment="1">
      <alignment horizontal="center" vertical="top" wrapText="1"/>
    </xf>
    <xf numFmtId="0" fontId="18" fillId="11" borderId="11" xfId="0" applyFont="1" applyFill="1" applyBorder="1" applyAlignment="1">
      <alignment horizontal="center" vertical="center"/>
    </xf>
    <xf numFmtId="0" fontId="18" fillId="11" borderId="1" xfId="0" applyFont="1" applyFill="1" applyBorder="1" applyAlignment="1">
      <alignment horizontal="center" vertical="center"/>
    </xf>
    <xf numFmtId="0" fontId="18" fillId="7" borderId="11" xfId="0" applyFont="1" applyFill="1" applyBorder="1" applyAlignment="1">
      <alignment horizontal="center" vertical="center"/>
    </xf>
    <xf numFmtId="0" fontId="18" fillId="7" borderId="1" xfId="0" applyFont="1" applyFill="1" applyBorder="1" applyAlignment="1">
      <alignment horizontal="center" vertical="center"/>
    </xf>
    <xf numFmtId="0" fontId="22" fillId="0" borderId="32" xfId="0" applyFont="1" applyBorder="1" applyAlignment="1">
      <alignment horizontal="center" vertical="center" wrapText="1"/>
    </xf>
    <xf numFmtId="0" fontId="22" fillId="0" borderId="33" xfId="0" applyFont="1" applyBorder="1" applyAlignment="1">
      <alignment horizontal="center" vertical="center" wrapText="1"/>
    </xf>
    <xf numFmtId="0" fontId="22" fillId="0" borderId="10" xfId="0" applyFont="1" applyBorder="1" applyAlignment="1">
      <alignment horizontal="center" vertical="center" wrapText="1"/>
    </xf>
    <xf numFmtId="0" fontId="22" fillId="0" borderId="24" xfId="0" applyFont="1" applyBorder="1" applyAlignment="1">
      <alignment horizontal="center" vertical="center" wrapText="1"/>
    </xf>
    <xf numFmtId="0" fontId="14" fillId="0" borderId="2" xfId="0" applyFont="1" applyBorder="1" applyAlignment="1">
      <alignment horizontal="center" vertical="center" wrapText="1"/>
    </xf>
    <xf numFmtId="0" fontId="22" fillId="13" borderId="2" xfId="0" applyFont="1" applyFill="1" applyBorder="1" applyAlignment="1">
      <alignment horizontal="center" vertical="center" wrapText="1"/>
    </xf>
    <xf numFmtId="0" fontId="17" fillId="2" borderId="2" xfId="0" applyFont="1" applyFill="1" applyBorder="1" applyAlignment="1">
      <alignment horizontal="center" vertical="center" wrapText="1"/>
    </xf>
    <xf numFmtId="0" fontId="22" fillId="12" borderId="2" xfId="0" applyFont="1" applyFill="1" applyBorder="1" applyAlignment="1">
      <alignment horizontal="center" vertical="center" wrapText="1"/>
    </xf>
    <xf numFmtId="0" fontId="22" fillId="8" borderId="2" xfId="0" applyFont="1" applyFill="1" applyBorder="1" applyAlignment="1">
      <alignment horizontal="center" vertical="center" wrapText="1"/>
    </xf>
    <xf numFmtId="0" fontId="17" fillId="0" borderId="2" xfId="0" applyFont="1" applyBorder="1" applyAlignment="1">
      <alignment horizontal="center"/>
    </xf>
    <xf numFmtId="0" fontId="29" fillId="0" borderId="27" xfId="0" applyFont="1" applyBorder="1" applyAlignment="1">
      <alignment horizontal="center"/>
    </xf>
    <xf numFmtId="0" fontId="29" fillId="0" borderId="0" xfId="0" applyFont="1" applyBorder="1" applyAlignment="1">
      <alignment horizontal="center"/>
    </xf>
    <xf numFmtId="0" fontId="29" fillId="0" borderId="30" xfId="0" applyFont="1" applyBorder="1" applyAlignment="1">
      <alignment horizontal="center"/>
    </xf>
    <xf numFmtId="0" fontId="29" fillId="0" borderId="32" xfId="0" applyFont="1" applyBorder="1" applyAlignment="1">
      <alignment horizontal="center"/>
    </xf>
    <xf numFmtId="0" fontId="29" fillId="0" borderId="17" xfId="0" applyFont="1" applyBorder="1" applyAlignment="1">
      <alignment horizontal="center"/>
    </xf>
    <xf numFmtId="0" fontId="29" fillId="0" borderId="33" xfId="0" applyFont="1" applyBorder="1" applyAlignment="1">
      <alignment horizontal="center"/>
    </xf>
    <xf numFmtId="0" fontId="18" fillId="0" borderId="2" xfId="0" applyFont="1" applyBorder="1" applyAlignment="1">
      <alignment horizontal="left"/>
    </xf>
    <xf numFmtId="14" fontId="18" fillId="0" borderId="2" xfId="0" quotePrefix="1" applyNumberFormat="1" applyFont="1" applyBorder="1" applyAlignment="1" applyProtection="1">
      <alignment horizontal="left"/>
      <protection locked="0"/>
    </xf>
    <xf numFmtId="14" fontId="18" fillId="0" borderId="2" xfId="0" applyNumberFormat="1" applyFont="1" applyBorder="1" applyAlignment="1" applyProtection="1">
      <alignment horizontal="left"/>
      <protection locked="0"/>
    </xf>
    <xf numFmtId="0" fontId="18" fillId="0" borderId="2" xfId="0" applyFont="1" applyBorder="1" applyAlignment="1" applyProtection="1">
      <alignment horizontal="left"/>
      <protection locked="0"/>
    </xf>
    <xf numFmtId="0" fontId="14" fillId="0" borderId="0" xfId="0" applyFont="1" applyBorder="1" applyAlignment="1">
      <alignment horizontal="center" vertical="center" wrapText="1"/>
    </xf>
    <xf numFmtId="0" fontId="11" fillId="0" borderId="25" xfId="0" applyFont="1" applyBorder="1" applyAlignment="1">
      <alignment horizontal="center" vertical="center"/>
    </xf>
    <xf numFmtId="0" fontId="11" fillId="0" borderId="26" xfId="0" applyFont="1" applyBorder="1" applyAlignment="1">
      <alignment horizontal="center" vertical="center"/>
    </xf>
    <xf numFmtId="0" fontId="11" fillId="0" borderId="5" xfId="0" applyFont="1" applyBorder="1" applyAlignment="1">
      <alignment horizontal="center" vertical="center"/>
    </xf>
    <xf numFmtId="0" fontId="22" fillId="0" borderId="4" xfId="0" applyFont="1" applyBorder="1" applyAlignment="1">
      <alignment horizontal="center" vertical="top" wrapText="1"/>
    </xf>
    <xf numFmtId="0" fontId="18" fillId="0" borderId="4" xfId="0" applyFont="1" applyBorder="1" applyAlignment="1">
      <alignment horizontal="center" vertical="top" wrapText="1"/>
    </xf>
    <xf numFmtId="0" fontId="22" fillId="0" borderId="6" xfId="0" applyFont="1" applyBorder="1" applyAlignment="1">
      <alignment horizontal="center" vertical="center" wrapText="1"/>
    </xf>
    <xf numFmtId="0" fontId="22" fillId="0" borderId="7" xfId="0" applyFont="1" applyBorder="1" applyAlignment="1">
      <alignment horizontal="center" vertical="center" wrapText="1"/>
    </xf>
    <xf numFmtId="0" fontId="22" fillId="0" borderId="8" xfId="0" applyFont="1" applyBorder="1" applyAlignment="1">
      <alignment horizontal="center"/>
    </xf>
    <xf numFmtId="0" fontId="22" fillId="0" borderId="6" xfId="0" applyFont="1" applyBorder="1" applyAlignment="1">
      <alignment horizontal="center"/>
    </xf>
    <xf numFmtId="0" fontId="22" fillId="0" borderId="7" xfId="0" applyFont="1" applyBorder="1" applyAlignment="1">
      <alignment horizontal="center"/>
    </xf>
    <xf numFmtId="0" fontId="14" fillId="0" borderId="3" xfId="0" applyFont="1" applyBorder="1" applyAlignment="1">
      <alignment horizontal="left" vertical="center"/>
    </xf>
    <xf numFmtId="0" fontId="18" fillId="0" borderId="9" xfId="0" applyFont="1" applyBorder="1" applyAlignment="1">
      <alignment horizontal="center"/>
    </xf>
    <xf numFmtId="0" fontId="18" fillId="0" borderId="27" xfId="0" applyFont="1" applyBorder="1" applyAlignment="1">
      <alignment horizontal="center"/>
    </xf>
    <xf numFmtId="0" fontId="18" fillId="0" borderId="35" xfId="0" applyFont="1" applyBorder="1" applyAlignment="1">
      <alignment horizontal="center"/>
    </xf>
    <xf numFmtId="0" fontId="9" fillId="0" borderId="23" xfId="0" applyFont="1" applyBorder="1" applyAlignment="1">
      <alignment horizontal="center" vertical="center" wrapText="1"/>
    </xf>
    <xf numFmtId="0" fontId="9" fillId="0" borderId="30" xfId="0" applyFont="1" applyBorder="1" applyAlignment="1">
      <alignment horizontal="center" vertical="center" wrapText="1"/>
    </xf>
    <xf numFmtId="0" fontId="9" fillId="0" borderId="31" xfId="0" applyFont="1" applyBorder="1" applyAlignment="1">
      <alignment horizontal="center" vertical="center" wrapText="1"/>
    </xf>
    <xf numFmtId="0" fontId="17" fillId="0" borderId="22" xfId="0" applyFont="1" applyBorder="1" applyAlignment="1">
      <alignment horizontal="center"/>
    </xf>
    <xf numFmtId="0" fontId="17" fillId="0" borderId="42" xfId="0" applyFont="1" applyBorder="1" applyAlignment="1">
      <alignment horizontal="center"/>
    </xf>
    <xf numFmtId="0" fontId="20" fillId="2" borderId="11" xfId="0" applyFont="1" applyFill="1" applyBorder="1" applyAlignment="1">
      <alignment horizontal="center" vertical="center" wrapText="1"/>
    </xf>
    <xf numFmtId="0" fontId="20" fillId="2" borderId="1" xfId="0" applyFont="1" applyFill="1" applyBorder="1" applyAlignment="1">
      <alignment horizontal="center" vertical="center" wrapText="1"/>
    </xf>
    <xf numFmtId="0" fontId="22" fillId="0" borderId="0" xfId="0" applyFont="1" applyBorder="1" applyAlignment="1">
      <alignment horizontal="left" vertical="top" wrapText="1"/>
    </xf>
    <xf numFmtId="0" fontId="22" fillId="5" borderId="11" xfId="0" applyFont="1" applyFill="1" applyBorder="1" applyAlignment="1">
      <alignment horizontal="center" vertical="center" wrapText="1"/>
    </xf>
    <xf numFmtId="0" fontId="22" fillId="5" borderId="1" xfId="0" applyFont="1" applyFill="1" applyBorder="1" applyAlignment="1">
      <alignment horizontal="center" vertical="center" wrapText="1"/>
    </xf>
    <xf numFmtId="0" fontId="20" fillId="2" borderId="2" xfId="0" applyFont="1" applyFill="1" applyBorder="1" applyAlignment="1">
      <alignment horizontal="center" vertical="center" wrapText="1"/>
    </xf>
    <xf numFmtId="0" fontId="22" fillId="4" borderId="11" xfId="0" applyFont="1" applyFill="1" applyBorder="1" applyAlignment="1">
      <alignment horizontal="center" vertical="center" wrapText="1"/>
    </xf>
    <xf numFmtId="0" fontId="22" fillId="4" borderId="1" xfId="0" applyFont="1" applyFill="1" applyBorder="1" applyAlignment="1">
      <alignment horizontal="center" vertical="center" wrapText="1"/>
    </xf>
    <xf numFmtId="0" fontId="17" fillId="4" borderId="11" xfId="0" applyFont="1" applyFill="1" applyBorder="1" applyAlignment="1">
      <alignment horizontal="center" vertical="center" wrapText="1"/>
    </xf>
    <xf numFmtId="0" fontId="17" fillId="4" borderId="1" xfId="0" applyFont="1" applyFill="1" applyBorder="1" applyAlignment="1">
      <alignment horizontal="center" vertical="center" wrapText="1"/>
    </xf>
    <xf numFmtId="0" fontId="31" fillId="6" borderId="11" xfId="0" applyFont="1" applyFill="1" applyBorder="1" applyAlignment="1">
      <alignment horizontal="center" vertical="center" wrapText="1"/>
    </xf>
    <xf numFmtId="0" fontId="31" fillId="6" borderId="1" xfId="0" applyFont="1" applyFill="1" applyBorder="1" applyAlignment="1">
      <alignment horizontal="center" vertical="center" wrapText="1"/>
    </xf>
    <xf numFmtId="0" fontId="17" fillId="0" borderId="0" xfId="0" applyFont="1" applyBorder="1" applyAlignment="1">
      <alignment horizontal="center" vertical="center" wrapText="1"/>
    </xf>
    <xf numFmtId="0" fontId="20" fillId="2" borderId="0" xfId="0" applyFont="1" applyFill="1" applyBorder="1" applyAlignment="1">
      <alignment horizontal="center" wrapText="1"/>
    </xf>
    <xf numFmtId="0" fontId="22" fillId="0" borderId="8" xfId="0" applyFont="1" applyBorder="1" applyAlignment="1">
      <alignment horizontal="center" wrapText="1"/>
    </xf>
    <xf numFmtId="0" fontId="22" fillId="0" borderId="6" xfId="0" applyFont="1" applyBorder="1" applyAlignment="1">
      <alignment horizontal="center" wrapText="1"/>
    </xf>
    <xf numFmtId="0" fontId="22" fillId="0" borderId="7" xfId="0" applyFont="1" applyBorder="1" applyAlignment="1">
      <alignment horizontal="center" wrapText="1"/>
    </xf>
    <xf numFmtId="0" fontId="22" fillId="0" borderId="23" xfId="0" applyFont="1" applyBorder="1" applyAlignment="1">
      <alignment horizontal="center" vertical="top" wrapText="1"/>
    </xf>
    <xf numFmtId="0" fontId="22" fillId="0" borderId="30" xfId="0" applyFont="1" applyBorder="1" applyAlignment="1">
      <alignment horizontal="center" vertical="top" wrapText="1"/>
    </xf>
    <xf numFmtId="0" fontId="22" fillId="0" borderId="31" xfId="0" applyFont="1" applyBorder="1" applyAlignment="1">
      <alignment horizontal="center" vertical="top" wrapText="1"/>
    </xf>
    <xf numFmtId="0" fontId="22" fillId="0" borderId="36" xfId="0" applyFont="1" applyBorder="1" applyAlignment="1">
      <alignment horizontal="center" vertical="center" wrapText="1"/>
    </xf>
    <xf numFmtId="0" fontId="22" fillId="0" borderId="37" xfId="0" applyFont="1" applyBorder="1" applyAlignment="1">
      <alignment horizontal="center" vertical="center" wrapText="1"/>
    </xf>
    <xf numFmtId="0" fontId="14" fillId="0" borderId="4" xfId="0" applyFont="1" applyBorder="1" applyAlignment="1">
      <alignment horizontal="center" vertical="top" wrapText="1"/>
    </xf>
    <xf numFmtId="0" fontId="12" fillId="0" borderId="0" xfId="0" applyFont="1" applyFill="1" applyBorder="1" applyAlignment="1">
      <alignment horizontal="center" vertical="center" wrapText="1"/>
    </xf>
    <xf numFmtId="0" fontId="22" fillId="0" borderId="2" xfId="0" applyFont="1" applyFill="1" applyBorder="1" applyAlignment="1">
      <alignment horizontal="center" vertical="center" textRotation="90"/>
    </xf>
    <xf numFmtId="0" fontId="18" fillId="9" borderId="11" xfId="0" applyFont="1" applyFill="1" applyBorder="1" applyAlignment="1">
      <alignment horizontal="center" vertical="center"/>
    </xf>
    <xf numFmtId="0" fontId="18" fillId="9" borderId="1" xfId="0" applyFont="1" applyFill="1" applyBorder="1" applyAlignment="1">
      <alignment horizontal="center" vertical="center"/>
    </xf>
    <xf numFmtId="0" fontId="22" fillId="0" borderId="9" xfId="0" applyFont="1" applyBorder="1" applyAlignment="1">
      <alignment horizontal="center" vertical="top" wrapText="1"/>
    </xf>
    <xf numFmtId="0" fontId="22" fillId="0" borderId="27" xfId="0" applyFont="1" applyBorder="1" applyAlignment="1">
      <alignment horizontal="center" vertical="top" wrapText="1"/>
    </xf>
    <xf numFmtId="0" fontId="22" fillId="0" borderId="35" xfId="0" applyFont="1" applyBorder="1" applyAlignment="1">
      <alignment horizontal="center" vertical="top" wrapText="1"/>
    </xf>
    <xf numFmtId="0" fontId="22" fillId="0" borderId="2" xfId="0" applyFont="1" applyBorder="1" applyAlignment="1">
      <alignment horizontal="center" vertical="center" wrapText="1"/>
    </xf>
    <xf numFmtId="0" fontId="18" fillId="0" borderId="0" xfId="0" applyFont="1" applyFill="1" applyBorder="1" applyAlignment="1">
      <alignment horizontal="center"/>
    </xf>
    <xf numFmtId="0" fontId="18" fillId="0" borderId="0" xfId="0" applyFont="1" applyBorder="1" applyAlignment="1">
      <alignment horizontal="center"/>
    </xf>
    <xf numFmtId="0" fontId="17" fillId="0" borderId="3" xfId="0" applyFont="1" applyBorder="1" applyAlignment="1">
      <alignment horizontal="center" vertical="center" wrapText="1"/>
    </xf>
    <xf numFmtId="0" fontId="22" fillId="0" borderId="0" xfId="0" applyFont="1" applyBorder="1" applyAlignment="1">
      <alignment horizontal="center" vertical="top" wrapText="1"/>
    </xf>
    <xf numFmtId="0" fontId="14" fillId="0" borderId="0" xfId="0" applyFont="1" applyBorder="1" applyAlignment="1">
      <alignment horizontal="center" vertical="top" wrapText="1"/>
    </xf>
    <xf numFmtId="0" fontId="20" fillId="2" borderId="0" xfId="0" applyFont="1" applyFill="1" applyBorder="1" applyAlignment="1">
      <alignment horizontal="center" vertical="center" textRotation="90" wrapText="1"/>
    </xf>
    <xf numFmtId="0" fontId="21" fillId="0" borderId="0" xfId="0" applyFont="1" applyBorder="1" applyAlignment="1">
      <alignment horizontal="justify" vertical="top" wrapText="1"/>
    </xf>
    <xf numFmtId="0" fontId="18" fillId="0" borderId="4" xfId="0" applyFont="1" applyBorder="1" applyAlignment="1">
      <alignment horizontal="center"/>
    </xf>
    <xf numFmtId="0" fontId="18" fillId="0" borderId="12" xfId="0" applyFont="1" applyBorder="1" applyAlignment="1">
      <alignment horizontal="center"/>
    </xf>
    <xf numFmtId="0" fontId="14" fillId="0" borderId="2" xfId="0" applyFont="1" applyFill="1" applyBorder="1" applyAlignment="1">
      <alignment horizontal="center" vertical="center" wrapText="1"/>
    </xf>
    <xf numFmtId="0" fontId="22" fillId="0" borderId="22" xfId="0" applyFont="1" applyBorder="1" applyAlignment="1">
      <alignment horizontal="center" vertical="center" wrapText="1"/>
    </xf>
    <xf numFmtId="0" fontId="22" fillId="0" borderId="50" xfId="0" applyFont="1" applyBorder="1" applyAlignment="1">
      <alignment horizontal="center" vertical="center" wrapText="1"/>
    </xf>
    <xf numFmtId="0" fontId="22" fillId="0" borderId="42" xfId="0" applyFont="1" applyBorder="1" applyAlignment="1">
      <alignment horizontal="center" vertical="center" wrapText="1"/>
    </xf>
    <xf numFmtId="0" fontId="24" fillId="0" borderId="34" xfId="0" applyFont="1" applyBorder="1" applyAlignment="1">
      <alignment horizontal="center" vertical="center" wrapText="1"/>
    </xf>
    <xf numFmtId="0" fontId="24" fillId="0" borderId="1" xfId="0" applyFont="1" applyBorder="1" applyAlignment="1">
      <alignment horizontal="center" vertical="center" wrapText="1"/>
    </xf>
    <xf numFmtId="0" fontId="17" fillId="5" borderId="11" xfId="0" applyFont="1" applyFill="1" applyBorder="1" applyAlignment="1">
      <alignment horizontal="center" vertical="center" wrapText="1"/>
    </xf>
    <xf numFmtId="0" fontId="17" fillId="5" borderId="1" xfId="0" applyFont="1" applyFill="1" applyBorder="1" applyAlignment="1">
      <alignment horizontal="center" vertical="center" wrapText="1"/>
    </xf>
    <xf numFmtId="0" fontId="3" fillId="15" borderId="2" xfId="0" applyFont="1" applyFill="1" applyBorder="1" applyAlignment="1">
      <alignment horizontal="center" vertical="center" wrapText="1"/>
    </xf>
    <xf numFmtId="0" fontId="3" fillId="15" borderId="14" xfId="0" applyFont="1" applyFill="1" applyBorder="1" applyAlignment="1">
      <alignment horizontal="center" vertical="center" wrapText="1"/>
    </xf>
    <xf numFmtId="0" fontId="35" fillId="15" borderId="13" xfId="0" applyFont="1" applyFill="1" applyBorder="1" applyAlignment="1">
      <alignment horizontal="center" vertical="center" wrapText="1"/>
    </xf>
    <xf numFmtId="0" fontId="35" fillId="15" borderId="38" xfId="0" applyFont="1" applyFill="1" applyBorder="1" applyAlignment="1">
      <alignment horizontal="center" vertical="center" wrapText="1"/>
    </xf>
    <xf numFmtId="0" fontId="37" fillId="12" borderId="15" xfId="0" applyFont="1" applyFill="1" applyBorder="1" applyAlignment="1">
      <alignment horizontal="center" vertical="center" wrapText="1"/>
    </xf>
    <xf numFmtId="0" fontId="37" fillId="12" borderId="16" xfId="0" applyFont="1" applyFill="1" applyBorder="1" applyAlignment="1">
      <alignment horizontal="center" vertical="center" wrapText="1"/>
    </xf>
    <xf numFmtId="0" fontId="35" fillId="15" borderId="2" xfId="0" applyFont="1" applyFill="1" applyBorder="1" applyAlignment="1">
      <alignment horizontal="center" vertical="center" wrapText="1"/>
    </xf>
    <xf numFmtId="0" fontId="35" fillId="15" borderId="14" xfId="0" applyFont="1" applyFill="1" applyBorder="1" applyAlignment="1">
      <alignment horizontal="center" vertical="center" wrapText="1"/>
    </xf>
    <xf numFmtId="0" fontId="37" fillId="8" borderId="15" xfId="0" applyFont="1" applyFill="1" applyBorder="1" applyAlignment="1">
      <alignment horizontal="center" vertical="center" wrapText="1"/>
    </xf>
    <xf numFmtId="0" fontId="34" fillId="15" borderId="21" xfId="0" applyFont="1" applyFill="1" applyBorder="1" applyAlignment="1">
      <alignment horizontal="center" vertical="center" wrapText="1"/>
    </xf>
    <xf numFmtId="0" fontId="34" fillId="15" borderId="13" xfId="0" applyFont="1" applyFill="1" applyBorder="1" applyAlignment="1">
      <alignment horizontal="center" vertical="center" wrapText="1"/>
    </xf>
    <xf numFmtId="0" fontId="38" fillId="15" borderId="6" xfId="0" applyFont="1" applyFill="1" applyBorder="1" applyAlignment="1">
      <alignment horizontal="right" vertical="center" wrapText="1"/>
    </xf>
    <xf numFmtId="0" fontId="37" fillId="13" borderId="15" xfId="0" applyFont="1" applyFill="1" applyBorder="1" applyAlignment="1">
      <alignment horizontal="center" vertical="center" wrapText="1"/>
    </xf>
    <xf numFmtId="0" fontId="34" fillId="15" borderId="20" xfId="0" applyFont="1" applyFill="1" applyBorder="1" applyAlignment="1">
      <alignment horizontal="center" vertical="center" wrapText="1"/>
    </xf>
    <xf numFmtId="0" fontId="34" fillId="15" borderId="2" xfId="0" applyFont="1" applyFill="1" applyBorder="1" applyAlignment="1">
      <alignment horizontal="center" vertical="center" wrapText="1"/>
    </xf>
    <xf numFmtId="0" fontId="38" fillId="15" borderId="8" xfId="0" applyFont="1" applyFill="1" applyBorder="1" applyAlignment="1">
      <alignment horizontal="left" vertical="center" wrapText="1"/>
    </xf>
    <xf numFmtId="0" fontId="38" fillId="15" borderId="6" xfId="0" applyFont="1" applyFill="1" applyBorder="1" applyAlignment="1">
      <alignment horizontal="left" vertical="center" wrapText="1"/>
    </xf>
    <xf numFmtId="0" fontId="3" fillId="15" borderId="59" xfId="0" applyFont="1" applyFill="1" applyBorder="1" applyAlignment="1">
      <alignment horizontal="center" vertical="center" wrapText="1"/>
    </xf>
    <xf numFmtId="0" fontId="3" fillId="15" borderId="37" xfId="0" applyFont="1" applyFill="1" applyBorder="1" applyAlignment="1">
      <alignment horizontal="center" vertical="center" wrapText="1"/>
    </xf>
    <xf numFmtId="0" fontId="37" fillId="8" borderId="59" xfId="0" applyFont="1" applyFill="1" applyBorder="1" applyAlignment="1">
      <alignment horizontal="center" vertical="center" wrapText="1"/>
    </xf>
    <xf numFmtId="0" fontId="37" fillId="8" borderId="37" xfId="0" applyFont="1" applyFill="1" applyBorder="1" applyAlignment="1">
      <alignment horizontal="center" vertical="center" wrapText="1"/>
    </xf>
    <xf numFmtId="0" fontId="35" fillId="15" borderId="59" xfId="0" applyFont="1" applyFill="1" applyBorder="1" applyAlignment="1">
      <alignment horizontal="center" vertical="center" wrapText="1"/>
    </xf>
    <xf numFmtId="0" fontId="35" fillId="15" borderId="37" xfId="0" applyFont="1" applyFill="1" applyBorder="1" applyAlignment="1">
      <alignment horizontal="center" vertical="center" wrapText="1"/>
    </xf>
    <xf numFmtId="0" fontId="33" fillId="15" borderId="56" xfId="0" applyFont="1" applyFill="1" applyBorder="1" applyAlignment="1">
      <alignment horizontal="center" vertical="center" wrapText="1"/>
    </xf>
    <xf numFmtId="0" fontId="33" fillId="15" borderId="57" xfId="0" applyFont="1" applyFill="1" applyBorder="1" applyAlignment="1">
      <alignment horizontal="center" vertical="center" wrapText="1"/>
    </xf>
    <xf numFmtId="0" fontId="33" fillId="15" borderId="58" xfId="0" applyFont="1" applyFill="1" applyBorder="1" applyAlignment="1">
      <alignment horizontal="center" vertical="center" wrapText="1"/>
    </xf>
    <xf numFmtId="0" fontId="37" fillId="13" borderId="36" xfId="0" applyFont="1" applyFill="1" applyBorder="1" applyAlignment="1">
      <alignment horizontal="center" vertical="center" wrapText="1"/>
    </xf>
    <xf numFmtId="0" fontId="37" fillId="13" borderId="37" xfId="0" applyFont="1" applyFill="1" applyBorder="1" applyAlignment="1">
      <alignment horizontal="center" vertical="center" wrapText="1"/>
    </xf>
    <xf numFmtId="0" fontId="34" fillId="15" borderId="59" xfId="0" applyFont="1" applyFill="1" applyBorder="1" applyAlignment="1">
      <alignment horizontal="center" vertical="center" wrapText="1"/>
    </xf>
    <xf numFmtId="0" fontId="34" fillId="15" borderId="37" xfId="0" applyFont="1" applyFill="1" applyBorder="1" applyAlignment="1">
      <alignment horizontal="center" vertical="center" wrapText="1"/>
    </xf>
    <xf numFmtId="0" fontId="32" fillId="15" borderId="0" xfId="0" applyFont="1" applyFill="1" applyAlignment="1">
      <alignment horizontal="center" vertical="center" wrapText="1"/>
    </xf>
    <xf numFmtId="0" fontId="34" fillId="15" borderId="59" xfId="0" applyFont="1" applyFill="1" applyBorder="1" applyAlignment="1">
      <alignment horizontal="left" vertical="center" wrapText="1"/>
    </xf>
    <xf numFmtId="0" fontId="34" fillId="15" borderId="36" xfId="0" applyFont="1" applyFill="1" applyBorder="1" applyAlignment="1">
      <alignment horizontal="left" vertical="center" wrapText="1"/>
    </xf>
    <xf numFmtId="0" fontId="34" fillId="15" borderId="25" xfId="0" applyFont="1" applyFill="1" applyBorder="1" applyAlignment="1">
      <alignment horizontal="center" vertical="center" wrapText="1"/>
    </xf>
    <xf numFmtId="0" fontId="34" fillId="15" borderId="5" xfId="0" applyFont="1" applyFill="1" applyBorder="1" applyAlignment="1">
      <alignment horizontal="center" vertical="center" wrapText="1"/>
    </xf>
    <xf numFmtId="0" fontId="35" fillId="15" borderId="25" xfId="0" applyFont="1" applyFill="1" applyBorder="1" applyAlignment="1">
      <alignment horizontal="center" vertical="center" wrapText="1"/>
    </xf>
    <xf numFmtId="0" fontId="35" fillId="15" borderId="5" xfId="0" applyFont="1" applyFill="1" applyBorder="1" applyAlignment="1">
      <alignment horizontal="center" vertical="center" wrapText="1"/>
    </xf>
  </cellXfs>
  <cellStyles count="3">
    <cellStyle name="Normal" xfId="0" builtinId="0"/>
    <cellStyle name="Normal 2" xfId="2"/>
    <cellStyle name="Porcentaje" xfId="1" builtinId="5"/>
  </cellStyles>
  <dxfs count="60">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C00000"/>
        </patternFill>
      </fill>
    </dxf>
    <dxf>
      <fill>
        <patternFill>
          <bgColor rgb="FF00B050"/>
        </patternFill>
      </fill>
    </dxf>
    <dxf>
      <fill>
        <patternFill>
          <bgColor rgb="FFC00000"/>
        </patternFill>
      </fill>
    </dxf>
    <dxf>
      <fill>
        <patternFill>
          <bgColor rgb="FF00B050"/>
        </patternFill>
      </fill>
    </dxf>
    <dxf>
      <fill>
        <patternFill>
          <bgColor rgb="FFC00000"/>
        </patternFill>
      </fill>
    </dxf>
    <dxf>
      <fill>
        <patternFill>
          <bgColor rgb="FFFFC000"/>
        </patternFill>
      </fill>
    </dxf>
    <dxf>
      <fill>
        <patternFill>
          <bgColor rgb="FF00B050"/>
        </patternFill>
      </fill>
    </dxf>
    <dxf>
      <font>
        <b/>
        <i val="0"/>
        <condense val="0"/>
        <extend val="0"/>
        <color auto="1"/>
      </font>
      <fill>
        <patternFill>
          <bgColor indexed="50"/>
        </patternFill>
      </fill>
    </dxf>
    <dxf>
      <font>
        <b/>
        <i val="0"/>
      </font>
      <fill>
        <patternFill>
          <bgColor indexed="51"/>
        </patternFill>
      </fill>
    </dxf>
    <dxf>
      <font>
        <b/>
        <i val="0"/>
      </font>
      <fill>
        <patternFill>
          <bgColor indexed="10"/>
        </patternFill>
      </fill>
    </dxf>
    <dxf>
      <fill>
        <patternFill>
          <bgColor rgb="FF00B050"/>
        </patternFill>
      </fill>
    </dxf>
    <dxf>
      <fill>
        <patternFill>
          <bgColor rgb="FFFFC000"/>
        </patternFill>
      </fill>
    </dxf>
    <dxf>
      <fill>
        <patternFill>
          <bgColor rgb="FFC00000"/>
        </patternFill>
      </fill>
    </dxf>
    <dxf>
      <fill>
        <patternFill>
          <bgColor rgb="FFFFC000"/>
        </patternFill>
      </fill>
    </dxf>
    <dxf>
      <font>
        <b/>
        <i val="0"/>
        <condense val="0"/>
        <extend val="0"/>
        <color auto="1"/>
      </font>
      <fill>
        <patternFill>
          <bgColor rgb="FF00B050"/>
        </patternFill>
      </fill>
    </dxf>
    <dxf>
      <font>
        <b/>
        <i val="0"/>
      </font>
      <fill>
        <patternFill>
          <bgColor rgb="FFFFC000"/>
        </patternFill>
      </fill>
    </dxf>
    <dxf>
      <font>
        <b/>
        <i val="0"/>
      </font>
      <fill>
        <patternFill>
          <bgColor rgb="FFC00000"/>
        </patternFill>
      </fill>
    </dxf>
    <dxf>
      <font>
        <condense val="0"/>
        <extend val="0"/>
        <color rgb="FF9C0006"/>
      </font>
      <fill>
        <patternFill>
          <bgColor rgb="FFFFC7CE"/>
        </patternFill>
      </fill>
    </dxf>
    <dxf>
      <font>
        <b/>
        <i val="0"/>
        <color rgb="FFC0BC00"/>
      </font>
      <fill>
        <patternFill>
          <bgColor rgb="FFFFFFC9"/>
        </patternFill>
      </fill>
    </dxf>
    <dxf>
      <font>
        <b/>
        <i val="0"/>
        <color rgb="FFDFDA00"/>
      </font>
      <fill>
        <patternFill>
          <bgColor rgb="FFFFFFDD"/>
        </patternFill>
      </fill>
    </dxf>
    <dxf>
      <font>
        <condense val="0"/>
        <extend val="0"/>
        <color rgb="FF9C0006"/>
      </font>
      <fill>
        <patternFill>
          <bgColor rgb="FFFFC7CE"/>
        </patternFill>
      </fill>
    </dxf>
    <dxf>
      <font>
        <b/>
        <i val="0"/>
        <color rgb="FFC0BC00"/>
      </font>
      <fill>
        <patternFill>
          <bgColor rgb="FFFFFFC9"/>
        </patternFill>
      </fill>
    </dxf>
    <dxf>
      <font>
        <b/>
        <i val="0"/>
        <color rgb="FFDFDA00"/>
      </font>
      <fill>
        <patternFill>
          <bgColor rgb="FFFFFFDD"/>
        </patternFill>
      </fill>
    </dxf>
    <dxf>
      <font>
        <condense val="0"/>
        <extend val="0"/>
        <color rgb="FF9C0006"/>
      </font>
      <fill>
        <patternFill>
          <bgColor rgb="FFFFC7CE"/>
        </patternFill>
      </fill>
    </dxf>
    <dxf>
      <font>
        <b/>
        <i val="0"/>
        <color rgb="FFC0BC00"/>
      </font>
      <fill>
        <patternFill>
          <bgColor rgb="FFFFFFC9"/>
        </patternFill>
      </fill>
    </dxf>
    <dxf>
      <font>
        <b/>
        <i val="0"/>
        <color rgb="FFDFDA00"/>
      </font>
      <fill>
        <patternFill>
          <bgColor rgb="FFFFFFDD"/>
        </patternFill>
      </fill>
    </dxf>
    <dxf>
      <font>
        <condense val="0"/>
        <extend val="0"/>
        <color rgb="FF9C0006"/>
      </font>
      <fill>
        <patternFill>
          <bgColor rgb="FFFFC7CE"/>
        </patternFill>
      </fill>
    </dxf>
    <dxf>
      <font>
        <b/>
        <i val="0"/>
        <color rgb="FFC0BC00"/>
      </font>
      <fill>
        <patternFill>
          <bgColor rgb="FFFFFFC9"/>
        </patternFill>
      </fill>
    </dxf>
    <dxf>
      <font>
        <b/>
        <i val="0"/>
        <color rgb="FFDFDA00"/>
      </font>
      <fill>
        <patternFill>
          <bgColor rgb="FFFFFFDD"/>
        </patternFill>
      </fill>
    </dxf>
    <dxf>
      <font>
        <condense val="0"/>
        <extend val="0"/>
        <color rgb="FF9C0006"/>
      </font>
      <fill>
        <patternFill>
          <bgColor rgb="FFFFC7CE"/>
        </patternFill>
      </fill>
    </dxf>
    <dxf>
      <font>
        <b/>
        <i val="0"/>
        <color rgb="FFC0BC00"/>
      </font>
      <fill>
        <patternFill>
          <bgColor rgb="FFFFFFC9"/>
        </patternFill>
      </fill>
    </dxf>
    <dxf>
      <font>
        <b/>
        <i val="0"/>
        <color rgb="FFDFDA00"/>
      </font>
      <fill>
        <patternFill>
          <bgColor rgb="FFFFFFDD"/>
        </patternFill>
      </fill>
    </dxf>
    <dxf>
      <font>
        <condense val="0"/>
        <extend val="0"/>
        <color rgb="FF9C0006"/>
      </font>
      <fill>
        <patternFill>
          <bgColor rgb="FFFFC7CE"/>
        </patternFill>
      </fill>
    </dxf>
    <dxf>
      <font>
        <b/>
        <i val="0"/>
        <color rgb="FFC0BC00"/>
      </font>
      <fill>
        <patternFill>
          <bgColor rgb="FFFFFFC9"/>
        </patternFill>
      </fill>
    </dxf>
    <dxf>
      <font>
        <b/>
        <i val="0"/>
        <color rgb="FFDFDA00"/>
      </font>
      <fill>
        <patternFill>
          <bgColor rgb="FFFFFFDD"/>
        </patternFill>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ont>
        <condense val="0"/>
        <extend val="0"/>
        <color rgb="FF9C0006"/>
      </font>
      <fill>
        <patternFill>
          <bgColor rgb="FFFFC7CE"/>
        </patternFill>
      </fill>
    </dxf>
    <dxf>
      <font>
        <b/>
        <i val="0"/>
        <color rgb="FFC0BC00"/>
      </font>
      <fill>
        <patternFill>
          <bgColor rgb="FFFFFFC9"/>
        </patternFill>
      </fill>
    </dxf>
    <dxf>
      <font>
        <b/>
        <i val="0"/>
        <color rgb="FFDFDA00"/>
      </font>
      <fill>
        <patternFill>
          <bgColor rgb="FFFFFFDD"/>
        </patternFill>
      </fill>
    </dxf>
  </dxfs>
  <tableStyles count="0" defaultTableStyle="TableStyleMedium9" defaultPivotStyle="PivotStyleLight16"/>
  <colors>
    <mruColors>
      <color rgb="FFFFFFCC"/>
      <color rgb="FFFF5050"/>
      <color rgb="FFFF0066"/>
      <color rgb="FFFFD685"/>
      <color rgb="FFFFCC66"/>
      <color rgb="FFFFD211"/>
      <color rgb="FFFFD54F"/>
      <color rgb="FFFFCE33"/>
      <color rgb="FFFFD03B"/>
      <color rgb="FFFFDA3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hyperlink" Target="https://appserver.utp.edu.co/cas/login?service=http://reportes.utp.edu.co/aplicaciones/j_acegi_cas_security_check" TargetMode="External"/><Relationship Id="rId2" Type="http://schemas.openxmlformats.org/officeDocument/2006/relationships/hyperlink" Target="#INSTRUCTIVO!A1"/><Relationship Id="rId1" Type="http://schemas.openxmlformats.org/officeDocument/2006/relationships/hyperlink" Target="#'02-Plan Contingencia'!A1"/><Relationship Id="rId6" Type="http://schemas.openxmlformats.org/officeDocument/2006/relationships/hyperlink" Target="#ESCALA!A1"/><Relationship Id="rId5" Type="http://schemas.openxmlformats.org/officeDocument/2006/relationships/image" Target="../media/image1.png"/><Relationship Id="rId4" Type="http://schemas.openxmlformats.org/officeDocument/2006/relationships/hyperlink" Target="#'03-Seguimiento'!A1"/></Relationships>
</file>

<file path=xl/drawings/_rels/drawing2.xml.rels><?xml version="1.0" encoding="UTF-8" standalone="yes"?>
<Relationships xmlns="http://schemas.openxmlformats.org/package/2006/relationships"><Relationship Id="rId3" Type="http://schemas.openxmlformats.org/officeDocument/2006/relationships/hyperlink" Target="#INSTRUCTIVO!A1"/><Relationship Id="rId7" Type="http://schemas.openxmlformats.org/officeDocument/2006/relationships/hyperlink" Target="#ESCALA!A1"/><Relationship Id="rId2" Type="http://schemas.openxmlformats.org/officeDocument/2006/relationships/hyperlink" Target="#'01-Mapa de riesgo'!A1"/><Relationship Id="rId1" Type="http://schemas.openxmlformats.org/officeDocument/2006/relationships/hyperlink" Target="#'Formato Plan Manejo Riesgos'!A1"/><Relationship Id="rId6" Type="http://schemas.openxmlformats.org/officeDocument/2006/relationships/image" Target="../media/image1.png"/><Relationship Id="rId5" Type="http://schemas.openxmlformats.org/officeDocument/2006/relationships/hyperlink" Target="https://appserver.utp.edu.co/cas/login?service=http://reportes.utp.edu.co/aplicaciones/j_spring_cas_security_check;jsessionid=CEB468ABE27A1F4F883717EFB9613F88" TargetMode="External"/><Relationship Id="rId4" Type="http://schemas.openxmlformats.org/officeDocument/2006/relationships/hyperlink" Target="#'03-Seguimiento'!A1"/></Relationships>
</file>

<file path=xl/drawings/_rels/drawing3.xml.rels><?xml version="1.0" encoding="UTF-8" standalone="yes"?>
<Relationships xmlns="http://schemas.openxmlformats.org/package/2006/relationships"><Relationship Id="rId3" Type="http://schemas.openxmlformats.org/officeDocument/2006/relationships/hyperlink" Target="#'01-Mapa de riesgo'!A1"/><Relationship Id="rId2" Type="http://schemas.openxmlformats.org/officeDocument/2006/relationships/hyperlink" Target="#INSTRUCTIVO!A1"/><Relationship Id="rId1" Type="http://schemas.openxmlformats.org/officeDocument/2006/relationships/hyperlink" Target="#'02-Plan Contingencia'!A1"/><Relationship Id="rId6" Type="http://schemas.openxmlformats.org/officeDocument/2006/relationships/hyperlink" Target="#ESCALA!A1"/><Relationship Id="rId5" Type="http://schemas.openxmlformats.org/officeDocument/2006/relationships/image" Target="../media/image1.png"/><Relationship Id="rId4" Type="http://schemas.openxmlformats.org/officeDocument/2006/relationships/hyperlink" Target="https://appserver.utp.edu.co/cas/login?service=http://reportes.utp.edu.co/aplicaciones/j_spring_cas_security_check;jsessionid=CEB468ABE27A1F4F883717EFB9613F88" TargetMode="External"/></Relationships>
</file>

<file path=xl/drawings/_rels/drawing4.xml.rels><?xml version="1.0" encoding="UTF-8" standalone="yes"?>
<Relationships xmlns="http://schemas.openxmlformats.org/package/2006/relationships"><Relationship Id="rId3" Type="http://schemas.openxmlformats.org/officeDocument/2006/relationships/hyperlink" Target="#'03-Seguimiento'!A1"/><Relationship Id="rId2" Type="http://schemas.openxmlformats.org/officeDocument/2006/relationships/hyperlink" Target="#'02-Plan Contingencia'!T&#237;tulos_a_imprimir"/><Relationship Id="rId1" Type="http://schemas.openxmlformats.org/officeDocument/2006/relationships/hyperlink" Target="#'01-Mapa de riesgo'!A1"/><Relationship Id="rId4" Type="http://schemas.openxmlformats.org/officeDocument/2006/relationships/hyperlink" Target="https://appserver.utp.edu.co/cas/login?service=http://reportes.utp.edu.co/aplicaciones/j_spring_cas_security_check;jsessionid=CEB468ABE27A1F4F883717EFB9613F88" TargetMode="External"/></Relationships>
</file>

<file path=xl/drawings/_rels/drawing5.xml.rels><?xml version="1.0" encoding="UTF-8" standalone="yes"?>
<Relationships xmlns="http://schemas.openxmlformats.org/package/2006/relationships"><Relationship Id="rId3" Type="http://schemas.openxmlformats.org/officeDocument/2006/relationships/hyperlink" Target="#'03-Seguimiento'!A1"/><Relationship Id="rId2" Type="http://schemas.openxmlformats.org/officeDocument/2006/relationships/hyperlink" Target="#'02-Plan Contingencia'!T&#237;tulos_a_imprimir"/><Relationship Id="rId1" Type="http://schemas.openxmlformats.org/officeDocument/2006/relationships/hyperlink" Target="#'01-Mapa de riesgo'!A1"/><Relationship Id="rId4" Type="http://schemas.openxmlformats.org/officeDocument/2006/relationships/hyperlink" Target="https://appserver.utp.edu.co/cas/login?service=http://reportes.utp.edu.co/aplicaciones/j_spring_cas_security_check;jsessionid=CEB468ABE27A1F4F883717EFB9613F88" TargetMode="External"/></Relationships>
</file>

<file path=xl/drawings/drawing1.xml><?xml version="1.0" encoding="utf-8"?>
<xdr:wsDr xmlns:xdr="http://schemas.openxmlformats.org/drawingml/2006/spreadsheetDrawing" xmlns:a="http://schemas.openxmlformats.org/drawingml/2006/main">
  <xdr:twoCellAnchor>
    <xdr:from>
      <xdr:col>13</xdr:col>
      <xdr:colOff>440532</xdr:colOff>
      <xdr:row>30</xdr:row>
      <xdr:rowOff>131138</xdr:rowOff>
    </xdr:from>
    <xdr:to>
      <xdr:col>15</xdr:col>
      <xdr:colOff>559594</xdr:colOff>
      <xdr:row>34</xdr:row>
      <xdr:rowOff>83344</xdr:rowOff>
    </xdr:to>
    <xdr:sp macro="" textlink="">
      <xdr:nvSpPr>
        <xdr:cNvPr id="10" name="9 Rectángulo redondeado">
          <a:hlinkClick xmlns:r="http://schemas.openxmlformats.org/officeDocument/2006/relationships" r:id="rId1"/>
        </xdr:cNvPr>
        <xdr:cNvSpPr/>
      </xdr:nvSpPr>
      <xdr:spPr>
        <a:xfrm>
          <a:off x="15156657" y="18716794"/>
          <a:ext cx="1774031" cy="618956"/>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baseline="0"/>
            <a:t> Plan Contingencia</a:t>
          </a:r>
          <a:endParaRPr lang="es-ES" sz="1100" b="1"/>
        </a:p>
      </xdr:txBody>
    </xdr:sp>
    <xdr:clientData/>
  </xdr:twoCellAnchor>
  <xdr:twoCellAnchor>
    <xdr:from>
      <xdr:col>17</xdr:col>
      <xdr:colOff>591119</xdr:colOff>
      <xdr:row>30</xdr:row>
      <xdr:rowOff>108832</xdr:rowOff>
    </xdr:from>
    <xdr:to>
      <xdr:col>18</xdr:col>
      <xdr:colOff>1178717</xdr:colOff>
      <xdr:row>34</xdr:row>
      <xdr:rowOff>28450</xdr:rowOff>
    </xdr:to>
    <xdr:sp macro="" textlink="">
      <xdr:nvSpPr>
        <xdr:cNvPr id="11" name="10 Rectángulo redondeado">
          <a:hlinkClick xmlns:r="http://schemas.openxmlformats.org/officeDocument/2006/relationships" r:id="rId2"/>
        </xdr:cNvPr>
        <xdr:cNvSpPr/>
      </xdr:nvSpPr>
      <xdr:spPr>
        <a:xfrm>
          <a:off x="18998182" y="18694488"/>
          <a:ext cx="1790129" cy="586368"/>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Instructivo</a:t>
          </a:r>
        </a:p>
      </xdr:txBody>
    </xdr:sp>
    <xdr:clientData/>
  </xdr:twoCellAnchor>
  <xdr:twoCellAnchor>
    <xdr:from>
      <xdr:col>15</xdr:col>
      <xdr:colOff>130969</xdr:colOff>
      <xdr:row>35</xdr:row>
      <xdr:rowOff>83342</xdr:rowOff>
    </xdr:from>
    <xdr:to>
      <xdr:col>17</xdr:col>
      <xdr:colOff>935899</xdr:colOff>
      <xdr:row>40</xdr:row>
      <xdr:rowOff>95248</xdr:rowOff>
    </xdr:to>
    <xdr:sp macro="" textlink="">
      <xdr:nvSpPr>
        <xdr:cNvPr id="12" name="11 Rectángulo redondeado">
          <a:hlinkClick xmlns:r="http://schemas.openxmlformats.org/officeDocument/2006/relationships" r:id="rId3"/>
        </xdr:cNvPr>
        <xdr:cNvSpPr/>
      </xdr:nvSpPr>
      <xdr:spPr>
        <a:xfrm>
          <a:off x="16502063" y="19502436"/>
          <a:ext cx="2840899" cy="845343"/>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Aplicativo Acciones Preventivas, Correctivas y de Mejora </a:t>
          </a:r>
        </a:p>
      </xdr:txBody>
    </xdr:sp>
    <xdr:clientData/>
  </xdr:twoCellAnchor>
  <xdr:twoCellAnchor>
    <xdr:from>
      <xdr:col>15</xdr:col>
      <xdr:colOff>714375</xdr:colOff>
      <xdr:row>30</xdr:row>
      <xdr:rowOff>95250</xdr:rowOff>
    </xdr:from>
    <xdr:to>
      <xdr:col>17</xdr:col>
      <xdr:colOff>452437</xdr:colOff>
      <xdr:row>34</xdr:row>
      <xdr:rowOff>47456</xdr:rowOff>
    </xdr:to>
    <xdr:sp macro="" textlink="">
      <xdr:nvSpPr>
        <xdr:cNvPr id="8" name="7 Rectángulo redondeado">
          <a:hlinkClick xmlns:r="http://schemas.openxmlformats.org/officeDocument/2006/relationships" r:id="rId4"/>
        </xdr:cNvPr>
        <xdr:cNvSpPr/>
      </xdr:nvSpPr>
      <xdr:spPr>
        <a:xfrm>
          <a:off x="17085469" y="18680906"/>
          <a:ext cx="1774031" cy="618956"/>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Seguimiento</a:t>
          </a:r>
        </a:p>
      </xdr:txBody>
    </xdr:sp>
    <xdr:clientData/>
  </xdr:twoCellAnchor>
  <xdr:twoCellAnchor editAs="oneCell">
    <xdr:from>
      <xdr:col>0</xdr:col>
      <xdr:colOff>119062</xdr:colOff>
      <xdr:row>0</xdr:row>
      <xdr:rowOff>0</xdr:rowOff>
    </xdr:from>
    <xdr:to>
      <xdr:col>1</xdr:col>
      <xdr:colOff>762000</xdr:colOff>
      <xdr:row>3</xdr:row>
      <xdr:rowOff>226219</xdr:rowOff>
    </xdr:to>
    <xdr:pic>
      <xdr:nvPicPr>
        <xdr:cNvPr id="9" name="8 Imagen"/>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19062" y="0"/>
          <a:ext cx="1047751" cy="940594"/>
        </a:xfrm>
        <a:prstGeom prst="rect">
          <a:avLst/>
        </a:prstGeom>
        <a:noFill/>
        <a:ln>
          <a:noFill/>
        </a:ln>
      </xdr:spPr>
    </xdr:pic>
    <xdr:clientData/>
  </xdr:twoCellAnchor>
  <xdr:twoCellAnchor>
    <xdr:from>
      <xdr:col>18</xdr:col>
      <xdr:colOff>1309687</xdr:colOff>
      <xdr:row>30</xdr:row>
      <xdr:rowOff>95250</xdr:rowOff>
    </xdr:from>
    <xdr:to>
      <xdr:col>19</xdr:col>
      <xdr:colOff>1153535</xdr:colOff>
      <xdr:row>34</xdr:row>
      <xdr:rowOff>22225</xdr:rowOff>
    </xdr:to>
    <xdr:sp macro="" textlink="">
      <xdr:nvSpPr>
        <xdr:cNvPr id="7" name="5 Rectángulo redondeado">
          <a:hlinkClick xmlns:r="http://schemas.openxmlformats.org/officeDocument/2006/relationships" r:id="rId6"/>
        </xdr:cNvPr>
        <xdr:cNvSpPr/>
      </xdr:nvSpPr>
      <xdr:spPr>
        <a:xfrm>
          <a:off x="21276468" y="18680906"/>
          <a:ext cx="1320223" cy="59372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Escala</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17</xdr:col>
      <xdr:colOff>0</xdr:colOff>
      <xdr:row>21</xdr:row>
      <xdr:rowOff>34925</xdr:rowOff>
    </xdr:from>
    <xdr:to>
      <xdr:col>17</xdr:col>
      <xdr:colOff>0</xdr:colOff>
      <xdr:row>26</xdr:row>
      <xdr:rowOff>0</xdr:rowOff>
    </xdr:to>
    <xdr:sp macro="" textlink="">
      <xdr:nvSpPr>
        <xdr:cNvPr id="7184" name="AutoShape 16">
          <a:hlinkClick xmlns:r="http://schemas.openxmlformats.org/officeDocument/2006/relationships" r:id="rId1"/>
        </xdr:cNvPr>
        <xdr:cNvSpPr>
          <a:spLocks noChangeArrowheads="1"/>
        </xdr:cNvSpPr>
      </xdr:nvSpPr>
      <xdr:spPr bwMode="auto">
        <a:xfrm>
          <a:off x="15554325" y="8362950"/>
          <a:ext cx="1447800" cy="1143000"/>
        </a:xfrm>
        <a:prstGeom prst="leftArrow">
          <a:avLst>
            <a:gd name="adj1" fmla="val 50000"/>
            <a:gd name="adj2" fmla="val 31667"/>
          </a:avLst>
        </a:prstGeom>
        <a:solidFill>
          <a:srgbClr val="FF9900"/>
        </a:solidFill>
        <a:ln w="9525">
          <a:solidFill>
            <a:srgbClr val="FF9900"/>
          </a:solidFill>
          <a:miter lim="800000"/>
          <a:headEnd/>
          <a:tailEnd/>
        </a:ln>
        <a:effectLst>
          <a:outerShdw dist="107763" dir="18900000" algn="ctr" rotWithShape="0">
            <a:srgbClr val="808080">
              <a:alpha val="50000"/>
            </a:srgbClr>
          </a:outerShdw>
        </a:effectLst>
      </xdr:spPr>
      <xdr:txBody>
        <a:bodyPr vertOverflow="clip" wrap="square" lIns="27432" tIns="22860" rIns="27432" bIns="0" anchor="t" upright="1"/>
        <a:lstStyle/>
        <a:p>
          <a:pPr algn="ctr" rtl="0">
            <a:defRPr sz="1000"/>
          </a:pPr>
          <a:endParaRPr lang="es-ES" sz="1000" b="1" i="0" u="none" strike="noStrike" baseline="0">
            <a:solidFill>
              <a:srgbClr val="000000"/>
            </a:solidFill>
            <a:latin typeface="Arial"/>
            <a:cs typeface="Arial"/>
          </a:endParaRPr>
        </a:p>
        <a:p>
          <a:pPr algn="ctr" rtl="0">
            <a:defRPr sz="1000"/>
          </a:pPr>
          <a:r>
            <a:rPr lang="es-ES" sz="1000" b="1" i="0" u="none" strike="noStrike" baseline="0">
              <a:solidFill>
                <a:srgbClr val="000000"/>
              </a:solidFill>
              <a:latin typeface="Arial"/>
              <a:cs typeface="Arial"/>
            </a:rPr>
            <a:t>NUEVO RIESGO</a:t>
          </a:r>
        </a:p>
      </xdr:txBody>
    </xdr:sp>
    <xdr:clientData/>
  </xdr:twoCellAnchor>
  <xdr:twoCellAnchor>
    <xdr:from>
      <xdr:col>9</xdr:col>
      <xdr:colOff>1238250</xdr:colOff>
      <xdr:row>33</xdr:row>
      <xdr:rowOff>137319</xdr:rowOff>
    </xdr:from>
    <xdr:to>
      <xdr:col>10</xdr:col>
      <xdr:colOff>1309688</xdr:colOff>
      <xdr:row>37</xdr:row>
      <xdr:rowOff>71437</xdr:rowOff>
    </xdr:to>
    <xdr:sp macro="" textlink="">
      <xdr:nvSpPr>
        <xdr:cNvPr id="5" name="4 Rectángulo redondeado">
          <a:hlinkClick xmlns:r="http://schemas.openxmlformats.org/officeDocument/2006/relationships" r:id="rId2"/>
        </xdr:cNvPr>
        <xdr:cNvSpPr/>
      </xdr:nvSpPr>
      <xdr:spPr>
        <a:xfrm>
          <a:off x="13882688" y="18651538"/>
          <a:ext cx="1583531" cy="600868"/>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Mapa de Riesgo</a:t>
          </a:r>
        </a:p>
      </xdr:txBody>
    </xdr:sp>
    <xdr:clientData/>
  </xdr:twoCellAnchor>
  <xdr:twoCellAnchor>
    <xdr:from>
      <xdr:col>10</xdr:col>
      <xdr:colOff>1500301</xdr:colOff>
      <xdr:row>33</xdr:row>
      <xdr:rowOff>89695</xdr:rowOff>
    </xdr:from>
    <xdr:to>
      <xdr:col>12</xdr:col>
      <xdr:colOff>107155</xdr:colOff>
      <xdr:row>37</xdr:row>
      <xdr:rowOff>11906</xdr:rowOff>
    </xdr:to>
    <xdr:sp macro="" textlink="">
      <xdr:nvSpPr>
        <xdr:cNvPr id="6" name="5 Rectángulo redondeado">
          <a:hlinkClick xmlns:r="http://schemas.openxmlformats.org/officeDocument/2006/relationships" r:id="rId3"/>
        </xdr:cNvPr>
        <xdr:cNvSpPr/>
      </xdr:nvSpPr>
      <xdr:spPr>
        <a:xfrm>
          <a:off x="15656832" y="18603914"/>
          <a:ext cx="1571511" cy="588961"/>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Instructivo</a:t>
          </a:r>
        </a:p>
      </xdr:txBody>
    </xdr:sp>
    <xdr:clientData/>
  </xdr:twoCellAnchor>
  <xdr:twoCellAnchor>
    <xdr:from>
      <xdr:col>8</xdr:col>
      <xdr:colOff>705304</xdr:colOff>
      <xdr:row>33</xdr:row>
      <xdr:rowOff>159883</xdr:rowOff>
    </xdr:from>
    <xdr:to>
      <xdr:col>9</xdr:col>
      <xdr:colOff>952500</xdr:colOff>
      <xdr:row>37</xdr:row>
      <xdr:rowOff>71436</xdr:rowOff>
    </xdr:to>
    <xdr:sp macro="" textlink="">
      <xdr:nvSpPr>
        <xdr:cNvPr id="7" name="6 Rectángulo redondeado">
          <a:hlinkClick xmlns:r="http://schemas.openxmlformats.org/officeDocument/2006/relationships" r:id="rId4"/>
        </xdr:cNvPr>
        <xdr:cNvSpPr/>
      </xdr:nvSpPr>
      <xdr:spPr>
        <a:xfrm>
          <a:off x="12040054" y="18674102"/>
          <a:ext cx="1556884" cy="578303"/>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Seguimiento</a:t>
          </a:r>
        </a:p>
      </xdr:txBody>
    </xdr:sp>
    <xdr:clientData/>
  </xdr:twoCellAnchor>
  <xdr:twoCellAnchor>
    <xdr:from>
      <xdr:col>9</xdr:col>
      <xdr:colOff>547687</xdr:colOff>
      <xdr:row>38</xdr:row>
      <xdr:rowOff>89694</xdr:rowOff>
    </xdr:from>
    <xdr:to>
      <xdr:col>11</xdr:col>
      <xdr:colOff>530793</xdr:colOff>
      <xdr:row>43</xdr:row>
      <xdr:rowOff>11905</xdr:rowOff>
    </xdr:to>
    <xdr:sp macro="" textlink="">
      <xdr:nvSpPr>
        <xdr:cNvPr id="9" name="8 Rectángulo redondeado">
          <a:hlinkClick xmlns:r="http://schemas.openxmlformats.org/officeDocument/2006/relationships" r:id="rId5"/>
        </xdr:cNvPr>
        <xdr:cNvSpPr/>
      </xdr:nvSpPr>
      <xdr:spPr>
        <a:xfrm>
          <a:off x="13192125" y="19437350"/>
          <a:ext cx="3007293" cy="75564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Aplicativo  Acciones Preventivas,  Correctivas y de Mejora</a:t>
          </a:r>
        </a:p>
      </xdr:txBody>
    </xdr:sp>
    <xdr:clientData/>
  </xdr:twoCellAnchor>
  <xdr:twoCellAnchor editAs="oneCell">
    <xdr:from>
      <xdr:col>0</xdr:col>
      <xdr:colOff>106590</xdr:colOff>
      <xdr:row>0</xdr:row>
      <xdr:rowOff>0</xdr:rowOff>
    </xdr:from>
    <xdr:to>
      <xdr:col>1</xdr:col>
      <xdr:colOff>605520</xdr:colOff>
      <xdr:row>3</xdr:row>
      <xdr:rowOff>205808</xdr:rowOff>
    </xdr:to>
    <xdr:pic>
      <xdr:nvPicPr>
        <xdr:cNvPr id="10" name="9 Imagen"/>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06590" y="0"/>
          <a:ext cx="1038680" cy="936058"/>
        </a:xfrm>
        <a:prstGeom prst="rect">
          <a:avLst/>
        </a:prstGeom>
        <a:noFill/>
        <a:ln>
          <a:noFill/>
        </a:ln>
      </xdr:spPr>
    </xdr:pic>
    <xdr:clientData/>
  </xdr:twoCellAnchor>
  <xdr:twoCellAnchor>
    <xdr:from>
      <xdr:col>12</xdr:col>
      <xdr:colOff>238125</xdr:colOff>
      <xdr:row>33</xdr:row>
      <xdr:rowOff>111125</xdr:rowOff>
    </xdr:from>
    <xdr:to>
      <xdr:col>12</xdr:col>
      <xdr:colOff>1558348</xdr:colOff>
      <xdr:row>37</xdr:row>
      <xdr:rowOff>69850</xdr:rowOff>
    </xdr:to>
    <xdr:sp macro="" textlink="">
      <xdr:nvSpPr>
        <xdr:cNvPr id="8" name="5 Rectángulo redondeado">
          <a:hlinkClick xmlns:r="http://schemas.openxmlformats.org/officeDocument/2006/relationships" r:id="rId7"/>
        </xdr:cNvPr>
        <xdr:cNvSpPr/>
      </xdr:nvSpPr>
      <xdr:spPr>
        <a:xfrm>
          <a:off x="17335500" y="18716625"/>
          <a:ext cx="1320223" cy="59372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Escala</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14</xdr:col>
      <xdr:colOff>285751</xdr:colOff>
      <xdr:row>29</xdr:row>
      <xdr:rowOff>158750</xdr:rowOff>
    </xdr:from>
    <xdr:to>
      <xdr:col>15</xdr:col>
      <xdr:colOff>963037</xdr:colOff>
      <xdr:row>33</xdr:row>
      <xdr:rowOff>85725</xdr:rowOff>
    </xdr:to>
    <xdr:sp macro="" textlink="">
      <xdr:nvSpPr>
        <xdr:cNvPr id="6" name="5 Rectángulo redondeado">
          <a:hlinkClick xmlns:r="http://schemas.openxmlformats.org/officeDocument/2006/relationships" r:id="rId1"/>
        </xdr:cNvPr>
        <xdr:cNvSpPr/>
      </xdr:nvSpPr>
      <xdr:spPr>
        <a:xfrm>
          <a:off x="19173826" y="17941925"/>
          <a:ext cx="1324986" cy="57467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Plan</a:t>
          </a:r>
          <a:r>
            <a:rPr lang="es-ES" sz="1100" b="1" baseline="0"/>
            <a:t> Contingencia</a:t>
          </a:r>
          <a:endParaRPr lang="es-ES" sz="1100" b="1"/>
        </a:p>
      </xdr:txBody>
    </xdr:sp>
    <xdr:clientData/>
  </xdr:twoCellAnchor>
  <xdr:twoCellAnchor>
    <xdr:from>
      <xdr:col>15</xdr:col>
      <xdr:colOff>1219199</xdr:colOff>
      <xdr:row>29</xdr:row>
      <xdr:rowOff>152400</xdr:rowOff>
    </xdr:from>
    <xdr:to>
      <xdr:col>16</xdr:col>
      <xdr:colOff>210128</xdr:colOff>
      <xdr:row>33</xdr:row>
      <xdr:rowOff>66964</xdr:rowOff>
    </xdr:to>
    <xdr:sp macro="" textlink="">
      <xdr:nvSpPr>
        <xdr:cNvPr id="7" name="6 Rectángulo redondeado">
          <a:hlinkClick xmlns:r="http://schemas.openxmlformats.org/officeDocument/2006/relationships" r:id="rId2"/>
        </xdr:cNvPr>
        <xdr:cNvSpPr/>
      </xdr:nvSpPr>
      <xdr:spPr>
        <a:xfrm>
          <a:off x="20754974" y="17935575"/>
          <a:ext cx="1372179" cy="562264"/>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Instructivo</a:t>
          </a:r>
        </a:p>
      </xdr:txBody>
    </xdr:sp>
    <xdr:clientData/>
  </xdr:twoCellAnchor>
  <xdr:twoCellAnchor>
    <xdr:from>
      <xdr:col>12</xdr:col>
      <xdr:colOff>1943100</xdr:colOff>
      <xdr:row>29</xdr:row>
      <xdr:rowOff>133350</xdr:rowOff>
    </xdr:from>
    <xdr:to>
      <xdr:col>13</xdr:col>
      <xdr:colOff>886836</xdr:colOff>
      <xdr:row>33</xdr:row>
      <xdr:rowOff>60325</xdr:rowOff>
    </xdr:to>
    <xdr:sp macro="" textlink="">
      <xdr:nvSpPr>
        <xdr:cNvPr id="9" name="8 Rectángulo redondeado">
          <a:hlinkClick xmlns:r="http://schemas.openxmlformats.org/officeDocument/2006/relationships" r:id="rId3"/>
        </xdr:cNvPr>
        <xdr:cNvSpPr/>
      </xdr:nvSpPr>
      <xdr:spPr>
        <a:xfrm>
          <a:off x="17554575" y="17916525"/>
          <a:ext cx="1324986" cy="57467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Mapa</a:t>
          </a:r>
          <a:r>
            <a:rPr lang="es-ES" sz="1100" b="1" baseline="0"/>
            <a:t> de Riesgo</a:t>
          </a:r>
          <a:endParaRPr lang="es-ES" sz="1100" b="1"/>
        </a:p>
      </xdr:txBody>
    </xdr:sp>
    <xdr:clientData/>
  </xdr:twoCellAnchor>
  <xdr:twoCellAnchor>
    <xdr:from>
      <xdr:col>13</xdr:col>
      <xdr:colOff>323850</xdr:colOff>
      <xdr:row>34</xdr:row>
      <xdr:rowOff>19050</xdr:rowOff>
    </xdr:from>
    <xdr:to>
      <xdr:col>15</xdr:col>
      <xdr:colOff>1628775</xdr:colOff>
      <xdr:row>39</xdr:row>
      <xdr:rowOff>28575</xdr:rowOff>
    </xdr:to>
    <xdr:sp macro="" textlink="">
      <xdr:nvSpPr>
        <xdr:cNvPr id="8" name="7 Rectángulo redondeado">
          <a:hlinkClick xmlns:r="http://schemas.openxmlformats.org/officeDocument/2006/relationships" r:id="rId4"/>
        </xdr:cNvPr>
        <xdr:cNvSpPr/>
      </xdr:nvSpPr>
      <xdr:spPr>
        <a:xfrm>
          <a:off x="18316575" y="18611850"/>
          <a:ext cx="2847975" cy="819150"/>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Aplicativo Acciones Preventivas, Correctivas y de Mejora</a:t>
          </a:r>
        </a:p>
      </xdr:txBody>
    </xdr:sp>
    <xdr:clientData/>
  </xdr:twoCellAnchor>
  <xdr:twoCellAnchor editAs="oneCell">
    <xdr:from>
      <xdr:col>0</xdr:col>
      <xdr:colOff>59529</xdr:colOff>
      <xdr:row>0</xdr:row>
      <xdr:rowOff>0</xdr:rowOff>
    </xdr:from>
    <xdr:to>
      <xdr:col>1</xdr:col>
      <xdr:colOff>750092</xdr:colOff>
      <xdr:row>3</xdr:row>
      <xdr:rowOff>214313</xdr:rowOff>
    </xdr:to>
    <xdr:pic>
      <xdr:nvPicPr>
        <xdr:cNvPr id="10" name="9 Imagen"/>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9529" y="0"/>
          <a:ext cx="1047751" cy="940594"/>
        </a:xfrm>
        <a:prstGeom prst="rect">
          <a:avLst/>
        </a:prstGeom>
        <a:noFill/>
        <a:ln>
          <a:noFill/>
        </a:ln>
      </xdr:spPr>
    </xdr:pic>
    <xdr:clientData/>
  </xdr:twoCellAnchor>
  <xdr:twoCellAnchor>
    <xdr:from>
      <xdr:col>16</xdr:col>
      <xdr:colOff>369094</xdr:colOff>
      <xdr:row>30</xdr:row>
      <xdr:rowOff>11906</xdr:rowOff>
    </xdr:from>
    <xdr:to>
      <xdr:col>17</xdr:col>
      <xdr:colOff>1070192</xdr:colOff>
      <xdr:row>33</xdr:row>
      <xdr:rowOff>105568</xdr:rowOff>
    </xdr:to>
    <xdr:sp macro="" textlink="">
      <xdr:nvSpPr>
        <xdr:cNvPr id="12" name="5 Rectángulo redondeado">
          <a:hlinkClick xmlns:r="http://schemas.openxmlformats.org/officeDocument/2006/relationships" r:id="rId6"/>
        </xdr:cNvPr>
        <xdr:cNvSpPr/>
      </xdr:nvSpPr>
      <xdr:spPr>
        <a:xfrm>
          <a:off x="22562344" y="17883187"/>
          <a:ext cx="1320223" cy="59372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Escala</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486834</xdr:colOff>
      <xdr:row>78</xdr:row>
      <xdr:rowOff>137583</xdr:rowOff>
    </xdr:from>
    <xdr:to>
      <xdr:col>7</xdr:col>
      <xdr:colOff>145521</xdr:colOff>
      <xdr:row>82</xdr:row>
      <xdr:rowOff>60372</xdr:rowOff>
    </xdr:to>
    <xdr:sp macro="" textlink="">
      <xdr:nvSpPr>
        <xdr:cNvPr id="13" name="4 Rectángulo redondeado">
          <a:hlinkClick xmlns:r="http://schemas.openxmlformats.org/officeDocument/2006/relationships" r:id="rId1"/>
        </xdr:cNvPr>
        <xdr:cNvSpPr/>
      </xdr:nvSpPr>
      <xdr:spPr>
        <a:xfrm>
          <a:off x="3704167" y="17092083"/>
          <a:ext cx="1225021"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Mapa de Riesgo</a:t>
          </a:r>
        </a:p>
      </xdr:txBody>
    </xdr:sp>
    <xdr:clientData/>
  </xdr:twoCellAnchor>
  <xdr:twoCellAnchor>
    <xdr:from>
      <xdr:col>7</xdr:col>
      <xdr:colOff>558801</xdr:colOff>
      <xdr:row>78</xdr:row>
      <xdr:rowOff>137583</xdr:rowOff>
    </xdr:from>
    <xdr:to>
      <xdr:col>11</xdr:col>
      <xdr:colOff>360317</xdr:colOff>
      <xdr:row>82</xdr:row>
      <xdr:rowOff>60372</xdr:rowOff>
    </xdr:to>
    <xdr:sp macro="" textlink="">
      <xdr:nvSpPr>
        <xdr:cNvPr id="14" name="5 Rectángulo redondeado">
          <a:hlinkClick xmlns:r="http://schemas.openxmlformats.org/officeDocument/2006/relationships" r:id="rId2"/>
        </xdr:cNvPr>
        <xdr:cNvSpPr/>
      </xdr:nvSpPr>
      <xdr:spPr>
        <a:xfrm>
          <a:off x="5342468" y="17092083"/>
          <a:ext cx="1441932"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Plan </a:t>
          </a:r>
          <a:r>
            <a:rPr lang="es-ES" sz="1100" b="1" baseline="0"/>
            <a:t>Contingencia</a:t>
          </a:r>
          <a:endParaRPr lang="es-ES" sz="1100" b="1"/>
        </a:p>
      </xdr:txBody>
    </xdr:sp>
    <xdr:clientData/>
  </xdr:twoCellAnchor>
  <xdr:twoCellAnchor>
    <xdr:from>
      <xdr:col>12</xdr:col>
      <xdr:colOff>156009</xdr:colOff>
      <xdr:row>78</xdr:row>
      <xdr:rowOff>139891</xdr:rowOff>
    </xdr:from>
    <xdr:to>
      <xdr:col>13</xdr:col>
      <xdr:colOff>453786</xdr:colOff>
      <xdr:row>82</xdr:row>
      <xdr:rowOff>62680</xdr:rowOff>
    </xdr:to>
    <xdr:sp macro="" textlink="">
      <xdr:nvSpPr>
        <xdr:cNvPr id="15" name="6 Rectángulo redondeado">
          <a:hlinkClick xmlns:r="http://schemas.openxmlformats.org/officeDocument/2006/relationships" r:id="rId3"/>
        </xdr:cNvPr>
        <xdr:cNvSpPr/>
      </xdr:nvSpPr>
      <xdr:spPr>
        <a:xfrm>
          <a:off x="7236259" y="17094391"/>
          <a:ext cx="1207944"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Seguimiento</a:t>
          </a:r>
        </a:p>
      </xdr:txBody>
    </xdr:sp>
    <xdr:clientData/>
  </xdr:twoCellAnchor>
  <xdr:twoCellAnchor>
    <xdr:from>
      <xdr:col>6</xdr:col>
      <xdr:colOff>657851</xdr:colOff>
      <xdr:row>83</xdr:row>
      <xdr:rowOff>60371</xdr:rowOff>
    </xdr:from>
    <xdr:to>
      <xdr:col>12</xdr:col>
      <xdr:colOff>533737</xdr:colOff>
      <xdr:row>87</xdr:row>
      <xdr:rowOff>103666</xdr:rowOff>
    </xdr:to>
    <xdr:sp macro="" textlink="">
      <xdr:nvSpPr>
        <xdr:cNvPr id="16" name="9 Rectángulo redondeado">
          <a:hlinkClick xmlns:r="http://schemas.openxmlformats.org/officeDocument/2006/relationships" r:id="rId4"/>
        </xdr:cNvPr>
        <xdr:cNvSpPr/>
      </xdr:nvSpPr>
      <xdr:spPr>
        <a:xfrm>
          <a:off x="4658351" y="17808621"/>
          <a:ext cx="2955636" cy="80529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Aplicativo de</a:t>
          </a:r>
          <a:r>
            <a:rPr lang="es-ES" sz="1100" b="1" baseline="0"/>
            <a:t> Acciones Correctivas, Preventivas y de Mejora</a:t>
          </a:r>
          <a:endParaRPr lang="es-ES" sz="1100" b="1"/>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3362</xdr:colOff>
      <xdr:row>3</xdr:row>
      <xdr:rowOff>9525</xdr:rowOff>
    </xdr:from>
    <xdr:to>
      <xdr:col>0</xdr:col>
      <xdr:colOff>1209675</xdr:colOff>
      <xdr:row>6</xdr:row>
      <xdr:rowOff>1840006</xdr:rowOff>
    </xdr:to>
    <xdr:cxnSp macro="">
      <xdr:nvCxnSpPr>
        <xdr:cNvPr id="2" name="2 Conector recto"/>
        <xdr:cNvCxnSpPr/>
      </xdr:nvCxnSpPr>
      <xdr:spPr>
        <a:xfrm flipH="1">
          <a:off x="3362" y="800100"/>
          <a:ext cx="1206313" cy="285918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xdr:colOff>
      <xdr:row>15</xdr:row>
      <xdr:rowOff>33618</xdr:rowOff>
    </xdr:from>
    <xdr:to>
      <xdr:col>1</xdr:col>
      <xdr:colOff>0</xdr:colOff>
      <xdr:row>19</xdr:row>
      <xdr:rowOff>0</xdr:rowOff>
    </xdr:to>
    <xdr:cxnSp macro="">
      <xdr:nvCxnSpPr>
        <xdr:cNvPr id="3" name="5 Conector recto"/>
        <xdr:cNvCxnSpPr/>
      </xdr:nvCxnSpPr>
      <xdr:spPr>
        <a:xfrm flipH="1">
          <a:off x="1" y="9253818"/>
          <a:ext cx="1228724" cy="72838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238125</xdr:colOff>
      <xdr:row>28</xdr:row>
      <xdr:rowOff>66675</xdr:rowOff>
    </xdr:from>
    <xdr:to>
      <xdr:col>5</xdr:col>
      <xdr:colOff>405871</xdr:colOff>
      <xdr:row>31</xdr:row>
      <xdr:rowOff>138689</xdr:rowOff>
    </xdr:to>
    <xdr:sp macro="" textlink="">
      <xdr:nvSpPr>
        <xdr:cNvPr id="5" name="4 Rectángulo redondeado">
          <a:hlinkClick xmlns:r="http://schemas.openxmlformats.org/officeDocument/2006/relationships" r:id="rId1"/>
        </xdr:cNvPr>
        <xdr:cNvSpPr/>
      </xdr:nvSpPr>
      <xdr:spPr>
        <a:xfrm>
          <a:off x="4638675" y="18021300"/>
          <a:ext cx="1225021"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Mapa de Riesgo</a:t>
          </a:r>
        </a:p>
      </xdr:txBody>
    </xdr:sp>
    <xdr:clientData/>
  </xdr:twoCellAnchor>
  <xdr:twoCellAnchor>
    <xdr:from>
      <xdr:col>5</xdr:col>
      <xdr:colOff>819151</xdr:colOff>
      <xdr:row>28</xdr:row>
      <xdr:rowOff>66675</xdr:rowOff>
    </xdr:from>
    <xdr:to>
      <xdr:col>7</xdr:col>
      <xdr:colOff>146533</xdr:colOff>
      <xdr:row>31</xdr:row>
      <xdr:rowOff>138689</xdr:rowOff>
    </xdr:to>
    <xdr:sp macro="" textlink="">
      <xdr:nvSpPr>
        <xdr:cNvPr id="6" name="5 Rectángulo redondeado">
          <a:hlinkClick xmlns:r="http://schemas.openxmlformats.org/officeDocument/2006/relationships" r:id="rId2"/>
        </xdr:cNvPr>
        <xdr:cNvSpPr/>
      </xdr:nvSpPr>
      <xdr:spPr>
        <a:xfrm>
          <a:off x="6276976" y="18021300"/>
          <a:ext cx="1441932"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Plan </a:t>
          </a:r>
          <a:r>
            <a:rPr lang="es-ES" sz="1100" b="1" baseline="0"/>
            <a:t>Contingencia</a:t>
          </a:r>
          <a:endParaRPr lang="es-ES" sz="1100" b="1"/>
        </a:p>
      </xdr:txBody>
    </xdr:sp>
    <xdr:clientData/>
  </xdr:twoCellAnchor>
  <xdr:twoCellAnchor>
    <xdr:from>
      <xdr:col>7</xdr:col>
      <xdr:colOff>598392</xdr:colOff>
      <xdr:row>28</xdr:row>
      <xdr:rowOff>68983</xdr:rowOff>
    </xdr:from>
    <xdr:to>
      <xdr:col>8</xdr:col>
      <xdr:colOff>749061</xdr:colOff>
      <xdr:row>31</xdr:row>
      <xdr:rowOff>140997</xdr:rowOff>
    </xdr:to>
    <xdr:sp macro="" textlink="">
      <xdr:nvSpPr>
        <xdr:cNvPr id="7" name="6 Rectángulo redondeado">
          <a:hlinkClick xmlns:r="http://schemas.openxmlformats.org/officeDocument/2006/relationships" r:id="rId3"/>
        </xdr:cNvPr>
        <xdr:cNvSpPr/>
      </xdr:nvSpPr>
      <xdr:spPr>
        <a:xfrm>
          <a:off x="8170767" y="18023608"/>
          <a:ext cx="1207944"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Seguimiento</a:t>
          </a:r>
        </a:p>
      </xdr:txBody>
    </xdr:sp>
    <xdr:clientData/>
  </xdr:twoCellAnchor>
  <xdr:twoCellAnchor>
    <xdr:from>
      <xdr:col>5</xdr:col>
      <xdr:colOff>135034</xdr:colOff>
      <xdr:row>32</xdr:row>
      <xdr:rowOff>135513</xdr:rowOff>
    </xdr:from>
    <xdr:to>
      <xdr:col>7</xdr:col>
      <xdr:colOff>976120</xdr:colOff>
      <xdr:row>37</xdr:row>
      <xdr:rowOff>131183</xdr:rowOff>
    </xdr:to>
    <xdr:sp macro="" textlink="">
      <xdr:nvSpPr>
        <xdr:cNvPr id="8" name="9 Rectángulo redondeado">
          <a:hlinkClick xmlns:r="http://schemas.openxmlformats.org/officeDocument/2006/relationships" r:id="rId4"/>
        </xdr:cNvPr>
        <xdr:cNvSpPr/>
      </xdr:nvSpPr>
      <xdr:spPr>
        <a:xfrm>
          <a:off x="5592859" y="18737838"/>
          <a:ext cx="2955636" cy="80529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Aplicativo de</a:t>
          </a:r>
          <a:r>
            <a:rPr lang="es-ES" sz="1100" b="1" baseline="0"/>
            <a:t> Acciones Correctivas, Preventivas y de Mejora</a:t>
          </a:r>
          <a:endParaRPr lang="es-ES" sz="1100" b="1"/>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U1048569"/>
  <sheetViews>
    <sheetView tabSelected="1" topLeftCell="A22" zoomScale="90" zoomScaleNormal="90" zoomScaleSheetLayoutView="130" workbookViewId="0">
      <selection activeCell="C24" sqref="C24:C26"/>
    </sheetView>
  </sheetViews>
  <sheetFormatPr baseColWidth="10" defaultColWidth="11.42578125" defaultRowHeight="12.75" x14ac:dyDescent="0.2"/>
  <cols>
    <col min="1" max="1" width="6" style="3" customWidth="1"/>
    <col min="2" max="2" width="14.85546875" style="4" customWidth="1"/>
    <col min="3" max="3" width="30" style="4" customWidth="1"/>
    <col min="4" max="5" width="28.7109375" style="4" customWidth="1"/>
    <col min="6" max="6" width="22.5703125" style="4" customWidth="1"/>
    <col min="7" max="7" width="18.7109375" style="4" customWidth="1"/>
    <col min="8" max="8" width="18.85546875" style="4" customWidth="1"/>
    <col min="9" max="9" width="14.7109375" style="4" customWidth="1"/>
    <col min="10" max="10" width="12.5703125" style="4" customWidth="1"/>
    <col min="11" max="11" width="5.42578125" style="4" hidden="1" customWidth="1"/>
    <col min="12" max="12" width="5.42578125" style="4" customWidth="1"/>
    <col min="13" max="13" width="25" style="4" customWidth="1"/>
    <col min="14" max="14" width="15.7109375" style="4" customWidth="1"/>
    <col min="15" max="15" width="9.140625" style="4" customWidth="1"/>
    <col min="16" max="16" width="16" style="4" customWidth="1"/>
    <col min="17" max="17" width="14.42578125" style="4" customWidth="1"/>
    <col min="18" max="18" width="18" style="3" customWidth="1"/>
    <col min="19" max="20" width="22.140625" style="3" customWidth="1"/>
    <col min="21" max="21" width="17" style="3" customWidth="1"/>
    <col min="22" max="16384" width="11.42578125" style="3"/>
  </cols>
  <sheetData>
    <row r="1" spans="1:21" s="1" customFormat="1" ht="18.75" customHeight="1" x14ac:dyDescent="0.2">
      <c r="A1" s="64"/>
      <c r="B1" s="65"/>
      <c r="C1" s="65"/>
      <c r="D1" s="44"/>
      <c r="E1" s="44"/>
      <c r="F1" s="44"/>
      <c r="G1" s="44"/>
      <c r="H1" s="44"/>
      <c r="I1" s="44"/>
      <c r="J1" s="44"/>
      <c r="K1" s="44"/>
      <c r="L1" s="44"/>
      <c r="M1" s="44"/>
      <c r="N1" s="44"/>
      <c r="O1" s="44"/>
      <c r="P1" s="44"/>
      <c r="Q1" s="141"/>
      <c r="R1" s="45"/>
      <c r="S1" s="68"/>
      <c r="T1" s="41" t="s">
        <v>9</v>
      </c>
      <c r="U1" s="42" t="s">
        <v>85</v>
      </c>
    </row>
    <row r="2" spans="1:21" s="1" customFormat="1" ht="18.75" customHeight="1" x14ac:dyDescent="0.2">
      <c r="A2" s="66"/>
      <c r="B2" s="67"/>
      <c r="C2" s="67"/>
      <c r="D2" s="118" t="s">
        <v>95</v>
      </c>
      <c r="E2" s="118"/>
      <c r="F2" s="118"/>
      <c r="G2" s="118"/>
      <c r="H2" s="118"/>
      <c r="I2" s="118"/>
      <c r="J2" s="118"/>
      <c r="K2" s="118"/>
      <c r="L2" s="118"/>
      <c r="M2" s="118"/>
      <c r="N2" s="118"/>
      <c r="O2" s="118"/>
      <c r="P2" s="118"/>
      <c r="Q2" s="142"/>
      <c r="R2" s="45"/>
      <c r="S2" s="68"/>
      <c r="T2" s="61" t="s">
        <v>10</v>
      </c>
      <c r="U2" s="62">
        <v>2</v>
      </c>
    </row>
    <row r="3" spans="1:21" s="1" customFormat="1" ht="18.75" customHeight="1" x14ac:dyDescent="0.2">
      <c r="A3" s="66"/>
      <c r="B3" s="67"/>
      <c r="C3" s="67"/>
      <c r="D3" s="118" t="s">
        <v>68</v>
      </c>
      <c r="E3" s="118"/>
      <c r="F3" s="118"/>
      <c r="G3" s="118"/>
      <c r="H3" s="118"/>
      <c r="I3" s="118"/>
      <c r="J3" s="118"/>
      <c r="K3" s="118"/>
      <c r="L3" s="118"/>
      <c r="M3" s="118"/>
      <c r="N3" s="118"/>
      <c r="O3" s="118"/>
      <c r="P3" s="118"/>
      <c r="Q3" s="142"/>
      <c r="R3" s="45"/>
      <c r="S3" s="68"/>
      <c r="T3" s="61" t="s">
        <v>11</v>
      </c>
      <c r="U3" s="63" t="s">
        <v>139</v>
      </c>
    </row>
    <row r="4" spans="1:21" s="1" customFormat="1" ht="19.5" customHeight="1" x14ac:dyDescent="0.2">
      <c r="A4" s="66"/>
      <c r="B4" s="67"/>
      <c r="C4" s="67"/>
      <c r="D4" s="118"/>
      <c r="E4" s="118"/>
      <c r="F4" s="118"/>
      <c r="G4" s="118"/>
      <c r="H4" s="118"/>
      <c r="I4" s="118"/>
      <c r="J4" s="118"/>
      <c r="K4" s="118"/>
      <c r="L4" s="118"/>
      <c r="M4" s="118"/>
      <c r="N4" s="118"/>
      <c r="O4" s="118"/>
      <c r="P4" s="118"/>
      <c r="Q4" s="142"/>
      <c r="R4" s="45"/>
      <c r="S4" s="68"/>
      <c r="T4" s="61" t="s">
        <v>86</v>
      </c>
      <c r="U4" s="62" t="s">
        <v>131</v>
      </c>
    </row>
    <row r="5" spans="1:21" s="1" customFormat="1" ht="29.25" customHeight="1" x14ac:dyDescent="0.2">
      <c r="A5" s="131" t="s">
        <v>151</v>
      </c>
      <c r="B5" s="131"/>
      <c r="C5" s="131"/>
      <c r="D5" s="140" t="s">
        <v>337</v>
      </c>
      <c r="E5" s="140"/>
      <c r="F5" s="140"/>
      <c r="G5" s="140"/>
      <c r="H5" s="70" t="s">
        <v>70</v>
      </c>
      <c r="I5" s="140" t="s">
        <v>338</v>
      </c>
      <c r="J5" s="140"/>
      <c r="K5" s="140"/>
      <c r="L5" s="140"/>
      <c r="M5" s="140"/>
      <c r="N5" s="140"/>
      <c r="O5" s="140"/>
      <c r="P5" s="140"/>
      <c r="Q5" s="140"/>
      <c r="R5" s="69" t="s">
        <v>71</v>
      </c>
      <c r="S5" s="147">
        <v>42053</v>
      </c>
      <c r="T5" s="148"/>
      <c r="U5" s="149"/>
    </row>
    <row r="6" spans="1:21" s="1" customFormat="1" ht="66" customHeight="1" x14ac:dyDescent="0.2">
      <c r="A6" s="133" t="s">
        <v>69</v>
      </c>
      <c r="B6" s="134"/>
      <c r="C6" s="135"/>
      <c r="D6" s="165" t="s">
        <v>350</v>
      </c>
      <c r="E6" s="165"/>
      <c r="F6" s="165"/>
      <c r="G6" s="165"/>
      <c r="H6" s="165"/>
      <c r="I6" s="165"/>
      <c r="J6" s="165"/>
      <c r="K6" s="165"/>
      <c r="L6" s="165"/>
      <c r="M6" s="165"/>
      <c r="N6" s="165"/>
      <c r="O6" s="165"/>
      <c r="P6" s="165"/>
      <c r="Q6" s="165"/>
      <c r="R6" s="165"/>
      <c r="S6" s="165"/>
      <c r="T6" s="165"/>
      <c r="U6" s="166"/>
    </row>
    <row r="7" spans="1:21" s="1" customFormat="1" ht="34.5" customHeight="1" x14ac:dyDescent="0.2">
      <c r="A7" s="182" t="s">
        <v>72</v>
      </c>
      <c r="B7" s="119" t="s">
        <v>116</v>
      </c>
      <c r="C7" s="120"/>
      <c r="D7" s="120"/>
      <c r="E7" s="120"/>
      <c r="F7" s="121"/>
      <c r="G7" s="119" t="s">
        <v>117</v>
      </c>
      <c r="H7" s="120"/>
      <c r="I7" s="121"/>
      <c r="J7" s="119" t="s">
        <v>102</v>
      </c>
      <c r="K7" s="120"/>
      <c r="L7" s="120"/>
      <c r="M7" s="120"/>
      <c r="N7" s="120"/>
      <c r="O7" s="120"/>
      <c r="P7" s="121"/>
      <c r="Q7" s="150" t="s">
        <v>110</v>
      </c>
      <c r="R7" s="119" t="s">
        <v>118</v>
      </c>
      <c r="S7" s="120"/>
      <c r="T7" s="120"/>
      <c r="U7" s="120"/>
    </row>
    <row r="8" spans="1:21" s="2" customFormat="1" ht="44.25" customHeight="1" x14ac:dyDescent="0.2">
      <c r="A8" s="183"/>
      <c r="B8" s="49" t="s">
        <v>101</v>
      </c>
      <c r="C8" s="49" t="s">
        <v>4</v>
      </c>
      <c r="D8" s="49" t="s">
        <v>0</v>
      </c>
      <c r="E8" s="49" t="s">
        <v>39</v>
      </c>
      <c r="F8" s="49" t="s">
        <v>40</v>
      </c>
      <c r="G8" s="49" t="s">
        <v>5</v>
      </c>
      <c r="H8" s="49" t="s">
        <v>6</v>
      </c>
      <c r="I8" s="49" t="s">
        <v>67</v>
      </c>
      <c r="J8" s="171" t="s">
        <v>7</v>
      </c>
      <c r="K8" s="172"/>
      <c r="L8" s="173"/>
      <c r="M8" s="50" t="s">
        <v>128</v>
      </c>
      <c r="N8" s="50" t="s">
        <v>16</v>
      </c>
      <c r="O8" s="50" t="s">
        <v>17</v>
      </c>
      <c r="P8" s="51" t="s">
        <v>99</v>
      </c>
      <c r="Q8" s="151"/>
      <c r="R8" s="33" t="s">
        <v>97</v>
      </c>
      <c r="S8" s="33" t="s">
        <v>100</v>
      </c>
      <c r="T8" s="56" t="s">
        <v>148</v>
      </c>
      <c r="U8" s="57" t="s">
        <v>41</v>
      </c>
    </row>
    <row r="9" spans="1:21" s="2" customFormat="1" ht="117" customHeight="1" x14ac:dyDescent="0.2">
      <c r="A9" s="167">
        <v>1</v>
      </c>
      <c r="B9" s="126" t="s">
        <v>187</v>
      </c>
      <c r="C9" s="126" t="s">
        <v>276</v>
      </c>
      <c r="D9" s="126" t="s">
        <v>277</v>
      </c>
      <c r="E9" s="126" t="s">
        <v>278</v>
      </c>
      <c r="F9" s="126" t="s">
        <v>279</v>
      </c>
      <c r="G9" s="169" t="s">
        <v>280</v>
      </c>
      <c r="H9" s="169" t="s">
        <v>271</v>
      </c>
      <c r="I9" s="161">
        <f>IF(AND(G9="ALTA",H9="ALTO"),9,IF(AND(G9="MEDIA",H9="ALTO"),6,IF(AND(G9="BAJA",H9="ALTO"),3,IF(AND(G9="ALTA",H9="MEDIO"),6,IF(AND(G9="MEDIA",H9="MEDIO"),4,IF(AND(G9="BAJA",H9="MEDIO"),2,IF(AND(G9="ALTA",H9="BAJO"),3,IF(AND(G9="MEDIA",H9="BAJO"),2,1))))))))</f>
        <v>9</v>
      </c>
      <c r="J9" s="52" t="s">
        <v>286</v>
      </c>
      <c r="K9" s="97">
        <f>IF(J9="Documentados Aplicados y Efectivos",1,IF(J9="No existen",5,IF(J9="No aplicados",4,IF(J9="Aplicados - No Efectivos",3,IF(J9="Aplicados efectivos y No Documentados",2,0)))))</f>
        <v>1</v>
      </c>
      <c r="L9" s="115">
        <f>ROUND(AVERAGEIF(K9:K11,"&gt;0"),0)</f>
        <v>1</v>
      </c>
      <c r="M9" s="109" t="s">
        <v>281</v>
      </c>
      <c r="N9" s="109" t="s">
        <v>282</v>
      </c>
      <c r="O9" s="109" t="s">
        <v>283</v>
      </c>
      <c r="P9" s="143">
        <f>ROUND((I9*L9),0)</f>
        <v>9</v>
      </c>
      <c r="Q9" s="138" t="str">
        <f>IF(P9&gt;=12,"GRAVE", IF(P9&lt;=3, "LEVE", "MODERADO"))</f>
        <v>MODERADO</v>
      </c>
      <c r="R9" s="99" t="s">
        <v>146</v>
      </c>
      <c r="S9" s="58" t="s">
        <v>351</v>
      </c>
      <c r="T9" s="58" t="s">
        <v>287</v>
      </c>
      <c r="U9" s="145" t="s">
        <v>290</v>
      </c>
    </row>
    <row r="10" spans="1:21" s="2" customFormat="1" ht="151.5" customHeight="1" x14ac:dyDescent="0.2">
      <c r="A10" s="168"/>
      <c r="B10" s="127"/>
      <c r="C10" s="127"/>
      <c r="D10" s="127"/>
      <c r="E10" s="127"/>
      <c r="F10" s="127"/>
      <c r="G10" s="170"/>
      <c r="H10" s="170"/>
      <c r="I10" s="162"/>
      <c r="J10" s="52" t="s">
        <v>286</v>
      </c>
      <c r="K10" s="97">
        <f t="shared" ref="K10:K26" si="0">IF(J10="Documentados Aplicados y Efectivos",1,IF(J10="No existen",5,IF(J10="No aplicados",4,IF(J10="Aplicados - No Efectivos",3,IF(J10="Aplicados efectivos y No Documentados",2,0)))))</f>
        <v>1</v>
      </c>
      <c r="L10" s="116"/>
      <c r="M10" s="109" t="s">
        <v>284</v>
      </c>
      <c r="N10" s="109" t="s">
        <v>282</v>
      </c>
      <c r="O10" s="109" t="s">
        <v>283</v>
      </c>
      <c r="P10" s="144"/>
      <c r="Q10" s="139"/>
      <c r="R10" s="99" t="s">
        <v>144</v>
      </c>
      <c r="S10" s="58" t="s">
        <v>288</v>
      </c>
      <c r="T10" s="58" t="s">
        <v>289</v>
      </c>
      <c r="U10" s="146"/>
    </row>
    <row r="11" spans="1:21" s="2" customFormat="1" ht="106.5" customHeight="1" x14ac:dyDescent="0.2">
      <c r="A11" s="168"/>
      <c r="B11" s="127"/>
      <c r="C11" s="127"/>
      <c r="D11" s="127"/>
      <c r="E11" s="127"/>
      <c r="F11" s="127"/>
      <c r="G11" s="170"/>
      <c r="H11" s="170"/>
      <c r="I11" s="162"/>
      <c r="J11" s="52" t="s">
        <v>286</v>
      </c>
      <c r="K11" s="97">
        <f t="shared" si="0"/>
        <v>1</v>
      </c>
      <c r="L11" s="164"/>
      <c r="M11" s="109" t="s">
        <v>285</v>
      </c>
      <c r="N11" s="109" t="s">
        <v>282</v>
      </c>
      <c r="O11" s="109" t="s">
        <v>283</v>
      </c>
      <c r="P11" s="144"/>
      <c r="Q11" s="139"/>
      <c r="R11" s="99" t="s">
        <v>144</v>
      </c>
      <c r="S11" s="58" t="s">
        <v>339</v>
      </c>
      <c r="T11" s="58" t="s">
        <v>340</v>
      </c>
      <c r="U11" s="146"/>
    </row>
    <row r="12" spans="1:21" s="2" customFormat="1" ht="87" customHeight="1" x14ac:dyDescent="0.2">
      <c r="A12" s="132">
        <v>2</v>
      </c>
      <c r="B12" s="126" t="s">
        <v>186</v>
      </c>
      <c r="C12" s="184" t="s">
        <v>341</v>
      </c>
      <c r="D12" s="152" t="s">
        <v>342</v>
      </c>
      <c r="E12" s="152" t="s">
        <v>343</v>
      </c>
      <c r="F12" s="152" t="s">
        <v>344</v>
      </c>
      <c r="G12" s="122" t="s">
        <v>232</v>
      </c>
      <c r="H12" s="122" t="s">
        <v>271</v>
      </c>
      <c r="I12" s="161">
        <f t="shared" ref="I12" si="1">IF(AND(G12="ALTA",H12="ALTO"),9,IF(AND(G12="MEDIA",H12="ALTO"),6,IF(AND(G12="BAJA",H12="ALTO"),3,IF(AND(G12="ALTA",H12="MEDIO"),6,IF(AND(G12="MEDIA",H12="MEDIO"),4,IF(AND(G12="BAJA",H12="MEDIO"),2,IF(AND(G12="ALTA",H12="BAJO"),3,IF(AND(G12="MEDIA",H12="BAJO"),2,
1))))))))</f>
        <v>3</v>
      </c>
      <c r="J12" s="52" t="s">
        <v>286</v>
      </c>
      <c r="K12" s="97">
        <f t="shared" si="0"/>
        <v>1</v>
      </c>
      <c r="L12" s="115">
        <f t="shared" ref="L12" si="2">ROUND(AVERAGEIF(K12:K14,"&gt;0"),0)</f>
        <v>1</v>
      </c>
      <c r="M12" s="109" t="s">
        <v>345</v>
      </c>
      <c r="N12" s="109" t="s">
        <v>364</v>
      </c>
      <c r="O12" s="109" t="s">
        <v>283</v>
      </c>
      <c r="P12" s="143">
        <f t="shared" ref="P12" si="3">ROUND((I12*L12),0)</f>
        <v>3</v>
      </c>
      <c r="Q12" s="138" t="str">
        <f t="shared" ref="Q12" si="4">IF(P12&gt;=12,"GRAVE", IF(P12&lt;=3, "LEVE", "MODERADO"))</f>
        <v>LEVE</v>
      </c>
      <c r="R12" s="99" t="s">
        <v>143</v>
      </c>
      <c r="S12" s="59" t="s">
        <v>297</v>
      </c>
      <c r="T12" s="59" t="s">
        <v>298</v>
      </c>
      <c r="U12" s="137" t="s">
        <v>299</v>
      </c>
    </row>
    <row r="13" spans="1:21" s="2" customFormat="1" ht="75" customHeight="1" x14ac:dyDescent="0.2">
      <c r="A13" s="132"/>
      <c r="B13" s="127"/>
      <c r="C13" s="185"/>
      <c r="D13" s="153" t="s">
        <v>291</v>
      </c>
      <c r="E13" s="153"/>
      <c r="F13" s="153" t="s">
        <v>292</v>
      </c>
      <c r="G13" s="122"/>
      <c r="H13" s="122"/>
      <c r="I13" s="162"/>
      <c r="J13" s="52" t="s">
        <v>286</v>
      </c>
      <c r="K13" s="97">
        <f t="shared" si="0"/>
        <v>1</v>
      </c>
      <c r="L13" s="116"/>
      <c r="M13" s="109" t="s">
        <v>346</v>
      </c>
      <c r="N13" s="109" t="s">
        <v>295</v>
      </c>
      <c r="O13" s="109" t="s">
        <v>283</v>
      </c>
      <c r="P13" s="144"/>
      <c r="Q13" s="139"/>
      <c r="R13" s="99" t="s">
        <v>143</v>
      </c>
      <c r="S13" s="59" t="s">
        <v>293</v>
      </c>
      <c r="T13" s="59" t="s">
        <v>298</v>
      </c>
      <c r="U13" s="137"/>
    </row>
    <row r="14" spans="1:21" s="2" customFormat="1" ht="81.75" customHeight="1" x14ac:dyDescent="0.2">
      <c r="A14" s="132"/>
      <c r="B14" s="127"/>
      <c r="C14" s="185"/>
      <c r="D14" s="154" t="s">
        <v>291</v>
      </c>
      <c r="E14" s="154"/>
      <c r="F14" s="154" t="s">
        <v>292</v>
      </c>
      <c r="G14" s="122"/>
      <c r="H14" s="122"/>
      <c r="I14" s="162"/>
      <c r="J14" s="52" t="s">
        <v>286</v>
      </c>
      <c r="K14" s="97">
        <f t="shared" si="0"/>
        <v>1</v>
      </c>
      <c r="L14" s="164"/>
      <c r="M14" s="109" t="s">
        <v>296</v>
      </c>
      <c r="N14" s="109" t="s">
        <v>295</v>
      </c>
      <c r="O14" s="109" t="s">
        <v>283</v>
      </c>
      <c r="P14" s="144"/>
      <c r="Q14" s="139"/>
      <c r="R14" s="99" t="s">
        <v>143</v>
      </c>
      <c r="S14" s="59" t="s">
        <v>294</v>
      </c>
      <c r="T14" s="59" t="s">
        <v>298</v>
      </c>
      <c r="U14" s="137"/>
    </row>
    <row r="15" spans="1:21" s="2" customFormat="1" ht="77.25" customHeight="1" x14ac:dyDescent="0.2">
      <c r="A15" s="132">
        <v>3</v>
      </c>
      <c r="B15" s="174" t="s">
        <v>185</v>
      </c>
      <c r="C15" s="177" t="s">
        <v>300</v>
      </c>
      <c r="D15" s="125" t="s">
        <v>301</v>
      </c>
      <c r="E15" s="125" t="s">
        <v>302</v>
      </c>
      <c r="F15" s="125" t="s">
        <v>303</v>
      </c>
      <c r="G15" s="122" t="s">
        <v>174</v>
      </c>
      <c r="H15" s="122" t="s">
        <v>271</v>
      </c>
      <c r="I15" s="161">
        <f t="shared" ref="I15" si="5">IF(AND(G15="ALTA",H15="ALTO"),9,IF(AND(G15="MEDIA",H15="ALTO"),6,IF(AND(G15="BAJA",H15="ALTO"),3,IF(AND(G15="ALTA",H15="MEDIO"),6,IF(AND(G15="MEDIA",H15="MEDIO"),4,IF(AND(G15="BAJA",H15="MEDIO"),2,IF(AND(G15="ALTA",H15="BAJO"),3,IF(AND(G15="MEDIA",H15="BAJO"),2,
1))))))))</f>
        <v>6</v>
      </c>
      <c r="J15" s="52" t="s">
        <v>286</v>
      </c>
      <c r="K15" s="97">
        <f t="shared" si="0"/>
        <v>1</v>
      </c>
      <c r="L15" s="115">
        <f t="shared" ref="L15" si="6">ROUND(AVERAGEIF(K15:K17,"&gt;0"),0)</f>
        <v>1</v>
      </c>
      <c r="M15" s="109" t="s">
        <v>306</v>
      </c>
      <c r="N15" s="109" t="s">
        <v>282</v>
      </c>
      <c r="O15" s="109" t="s">
        <v>283</v>
      </c>
      <c r="P15" s="143">
        <f t="shared" ref="P15" si="7">ROUND((I15*L15),0)</f>
        <v>6</v>
      </c>
      <c r="Q15" s="138" t="str">
        <f t="shared" ref="Q15" si="8">IF(P15&gt;=12,"GRAVE", IF(P15&lt;=3, "LEVE", "MODERADO"))</f>
        <v>MODERADO</v>
      </c>
      <c r="R15" s="99" t="s">
        <v>146</v>
      </c>
      <c r="S15" s="59" t="s">
        <v>310</v>
      </c>
      <c r="T15" s="59" t="s">
        <v>309</v>
      </c>
      <c r="U15" s="137" t="s">
        <v>311</v>
      </c>
    </row>
    <row r="16" spans="1:21" s="2" customFormat="1" ht="64.5" customHeight="1" x14ac:dyDescent="0.2">
      <c r="A16" s="132"/>
      <c r="B16" s="175"/>
      <c r="C16" s="177"/>
      <c r="D16" s="125"/>
      <c r="E16" s="125" t="s">
        <v>304</v>
      </c>
      <c r="F16" s="125" t="s">
        <v>305</v>
      </c>
      <c r="G16" s="122"/>
      <c r="H16" s="122"/>
      <c r="I16" s="162"/>
      <c r="J16" s="52" t="s">
        <v>286</v>
      </c>
      <c r="K16" s="97">
        <f t="shared" si="0"/>
        <v>1</v>
      </c>
      <c r="L16" s="116"/>
      <c r="M16" s="109" t="s">
        <v>368</v>
      </c>
      <c r="N16" s="109" t="s">
        <v>348</v>
      </c>
      <c r="O16" s="109" t="s">
        <v>283</v>
      </c>
      <c r="P16" s="144"/>
      <c r="Q16" s="139"/>
      <c r="R16" s="99"/>
      <c r="S16" s="59" t="s">
        <v>347</v>
      </c>
      <c r="T16" s="59" t="s">
        <v>347</v>
      </c>
      <c r="U16" s="137"/>
    </row>
    <row r="17" spans="1:21" s="2" customFormat="1" ht="64.5" customHeight="1" x14ac:dyDescent="0.2">
      <c r="A17" s="132"/>
      <c r="B17" s="175"/>
      <c r="C17" s="177"/>
      <c r="D17" s="125"/>
      <c r="E17" s="125" t="s">
        <v>304</v>
      </c>
      <c r="F17" s="125" t="s">
        <v>305</v>
      </c>
      <c r="G17" s="122"/>
      <c r="H17" s="122"/>
      <c r="I17" s="162"/>
      <c r="J17" s="52" t="s">
        <v>308</v>
      </c>
      <c r="K17" s="97">
        <f t="shared" si="0"/>
        <v>2</v>
      </c>
      <c r="L17" s="164"/>
      <c r="M17" s="109" t="s">
        <v>307</v>
      </c>
      <c r="N17" s="109" t="s">
        <v>282</v>
      </c>
      <c r="O17" s="109" t="s">
        <v>283</v>
      </c>
      <c r="P17" s="144"/>
      <c r="Q17" s="139"/>
      <c r="R17" s="99"/>
      <c r="S17" s="59" t="s">
        <v>347</v>
      </c>
      <c r="T17" s="59" t="s">
        <v>347</v>
      </c>
      <c r="U17" s="137"/>
    </row>
    <row r="18" spans="1:21" s="2" customFormat="1" ht="148.5" customHeight="1" x14ac:dyDescent="0.2">
      <c r="A18" s="132">
        <v>4</v>
      </c>
      <c r="B18" s="174" t="s">
        <v>179</v>
      </c>
      <c r="C18" s="177" t="s">
        <v>312</v>
      </c>
      <c r="D18" s="136" t="s">
        <v>318</v>
      </c>
      <c r="E18" s="124" t="s">
        <v>319</v>
      </c>
      <c r="F18" s="125" t="s">
        <v>313</v>
      </c>
      <c r="G18" s="122" t="s">
        <v>174</v>
      </c>
      <c r="H18" s="122" t="s">
        <v>272</v>
      </c>
      <c r="I18" s="161">
        <f t="shared" ref="I18" si="9">IF(AND(G18="ALTA",H18="ALTO"),9,IF(AND(G18="MEDIA",H18="ALTO"),6,IF(AND(G18="BAJA",H18="ALTO"),3,IF(AND(G18="ALTA",H18="MEDIO"),6,IF(AND(G18="MEDIA",H18="MEDIO"),4,IF(AND(G18="BAJA",H18="MEDIO"),2,IF(AND(G18="ALTA",H18="BAJO"),3,IF(AND(G18="MEDIA",H18="BAJO"),2,
1))))))))</f>
        <v>4</v>
      </c>
      <c r="J18" s="52" t="s">
        <v>308</v>
      </c>
      <c r="K18" s="97">
        <f t="shared" si="0"/>
        <v>2</v>
      </c>
      <c r="L18" s="115">
        <f t="shared" ref="L18" si="10">ROUND(AVERAGEIF(K18:K20,"&gt;0"),0)</f>
        <v>1</v>
      </c>
      <c r="M18" s="109" t="s">
        <v>321</v>
      </c>
      <c r="N18" s="109" t="s">
        <v>364</v>
      </c>
      <c r="O18" s="53" t="s">
        <v>283</v>
      </c>
      <c r="P18" s="143">
        <f t="shared" ref="P18" si="11">ROUND((I18*L18),0)</f>
        <v>4</v>
      </c>
      <c r="Q18" s="138" t="str">
        <f t="shared" ref="Q18" si="12">IF(P18&gt;=12,"GRAVE", IF(P18&lt;=3, "LEVE", "MODERADO"))</f>
        <v>MODERADO</v>
      </c>
      <c r="R18" s="99" t="s">
        <v>144</v>
      </c>
      <c r="S18" s="59" t="s">
        <v>323</v>
      </c>
      <c r="T18" s="59" t="s">
        <v>324</v>
      </c>
      <c r="U18" s="156" t="s">
        <v>326</v>
      </c>
    </row>
    <row r="19" spans="1:21" s="2" customFormat="1" ht="99.75" customHeight="1" x14ac:dyDescent="0.2">
      <c r="A19" s="132"/>
      <c r="B19" s="175"/>
      <c r="C19" s="177" t="s">
        <v>314</v>
      </c>
      <c r="D19" s="136" t="s">
        <v>315</v>
      </c>
      <c r="E19" s="124" t="s">
        <v>316</v>
      </c>
      <c r="F19" s="125" t="s">
        <v>317</v>
      </c>
      <c r="G19" s="122"/>
      <c r="H19" s="122"/>
      <c r="I19" s="162"/>
      <c r="J19" s="52" t="s">
        <v>286</v>
      </c>
      <c r="K19" s="97">
        <f t="shared" si="0"/>
        <v>1</v>
      </c>
      <c r="L19" s="116"/>
      <c r="M19" s="109" t="s">
        <v>320</v>
      </c>
      <c r="N19" s="109" t="s">
        <v>295</v>
      </c>
      <c r="O19" s="53" t="s">
        <v>283</v>
      </c>
      <c r="P19" s="144"/>
      <c r="Q19" s="139"/>
      <c r="R19" s="99" t="s">
        <v>144</v>
      </c>
      <c r="S19" s="59" t="s">
        <v>325</v>
      </c>
      <c r="T19" s="59" t="s">
        <v>298</v>
      </c>
      <c r="U19" s="156"/>
    </row>
    <row r="20" spans="1:21" s="2" customFormat="1" ht="64.5" customHeight="1" x14ac:dyDescent="0.2">
      <c r="A20" s="132"/>
      <c r="B20" s="176"/>
      <c r="C20" s="177" t="s">
        <v>314</v>
      </c>
      <c r="D20" s="136" t="s">
        <v>315</v>
      </c>
      <c r="E20" s="124" t="s">
        <v>316</v>
      </c>
      <c r="F20" s="125" t="s">
        <v>317</v>
      </c>
      <c r="G20" s="122"/>
      <c r="H20" s="122"/>
      <c r="I20" s="162"/>
      <c r="J20" s="52" t="s">
        <v>286</v>
      </c>
      <c r="K20" s="97">
        <f t="shared" si="0"/>
        <v>1</v>
      </c>
      <c r="L20" s="164"/>
      <c r="M20" s="53" t="s">
        <v>365</v>
      </c>
      <c r="N20" s="53" t="s">
        <v>364</v>
      </c>
      <c r="O20" s="53" t="s">
        <v>322</v>
      </c>
      <c r="P20" s="144"/>
      <c r="Q20" s="139"/>
      <c r="R20" s="99" t="s">
        <v>144</v>
      </c>
      <c r="S20" s="59"/>
      <c r="T20" s="59"/>
      <c r="U20" s="156"/>
    </row>
    <row r="21" spans="1:21" s="2" customFormat="1" ht="200.25" customHeight="1" x14ac:dyDescent="0.2">
      <c r="A21" s="132">
        <v>5</v>
      </c>
      <c r="B21" s="126" t="s">
        <v>175</v>
      </c>
      <c r="C21" s="178" t="s">
        <v>329</v>
      </c>
      <c r="D21" s="178" t="s">
        <v>330</v>
      </c>
      <c r="E21" s="174" t="s">
        <v>327</v>
      </c>
      <c r="F21" s="178" t="s">
        <v>328</v>
      </c>
      <c r="G21" s="122" t="s">
        <v>280</v>
      </c>
      <c r="H21" s="122" t="s">
        <v>273</v>
      </c>
      <c r="I21" s="161">
        <f t="shared" ref="I21" si="13">IF(AND(G21="ALTA",H21="ALTO"),9,IF(AND(G21="MEDIA",H21="ALTO"),6,IF(AND(G21="BAJA",H21="ALTO"),3,IF(AND(G21="ALTA",H21="MEDIO"),6,IF(AND(G21="MEDIA",H21="MEDIO"),4,IF(AND(G21="BAJA",H21="MEDIO"),2,IF(AND(G21="ALTA",H21="BAJO"),3,IF(AND(G21="MEDIA",H21="BAJO"),2,
1))))))))</f>
        <v>3</v>
      </c>
      <c r="J21" s="52" t="s">
        <v>352</v>
      </c>
      <c r="K21" s="97">
        <f t="shared" si="0"/>
        <v>3</v>
      </c>
      <c r="L21" s="115">
        <f t="shared" ref="L21" si="14">ROUND(AVERAGEIF(K21:K23,"&gt;0"),0)</f>
        <v>4</v>
      </c>
      <c r="M21" s="53" t="s">
        <v>349</v>
      </c>
      <c r="N21" s="53" t="s">
        <v>348</v>
      </c>
      <c r="O21" s="53" t="s">
        <v>283</v>
      </c>
      <c r="P21" s="143">
        <f t="shared" ref="P21" si="15">ROUND((I21*L21),0)</f>
        <v>12</v>
      </c>
      <c r="Q21" s="138" t="str">
        <f t="shared" ref="Q21" si="16">IF(P21&gt;=12,"GRAVE", IF(P21&lt;=3, "LEVE", "MODERADO"))</f>
        <v>GRAVE</v>
      </c>
      <c r="R21" s="99" t="s">
        <v>144</v>
      </c>
      <c r="S21" s="110" t="s">
        <v>363</v>
      </c>
      <c r="T21" s="110" t="s">
        <v>289</v>
      </c>
      <c r="U21" s="157" t="s">
        <v>331</v>
      </c>
    </row>
    <row r="22" spans="1:21" s="2" customFormat="1" ht="64.5" customHeight="1" x14ac:dyDescent="0.2">
      <c r="A22" s="132"/>
      <c r="B22" s="127"/>
      <c r="C22" s="178"/>
      <c r="D22" s="178"/>
      <c r="E22" s="175"/>
      <c r="F22" s="178"/>
      <c r="G22" s="122"/>
      <c r="H22" s="122"/>
      <c r="I22" s="162"/>
      <c r="J22" s="52" t="s">
        <v>98</v>
      </c>
      <c r="K22" s="97">
        <f t="shared" si="0"/>
        <v>5</v>
      </c>
      <c r="L22" s="116"/>
      <c r="M22" s="53" t="s">
        <v>366</v>
      </c>
      <c r="N22" s="53"/>
      <c r="O22" s="53"/>
      <c r="P22" s="144"/>
      <c r="Q22" s="139"/>
      <c r="R22" s="99" t="s">
        <v>144</v>
      </c>
      <c r="S22" s="110" t="s">
        <v>332</v>
      </c>
      <c r="T22" s="110" t="s">
        <v>289</v>
      </c>
      <c r="U22" s="157"/>
    </row>
    <row r="23" spans="1:21" s="2" customFormat="1" ht="67.5" customHeight="1" thickBot="1" x14ac:dyDescent="0.25">
      <c r="A23" s="132"/>
      <c r="B23" s="127"/>
      <c r="C23" s="179"/>
      <c r="D23" s="179"/>
      <c r="E23" s="180"/>
      <c r="F23" s="179"/>
      <c r="G23" s="122"/>
      <c r="H23" s="122"/>
      <c r="I23" s="162"/>
      <c r="J23" s="52" t="s">
        <v>98</v>
      </c>
      <c r="K23" s="97">
        <f t="shared" si="0"/>
        <v>5</v>
      </c>
      <c r="L23" s="164"/>
      <c r="M23" s="114"/>
      <c r="N23" s="114"/>
      <c r="O23" s="53"/>
      <c r="P23" s="144"/>
      <c r="Q23" s="139"/>
      <c r="R23" s="99" t="s">
        <v>146</v>
      </c>
      <c r="S23" s="111" t="s">
        <v>333</v>
      </c>
      <c r="T23" s="110" t="s">
        <v>334</v>
      </c>
      <c r="U23" s="158"/>
    </row>
    <row r="24" spans="1:21" s="2" customFormat="1" ht="162" customHeight="1" x14ac:dyDescent="0.2">
      <c r="A24" s="132">
        <v>6</v>
      </c>
      <c r="B24" s="126" t="s">
        <v>184</v>
      </c>
      <c r="C24" s="129" t="s">
        <v>362</v>
      </c>
      <c r="D24" s="129" t="s">
        <v>353</v>
      </c>
      <c r="E24" s="126" t="s">
        <v>354</v>
      </c>
      <c r="F24" s="129" t="s">
        <v>355</v>
      </c>
      <c r="G24" s="122" t="s">
        <v>174</v>
      </c>
      <c r="H24" s="122" t="s">
        <v>272</v>
      </c>
      <c r="I24" s="161">
        <f t="shared" ref="I24" si="17">IF(AND(G24="ALTA",H24="ALTO"),9,IF(AND(G24="MEDIA",H24="ALTO"),6,IF(AND(G24="BAJA",H24="ALTO"),3,IF(AND(G24="ALTA",H24="MEDIO"),6,IF(AND(G24="MEDIA",H24="MEDIO"),4,IF(AND(G24="BAJA",H24="MEDIO"),2,IF(AND(G24="ALTA",H24="BAJO"),3,IF(AND(G24="MEDIA",H24="BAJO"),2,
1))))))))</f>
        <v>4</v>
      </c>
      <c r="J24" s="52" t="s">
        <v>286</v>
      </c>
      <c r="K24" s="97">
        <f t="shared" si="0"/>
        <v>1</v>
      </c>
      <c r="L24" s="115">
        <f t="shared" ref="L24" si="18">ROUND(AVERAGEIF(K24:K26,"&gt;0"),0)</f>
        <v>1</v>
      </c>
      <c r="M24" s="53" t="s">
        <v>356</v>
      </c>
      <c r="N24" s="53" t="s">
        <v>282</v>
      </c>
      <c r="O24" s="53" t="s">
        <v>322</v>
      </c>
      <c r="P24" s="143">
        <f t="shared" ref="P24" si="19">ROUND((I24*L24),0)</f>
        <v>4</v>
      </c>
      <c r="Q24" s="138" t="str">
        <f t="shared" ref="Q24" si="20">IF(P24&gt;=12,"GRAVE", IF(P24&lt;=3, "LEVE", "MODERADO"))</f>
        <v>MODERADO</v>
      </c>
      <c r="R24" s="99" t="s">
        <v>146</v>
      </c>
      <c r="S24" s="59" t="s">
        <v>358</v>
      </c>
      <c r="T24" s="59" t="s">
        <v>360</v>
      </c>
      <c r="U24" s="137" t="s">
        <v>377</v>
      </c>
    </row>
    <row r="25" spans="1:21" s="2" customFormat="1" ht="110.25" customHeight="1" thickBot="1" x14ac:dyDescent="0.25">
      <c r="A25" s="132"/>
      <c r="B25" s="127"/>
      <c r="C25" s="129"/>
      <c r="D25" s="129"/>
      <c r="E25" s="127"/>
      <c r="F25" s="129"/>
      <c r="G25" s="122"/>
      <c r="H25" s="122"/>
      <c r="I25" s="162"/>
      <c r="J25" s="52" t="s">
        <v>286</v>
      </c>
      <c r="K25" s="97">
        <f t="shared" si="0"/>
        <v>1</v>
      </c>
      <c r="L25" s="116"/>
      <c r="M25" s="53" t="s">
        <v>357</v>
      </c>
      <c r="N25" s="53" t="s">
        <v>282</v>
      </c>
      <c r="O25" s="53" t="s">
        <v>283</v>
      </c>
      <c r="P25" s="144"/>
      <c r="Q25" s="139"/>
      <c r="R25" s="99" t="s">
        <v>146</v>
      </c>
      <c r="S25" s="60" t="s">
        <v>359</v>
      </c>
      <c r="T25" s="59" t="s">
        <v>361</v>
      </c>
      <c r="U25" s="137"/>
    </row>
    <row r="26" spans="1:21" s="2" customFormat="1" ht="100.5" customHeight="1" thickBot="1" x14ac:dyDescent="0.25">
      <c r="A26" s="181"/>
      <c r="B26" s="128"/>
      <c r="C26" s="130"/>
      <c r="D26" s="130"/>
      <c r="E26" s="128"/>
      <c r="F26" s="130"/>
      <c r="G26" s="123"/>
      <c r="H26" s="123"/>
      <c r="I26" s="163"/>
      <c r="J26" s="54" t="s">
        <v>286</v>
      </c>
      <c r="K26" s="98">
        <f t="shared" si="0"/>
        <v>1</v>
      </c>
      <c r="L26" s="117"/>
      <c r="M26" s="55" t="s">
        <v>367</v>
      </c>
      <c r="N26" s="55" t="s">
        <v>364</v>
      </c>
      <c r="O26" s="55" t="s">
        <v>283</v>
      </c>
      <c r="P26" s="159"/>
      <c r="Q26" s="160"/>
      <c r="R26" s="100" t="s">
        <v>146</v>
      </c>
      <c r="S26" s="59" t="s">
        <v>376</v>
      </c>
      <c r="T26" s="59" t="s">
        <v>361</v>
      </c>
      <c r="U26" s="155"/>
    </row>
    <row r="31" spans="1:21" x14ac:dyDescent="0.2">
      <c r="M31" s="17"/>
    </row>
    <row r="1048542" spans="6:9" ht="25.5" x14ac:dyDescent="0.2">
      <c r="F1048542" s="4" t="s">
        <v>97</v>
      </c>
      <c r="G1048542" s="4" t="s">
        <v>179</v>
      </c>
      <c r="H1048542" s="4" t="s">
        <v>187</v>
      </c>
      <c r="I1048542" s="4" t="s">
        <v>190</v>
      </c>
    </row>
    <row r="1048543" spans="6:9" x14ac:dyDescent="0.2">
      <c r="F1048543" s="4" t="s">
        <v>179</v>
      </c>
      <c r="G1048543" s="4" t="s">
        <v>271</v>
      </c>
      <c r="H1048543" s="4" t="s">
        <v>271</v>
      </c>
      <c r="I1048543" s="4" t="s">
        <v>271</v>
      </c>
    </row>
    <row r="1048544" spans="6:9" x14ac:dyDescent="0.2">
      <c r="F1048544" s="4" t="s">
        <v>274</v>
      </c>
      <c r="G1048544" s="4" t="s">
        <v>272</v>
      </c>
      <c r="I1048544" s="4" t="s">
        <v>272</v>
      </c>
    </row>
    <row r="1048545" spans="6:10" x14ac:dyDescent="0.2">
      <c r="F1048545" s="4" t="s">
        <v>175</v>
      </c>
      <c r="G1048545" s="4" t="s">
        <v>273</v>
      </c>
      <c r="I1048545" s="4" t="s">
        <v>273</v>
      </c>
    </row>
    <row r="1048546" spans="6:10" x14ac:dyDescent="0.2">
      <c r="F1048546" s="4" t="s">
        <v>181</v>
      </c>
    </row>
    <row r="1048547" spans="6:10" x14ac:dyDescent="0.2">
      <c r="F1048547" s="4" t="s">
        <v>182</v>
      </c>
      <c r="G1048547" s="4" t="s">
        <v>180</v>
      </c>
      <c r="H1048547" s="4" t="s">
        <v>175</v>
      </c>
      <c r="I1048547" s="4" t="s">
        <v>275</v>
      </c>
      <c r="J1048547" s="4" t="s">
        <v>185</v>
      </c>
    </row>
    <row r="1048548" spans="6:10" x14ac:dyDescent="0.2">
      <c r="F1048548" s="4" t="s">
        <v>183</v>
      </c>
      <c r="G1048548" s="4" t="s">
        <v>271</v>
      </c>
      <c r="H1048548" s="4" t="s">
        <v>271</v>
      </c>
      <c r="I1048548" s="4" t="s">
        <v>271</v>
      </c>
      <c r="J1048548" s="4" t="s">
        <v>271</v>
      </c>
    </row>
    <row r="1048549" spans="6:10" x14ac:dyDescent="0.2">
      <c r="F1048549" s="4" t="s">
        <v>184</v>
      </c>
      <c r="G1048549" s="4" t="s">
        <v>272</v>
      </c>
      <c r="H1048549" s="4" t="s">
        <v>272</v>
      </c>
      <c r="I1048549" s="4" t="s">
        <v>272</v>
      </c>
      <c r="J1048549" s="4" t="s">
        <v>272</v>
      </c>
    </row>
    <row r="1048550" spans="6:10" x14ac:dyDescent="0.2">
      <c r="F1048550" s="4" t="s">
        <v>185</v>
      </c>
      <c r="G1048550" s="4" t="s">
        <v>273</v>
      </c>
      <c r="H1048550" s="4" t="s">
        <v>273</v>
      </c>
      <c r="I1048550" s="4" t="s">
        <v>273</v>
      </c>
      <c r="J1048550" s="4" t="s">
        <v>273</v>
      </c>
    </row>
    <row r="1048551" spans="6:10" x14ac:dyDescent="0.2">
      <c r="F1048551" s="4" t="s">
        <v>186</v>
      </c>
    </row>
    <row r="1048552" spans="6:10" x14ac:dyDescent="0.2">
      <c r="F1048552" s="4" t="s">
        <v>187</v>
      </c>
      <c r="G1048552" s="4" t="s">
        <v>182</v>
      </c>
      <c r="H1048552" s="4" t="s">
        <v>183</v>
      </c>
      <c r="I1048552" s="4" t="s">
        <v>184</v>
      </c>
      <c r="J1048552" s="4" t="s">
        <v>186</v>
      </c>
    </row>
    <row r="1048553" spans="6:10" x14ac:dyDescent="0.2">
      <c r="F1048553" s="4" t="s">
        <v>188</v>
      </c>
      <c r="G1048553" s="4" t="s">
        <v>271</v>
      </c>
      <c r="H1048553" s="4" t="s">
        <v>271</v>
      </c>
      <c r="I1048553" s="4" t="s">
        <v>271</v>
      </c>
      <c r="J1048553" s="4" t="s">
        <v>271</v>
      </c>
    </row>
    <row r="1048554" spans="6:10" x14ac:dyDescent="0.2">
      <c r="F1048554" s="4" t="s">
        <v>189</v>
      </c>
      <c r="G1048554" s="4" t="s">
        <v>272</v>
      </c>
      <c r="H1048554" s="4" t="s">
        <v>272</v>
      </c>
      <c r="I1048554" s="4" t="s">
        <v>272</v>
      </c>
      <c r="J1048554" s="4" t="s">
        <v>272</v>
      </c>
    </row>
    <row r="1048555" spans="6:10" x14ac:dyDescent="0.2">
      <c r="F1048555" s="4" t="s">
        <v>190</v>
      </c>
      <c r="G1048555" s="4" t="s">
        <v>273</v>
      </c>
      <c r="H1048555" s="4" t="s">
        <v>273</v>
      </c>
      <c r="I1048555" s="4" t="s">
        <v>273</v>
      </c>
      <c r="J1048555" s="4" t="s">
        <v>273</v>
      </c>
    </row>
    <row r="1048557" spans="6:10" x14ac:dyDescent="0.2">
      <c r="G1048557" s="4" t="s">
        <v>188</v>
      </c>
      <c r="H1048557" s="4" t="s">
        <v>189</v>
      </c>
    </row>
    <row r="1048558" spans="6:10" x14ac:dyDescent="0.2">
      <c r="G1048558" s="4" t="s">
        <v>271</v>
      </c>
      <c r="H1048558" s="4" t="s">
        <v>271</v>
      </c>
    </row>
    <row r="1048559" spans="6:10" x14ac:dyDescent="0.2">
      <c r="G1048559" s="4" t="s">
        <v>272</v>
      </c>
      <c r="H1048559" s="4" t="s">
        <v>272</v>
      </c>
    </row>
    <row r="1048560" spans="6:10" x14ac:dyDescent="0.2">
      <c r="G1048560" s="4" t="s">
        <v>273</v>
      </c>
      <c r="H1048560" s="4" t="s">
        <v>273</v>
      </c>
    </row>
    <row r="1048564" spans="7:10" x14ac:dyDescent="0.2">
      <c r="G1048564" s="4" t="s">
        <v>100</v>
      </c>
    </row>
    <row r="1048565" spans="7:10" x14ac:dyDescent="0.2">
      <c r="G1048565" s="4" t="s">
        <v>140</v>
      </c>
      <c r="H1048565" s="4" t="s">
        <v>140</v>
      </c>
      <c r="I1048565" s="4" t="s">
        <v>141</v>
      </c>
      <c r="J1048565" s="4" t="s">
        <v>142</v>
      </c>
    </row>
    <row r="1048566" spans="7:10" x14ac:dyDescent="0.2">
      <c r="G1048566" s="4" t="s">
        <v>141</v>
      </c>
      <c r="H1048566" s="4" t="s">
        <v>143</v>
      </c>
      <c r="I1048566" s="4" t="s">
        <v>144</v>
      </c>
      <c r="J1048566" s="4" t="s">
        <v>145</v>
      </c>
    </row>
    <row r="1048567" spans="7:10" ht="12" customHeight="1" x14ac:dyDescent="0.2">
      <c r="G1048567" s="4" t="s">
        <v>142</v>
      </c>
      <c r="I1048567" s="4" t="s">
        <v>146</v>
      </c>
      <c r="J1048567" s="4" t="s">
        <v>144</v>
      </c>
    </row>
    <row r="1048568" spans="7:10" x14ac:dyDescent="0.2">
      <c r="I1048568" s="4" t="s">
        <v>147</v>
      </c>
      <c r="J1048568" s="4" t="s">
        <v>146</v>
      </c>
    </row>
    <row r="1048569" spans="7:10" x14ac:dyDescent="0.2">
      <c r="J1048569" s="4" t="s">
        <v>147</v>
      </c>
    </row>
  </sheetData>
  <sheetProtection algorithmName="SHA-512" hashValue="19O+SMgC4ujXzp4pdmSuXV1Qbnll6QLKMuwkji6F6aM9A2BdjZklb2ItVH1eDkUZvCWSgKKdP+BphVNpdiOM+w==" saltValue="d2xmsY7ewGkRyIT24KI0UQ==" spinCount="100000" sheet="1" objects="1" scenarios="1" formatRows="0" insertRows="0" deleteRows="0" selectLockedCells="1" autoFilter="0"/>
  <mergeCells count="94">
    <mergeCell ref="A24:A26"/>
    <mergeCell ref="A7:A8"/>
    <mergeCell ref="B24:B26"/>
    <mergeCell ref="C24:C26"/>
    <mergeCell ref="D24:D26"/>
    <mergeCell ref="D15:D17"/>
    <mergeCell ref="B12:B14"/>
    <mergeCell ref="C12:C14"/>
    <mergeCell ref="D12:D14"/>
    <mergeCell ref="A21:A23"/>
    <mergeCell ref="A15:A17"/>
    <mergeCell ref="A18:A20"/>
    <mergeCell ref="C9:C11"/>
    <mergeCell ref="D21:D23"/>
    <mergeCell ref="C21:C23"/>
    <mergeCell ref="B21:B23"/>
    <mergeCell ref="Q21:Q23"/>
    <mergeCell ref="Q18:Q20"/>
    <mergeCell ref="E15:E17"/>
    <mergeCell ref="F15:F17"/>
    <mergeCell ref="G15:G17"/>
    <mergeCell ref="L21:L23"/>
    <mergeCell ref="L15:L17"/>
    <mergeCell ref="P21:P23"/>
    <mergeCell ref="F21:F23"/>
    <mergeCell ref="E21:E23"/>
    <mergeCell ref="P12:P14"/>
    <mergeCell ref="H18:H20"/>
    <mergeCell ref="B18:B20"/>
    <mergeCell ref="B15:B17"/>
    <mergeCell ref="C15:C17"/>
    <mergeCell ref="E12:E14"/>
    <mergeCell ref="I12:I14"/>
    <mergeCell ref="L12:L14"/>
    <mergeCell ref="C18:C20"/>
    <mergeCell ref="D6:U6"/>
    <mergeCell ref="A9:A11"/>
    <mergeCell ref="B9:B11"/>
    <mergeCell ref="J7:P7"/>
    <mergeCell ref="R7:U7"/>
    <mergeCell ref="F9:F11"/>
    <mergeCell ref="G9:G11"/>
    <mergeCell ref="H9:H11"/>
    <mergeCell ref="I9:I11"/>
    <mergeCell ref="J8:L8"/>
    <mergeCell ref="L9:L11"/>
    <mergeCell ref="U24:U26"/>
    <mergeCell ref="H15:H17"/>
    <mergeCell ref="U18:U20"/>
    <mergeCell ref="Q15:Q17"/>
    <mergeCell ref="U15:U17"/>
    <mergeCell ref="P15:P17"/>
    <mergeCell ref="U21:U23"/>
    <mergeCell ref="P24:P26"/>
    <mergeCell ref="Q24:Q26"/>
    <mergeCell ref="H21:H23"/>
    <mergeCell ref="P18:P20"/>
    <mergeCell ref="I24:I26"/>
    <mergeCell ref="I15:I17"/>
    <mergeCell ref="I18:I20"/>
    <mergeCell ref="I21:I23"/>
    <mergeCell ref="L18:L20"/>
    <mergeCell ref="U12:U14"/>
    <mergeCell ref="Q12:Q14"/>
    <mergeCell ref="H12:H14"/>
    <mergeCell ref="I5:Q5"/>
    <mergeCell ref="Q1:Q4"/>
    <mergeCell ref="P9:P11"/>
    <mergeCell ref="Q9:Q11"/>
    <mergeCell ref="U9:U11"/>
    <mergeCell ref="S5:U5"/>
    <mergeCell ref="Q7:Q8"/>
    <mergeCell ref="G7:I7"/>
    <mergeCell ref="D5:G5"/>
    <mergeCell ref="G12:G14"/>
    <mergeCell ref="D9:D11"/>
    <mergeCell ref="E9:E11"/>
    <mergeCell ref="F12:F14"/>
    <mergeCell ref="L24:L26"/>
    <mergeCell ref="D2:P2"/>
    <mergeCell ref="D3:P4"/>
    <mergeCell ref="B7:F7"/>
    <mergeCell ref="G24:G26"/>
    <mergeCell ref="H24:H26"/>
    <mergeCell ref="G18:G20"/>
    <mergeCell ref="G21:G23"/>
    <mergeCell ref="E18:E20"/>
    <mergeCell ref="F18:F20"/>
    <mergeCell ref="E24:E26"/>
    <mergeCell ref="F24:F26"/>
    <mergeCell ref="A5:C5"/>
    <mergeCell ref="A12:A14"/>
    <mergeCell ref="A6:C6"/>
    <mergeCell ref="D18:D20"/>
  </mergeCells>
  <phoneticPr fontId="3" type="noConversion"/>
  <conditionalFormatting sqref="J9:J26 O18:O19 M20:O20 M22:O22 N21:O21 M24:O26 O23">
    <cfRule type="containsText" dxfId="59" priority="101" stopIfTrue="1" operator="containsText" text="3">
      <formula>NOT(ISERROR(SEARCH("3",J9)))</formula>
    </cfRule>
    <cfRule type="containsText" dxfId="58" priority="102" stopIfTrue="1" operator="containsText" text="3">
      <formula>NOT(ISERROR(SEARCH("3",J9)))</formula>
    </cfRule>
    <cfRule type="containsText" dxfId="57" priority="105" stopIfTrue="1" operator="containsText" text="1">
      <formula>NOT(ISERROR(SEARCH("1",J9)))</formula>
    </cfRule>
  </conditionalFormatting>
  <conditionalFormatting sqref="G9:G26">
    <cfRule type="containsText" dxfId="56" priority="57" operator="containsText" text="MEDIA">
      <formula>NOT(ISERROR(SEARCH("MEDIA",G9)))</formula>
    </cfRule>
    <cfRule type="containsText" dxfId="55" priority="58" operator="containsText" text="ALTA">
      <formula>NOT(ISERROR(SEARCH("ALTA",G9)))</formula>
    </cfRule>
    <cfRule type="containsText" dxfId="54" priority="59" operator="containsText" text="BAJA">
      <formula>NOT(ISERROR(SEARCH("BAJA",G9)))</formula>
    </cfRule>
  </conditionalFormatting>
  <conditionalFormatting sqref="H9:H26">
    <cfRule type="containsText" dxfId="53" priority="54" operator="containsText" text="MEDIO">
      <formula>NOT(ISERROR(SEARCH("MEDIO",H9)))</formula>
    </cfRule>
    <cfRule type="containsText" dxfId="52" priority="55" operator="containsText" text="ALTO">
      <formula>NOT(ISERROR(SEARCH("ALTO",H9)))</formula>
    </cfRule>
    <cfRule type="containsText" dxfId="51" priority="56" operator="containsText" text="BAJO">
      <formula>NOT(ISERROR(SEARCH("BAJO",H9)))</formula>
    </cfRule>
  </conditionalFormatting>
  <conditionalFormatting sqref="J9:J26">
    <cfRule type="cellIs" dxfId="50" priority="45" operator="between">
      <formula>2</formula>
      <formula>3</formula>
    </cfRule>
  </conditionalFormatting>
  <conditionalFormatting sqref="I9:I26">
    <cfRule type="cellIs" dxfId="49" priority="28" operator="equal">
      <formula>1</formula>
    </cfRule>
    <cfRule type="cellIs" dxfId="48" priority="29" stopIfTrue="1" operator="between">
      <formula>2</formula>
      <formula>4</formula>
    </cfRule>
    <cfRule type="cellIs" dxfId="47" priority="30" operator="greaterThanOrEqual">
      <formula>6</formula>
    </cfRule>
  </conditionalFormatting>
  <conditionalFormatting sqref="P9:P26">
    <cfRule type="cellIs" dxfId="46" priority="25" operator="lessThanOrEqual">
      <formula>3</formula>
    </cfRule>
    <cfRule type="cellIs" dxfId="45" priority="26" stopIfTrue="1" operator="between">
      <formula>4</formula>
      <formula>10</formula>
    </cfRule>
    <cfRule type="cellIs" dxfId="44" priority="27" operator="greaterThanOrEqual">
      <formula>10</formula>
    </cfRule>
  </conditionalFormatting>
  <conditionalFormatting sqref="Q9:Q26">
    <cfRule type="cellIs" dxfId="43" priority="22" operator="equal">
      <formula>"LEVE"</formula>
    </cfRule>
    <cfRule type="cellIs" dxfId="42" priority="23" operator="equal">
      <formula>"MODERADO"</formula>
    </cfRule>
    <cfRule type="cellIs" dxfId="41" priority="24" operator="equal">
      <formula>"GRAVE"</formula>
    </cfRule>
  </conditionalFormatting>
  <conditionalFormatting sqref="M9:O11">
    <cfRule type="containsText" dxfId="40" priority="19" stopIfTrue="1" operator="containsText" text="3">
      <formula>NOT(ISERROR(SEARCH("3",M9)))</formula>
    </cfRule>
    <cfRule type="containsText" dxfId="39" priority="20" stopIfTrue="1" operator="containsText" text="3">
      <formula>NOT(ISERROR(SEARCH("3",M9)))</formula>
    </cfRule>
    <cfRule type="containsText" dxfId="38" priority="21" stopIfTrue="1" operator="containsText" text="1">
      <formula>NOT(ISERROR(SEARCH("1",M9)))</formula>
    </cfRule>
  </conditionalFormatting>
  <conditionalFormatting sqref="M12:O14">
    <cfRule type="containsText" dxfId="37" priority="16" stopIfTrue="1" operator="containsText" text="3">
      <formula>NOT(ISERROR(SEARCH("3",M12)))</formula>
    </cfRule>
    <cfRule type="containsText" dxfId="36" priority="17" stopIfTrue="1" operator="containsText" text="3">
      <formula>NOT(ISERROR(SEARCH("3",M12)))</formula>
    </cfRule>
    <cfRule type="containsText" dxfId="35" priority="18" stopIfTrue="1" operator="containsText" text="1">
      <formula>NOT(ISERROR(SEARCH("1",M12)))</formula>
    </cfRule>
  </conditionalFormatting>
  <conditionalFormatting sqref="M15:O15 N16:O17">
    <cfRule type="containsText" dxfId="34" priority="13" stopIfTrue="1" operator="containsText" text="3">
      <formula>NOT(ISERROR(SEARCH("3",M15)))</formula>
    </cfRule>
    <cfRule type="containsText" dxfId="33" priority="14" stopIfTrue="1" operator="containsText" text="3">
      <formula>NOT(ISERROR(SEARCH("3",M15)))</formula>
    </cfRule>
    <cfRule type="containsText" dxfId="32" priority="15" stopIfTrue="1" operator="containsText" text="1">
      <formula>NOT(ISERROR(SEARCH("1",M15)))</formula>
    </cfRule>
  </conditionalFormatting>
  <conditionalFormatting sqref="M16:M17">
    <cfRule type="containsText" dxfId="31" priority="10" stopIfTrue="1" operator="containsText" text="3">
      <formula>NOT(ISERROR(SEARCH("3",M16)))</formula>
    </cfRule>
    <cfRule type="containsText" dxfId="30" priority="11" stopIfTrue="1" operator="containsText" text="3">
      <formula>NOT(ISERROR(SEARCH("3",M16)))</formula>
    </cfRule>
    <cfRule type="containsText" dxfId="29" priority="12" stopIfTrue="1" operator="containsText" text="1">
      <formula>NOT(ISERROR(SEARCH("1",M16)))</formula>
    </cfRule>
  </conditionalFormatting>
  <conditionalFormatting sqref="M18:N19">
    <cfRule type="containsText" dxfId="28" priority="7" stopIfTrue="1" operator="containsText" text="3">
      <formula>NOT(ISERROR(SEARCH("3",M18)))</formula>
    </cfRule>
    <cfRule type="containsText" dxfId="27" priority="8" stopIfTrue="1" operator="containsText" text="3">
      <formula>NOT(ISERROR(SEARCH("3",M18)))</formula>
    </cfRule>
    <cfRule type="containsText" dxfId="26" priority="9" stopIfTrue="1" operator="containsText" text="1">
      <formula>NOT(ISERROR(SEARCH("1",M18)))</formula>
    </cfRule>
  </conditionalFormatting>
  <conditionalFormatting sqref="M21">
    <cfRule type="containsText" dxfId="25" priority="1" stopIfTrue="1" operator="containsText" text="3">
      <formula>NOT(ISERROR(SEARCH("3",M21)))</formula>
    </cfRule>
    <cfRule type="containsText" dxfId="24" priority="2" stopIfTrue="1" operator="containsText" text="3">
      <formula>NOT(ISERROR(SEARCH("3",M21)))</formula>
    </cfRule>
    <cfRule type="containsText" dxfId="23" priority="3" stopIfTrue="1" operator="containsText" text="1">
      <formula>NOT(ISERROR(SEARCH("1",M21)))</formula>
    </cfRule>
  </conditionalFormatting>
  <dataValidations xWindow="523" yWindow="579" count="25">
    <dataValidation allowBlank="1" showInputMessage="1" showErrorMessage="1" promptTitle="INDICADOR  DEL RIESGO" prompt="Establezca un indicador que permita monitorear el riesgo" sqref="U9:U26"/>
    <dataValidation allowBlank="1" showInputMessage="1" showErrorMessage="1" promptTitle="CONTROL" prompt="Defina el estado del control asociado al riesgo" sqref="K18:L18 L9 K21:L21 K24:L24 K12:L12 K9:K11 K25:K26 K13:K14 K16:K17 K19:K20 K22:K23 K15:L15"/>
    <dataValidation type="list" allowBlank="1" showInputMessage="1" showErrorMessage="1" promptTitle="PROBABILIDAD" prompt="Seleccione la probabilidad de ocurrencia del riesgo" sqref="G12:G26">
      <formula1>"ALTA,MEDIA, BAJA"</formula1>
    </dataValidation>
    <dataValidation type="list" allowBlank="1" showInputMessage="1" showErrorMessage="1" promptTitle="IMPACTO" prompt="Seleccione el nivel de impacto del riesgo" sqref="H12:H26">
      <formula1>"ALTO, MEDIO, BAJO"</formula1>
    </dataValidation>
    <dataValidation allowBlank="1" showInputMessage="1" showErrorMessage="1" prompt="Defina el riesgo_x000a_" sqref="C9:C26"/>
    <dataValidation allowBlank="1" showInputMessage="1" showErrorMessage="1" prompt="Describa brevemente en qué consiste el riesgo" sqref="D9:D26"/>
    <dataValidation allowBlank="1" showInputMessage="1" showErrorMessage="1" prompt="Identiique aquellas principales consecuencias que se pueden presentar al momento de que se materialice el riesgo" sqref="F9:F26"/>
    <dataValidation type="date" operator="greaterThan" allowBlank="1" showInputMessage="1" showErrorMessage="1" errorTitle="INTRODUZCA FECHA" error="DD/MM/AA" promptTitle="FECHA DE ELABORACIÓN" prompt="Ingrese la fecha en la cual elabora el plan de manejo de riesgos" sqref="T3">
      <formula1>#REF!</formula1>
    </dataValidation>
    <dataValidation type="list" allowBlank="1" showInputMessage="1" showErrorMessage="1" promptTitle="Tipo de control" prompt="Defina que tipo de control es el que se aplica" sqref="O9:O26">
      <formula1>"Detectivo, Correctivo, Preventivo, Direccion"</formula1>
    </dataValidation>
    <dataValidation allowBlank="1" showInputMessage="1" showErrorMessage="1" prompt="De acuerdo al análisis de los factores interno y externos que incluyo en el estudio de contexto del proceso, establezca claramente la causa que genera el riesgo." sqref="E9:E26"/>
    <dataValidation type="list" allowBlank="1" showInputMessage="1" showErrorMessage="1" errorTitle="DATO NO VALIDO" error="CELDA DE SELECCIÓN  - NO CAMBIAR CONFIGURACIÓN" promptTitle="PROBABILIDAD" prompt="Seleccione la probabilidad de ocurrencia del riesgo" sqref="G9:G11">
      <formula1>"ALTA,MEDIA, BAJA"</formula1>
    </dataValidation>
    <dataValidation type="list" allowBlank="1" showInputMessage="1" showErrorMessage="1" errorTitle="DATO NO VALIDO" error="CELDA DE SELECCIÓN - NO CAMBIAR CONFIGURACIÓN" promptTitle="IMPACTO" prompt="Seleccione el nivel de impacto del riesgo" sqref="H9:H11">
      <formula1>INDIRECT($B$9)</formula1>
    </dataValidation>
    <dataValidation type="list" allowBlank="1" showInputMessage="1" showErrorMessage="1" errorTitle="DATO NO VALIDO" error="CELDA DE SELECCIÓN - NO CAMBIAR CONFIGURACIÓN" promptTitle="TIPO DE RIESGO" prompt="Seleccione el Tipo de Riesgo" sqref="B12:B26">
      <formula1>"Estratégico, Imagen, Operacional, Financiero, Contable, Presupuestal, Cumplimiento, Tecnología, Información, Transparencia, Laborales, Ambiental, Derechos Humanos"</formula1>
    </dataValidation>
    <dataValidation type="custom" allowBlank="1" showInputMessage="1" showErrorMessage="1" sqref="M31">
      <formula1>IF(OR(#REF!="0", #REF!="I", #REF!="II"),"NO APLICA", "xxxxxx")</formula1>
    </dataValidation>
    <dataValidation type="list" allowBlank="1" showInputMessage="1" showErrorMessage="1" errorTitle="DATO NO VÁLIDO" error="CELDA DE SELECCIÓN - NO CAMBIAR CONFIGURACIÓN" promptTitle="Estado del Control" prompt="Determine el estado del control" sqref="J9:J26">
      <formula1>"No existen, No aplicados, Aplicados - No efectivos, Aplicados efectivos y No Documentados, Documentados Aplicados y Efectivos"</formula1>
    </dataValidation>
    <dataValidation type="list" allowBlank="1" showInputMessage="1" showErrorMessage="1" errorTitle="DATO NO VÁLIDO" error="CELDA DE SELECCIÓN - NO CAMBIAR CONFIGURACIÓN" promptTitle="CONTROL" prompt="Defina el estado del control asociado al riesgo" sqref="J9:J26">
      <formula1>"No existen, No aplicados, Aplicados - No efectivos, Aplicados efectivos y No Documentados, Documentados Aplicados y Efectivos"</formula1>
    </dataValidation>
    <dataValidation type="date" allowBlank="1" showInputMessage="1" showErrorMessage="1" promptTitle="FECHA" prompt="DD/MM/AAAA" sqref="S5:U5">
      <formula1>41426</formula1>
      <formula2>45078</formula2>
    </dataValidation>
    <dataValidation type="list" allowBlank="1" showInputMessage="1" showErrorMessage="1" promptTitle="TRATAMIENTO DEL RIESGO" prompt="Defina el tratamiento que se le dará al riesgo" sqref="R9:R11">
      <formula1>INDIRECT($Q$9)</formula1>
    </dataValidation>
    <dataValidation type="list" allowBlank="1" showInputMessage="1" showErrorMessage="1" promptTitle="TRATAMIENTO DEL RIESGO" prompt="Defina el tratamiento que se le dará al riesgo" sqref="R12:R14">
      <formula1>INDIRECT($Q$12)</formula1>
    </dataValidation>
    <dataValidation type="list" allowBlank="1" showInputMessage="1" showErrorMessage="1" promptTitle="TRATAMIENTO DEL RIESGO" prompt="Defina el tratamiento que se le dará al riesgo" sqref="R15:R17">
      <formula1>INDIRECT($Q$15)</formula1>
    </dataValidation>
    <dataValidation type="list" allowBlank="1" showInputMessage="1" showErrorMessage="1" promptTitle="TRATAMIENTO DEL RIESGO" prompt="Defina el tratamiento que se le dará al riesgo" sqref="R18:R20">
      <formula1>INDIRECT($Q$18)</formula1>
    </dataValidation>
    <dataValidation type="list" allowBlank="1" showInputMessage="1" showErrorMessage="1" promptTitle="TRATAMIENTO DEL RIESGO" prompt="Defina el tratamiento que se le dará al riesgo" sqref="R21:R23">
      <formula1>INDIRECT($Q$21)</formula1>
    </dataValidation>
    <dataValidation type="list" allowBlank="1" showInputMessage="1" showErrorMessage="1" promptTitle="TRATAMIENTO DEL RIESGO" prompt="Defina el tratamiento que se le dará al riesgo" sqref="R24:R26">
      <formula1>INDIRECT($Q$24)</formula1>
    </dataValidation>
    <dataValidation type="list" allowBlank="1" showInputMessage="1" showErrorMessage="1" errorTitle="DATO NO VALIDO" error="CELDA DE SELECCIÓN - NO CAMBIAR CONFIGURACIÓN" promptTitle="TIPO DE RIESGO" prompt="Seleccione el Tipo de Riesgo" sqref="B9:B11">
      <formula1>"Estratégico, Imagen, Operacional, Financiero, Contable, Presupuestal, Cumplimiento, Tecnología, Información, Transparencia, Laborales, Ambiental, Derechos_Humanos"</formula1>
    </dataValidation>
    <dataValidation type="list" allowBlank="1" showInputMessage="1" showErrorMessage="1" promptTitle="Periodicidad" prompt="Determine los intervalos en los cuales aplica el control" sqref="N9:N22 N24:N26 T25">
      <formula1>"Anual, Semestral, Trimestral, Bimestral, Mensual, Quincenal, Semanal, Diaria,Otra"</formula1>
    </dataValidation>
  </dataValidations>
  <pageMargins left="1.3779527559055118" right="0.15748031496062992" top="0.59055118110236227" bottom="0.39370078740157483" header="0" footer="0"/>
  <pageSetup paperSize="120" scale="58" fitToHeight="10" orientation="landscape" horizontalDpi="1200" verticalDpi="12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Q46"/>
  <sheetViews>
    <sheetView zoomScale="80" zoomScaleNormal="80" zoomScaleSheetLayoutView="130" workbookViewId="0">
      <pane xSplit="3" ySplit="8" topLeftCell="I17" activePane="bottomRight" state="frozen"/>
      <selection pane="topRight" activeCell="D1" sqref="D1"/>
      <selection pane="bottomLeft" activeCell="A9" sqref="A9"/>
      <selection pane="bottomRight" activeCell="J9" sqref="J9:L9"/>
    </sheetView>
  </sheetViews>
  <sheetFormatPr baseColWidth="10" defaultColWidth="11.42578125" defaultRowHeight="12.75" x14ac:dyDescent="0.2"/>
  <cols>
    <col min="1" max="1" width="8" style="3" customWidth="1"/>
    <col min="2" max="2" width="13.42578125" style="3" customWidth="1"/>
    <col min="3" max="3" width="20.7109375" style="4" customWidth="1"/>
    <col min="4" max="5" width="32.42578125" style="4" customWidth="1"/>
    <col min="6" max="6" width="24.7109375" style="4" customWidth="1"/>
    <col min="7" max="7" width="16" style="4" customWidth="1"/>
    <col min="8" max="8" width="22.140625" style="3" customWidth="1"/>
    <col min="9" max="9" width="19.5703125" style="3" customWidth="1"/>
    <col min="10" max="11" width="22.7109375" style="3" customWidth="1"/>
    <col min="12" max="12" width="21.85546875" style="3" customWidth="1"/>
    <col min="13" max="13" width="28.7109375" style="3" customWidth="1"/>
    <col min="14" max="15" width="22.7109375" style="3" customWidth="1"/>
    <col min="16" max="16" width="21.85546875" style="3" customWidth="1"/>
    <col min="17" max="17" width="28.85546875" style="3" customWidth="1"/>
    <col min="18" max="16384" width="11.42578125" style="3"/>
  </cols>
  <sheetData>
    <row r="1" spans="1:17" s="5" customFormat="1" ht="19.5" customHeight="1" x14ac:dyDescent="0.2">
      <c r="A1" s="21"/>
      <c r="B1" s="18"/>
      <c r="C1" s="44"/>
      <c r="D1" s="44"/>
      <c r="E1" s="44"/>
      <c r="F1" s="44"/>
      <c r="G1" s="44"/>
      <c r="H1" s="44"/>
      <c r="I1" s="44"/>
      <c r="J1" s="44"/>
      <c r="K1" s="44"/>
      <c r="L1" s="44"/>
      <c r="M1" s="71"/>
      <c r="N1" s="71"/>
      <c r="O1" s="71"/>
      <c r="P1" s="26" t="s">
        <v>87</v>
      </c>
      <c r="Q1" s="27" t="s">
        <v>88</v>
      </c>
    </row>
    <row r="2" spans="1:17" s="5" customFormat="1" ht="18.75" customHeight="1" x14ac:dyDescent="0.2">
      <c r="A2" s="22"/>
      <c r="C2" s="118" t="s">
        <v>95</v>
      </c>
      <c r="D2" s="118"/>
      <c r="E2" s="118"/>
      <c r="F2" s="118"/>
      <c r="G2" s="118"/>
      <c r="H2" s="118"/>
      <c r="I2" s="118"/>
      <c r="J2" s="118"/>
      <c r="K2" s="118"/>
      <c r="L2" s="118"/>
      <c r="M2" s="72"/>
      <c r="N2" s="72"/>
      <c r="O2" s="72"/>
      <c r="P2" s="26" t="s">
        <v>10</v>
      </c>
      <c r="Q2" s="27">
        <v>2</v>
      </c>
    </row>
    <row r="3" spans="1:17" s="5" customFormat="1" ht="18.75" customHeight="1" x14ac:dyDescent="0.2">
      <c r="A3" s="22"/>
      <c r="C3" s="118" t="s">
        <v>75</v>
      </c>
      <c r="D3" s="118"/>
      <c r="E3" s="118"/>
      <c r="F3" s="118"/>
      <c r="G3" s="118"/>
      <c r="H3" s="118"/>
      <c r="I3" s="118"/>
      <c r="J3" s="118"/>
      <c r="K3" s="118"/>
      <c r="L3" s="118"/>
      <c r="M3" s="72"/>
      <c r="N3" s="72"/>
      <c r="O3" s="72"/>
      <c r="P3" s="26" t="s">
        <v>11</v>
      </c>
      <c r="Q3" s="28" t="s">
        <v>139</v>
      </c>
    </row>
    <row r="4" spans="1:17" s="5" customFormat="1" ht="18.75" customHeight="1" x14ac:dyDescent="0.2">
      <c r="A4" s="22"/>
      <c r="C4" s="142"/>
      <c r="D4" s="142"/>
      <c r="E4" s="142"/>
      <c r="F4" s="142"/>
      <c r="G4" s="142"/>
      <c r="H4" s="142"/>
      <c r="I4" s="142"/>
      <c r="J4" s="142"/>
      <c r="K4" s="142"/>
      <c r="L4" s="142"/>
      <c r="M4" s="72"/>
      <c r="N4" s="72"/>
      <c r="O4" s="72"/>
      <c r="P4" s="26" t="s">
        <v>86</v>
      </c>
      <c r="Q4" s="27" t="s">
        <v>12</v>
      </c>
    </row>
    <row r="5" spans="1:17" s="1" customFormat="1" ht="29.25" customHeight="1" x14ac:dyDescent="0.2">
      <c r="A5" s="131" t="str">
        <f>'01-Mapa de riesgo'!A5:C5</f>
        <v xml:space="preserve">PROCESO (Usuario Metodología)  </v>
      </c>
      <c r="B5" s="131"/>
      <c r="C5" s="131"/>
      <c r="D5" s="206" t="str">
        <f>'01-Mapa de riesgo'!D5:G5</f>
        <v>Planeación</v>
      </c>
      <c r="E5" s="206"/>
      <c r="F5" s="206"/>
      <c r="G5" s="206"/>
      <c r="H5" s="24" t="s">
        <v>70</v>
      </c>
      <c r="I5" s="207" t="str">
        <f>'01-Mapa de riesgo'!I5:Q5</f>
        <v>Francisco Antonio Uribe Gómez</v>
      </c>
      <c r="J5" s="208"/>
      <c r="K5" s="208"/>
      <c r="L5" s="208"/>
      <c r="M5" s="208"/>
      <c r="N5" s="208"/>
      <c r="O5" s="209"/>
      <c r="P5" s="29" t="s">
        <v>8</v>
      </c>
      <c r="Q5" s="25"/>
    </row>
    <row r="6" spans="1:17" s="1" customFormat="1" ht="66" customHeight="1" thickBot="1" x14ac:dyDescent="0.25">
      <c r="A6" s="204" t="str">
        <f>'01-Mapa de riesgo'!A6:C6</f>
        <v>OBJETIVO DEL PROCESO (Usuario Metodología):</v>
      </c>
      <c r="B6" s="134"/>
      <c r="C6" s="134"/>
      <c r="D6" s="211" t="str">
        <f>'01-Mapa de riesgo'!D6:U6</f>
        <v>Liderar y coordinar el análisis y estudio de manera integral, la institución, y su entorno, con el fin de asesorar y apoyar en la toma de decisiones a la universidad, con el propósito de definir los cambios y transformaciones necesarias para la mejor utilización de los recursos y el logro de ventaja competitivas.</v>
      </c>
      <c r="E6" s="211"/>
      <c r="F6" s="211"/>
      <c r="G6" s="211"/>
      <c r="H6" s="211"/>
      <c r="I6" s="211"/>
      <c r="J6" s="211"/>
      <c r="K6" s="211"/>
      <c r="L6" s="211"/>
      <c r="M6" s="211"/>
      <c r="N6" s="211"/>
      <c r="O6" s="211"/>
      <c r="P6" s="211"/>
      <c r="Q6" s="212"/>
    </row>
    <row r="7" spans="1:17" s="1" customFormat="1" ht="45" customHeight="1" x14ac:dyDescent="0.2">
      <c r="A7" s="205" t="s">
        <v>73</v>
      </c>
      <c r="B7" s="194" t="s">
        <v>115</v>
      </c>
      <c r="C7" s="195"/>
      <c r="D7" s="195"/>
      <c r="E7" s="195"/>
      <c r="F7" s="196"/>
      <c r="G7" s="203" t="s">
        <v>110</v>
      </c>
      <c r="H7" s="203" t="s">
        <v>2</v>
      </c>
      <c r="I7" s="210" t="s">
        <v>150</v>
      </c>
      <c r="J7" s="194" t="s">
        <v>14</v>
      </c>
      <c r="K7" s="195"/>
      <c r="L7" s="196"/>
      <c r="M7" s="210" t="s">
        <v>3</v>
      </c>
      <c r="N7" s="194" t="s">
        <v>15</v>
      </c>
      <c r="O7" s="195"/>
      <c r="P7" s="196"/>
      <c r="Q7" s="213" t="s">
        <v>3</v>
      </c>
    </row>
    <row r="8" spans="1:17" s="2" customFormat="1" ht="36.75" customHeight="1" x14ac:dyDescent="0.2">
      <c r="A8" s="183"/>
      <c r="B8" s="33" t="s">
        <v>101</v>
      </c>
      <c r="C8" s="33" t="s">
        <v>4</v>
      </c>
      <c r="D8" s="33" t="s">
        <v>0</v>
      </c>
      <c r="E8" s="33" t="s">
        <v>74</v>
      </c>
      <c r="F8" s="33" t="s">
        <v>1</v>
      </c>
      <c r="G8" s="151"/>
      <c r="H8" s="151"/>
      <c r="I8" s="150"/>
      <c r="J8" s="197"/>
      <c r="K8" s="198"/>
      <c r="L8" s="199"/>
      <c r="M8" s="150"/>
      <c r="N8" s="197"/>
      <c r="O8" s="198"/>
      <c r="P8" s="199"/>
      <c r="Q8" s="214"/>
    </row>
    <row r="9" spans="1:17" s="2" customFormat="1" ht="62.45" customHeight="1" x14ac:dyDescent="0.2">
      <c r="A9" s="216">
        <v>1</v>
      </c>
      <c r="B9" s="217" t="str">
        <f>'01-Mapa de riesgo'!B9:B11</f>
        <v>Transparencia</v>
      </c>
      <c r="C9" s="215" t="str">
        <f>'01-Mapa de riesgo'!C9:C11</f>
        <v xml:space="preserve">Ejecución inadecuada de proyectos (contratos, Ordenes de trabajo, proyectos de operación comercial)
</v>
      </c>
      <c r="D9" s="215" t="str">
        <f>'01-Mapa de riesgo'!D9:D11</f>
        <v xml:space="preserve">La posibilidd de incumplimiento en la  ejecución de proyectos (contratos, Ordenes de trabajo, proyectos de operación comercial) en su proceso y en la obtención de  resutados satisfactorios </v>
      </c>
      <c r="E9" s="215" t="str">
        <f>'01-Mapa de riesgo'!E9:E11</f>
        <v xml:space="preserve">Falta de comunicación de los involucrados 
Desconocimiento de los  procedimientos contractuales y proyectos especiales  
Desarticulación de los procedimientos propias de cada dependencia
Desconocimiento de la normatividad nacional e institucional para la ejecucion de proyectos (contratos, Ordenes de trabajo, proyectos de operación comercial
Bajo nivel de seguimiento periodico en los proyectos de operación comercial 
Factores externos que afectan los procesos de contratación mediante licitación pública
</v>
      </c>
      <c r="F9" s="215" t="str">
        <f>'01-Mapa de riesgo'!F9:F11</f>
        <v xml:space="preserve">Hallazgos pr parte de entes de control
Detrimiento patrimonial
Incumplimiento de resultados
Reprocesos 
Clientes insatisfechos
Deterioro de la imagen institucional
Sobrecostos </v>
      </c>
      <c r="G9" s="192" t="str">
        <f>'01-Mapa de riesgo'!Q9:Q11</f>
        <v>MODERADO</v>
      </c>
      <c r="H9" s="34" t="str">
        <f>'01-Mapa de riesgo'!R9:R11</f>
        <v>COMPARTIR</v>
      </c>
      <c r="I9" s="161" t="str">
        <f t="shared" ref="I9" si="0">IF(G9="GRAVE","Debe formularse",IF(G9="MODERADO", "Si el proceso lo requiere","NO"))</f>
        <v>Si el proceso lo requiere</v>
      </c>
      <c r="J9" s="129"/>
      <c r="K9" s="129"/>
      <c r="L9" s="129"/>
      <c r="M9" s="30"/>
      <c r="N9" s="186"/>
      <c r="O9" s="187"/>
      <c r="P9" s="188"/>
      <c r="Q9" s="73"/>
    </row>
    <row r="10" spans="1:17" s="2" customFormat="1" ht="62.45" customHeight="1" x14ac:dyDescent="0.2">
      <c r="A10" s="216"/>
      <c r="B10" s="218"/>
      <c r="C10" s="215"/>
      <c r="D10" s="215"/>
      <c r="E10" s="215"/>
      <c r="F10" s="215"/>
      <c r="G10" s="192"/>
      <c r="H10" s="34" t="str">
        <f>'01-Mapa de riesgo'!R10:R12</f>
        <v>REDUCIR</v>
      </c>
      <c r="I10" s="162"/>
      <c r="J10" s="129"/>
      <c r="K10" s="129"/>
      <c r="L10" s="129"/>
      <c r="M10" s="30"/>
      <c r="N10" s="186"/>
      <c r="O10" s="187"/>
      <c r="P10" s="188"/>
      <c r="Q10" s="73"/>
    </row>
    <row r="11" spans="1:17" s="2" customFormat="1" ht="62.45" customHeight="1" x14ac:dyDescent="0.2">
      <c r="A11" s="216"/>
      <c r="B11" s="218"/>
      <c r="C11" s="215"/>
      <c r="D11" s="215"/>
      <c r="E11" s="215"/>
      <c r="F11" s="215"/>
      <c r="G11" s="192"/>
      <c r="H11" s="34" t="str">
        <f>'01-Mapa de riesgo'!R11:R13</f>
        <v>REDUCIR</v>
      </c>
      <c r="I11" s="193"/>
      <c r="J11" s="186"/>
      <c r="K11" s="187"/>
      <c r="L11" s="188"/>
      <c r="M11" s="30"/>
      <c r="N11" s="186"/>
      <c r="O11" s="187"/>
      <c r="P11" s="188"/>
      <c r="Q11" s="73"/>
    </row>
    <row r="12" spans="1:17" s="2" customFormat="1" ht="62.45" customHeight="1" x14ac:dyDescent="0.2">
      <c r="A12" s="216">
        <v>2</v>
      </c>
      <c r="B12" s="218" t="str">
        <f>'01-Mapa de riesgo'!B12:B14</f>
        <v>Información</v>
      </c>
      <c r="C12" s="215" t="str">
        <f>'01-Mapa de riesgo'!C12:C14</f>
        <v>Afectación de los activos de información  físicos y magnéticos de la oficina de planeación, por el manejo inadecuado de los mismso</v>
      </c>
      <c r="D12" s="215" t="str">
        <f>'01-Mapa de riesgo'!D12:D14</f>
        <v>Los diferentes archivos físicos no están organizados con un orden preestablecido que permita su facil consulta, y no tienen la seguridad requerida para evitar su pérdida.
La Institución no cuenta con un servidor seguro que permita salvarguardar la información en mágnetico de la Oficina de Planeación</v>
      </c>
      <c r="E12" s="215" t="str">
        <f>'01-Mapa de riesgo'!E12:E14</f>
        <v xml:space="preserve">Falta de capacitación, sistematización y espacio físico 
Falta de organización en los archivos fisicos y magneticos por parte de los funcionarios 
Acceso de particulares de forma indiscriminada en la oficina </v>
      </c>
      <c r="F12" s="215" t="str">
        <f>'01-Mapa de riesgo'!F12:F14</f>
        <v>Demoras en la entrega de información.
Obstáculos para ejecución de proyectos y perdida de información.
Hallazgos por parte de las diferentes auditorías realizadas a la oficina.
Costo asociado con la recuperación de la información</v>
      </c>
      <c r="G12" s="192" t="str">
        <f>'01-Mapa de riesgo'!Q12:Q14</f>
        <v>LEVE</v>
      </c>
      <c r="H12" s="34" t="str">
        <f>'01-Mapa de riesgo'!R12:R14</f>
        <v>ASUMIR</v>
      </c>
      <c r="I12" s="161" t="str">
        <f t="shared" ref="I12:I24" si="1">IF(G12="GRAVE","Debe formularse",IF(G12="MODERADO", "Si el proceso lo requiere","NO"))</f>
        <v>NO</v>
      </c>
      <c r="J12" s="186"/>
      <c r="K12" s="187"/>
      <c r="L12" s="188"/>
      <c r="M12" s="30"/>
      <c r="N12" s="186"/>
      <c r="O12" s="187"/>
      <c r="P12" s="188"/>
      <c r="Q12" s="73"/>
    </row>
    <row r="13" spans="1:17" s="2" customFormat="1" ht="62.45" customHeight="1" x14ac:dyDescent="0.2">
      <c r="A13" s="216"/>
      <c r="B13" s="218"/>
      <c r="C13" s="215"/>
      <c r="D13" s="215"/>
      <c r="E13" s="215"/>
      <c r="F13" s="215"/>
      <c r="G13" s="192"/>
      <c r="H13" s="34" t="str">
        <f>'01-Mapa de riesgo'!R13:R15</f>
        <v>ASUMIR</v>
      </c>
      <c r="I13" s="162"/>
      <c r="J13" s="186"/>
      <c r="K13" s="187"/>
      <c r="L13" s="188"/>
      <c r="M13" s="30"/>
      <c r="N13" s="186"/>
      <c r="O13" s="187"/>
      <c r="P13" s="188"/>
      <c r="Q13" s="73"/>
    </row>
    <row r="14" spans="1:17" s="2" customFormat="1" ht="62.45" customHeight="1" x14ac:dyDescent="0.2">
      <c r="A14" s="216"/>
      <c r="B14" s="218"/>
      <c r="C14" s="215"/>
      <c r="D14" s="215"/>
      <c r="E14" s="215"/>
      <c r="F14" s="215"/>
      <c r="G14" s="192"/>
      <c r="H14" s="34" t="str">
        <f>'01-Mapa de riesgo'!R14:R16</f>
        <v>ASUMIR</v>
      </c>
      <c r="I14" s="193"/>
      <c r="J14" s="186"/>
      <c r="K14" s="187"/>
      <c r="L14" s="188"/>
      <c r="M14" s="30"/>
      <c r="N14" s="186"/>
      <c r="O14" s="187"/>
      <c r="P14" s="188"/>
      <c r="Q14" s="73"/>
    </row>
    <row r="15" spans="1:17" s="2" customFormat="1" ht="62.45" customHeight="1" x14ac:dyDescent="0.2">
      <c r="A15" s="216">
        <v>3</v>
      </c>
      <c r="B15" s="218" t="str">
        <f>'01-Mapa de riesgo'!B15:B17</f>
        <v>Tecnología</v>
      </c>
      <c r="C15" s="215" t="str">
        <f>'01-Mapa de riesgo'!C15:C17</f>
        <v xml:space="preserve">Sistemas de información inadecuados para fuentes de información y  la toma de decisiones </v>
      </c>
      <c r="D15" s="215" t="str">
        <f>'01-Mapa de riesgo'!D15:D17</f>
        <v>Los sistemas de información tienen un componente de automatización aún muy bajo para la rendición de cuentas, reportar a entes de control en los tiempos establecidos y soportar la toma de desiciones a nivel estratégico.</v>
      </c>
      <c r="E15" s="215" t="str">
        <f>'01-Mapa de riesgo'!E15:E17</f>
        <v>Debilidad en la articulación del sistema transaccional con el estratégico</v>
      </c>
      <c r="F15" s="215" t="str">
        <f>'01-Mapa de riesgo'!F15:F17</f>
        <v>Retraso en el seguimiento proactivo, baja accesibilidad a la  información que soporta el sistema de gerencia del plan de desarrollo y la estrategia institucional para toma de desiciones oportunas
Incumplimiento del envió  en los tiempos requeridos de los diferentes informes que presenta la universidad</v>
      </c>
      <c r="G15" s="192" t="str">
        <f>'01-Mapa de riesgo'!Q15:Q17</f>
        <v>MODERADO</v>
      </c>
      <c r="H15" s="34" t="str">
        <f>'01-Mapa de riesgo'!R15:R17</f>
        <v>COMPARTIR</v>
      </c>
      <c r="I15" s="161" t="str">
        <f t="shared" si="1"/>
        <v>Si el proceso lo requiere</v>
      </c>
      <c r="J15" s="186"/>
      <c r="K15" s="187"/>
      <c r="L15" s="188"/>
      <c r="M15" s="30"/>
      <c r="N15" s="186"/>
      <c r="O15" s="187"/>
      <c r="P15" s="188"/>
      <c r="Q15" s="73"/>
    </row>
    <row r="16" spans="1:17" s="2" customFormat="1" ht="62.45" customHeight="1" x14ac:dyDescent="0.2">
      <c r="A16" s="216"/>
      <c r="B16" s="218"/>
      <c r="C16" s="215"/>
      <c r="D16" s="215"/>
      <c r="E16" s="215"/>
      <c r="F16" s="215"/>
      <c r="G16" s="192"/>
      <c r="H16" s="34">
        <f>'01-Mapa de riesgo'!R16:R18</f>
        <v>0</v>
      </c>
      <c r="I16" s="162"/>
      <c r="J16" s="186"/>
      <c r="K16" s="187"/>
      <c r="L16" s="188"/>
      <c r="M16" s="30"/>
      <c r="N16" s="186"/>
      <c r="O16" s="187"/>
      <c r="P16" s="188"/>
      <c r="Q16" s="73"/>
    </row>
    <row r="17" spans="1:17" s="2" customFormat="1" ht="62.45" customHeight="1" x14ac:dyDescent="0.2">
      <c r="A17" s="216"/>
      <c r="B17" s="218"/>
      <c r="C17" s="215"/>
      <c r="D17" s="215"/>
      <c r="E17" s="215"/>
      <c r="F17" s="215"/>
      <c r="G17" s="192"/>
      <c r="H17" s="34">
        <f>'01-Mapa de riesgo'!R17:R19</f>
        <v>0</v>
      </c>
      <c r="I17" s="193"/>
      <c r="J17" s="186"/>
      <c r="K17" s="187"/>
      <c r="L17" s="188"/>
      <c r="M17" s="30"/>
      <c r="N17" s="186"/>
      <c r="O17" s="187"/>
      <c r="P17" s="188"/>
      <c r="Q17" s="73"/>
    </row>
    <row r="18" spans="1:17" s="2" customFormat="1" ht="62.45" customHeight="1" x14ac:dyDescent="0.2">
      <c r="A18" s="216">
        <v>4</v>
      </c>
      <c r="B18" s="218" t="str">
        <f>'01-Mapa de riesgo'!B18:B20</f>
        <v>Estratégico</v>
      </c>
      <c r="C18" s="215" t="str">
        <f>'01-Mapa de riesgo'!C18:C20</f>
        <v>Falta de fortalecimiento de la Inteligencia Institucional, vigilancia del contexto y consolidación de los mecanismos para el uso de la misma</v>
      </c>
      <c r="D18" s="215" t="str">
        <f>'01-Mapa de riesgo'!D18:D20</f>
        <v>No exiten un proceso consolidado que permita la vigilancia distribuidad en toda la institución. 
Sólo se dan actividades desarrolladas en temas puntuales.
Existen metodologías para la inteligencia institucional, sin embargo es necesario fortalecer su trabajo articulado y el soporte tecnológico para la misma.</v>
      </c>
      <c r="E18" s="215" t="str">
        <f>'01-Mapa de riesgo'!E18:E20</f>
        <v xml:space="preserve">Debilidad en la apropiacion de las políticas, mecanismos y herramientas del sistema de vigilancia 
</v>
      </c>
      <c r="F18" s="215" t="str">
        <f>'01-Mapa de riesgo'!F18:F20</f>
        <v>Falta de competitividad 
Toma de decisiones no pertinentes con poco soporte en la información del contexto.
Pérdida de oportunidades para acceder a recursos y participación de proyectos.</v>
      </c>
      <c r="G18" s="192" t="str">
        <f>'01-Mapa de riesgo'!Q18:Q20</f>
        <v>MODERADO</v>
      </c>
      <c r="H18" s="34" t="str">
        <f>'01-Mapa de riesgo'!R18:R20</f>
        <v>REDUCIR</v>
      </c>
      <c r="I18" s="161" t="str">
        <f t="shared" si="1"/>
        <v>Si el proceso lo requiere</v>
      </c>
      <c r="J18" s="186"/>
      <c r="K18" s="187"/>
      <c r="L18" s="188"/>
      <c r="M18" s="30"/>
      <c r="N18" s="186"/>
      <c r="O18" s="187"/>
      <c r="P18" s="188"/>
      <c r="Q18" s="73"/>
    </row>
    <row r="19" spans="1:17" ht="62.45" customHeight="1" x14ac:dyDescent="0.2">
      <c r="A19" s="216"/>
      <c r="B19" s="218"/>
      <c r="C19" s="215"/>
      <c r="D19" s="215"/>
      <c r="E19" s="215"/>
      <c r="F19" s="215"/>
      <c r="G19" s="192"/>
      <c r="H19" s="34" t="str">
        <f>'01-Mapa de riesgo'!R19:R21</f>
        <v>REDUCIR</v>
      </c>
      <c r="I19" s="162"/>
      <c r="J19" s="186"/>
      <c r="K19" s="187"/>
      <c r="L19" s="188"/>
      <c r="M19" s="30"/>
      <c r="N19" s="186"/>
      <c r="O19" s="187"/>
      <c r="P19" s="188"/>
      <c r="Q19" s="73"/>
    </row>
    <row r="20" spans="1:17" ht="62.45" customHeight="1" x14ac:dyDescent="0.2">
      <c r="A20" s="216"/>
      <c r="B20" s="218"/>
      <c r="C20" s="215"/>
      <c r="D20" s="215"/>
      <c r="E20" s="215"/>
      <c r="F20" s="215"/>
      <c r="G20" s="192"/>
      <c r="H20" s="34" t="str">
        <f>'01-Mapa de riesgo'!R20:R22</f>
        <v>REDUCIR</v>
      </c>
      <c r="I20" s="193"/>
      <c r="J20" s="186"/>
      <c r="K20" s="187"/>
      <c r="L20" s="188"/>
      <c r="M20" s="30"/>
      <c r="N20" s="186"/>
      <c r="O20" s="187"/>
      <c r="P20" s="188"/>
      <c r="Q20" s="73"/>
    </row>
    <row r="21" spans="1:17" ht="62.45" customHeight="1" x14ac:dyDescent="0.2">
      <c r="A21" s="216">
        <v>5</v>
      </c>
      <c r="B21" s="218" t="str">
        <f>'01-Mapa de riesgo'!B21:B23</f>
        <v>Operacional</v>
      </c>
      <c r="C21" s="215" t="str">
        <f>'01-Mapa de riesgo'!C21:C23</f>
        <v xml:space="preserve">Presión a la Planta Física por compromisos en proyectos no articulados con la planeación del área Gestión Estratégica del Campus </v>
      </c>
      <c r="D21" s="215" t="str">
        <f>'01-Mapa de riesgo'!D21:D23</f>
        <v>Diferentes dependencias de la Institución presentan y ejecutan proyectos con entidades externas  en las cuales se adquieren compromisos de disponibilidad de espacios sin la validación respectiva de la Oficina de Planeación</v>
      </c>
      <c r="E21" s="215" t="str">
        <f>'01-Mapa de riesgo'!E21:E23</f>
        <v xml:space="preserve">*Falta de un procedimiento donde se involucren todos los elementos constitutivos de un proyecto como lo es los elementos de infraestructura
</v>
      </c>
      <c r="F21" s="215" t="str">
        <f>'01-Mapa de riesgo'!F21:F23</f>
        <v>*Imagen de la universidad por incumplimiento
*Posibles hallazgos por falta de planeación e incumplimiento
*Presión a los recursos económicos dentro de una vigencia
*Reprocesos y sobrecarga en el trabajo</v>
      </c>
      <c r="G21" s="192" t="str">
        <f>'01-Mapa de riesgo'!Q21:Q23</f>
        <v>GRAVE</v>
      </c>
      <c r="H21" s="34" t="str">
        <f>'01-Mapa de riesgo'!R21:R23</f>
        <v>REDUCIR</v>
      </c>
      <c r="I21" s="161" t="str">
        <f t="shared" si="1"/>
        <v>Debe formularse</v>
      </c>
      <c r="J21" s="189" t="s">
        <v>335</v>
      </c>
      <c r="K21" s="190"/>
      <c r="L21" s="191"/>
      <c r="M21" s="112" t="s">
        <v>336</v>
      </c>
      <c r="N21" s="186"/>
      <c r="O21" s="187"/>
      <c r="P21" s="188"/>
      <c r="Q21" s="73"/>
    </row>
    <row r="22" spans="1:17" ht="62.45" customHeight="1" x14ac:dyDescent="0.2">
      <c r="A22" s="216"/>
      <c r="B22" s="218"/>
      <c r="C22" s="215"/>
      <c r="D22" s="215"/>
      <c r="E22" s="215"/>
      <c r="F22" s="215"/>
      <c r="G22" s="192"/>
      <c r="H22" s="34" t="str">
        <f>'01-Mapa de riesgo'!R22:R24</f>
        <v>REDUCIR</v>
      </c>
      <c r="I22" s="162"/>
      <c r="J22" s="189"/>
      <c r="K22" s="190"/>
      <c r="L22" s="191"/>
      <c r="M22" s="112"/>
      <c r="N22" s="186"/>
      <c r="O22" s="187"/>
      <c r="P22" s="188"/>
      <c r="Q22" s="73"/>
    </row>
    <row r="23" spans="1:17" ht="62.45" customHeight="1" x14ac:dyDescent="0.2">
      <c r="A23" s="216"/>
      <c r="B23" s="218"/>
      <c r="C23" s="215"/>
      <c r="D23" s="215"/>
      <c r="E23" s="215"/>
      <c r="F23" s="215"/>
      <c r="G23" s="192"/>
      <c r="H23" s="34" t="str">
        <f>'01-Mapa de riesgo'!R23:R25</f>
        <v>COMPARTIR</v>
      </c>
      <c r="I23" s="193"/>
      <c r="J23" s="186"/>
      <c r="K23" s="187"/>
      <c r="L23" s="188"/>
      <c r="M23" s="30"/>
      <c r="N23" s="186"/>
      <c r="O23" s="187"/>
      <c r="P23" s="188"/>
      <c r="Q23" s="73"/>
    </row>
    <row r="24" spans="1:17" ht="62.45" customHeight="1" x14ac:dyDescent="0.2">
      <c r="A24" s="216">
        <v>6</v>
      </c>
      <c r="B24" s="218" t="str">
        <f>'01-Mapa de riesgo'!B24:B26</f>
        <v>Cumplimiento</v>
      </c>
      <c r="C24" s="215" t="str">
        <f>'01-Mapa de riesgo'!C24:C26</f>
        <v>Incumplimiento de los retos planteados en el PDI</v>
      </c>
      <c r="D24" s="215" t="str">
        <f>'01-Mapa de riesgo'!D24:D26</f>
        <v xml:space="preserve">No se cumplan con los lineamientos planteados en el Sistema de Gerencia del PDI para garantizar la gestión efectiva del mismo </v>
      </c>
      <c r="E24" s="215" t="str">
        <f>'01-Mapa de riesgo'!E24:E26</f>
        <v xml:space="preserve">Seguimiento inapropiado de los retos del PDI
Reporte ausente e  inadecuado por parte de las redes de trabajo del PDI
Falta de capacitación frente al tema del reporte 
Baja calidad del reporte a los retos estratégicos del PDI
</v>
      </c>
      <c r="F24" s="215" t="str">
        <f>'01-Mapa de riesgo'!F24:F26</f>
        <v xml:space="preserve">Hallazgos por parte de los entes de control
Reprocesos en el reporte
Incumplimiento de los retos planteados en el PDI
Ausencia de información para la toma de decisiones 
</v>
      </c>
      <c r="G24" s="192" t="str">
        <f>'01-Mapa de riesgo'!Q24:Q26</f>
        <v>MODERADO</v>
      </c>
      <c r="H24" s="34" t="str">
        <f>'01-Mapa de riesgo'!R24:R26</f>
        <v>COMPARTIR</v>
      </c>
      <c r="I24" s="161" t="str">
        <f t="shared" si="1"/>
        <v>Si el proceso lo requiere</v>
      </c>
      <c r="J24" s="186"/>
      <c r="K24" s="187"/>
      <c r="L24" s="188"/>
      <c r="M24" s="30"/>
      <c r="N24" s="186"/>
      <c r="O24" s="187"/>
      <c r="P24" s="188"/>
      <c r="Q24" s="73"/>
    </row>
    <row r="25" spans="1:17" ht="62.45" customHeight="1" x14ac:dyDescent="0.2">
      <c r="A25" s="216"/>
      <c r="B25" s="218"/>
      <c r="C25" s="215"/>
      <c r="D25" s="215"/>
      <c r="E25" s="215"/>
      <c r="F25" s="215"/>
      <c r="G25" s="192"/>
      <c r="H25" s="34" t="str">
        <f>'01-Mapa de riesgo'!R25:R27</f>
        <v>COMPARTIR</v>
      </c>
      <c r="I25" s="162"/>
      <c r="J25" s="186"/>
      <c r="K25" s="187"/>
      <c r="L25" s="188"/>
      <c r="M25" s="30"/>
      <c r="N25" s="186"/>
      <c r="O25" s="187"/>
      <c r="P25" s="188"/>
      <c r="Q25" s="73"/>
    </row>
    <row r="26" spans="1:17" ht="62.45" customHeight="1" thickBot="1" x14ac:dyDescent="0.25">
      <c r="A26" s="219"/>
      <c r="B26" s="220"/>
      <c r="C26" s="221"/>
      <c r="D26" s="221"/>
      <c r="E26" s="221"/>
      <c r="F26" s="221"/>
      <c r="G26" s="222"/>
      <c r="H26" s="35" t="str">
        <f>'01-Mapa de riesgo'!R26:R28</f>
        <v>COMPARTIR</v>
      </c>
      <c r="I26" s="163"/>
      <c r="J26" s="200"/>
      <c r="K26" s="201"/>
      <c r="L26" s="202"/>
      <c r="M26" s="31"/>
      <c r="N26" s="200"/>
      <c r="O26" s="201"/>
      <c r="P26" s="202"/>
      <c r="Q26" s="74" t="s">
        <v>149</v>
      </c>
    </row>
    <row r="29" spans="1:17" s="19" customFormat="1" x14ac:dyDescent="0.2">
      <c r="C29" s="20"/>
      <c r="D29" s="20"/>
      <c r="E29" s="20"/>
      <c r="F29" s="20"/>
      <c r="G29" s="20"/>
    </row>
    <row r="30" spans="1:17" s="19" customFormat="1" x14ac:dyDescent="0.2">
      <c r="C30" s="20"/>
      <c r="D30" s="20"/>
      <c r="E30" s="20"/>
      <c r="F30" s="20"/>
      <c r="G30" s="20"/>
    </row>
    <row r="31" spans="1:17" s="19" customFormat="1" x14ac:dyDescent="0.2">
      <c r="C31" s="20"/>
      <c r="D31" s="20"/>
      <c r="E31" s="20"/>
      <c r="F31" s="20"/>
      <c r="G31" s="20"/>
    </row>
    <row r="32" spans="1:17" s="19" customFormat="1" x14ac:dyDescent="0.2">
      <c r="C32" s="20"/>
      <c r="D32" s="20"/>
      <c r="E32" s="20"/>
      <c r="F32" s="20"/>
      <c r="G32" s="20"/>
    </row>
    <row r="33" spans="3:7" s="19" customFormat="1" x14ac:dyDescent="0.2">
      <c r="C33" s="20"/>
      <c r="D33" s="20"/>
      <c r="E33" s="20"/>
      <c r="F33" s="20"/>
      <c r="G33" s="20"/>
    </row>
    <row r="34" spans="3:7" s="19" customFormat="1" x14ac:dyDescent="0.2">
      <c r="C34" s="20"/>
      <c r="D34" s="20"/>
      <c r="E34" s="20"/>
      <c r="F34" s="20"/>
      <c r="G34" s="20"/>
    </row>
    <row r="35" spans="3:7" s="19" customFormat="1" x14ac:dyDescent="0.2">
      <c r="C35" s="20"/>
      <c r="D35" s="20"/>
      <c r="E35" s="20"/>
      <c r="F35" s="20"/>
      <c r="G35" s="20"/>
    </row>
    <row r="36" spans="3:7" s="19" customFormat="1" x14ac:dyDescent="0.2">
      <c r="C36" s="20"/>
      <c r="D36" s="20"/>
      <c r="E36" s="20"/>
      <c r="F36" s="20"/>
      <c r="G36" s="20"/>
    </row>
    <row r="37" spans="3:7" s="19" customFormat="1" x14ac:dyDescent="0.2">
      <c r="C37" s="20"/>
      <c r="D37" s="20"/>
      <c r="E37" s="20"/>
      <c r="F37" s="20"/>
      <c r="G37" s="20"/>
    </row>
    <row r="38" spans="3:7" s="19" customFormat="1" x14ac:dyDescent="0.2">
      <c r="C38" s="20"/>
      <c r="D38" s="20"/>
      <c r="E38" s="20"/>
      <c r="F38" s="20"/>
      <c r="G38" s="20"/>
    </row>
    <row r="39" spans="3:7" s="19" customFormat="1" x14ac:dyDescent="0.2">
      <c r="C39" s="20"/>
      <c r="D39" s="20"/>
      <c r="E39" s="20"/>
      <c r="F39" s="20"/>
      <c r="G39" s="20"/>
    </row>
    <row r="40" spans="3:7" s="19" customFormat="1" x14ac:dyDescent="0.2">
      <c r="C40" s="20"/>
      <c r="D40" s="20"/>
      <c r="E40" s="20"/>
      <c r="F40" s="20"/>
      <c r="G40" s="20"/>
    </row>
    <row r="41" spans="3:7" s="19" customFormat="1" x14ac:dyDescent="0.2">
      <c r="C41" s="20"/>
      <c r="D41" s="20"/>
      <c r="E41" s="20"/>
      <c r="F41" s="20"/>
      <c r="G41" s="20"/>
    </row>
    <row r="42" spans="3:7" s="19" customFormat="1" x14ac:dyDescent="0.2">
      <c r="C42" s="20"/>
      <c r="D42" s="20"/>
      <c r="E42" s="20"/>
      <c r="F42" s="20"/>
      <c r="G42" s="20"/>
    </row>
    <row r="43" spans="3:7" s="19" customFormat="1" x14ac:dyDescent="0.2">
      <c r="C43" s="20"/>
      <c r="D43" s="20"/>
      <c r="E43" s="20"/>
      <c r="F43" s="20"/>
      <c r="G43" s="20"/>
    </row>
    <row r="44" spans="3:7" s="19" customFormat="1" x14ac:dyDescent="0.2">
      <c r="C44" s="20"/>
      <c r="D44" s="20"/>
      <c r="E44" s="20"/>
      <c r="F44" s="20"/>
      <c r="G44" s="20"/>
    </row>
    <row r="45" spans="3:7" s="19" customFormat="1" x14ac:dyDescent="0.2">
      <c r="C45" s="20"/>
      <c r="D45" s="20"/>
      <c r="E45" s="20"/>
      <c r="F45" s="20"/>
      <c r="G45" s="20"/>
    </row>
    <row r="46" spans="3:7" s="19" customFormat="1" x14ac:dyDescent="0.2">
      <c r="C46" s="20"/>
      <c r="D46" s="20"/>
      <c r="E46" s="20"/>
      <c r="F46" s="20"/>
      <c r="G46" s="20"/>
    </row>
  </sheetData>
  <sheetProtection algorithmName="SHA-512" hashValue="8hhyHyM7ND2yX/X3Vp6PsBFQs5Uz1m7RBpVQeWkQQMa1vk1NkK6x37yRXuR4nu0IVPnsDBoqGMMxsPui7Mk2LQ==" saltValue="lTssEsC1mmOaQqDIUTocUQ==" spinCount="100000" sheet="1" objects="1" scenarios="1" formatRows="0" insertRows="0" deleteRows="0" selectLockedCells="1"/>
  <mergeCells count="101">
    <mergeCell ref="I12:I14"/>
    <mergeCell ref="I15:I17"/>
    <mergeCell ref="I18:I20"/>
    <mergeCell ref="I21:I23"/>
    <mergeCell ref="I24:I26"/>
    <mergeCell ref="F18:F20"/>
    <mergeCell ref="G18:G20"/>
    <mergeCell ref="G21:G23"/>
    <mergeCell ref="G12:G14"/>
    <mergeCell ref="G15:G17"/>
    <mergeCell ref="F21:F23"/>
    <mergeCell ref="F12:F14"/>
    <mergeCell ref="A24:A26"/>
    <mergeCell ref="B24:B26"/>
    <mergeCell ref="C24:C26"/>
    <mergeCell ref="D24:D26"/>
    <mergeCell ref="E24:E26"/>
    <mergeCell ref="J24:L24"/>
    <mergeCell ref="J25:L25"/>
    <mergeCell ref="F24:F26"/>
    <mergeCell ref="G24:G26"/>
    <mergeCell ref="J26:L26"/>
    <mergeCell ref="A18:A20"/>
    <mergeCell ref="B18:B20"/>
    <mergeCell ref="C18:C20"/>
    <mergeCell ref="D18:D20"/>
    <mergeCell ref="E18:E20"/>
    <mergeCell ref="A21:A23"/>
    <mergeCell ref="B21:B23"/>
    <mergeCell ref="C21:C23"/>
    <mergeCell ref="D21:D23"/>
    <mergeCell ref="E21:E23"/>
    <mergeCell ref="E15:E17"/>
    <mergeCell ref="F15:F17"/>
    <mergeCell ref="A9:A11"/>
    <mergeCell ref="B9:B11"/>
    <mergeCell ref="C9:C11"/>
    <mergeCell ref="D9:D11"/>
    <mergeCell ref="A12:A14"/>
    <mergeCell ref="B12:B14"/>
    <mergeCell ref="C12:C14"/>
    <mergeCell ref="D12:D14"/>
    <mergeCell ref="A15:A17"/>
    <mergeCell ref="B15:B17"/>
    <mergeCell ref="C15:C17"/>
    <mergeCell ref="D15:D17"/>
    <mergeCell ref="E12:E14"/>
    <mergeCell ref="E9:E11"/>
    <mergeCell ref="F9:F11"/>
    <mergeCell ref="C2:L2"/>
    <mergeCell ref="C3:L3"/>
    <mergeCell ref="C4:L4"/>
    <mergeCell ref="H7:H8"/>
    <mergeCell ref="J7:L8"/>
    <mergeCell ref="A5:C5"/>
    <mergeCell ref="A6:C6"/>
    <mergeCell ref="A7:A8"/>
    <mergeCell ref="D5:G5"/>
    <mergeCell ref="I5:O5"/>
    <mergeCell ref="M7:M8"/>
    <mergeCell ref="G7:G8"/>
    <mergeCell ref="D6:Q6"/>
    <mergeCell ref="I7:I8"/>
    <mergeCell ref="B7:F7"/>
    <mergeCell ref="Q7:Q8"/>
    <mergeCell ref="G9:G11"/>
    <mergeCell ref="I9:I11"/>
    <mergeCell ref="N7:P8"/>
    <mergeCell ref="N9:P9"/>
    <mergeCell ref="N10:P10"/>
    <mergeCell ref="N26:P26"/>
    <mergeCell ref="N17:P17"/>
    <mergeCell ref="N18:P18"/>
    <mergeCell ref="N19:P19"/>
    <mergeCell ref="N20:P20"/>
    <mergeCell ref="N21:P21"/>
    <mergeCell ref="N16:P16"/>
    <mergeCell ref="J9:L9"/>
    <mergeCell ref="J10:L10"/>
    <mergeCell ref="J11:L11"/>
    <mergeCell ref="J12:L12"/>
    <mergeCell ref="J13:L13"/>
    <mergeCell ref="J14:L14"/>
    <mergeCell ref="J15:L15"/>
    <mergeCell ref="J16:L16"/>
    <mergeCell ref="J17:L17"/>
    <mergeCell ref="J18:L18"/>
    <mergeCell ref="J19:L19"/>
    <mergeCell ref="N24:P24"/>
    <mergeCell ref="N25:P25"/>
    <mergeCell ref="J20:L20"/>
    <mergeCell ref="J21:L21"/>
    <mergeCell ref="J22:L22"/>
    <mergeCell ref="J23:L23"/>
    <mergeCell ref="N11:P11"/>
    <mergeCell ref="N12:P12"/>
    <mergeCell ref="N13:P13"/>
    <mergeCell ref="N14:P14"/>
    <mergeCell ref="N15:P15"/>
    <mergeCell ref="N22:P22"/>
    <mergeCell ref="N23:P23"/>
  </mergeCells>
  <phoneticPr fontId="3" type="noConversion"/>
  <conditionalFormatting sqref="G9:G26">
    <cfRule type="cellIs" dxfId="22" priority="22" stopIfTrue="1" operator="equal">
      <formula>"GRAVE"</formula>
    </cfRule>
    <cfRule type="cellIs" dxfId="21" priority="23" stopIfTrue="1" operator="equal">
      <formula>"MODERADO"</formula>
    </cfRule>
    <cfRule type="cellIs" dxfId="20" priority="24" stopIfTrue="1" operator="equal">
      <formula>"LEVE"</formula>
    </cfRule>
  </conditionalFormatting>
  <conditionalFormatting sqref="I9:I26">
    <cfRule type="containsText" dxfId="19" priority="2" operator="containsText" text="Si el proceso lo requiere">
      <formula>NOT(ISERROR(SEARCH("Si el proceso lo requiere",I9)))</formula>
    </cfRule>
    <cfRule type="containsText" dxfId="18" priority="4" operator="containsText" text="Debe formularse">
      <formula>NOT(ISERROR(SEARCH("Debe formularse",I9)))</formula>
    </cfRule>
  </conditionalFormatting>
  <conditionalFormatting sqref="I15:I17">
    <cfRule type="containsText" dxfId="17" priority="3" operator="containsText" text="SI el proceso lo requiere">
      <formula>NOT(ISERROR(SEARCH("SI el proceso lo requiere",I15)))</formula>
    </cfRule>
  </conditionalFormatting>
  <conditionalFormatting sqref="I9:I26">
    <cfRule type="cellIs" dxfId="16" priority="1" operator="equal">
      <formula>"NO"</formula>
    </cfRule>
  </conditionalFormatting>
  <dataValidations xWindow="74" yWindow="439" count="6">
    <dataValidation type="date" operator="greaterThan" allowBlank="1" showInputMessage="1" showErrorMessage="1" errorTitle="INTRODUZCA FECHA" error="DD/MM/AA" promptTitle="FECHA DE ELABORACIÓN" prompt="Ingrese la fecha en la cual elabora el plan de manejo de riesgos" sqref="P3">
      <formula1>#REF!</formula1>
    </dataValidation>
    <dataValidation allowBlank="1" showInputMessage="1" showErrorMessage="1" promptTitle="TRATAMIENTO DEL RIESGO" prompt="Defina el tratamiento a dar el riesgo" sqref="H9:H26"/>
    <dataValidation allowBlank="1" showInputMessage="1" showErrorMessage="1" promptTitle="CONTINGENCIA" prompt="Defina la accion que debe seguir al momento de materializarse el riesgo, con el fin de que se siga prestando el servicio  o se pueda desarrollar las operaciones con el menor traumatismo posible." sqref="J9:K26 L11:L26"/>
    <dataValidation allowBlank="1" showInputMessage="1" showErrorMessage="1" promptTitle="Responsable Contingencia" prompt="Establezca quien es el responsable que lidera la acción de contingencia." sqref="Q9:Q10 M9:N26 O10:O26"/>
    <dataValidation allowBlank="1" showInputMessage="1" showErrorMessage="1" promptTitle="RECUPERACIÓN" prompt="Describa la acción que se debe seguir luego de que se presente el acontecimiento , con el fin de que se pueda prestar el servicio o realizar las operaciones conforme a lo establecido antes de la materialización del riesgo." sqref="P10:P11"/>
    <dataValidation allowBlank="1" showInputMessage="1" showErrorMessage="1" promptTitle="Responable de recuperación" prompt="Establezca quien es el responsable de liderar la accción de recuperación." sqref="Q11"/>
  </dataValidations>
  <pageMargins left="1.3779527559055118" right="0.15748031496062992" top="0.59055118110236227" bottom="0.39370078740157483" header="0" footer="0"/>
  <pageSetup paperSize="120" scale="50" fitToHeight="10" orientation="landscape" horizontalDpi="1200" verticalDpi="1200" r:id="rId1"/>
  <headerFooter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3"/>
  <dimension ref="A1:T73"/>
  <sheetViews>
    <sheetView zoomScale="90" zoomScaleNormal="90" zoomScaleSheetLayoutView="130" workbookViewId="0">
      <pane xSplit="3" ySplit="8" topLeftCell="D9" activePane="bottomRight" state="frozen"/>
      <selection pane="topRight" activeCell="D1" sqref="D1"/>
      <selection pane="bottomLeft" activeCell="A9" sqref="A9"/>
      <selection pane="bottomRight" activeCell="L24" sqref="L24:L26"/>
    </sheetView>
  </sheetViews>
  <sheetFormatPr baseColWidth="10" defaultColWidth="11.42578125" defaultRowHeight="12.75" x14ac:dyDescent="0.2"/>
  <cols>
    <col min="1" max="1" width="5.28515625" style="3" customWidth="1"/>
    <col min="2" max="2" width="12" style="4" customWidth="1"/>
    <col min="3" max="3" width="24.7109375" style="4" customWidth="1"/>
    <col min="4" max="5" width="32.42578125" style="4" customWidth="1"/>
    <col min="6" max="6" width="24.7109375" style="4" customWidth="1"/>
    <col min="7" max="7" width="14.5703125" style="4" customWidth="1"/>
    <col min="8" max="8" width="18" style="3" customWidth="1"/>
    <col min="9" max="10" width="12.42578125" style="3" customWidth="1"/>
    <col min="11" max="11" width="13.42578125" style="3" customWidth="1"/>
    <col min="12" max="13" width="35.7109375" style="3" customWidth="1"/>
    <col min="14" max="14" width="13.42578125" style="3" customWidth="1"/>
    <col min="15" max="15" width="9.7109375" style="3" customWidth="1"/>
    <col min="16" max="16" width="35.7109375" style="3" customWidth="1"/>
    <col min="17" max="17" width="9.28515625" style="3" customWidth="1"/>
    <col min="18" max="18" width="16.42578125" style="3" customWidth="1"/>
    <col min="19" max="16384" width="11.42578125" style="3"/>
  </cols>
  <sheetData>
    <row r="1" spans="1:20" s="5" customFormat="1" ht="19.5" customHeight="1" x14ac:dyDescent="0.2">
      <c r="A1" s="46"/>
      <c r="B1" s="44"/>
      <c r="C1" s="44"/>
      <c r="D1" s="44"/>
      <c r="E1" s="44"/>
      <c r="F1" s="44"/>
      <c r="G1" s="44"/>
      <c r="H1" s="44"/>
      <c r="I1" s="44"/>
      <c r="J1" s="44"/>
      <c r="K1" s="44"/>
      <c r="L1" s="44"/>
      <c r="M1" s="44"/>
      <c r="N1" s="44"/>
      <c r="O1" s="44"/>
      <c r="P1" s="44"/>
      <c r="Q1" s="41" t="s">
        <v>9</v>
      </c>
      <c r="R1" s="42" t="s">
        <v>89</v>
      </c>
    </row>
    <row r="2" spans="1:20" s="5" customFormat="1" ht="18.75" customHeight="1" x14ac:dyDescent="0.2">
      <c r="A2" s="47"/>
      <c r="B2" s="142" t="s">
        <v>95</v>
      </c>
      <c r="C2" s="142"/>
      <c r="D2" s="142"/>
      <c r="E2" s="142"/>
      <c r="F2" s="142"/>
      <c r="G2" s="142"/>
      <c r="H2" s="142"/>
      <c r="I2" s="142"/>
      <c r="J2" s="142"/>
      <c r="K2" s="142"/>
      <c r="L2" s="142"/>
      <c r="M2" s="142"/>
      <c r="N2" s="142"/>
      <c r="O2" s="142"/>
      <c r="P2" s="45"/>
      <c r="Q2" s="41" t="s">
        <v>10</v>
      </c>
      <c r="R2" s="42">
        <v>2</v>
      </c>
    </row>
    <row r="3" spans="1:20" s="5" customFormat="1" ht="18.75" customHeight="1" x14ac:dyDescent="0.2">
      <c r="A3" s="47"/>
      <c r="B3" s="142" t="s">
        <v>80</v>
      </c>
      <c r="C3" s="142"/>
      <c r="D3" s="142"/>
      <c r="E3" s="142"/>
      <c r="F3" s="142"/>
      <c r="G3" s="142"/>
      <c r="H3" s="142"/>
      <c r="I3" s="142"/>
      <c r="J3" s="142"/>
      <c r="K3" s="142"/>
      <c r="L3" s="142"/>
      <c r="M3" s="142"/>
      <c r="N3" s="142"/>
      <c r="O3" s="142"/>
      <c r="P3" s="45"/>
      <c r="Q3" s="41" t="s">
        <v>11</v>
      </c>
      <c r="R3" s="43" t="s">
        <v>139</v>
      </c>
    </row>
    <row r="4" spans="1:20" s="5" customFormat="1" ht="18.75" customHeight="1" x14ac:dyDescent="0.2">
      <c r="A4" s="47"/>
      <c r="B4" s="45"/>
      <c r="C4" s="45"/>
      <c r="D4" s="45"/>
      <c r="E4" s="45"/>
      <c r="F4" s="45"/>
      <c r="G4" s="45"/>
      <c r="H4" s="45"/>
      <c r="I4" s="45"/>
      <c r="J4" s="45"/>
      <c r="K4" s="45"/>
      <c r="L4" s="45"/>
      <c r="M4" s="45"/>
      <c r="N4" s="45"/>
      <c r="O4" s="45"/>
      <c r="P4" s="45"/>
      <c r="Q4" s="41" t="s">
        <v>86</v>
      </c>
      <c r="R4" s="42" t="s">
        <v>12</v>
      </c>
    </row>
    <row r="5" spans="1:20" s="1" customFormat="1" ht="29.25" customHeight="1" x14ac:dyDescent="0.2">
      <c r="A5" s="131" t="str">
        <f>'01-Mapa de riesgo'!A5:C5</f>
        <v xml:space="preserve">PROCESO (Usuario Metodología)  </v>
      </c>
      <c r="B5" s="131"/>
      <c r="C5" s="131"/>
      <c r="D5" s="232" t="str">
        <f>'01-Mapa de riesgo'!D5:G5</f>
        <v>Planeación</v>
      </c>
      <c r="E5" s="233"/>
      <c r="F5" s="233"/>
      <c r="G5" s="233"/>
      <c r="H5" s="234"/>
      <c r="I5" s="236" t="s">
        <v>77</v>
      </c>
      <c r="J5" s="236"/>
      <c r="K5" s="231" t="s">
        <v>372</v>
      </c>
      <c r="L5" s="231"/>
      <c r="M5" s="231"/>
      <c r="N5" s="231"/>
      <c r="O5" s="231"/>
      <c r="P5" s="230" t="s">
        <v>13</v>
      </c>
      <c r="Q5" s="230"/>
      <c r="R5" s="113">
        <v>42725</v>
      </c>
    </row>
    <row r="6" spans="1:20" s="1" customFormat="1" ht="66" customHeight="1" thickBot="1" x14ac:dyDescent="0.25">
      <c r="A6" s="225" t="str">
        <f>'01-Mapa de riesgo'!A6:C6</f>
        <v>OBJETIVO DEL PROCESO (Usuario Metodología):</v>
      </c>
      <c r="B6" s="226"/>
      <c r="C6" s="226"/>
      <c r="D6" s="227" t="str">
        <f>'01-Mapa de riesgo'!D6:U6</f>
        <v>Liderar y coordinar el análisis y estudio de manera integral, la institución, y su entorno, con el fin de asesorar y apoyar en la toma de decisiones a la universidad, con el propósito de definir los cambios y transformaciones necesarias para la mejor utilización de los recursos y el logro de ventaja competitivas.</v>
      </c>
      <c r="E6" s="227"/>
      <c r="F6" s="227"/>
      <c r="G6" s="227"/>
      <c r="H6" s="227"/>
      <c r="I6" s="227"/>
      <c r="J6" s="227"/>
      <c r="K6" s="227"/>
      <c r="L6" s="227"/>
      <c r="M6" s="227"/>
      <c r="N6" s="227"/>
      <c r="O6" s="227"/>
      <c r="P6" s="227"/>
      <c r="Q6" s="227"/>
      <c r="R6" s="228"/>
    </row>
    <row r="7" spans="1:20" s="1" customFormat="1" ht="32.25" customHeight="1" x14ac:dyDescent="0.2">
      <c r="A7" s="237" t="s">
        <v>73</v>
      </c>
      <c r="B7" s="150" t="s">
        <v>115</v>
      </c>
      <c r="C7" s="150"/>
      <c r="D7" s="150"/>
      <c r="E7" s="150"/>
      <c r="F7" s="150"/>
      <c r="G7" s="150" t="s">
        <v>110</v>
      </c>
      <c r="H7" s="150" t="s">
        <v>2</v>
      </c>
      <c r="I7" s="150" t="s">
        <v>119</v>
      </c>
      <c r="J7" s="150" t="s">
        <v>78</v>
      </c>
      <c r="K7" s="150"/>
      <c r="L7" s="150"/>
      <c r="M7" s="150" t="s">
        <v>76</v>
      </c>
      <c r="N7" s="150"/>
      <c r="O7" s="150"/>
      <c r="P7" s="150"/>
      <c r="Q7" s="150"/>
      <c r="R7" s="235" t="s">
        <v>26</v>
      </c>
    </row>
    <row r="8" spans="1:20" s="2" customFormat="1" ht="38.25" customHeight="1" x14ac:dyDescent="0.2">
      <c r="A8" s="238"/>
      <c r="B8" s="33" t="s">
        <v>101</v>
      </c>
      <c r="C8" s="33" t="s">
        <v>4</v>
      </c>
      <c r="D8" s="33" t="s">
        <v>0</v>
      </c>
      <c r="E8" s="33" t="s">
        <v>74</v>
      </c>
      <c r="F8" s="33" t="s">
        <v>40</v>
      </c>
      <c r="G8" s="151"/>
      <c r="H8" s="151"/>
      <c r="I8" s="229"/>
      <c r="J8" s="33" t="s">
        <v>82</v>
      </c>
      <c r="K8" s="33" t="s">
        <v>83</v>
      </c>
      <c r="L8" s="33" t="s">
        <v>84</v>
      </c>
      <c r="M8" s="48" t="s">
        <v>129</v>
      </c>
      <c r="N8" s="48" t="s">
        <v>79</v>
      </c>
      <c r="O8" s="48" t="s">
        <v>17</v>
      </c>
      <c r="P8" s="197" t="s">
        <v>130</v>
      </c>
      <c r="Q8" s="199"/>
      <c r="R8" s="214"/>
    </row>
    <row r="9" spans="1:20" s="2" customFormat="1" ht="62.45" customHeight="1" x14ac:dyDescent="0.2">
      <c r="A9" s="239">
        <v>1</v>
      </c>
      <c r="B9" s="206" t="str">
        <f>'01-Mapa de riesgo'!B9:B11</f>
        <v>Transparencia</v>
      </c>
      <c r="C9" s="206" t="str">
        <f>'01-Mapa de riesgo'!C9:C11</f>
        <v xml:space="preserve">Ejecución inadecuada de proyectos (contratos, Ordenes de trabajo, proyectos de operación comercial)
</v>
      </c>
      <c r="D9" s="206" t="str">
        <f>'01-Mapa de riesgo'!D9:D11</f>
        <v xml:space="preserve">La posibilidd de incumplimiento en la  ejecución de proyectos (contratos, Ordenes de trabajo, proyectos de operación comercial) en su proceso y en la obtención de  resutados satisfactorios </v>
      </c>
      <c r="E9" s="206" t="str">
        <f>'01-Mapa de riesgo'!E9:E11</f>
        <v xml:space="preserve">Falta de comunicación de los involucrados 
Desconocimiento de los  procedimientos contractuales y proyectos especiales  
Desarticulación de los procedimientos propias de cada dependencia
Desconocimiento de la normatividad nacional e institucional para la ejecucion de proyectos (contratos, Ordenes de trabajo, proyectos de operación comercial
Bajo nivel de seguimiento periodico en los proyectos de operación comercial 
Factores externos que afectan los procesos de contratación mediante licitación pública
</v>
      </c>
      <c r="F9" s="206" t="str">
        <f>'01-Mapa de riesgo'!F9:F11</f>
        <v xml:space="preserve">Hallazgos pr parte de entes de control
Detrimiento patrimonial
Incumplimiento de resultados
Reprocesos 
Clientes insatisfechos
Deterioro de la imagen institucional
Sobrecostos </v>
      </c>
      <c r="G9" s="192" t="str">
        <f>'01-Mapa de riesgo'!Q9:Q11</f>
        <v>MODERADO</v>
      </c>
      <c r="H9" s="34" t="str">
        <f>'01-Mapa de riesgo'!R9:R11</f>
        <v>COMPARTIR</v>
      </c>
      <c r="I9" s="129" t="s">
        <v>371</v>
      </c>
      <c r="J9" s="241" t="str">
        <f>'01-Mapa de riesgo'!U9:U11</f>
        <v>Proyectos ejecutados inadecuadamente /Total proyectos ejecutados</v>
      </c>
      <c r="K9" s="251">
        <v>0</v>
      </c>
      <c r="L9" s="250" t="s">
        <v>369</v>
      </c>
      <c r="M9" s="39" t="str">
        <f>'01-Mapa de riesgo'!M9</f>
        <v xml:space="preserve">Protocolos de contrataión y de ejecución de proyectos especiales </v>
      </c>
      <c r="N9" s="37" t="str">
        <f>'01-Mapa de riesgo'!N9</f>
        <v>Mensual</v>
      </c>
      <c r="O9" s="37" t="str">
        <f>'01-Mapa de riesgo'!O9</f>
        <v>Preventivo</v>
      </c>
      <c r="P9" s="224" t="s">
        <v>366</v>
      </c>
      <c r="Q9" s="224"/>
      <c r="R9" s="246" t="s">
        <v>370</v>
      </c>
    </row>
    <row r="10" spans="1:20" s="2" customFormat="1" ht="62.45" customHeight="1" x14ac:dyDescent="0.2">
      <c r="A10" s="240"/>
      <c r="B10" s="206"/>
      <c r="C10" s="206"/>
      <c r="D10" s="206"/>
      <c r="E10" s="206"/>
      <c r="F10" s="206"/>
      <c r="G10" s="192"/>
      <c r="H10" s="34" t="str">
        <f>'01-Mapa de riesgo'!R10:R12</f>
        <v>REDUCIR</v>
      </c>
      <c r="I10" s="129"/>
      <c r="J10" s="242"/>
      <c r="K10" s="252"/>
      <c r="L10" s="250"/>
      <c r="M10" s="39" t="str">
        <f>'01-Mapa de riesgo'!M10</f>
        <v>Designación de supervisor de contratos (verificación de productos)</v>
      </c>
      <c r="N10" s="37" t="str">
        <f>'01-Mapa de riesgo'!N10</f>
        <v>Mensual</v>
      </c>
      <c r="O10" s="37" t="str">
        <f>'01-Mapa de riesgo'!O10</f>
        <v>Preventivo</v>
      </c>
      <c r="P10" s="224" t="s">
        <v>366</v>
      </c>
      <c r="Q10" s="224"/>
      <c r="R10" s="246"/>
    </row>
    <row r="11" spans="1:20" s="2" customFormat="1" ht="62.45" customHeight="1" x14ac:dyDescent="0.2">
      <c r="A11" s="240"/>
      <c r="B11" s="206"/>
      <c r="C11" s="206"/>
      <c r="D11" s="206"/>
      <c r="E11" s="206"/>
      <c r="F11" s="206"/>
      <c r="G11" s="192"/>
      <c r="H11" s="34" t="str">
        <f>'01-Mapa de riesgo'!R11:R13</f>
        <v>REDUCIR</v>
      </c>
      <c r="I11" s="129"/>
      <c r="J11" s="243"/>
      <c r="K11" s="252"/>
      <c r="L11" s="250"/>
      <c r="M11" s="39" t="str">
        <f>'01-Mapa de riesgo'!M11</f>
        <v xml:space="preserve">Manual de interventoría y supervisión institucional </v>
      </c>
      <c r="N11" s="37" t="str">
        <f>'01-Mapa de riesgo'!N11</f>
        <v>Mensual</v>
      </c>
      <c r="O11" s="37" t="str">
        <f>'01-Mapa de riesgo'!O11</f>
        <v>Preventivo</v>
      </c>
      <c r="P11" s="224" t="s">
        <v>366</v>
      </c>
      <c r="Q11" s="224"/>
      <c r="R11" s="246"/>
    </row>
    <row r="12" spans="1:20" s="2" customFormat="1" ht="62.45" customHeight="1" x14ac:dyDescent="0.2">
      <c r="A12" s="239">
        <v>2</v>
      </c>
      <c r="B12" s="206" t="str">
        <f>'01-Mapa de riesgo'!B12:B14</f>
        <v>Información</v>
      </c>
      <c r="C12" s="206" t="str">
        <f>'01-Mapa de riesgo'!C12:C14</f>
        <v>Afectación de los activos de información  físicos y magnéticos de la oficina de planeación, por el manejo inadecuado de los mismso</v>
      </c>
      <c r="D12" s="206" t="str">
        <f>'01-Mapa de riesgo'!D12:D14</f>
        <v>Los diferentes archivos físicos no están organizados con un orden preestablecido que permita su facil consulta, y no tienen la seguridad requerida para evitar su pérdida.
La Institución no cuenta con un servidor seguro que permita salvarguardar la información en mágnetico de la Oficina de Planeación</v>
      </c>
      <c r="E12" s="206" t="str">
        <f>'01-Mapa de riesgo'!E12:E14</f>
        <v xml:space="preserve">Falta de capacitación, sistematización y espacio físico 
Falta de organización en los archivos fisicos y magneticos por parte de los funcionarios 
Acceso de particulares de forma indiscriminada en la oficina </v>
      </c>
      <c r="F12" s="206" t="str">
        <f>'01-Mapa de riesgo'!F12:F14</f>
        <v>Demoras en la entrega de información.
Obstáculos para ejecución de proyectos y perdida de información.
Hallazgos por parte de las diferentes auditorías realizadas a la oficina.
Costo asociado con la recuperación de la información</v>
      </c>
      <c r="G12" s="192" t="str">
        <f>'01-Mapa de riesgo'!Q12:Q14</f>
        <v>LEVE</v>
      </c>
      <c r="H12" s="34" t="str">
        <f>'01-Mapa de riesgo'!R12:R14</f>
        <v>ASUMIR</v>
      </c>
      <c r="I12" s="129"/>
      <c r="J12" s="241" t="str">
        <f>'01-Mapa de riesgo'!U12:U14</f>
        <v xml:space="preserve">
Activos de información con copia de respaldo/ Total activos de información
Activos de informaicón físico debidamente codificados e inventariados</v>
      </c>
      <c r="K12" s="251">
        <f>25/25</f>
        <v>1</v>
      </c>
      <c r="L12" s="250" t="s">
        <v>378</v>
      </c>
      <c r="M12" s="39" t="str">
        <f>'01-Mapa de riesgo'!M12</f>
        <v>Respaldo de los activios de información desde el proceso de Planeación</v>
      </c>
      <c r="N12" s="37" t="str">
        <f>'01-Mapa de riesgo'!N12</f>
        <v>Trimestral</v>
      </c>
      <c r="O12" s="37" t="str">
        <f>'01-Mapa de riesgo'!O12</f>
        <v>Preventivo</v>
      </c>
      <c r="P12" s="224" t="s">
        <v>366</v>
      </c>
      <c r="Q12" s="224"/>
      <c r="R12" s="246" t="s">
        <v>370</v>
      </c>
    </row>
    <row r="13" spans="1:20" s="2" customFormat="1" ht="62.45" customHeight="1" x14ac:dyDescent="0.2">
      <c r="A13" s="240"/>
      <c r="B13" s="206"/>
      <c r="C13" s="206"/>
      <c r="D13" s="206"/>
      <c r="E13" s="206"/>
      <c r="F13" s="206"/>
      <c r="G13" s="192"/>
      <c r="H13" s="34" t="str">
        <f>'01-Mapa de riesgo'!R13:R15</f>
        <v>ASUMIR</v>
      </c>
      <c r="I13" s="129"/>
      <c r="J13" s="242"/>
      <c r="K13" s="252"/>
      <c r="L13" s="250"/>
      <c r="M13" s="39" t="str">
        <f>'01-Mapa de riesgo'!M13</f>
        <v>Manejo del archivo físico acorde a las TRD</v>
      </c>
      <c r="N13" s="37" t="str">
        <f>'01-Mapa de riesgo'!N13</f>
        <v>Anual</v>
      </c>
      <c r="O13" s="37" t="str">
        <f>'01-Mapa de riesgo'!O13</f>
        <v>Preventivo</v>
      </c>
      <c r="P13" s="224" t="s">
        <v>366</v>
      </c>
      <c r="Q13" s="224"/>
      <c r="R13" s="246"/>
      <c r="T13" s="223"/>
    </row>
    <row r="14" spans="1:20" s="2" customFormat="1" ht="62.45" customHeight="1" x14ac:dyDescent="0.2">
      <c r="A14" s="240"/>
      <c r="B14" s="206"/>
      <c r="C14" s="206"/>
      <c r="D14" s="206"/>
      <c r="E14" s="206"/>
      <c r="F14" s="206"/>
      <c r="G14" s="192"/>
      <c r="H14" s="34" t="str">
        <f>'01-Mapa de riesgo'!R14:R16</f>
        <v>ASUMIR</v>
      </c>
      <c r="I14" s="129"/>
      <c r="J14" s="243"/>
      <c r="K14" s="252"/>
      <c r="L14" s="250"/>
      <c r="M14" s="39" t="str">
        <f>'01-Mapa de riesgo'!M14</f>
        <v xml:space="preserve">Seguimiento al l inventario de  los activos de la información de la oficina </v>
      </c>
      <c r="N14" s="37" t="str">
        <f>'01-Mapa de riesgo'!N14</f>
        <v>Anual</v>
      </c>
      <c r="O14" s="37" t="str">
        <f>'01-Mapa de riesgo'!O14</f>
        <v>Preventivo</v>
      </c>
      <c r="P14" s="224" t="s">
        <v>379</v>
      </c>
      <c r="Q14" s="224"/>
      <c r="R14" s="246"/>
      <c r="T14" s="223"/>
    </row>
    <row r="15" spans="1:20" ht="62.45" customHeight="1" x14ac:dyDescent="0.2">
      <c r="A15" s="239">
        <v>3</v>
      </c>
      <c r="B15" s="206" t="str">
        <f>'01-Mapa de riesgo'!B15:B17</f>
        <v>Tecnología</v>
      </c>
      <c r="C15" s="206" t="str">
        <f>'01-Mapa de riesgo'!C15:C17</f>
        <v xml:space="preserve">Sistemas de información inadecuados para fuentes de información y  la toma de decisiones </v>
      </c>
      <c r="D15" s="206" t="str">
        <f>'01-Mapa de riesgo'!D15:D17</f>
        <v>Los sistemas de información tienen un componente de automatización aún muy bajo para la rendición de cuentas, reportar a entes de control en los tiempos establecidos y soportar la toma de desiciones a nivel estratégico.</v>
      </c>
      <c r="E15" s="206" t="str">
        <f>'01-Mapa de riesgo'!E15:E17</f>
        <v>Debilidad en la articulación del sistema transaccional con el estratégico</v>
      </c>
      <c r="F15" s="206" t="str">
        <f>'01-Mapa de riesgo'!F15:F17</f>
        <v>Retraso en el seguimiento proactivo, baja accesibilidad a la  información que soporta el sistema de gerencia del plan de desarrollo y la estrategia institucional para toma de desiciones oportunas
Incumplimiento del envió  en los tiempos requeridos de los diferentes informes que presenta la universidad</v>
      </c>
      <c r="G15" s="192" t="str">
        <f>'01-Mapa de riesgo'!Q15:Q17</f>
        <v>MODERADO</v>
      </c>
      <c r="H15" s="34" t="str">
        <f>'01-Mapa de riesgo'!R15:R17</f>
        <v>COMPARTIR</v>
      </c>
      <c r="I15" s="129"/>
      <c r="J15" s="241" t="str">
        <f>'01-Mapa de riesgo'!U15:U17</f>
        <v xml:space="preserve">Número de procesos automatizados/Total de procesos identificados </v>
      </c>
      <c r="K15" s="251">
        <f>1/3</f>
        <v>0.33333333333333331</v>
      </c>
      <c r="L15" s="250" t="s">
        <v>380</v>
      </c>
      <c r="M15" s="39" t="str">
        <f>'01-Mapa de riesgo'!M15</f>
        <v>Seguimiento periodico a las solicitudes de información</v>
      </c>
      <c r="N15" s="37" t="str">
        <f>'01-Mapa de riesgo'!N15</f>
        <v>Mensual</v>
      </c>
      <c r="O15" s="37" t="str">
        <f>'01-Mapa de riesgo'!O15</f>
        <v>Preventivo</v>
      </c>
      <c r="P15" s="224" t="s">
        <v>366</v>
      </c>
      <c r="Q15" s="224"/>
      <c r="R15" s="246" t="s">
        <v>370</v>
      </c>
    </row>
    <row r="16" spans="1:20" ht="62.45" customHeight="1" x14ac:dyDescent="0.2">
      <c r="A16" s="240"/>
      <c r="B16" s="206"/>
      <c r="C16" s="206"/>
      <c r="D16" s="206"/>
      <c r="E16" s="206"/>
      <c r="F16" s="206"/>
      <c r="G16" s="192"/>
      <c r="H16" s="34">
        <f>'01-Mapa de riesgo'!R16:R18</f>
        <v>0</v>
      </c>
      <c r="I16" s="129"/>
      <c r="J16" s="242"/>
      <c r="K16" s="252"/>
      <c r="L16" s="250"/>
      <c r="M16" s="39" t="str">
        <f>'01-Mapa de riesgo'!M16</f>
        <v xml:space="preserve">Protocolos de sistema de indicadores </v>
      </c>
      <c r="N16" s="37" t="str">
        <f>'01-Mapa de riesgo'!N16</f>
        <v>Otra</v>
      </c>
      <c r="O16" s="37" t="str">
        <f>'01-Mapa de riesgo'!O16</f>
        <v>Preventivo</v>
      </c>
      <c r="P16" s="224" t="s">
        <v>366</v>
      </c>
      <c r="Q16" s="224"/>
      <c r="R16" s="246"/>
    </row>
    <row r="17" spans="1:18" ht="62.45" customHeight="1" x14ac:dyDescent="0.2">
      <c r="A17" s="240"/>
      <c r="B17" s="206"/>
      <c r="C17" s="206"/>
      <c r="D17" s="206"/>
      <c r="E17" s="206"/>
      <c r="F17" s="206"/>
      <c r="G17" s="192"/>
      <c r="H17" s="34">
        <f>'01-Mapa de riesgo'!R17:R19</f>
        <v>0</v>
      </c>
      <c r="I17" s="129"/>
      <c r="J17" s="243"/>
      <c r="K17" s="252"/>
      <c r="L17" s="250"/>
      <c r="M17" s="39" t="str">
        <f>'01-Mapa de riesgo'!M17</f>
        <v>Acompañamiento a redes de trabajo de los objetivos institucionales.</v>
      </c>
      <c r="N17" s="37" t="str">
        <f>'01-Mapa de riesgo'!N17</f>
        <v>Mensual</v>
      </c>
      <c r="O17" s="37" t="str">
        <f>'01-Mapa de riesgo'!O17</f>
        <v>Preventivo</v>
      </c>
      <c r="P17" s="224" t="s">
        <v>366</v>
      </c>
      <c r="Q17" s="224"/>
      <c r="R17" s="246"/>
    </row>
    <row r="18" spans="1:18" ht="62.45" customHeight="1" x14ac:dyDescent="0.2">
      <c r="A18" s="239">
        <v>4</v>
      </c>
      <c r="B18" s="206" t="str">
        <f>'01-Mapa de riesgo'!B18:B20</f>
        <v>Estratégico</v>
      </c>
      <c r="C18" s="206" t="str">
        <f>'01-Mapa de riesgo'!C18:C20</f>
        <v>Falta de fortalecimiento de la Inteligencia Institucional, vigilancia del contexto y consolidación de los mecanismos para el uso de la misma</v>
      </c>
      <c r="D18" s="206" t="str">
        <f>'01-Mapa de riesgo'!D18:D20</f>
        <v>No exiten un proceso consolidado que permita la vigilancia distribuidad en toda la institución. 
Sólo se dan actividades desarrolladas en temas puntuales.
Existen metodologías para la inteligencia institucional, sin embargo es necesario fortalecer su trabajo articulado y el soporte tecnológico para la misma.</v>
      </c>
      <c r="E18" s="206" t="str">
        <f>'01-Mapa de riesgo'!E18:E20</f>
        <v xml:space="preserve">Debilidad en la apropiacion de las políticas, mecanismos y herramientas del sistema de vigilancia 
</v>
      </c>
      <c r="F18" s="206" t="str">
        <f>'01-Mapa de riesgo'!F18:F20</f>
        <v>Falta de competitividad 
Toma de decisiones no pertinentes con poco soporte en la información del contexto.
Pérdida de oportunidades para acceder a recursos y participación de proyectos.</v>
      </c>
      <c r="G18" s="192" t="str">
        <f>'01-Mapa de riesgo'!Q18:Q20</f>
        <v>MODERADO</v>
      </c>
      <c r="H18" s="34" t="str">
        <f>'01-Mapa de riesgo'!R18:R20</f>
        <v>REDUCIR</v>
      </c>
      <c r="I18" s="129"/>
      <c r="J18" s="241" t="str">
        <f>'01-Mapa de riesgo'!U18:U20</f>
        <v>Decisiones tomadas / Número de informes socializados
Informes presentados del contexto 
Dependencias socializadas/Total de dependencias</v>
      </c>
      <c r="K18" s="252" t="s">
        <v>381</v>
      </c>
      <c r="L18" s="250" t="s">
        <v>382</v>
      </c>
      <c r="M18" s="39" t="str">
        <f>'01-Mapa de riesgo'!M18</f>
        <v>Reuniones del  grupo de análisis, con reuniones periodicas sobre temas del contexto.</v>
      </c>
      <c r="N18" s="37" t="str">
        <f>'01-Mapa de riesgo'!N18</f>
        <v>Trimestral</v>
      </c>
      <c r="O18" s="37" t="str">
        <f>'01-Mapa de riesgo'!O18</f>
        <v>Preventivo</v>
      </c>
      <c r="P18" s="224" t="s">
        <v>366</v>
      </c>
      <c r="Q18" s="224"/>
      <c r="R18" s="246" t="s">
        <v>370</v>
      </c>
    </row>
    <row r="19" spans="1:18" ht="62.45" customHeight="1" x14ac:dyDescent="0.2">
      <c r="A19" s="240"/>
      <c r="B19" s="206"/>
      <c r="C19" s="206"/>
      <c r="D19" s="206"/>
      <c r="E19" s="206"/>
      <c r="F19" s="206"/>
      <c r="G19" s="192"/>
      <c r="H19" s="34" t="str">
        <f>'01-Mapa de riesgo'!R19:R21</f>
        <v>REDUCIR</v>
      </c>
      <c r="I19" s="129"/>
      <c r="J19" s="242"/>
      <c r="K19" s="252"/>
      <c r="L19" s="250"/>
      <c r="M19" s="39" t="str">
        <f>'01-Mapa de riesgo'!M19</f>
        <v>Procedimiento vigilancia del contexto</v>
      </c>
      <c r="N19" s="37" t="str">
        <f>'01-Mapa de riesgo'!N19</f>
        <v>Anual</v>
      </c>
      <c r="O19" s="37" t="str">
        <f>'01-Mapa de riesgo'!O19</f>
        <v>Preventivo</v>
      </c>
      <c r="P19" s="224" t="s">
        <v>366</v>
      </c>
      <c r="Q19" s="224"/>
      <c r="R19" s="246"/>
    </row>
    <row r="20" spans="1:18" ht="62.45" customHeight="1" x14ac:dyDescent="0.2">
      <c r="A20" s="240"/>
      <c r="B20" s="206"/>
      <c r="C20" s="206"/>
      <c r="D20" s="206"/>
      <c r="E20" s="206"/>
      <c r="F20" s="206"/>
      <c r="G20" s="192"/>
      <c r="H20" s="34" t="str">
        <f>'01-Mapa de riesgo'!R20:R22</f>
        <v>REDUCIR</v>
      </c>
      <c r="I20" s="129"/>
      <c r="J20" s="243"/>
      <c r="K20" s="252"/>
      <c r="L20" s="250"/>
      <c r="M20" s="39" t="str">
        <f>'01-Mapa de riesgo'!M20</f>
        <v>Reuniones del Comité del sistema de Gerencia del PDI</v>
      </c>
      <c r="N20" s="37" t="str">
        <f>'01-Mapa de riesgo'!N20</f>
        <v>Trimestral</v>
      </c>
      <c r="O20" s="37" t="str">
        <f>'01-Mapa de riesgo'!O20</f>
        <v>Direccion</v>
      </c>
      <c r="P20" s="224" t="s">
        <v>366</v>
      </c>
      <c r="Q20" s="224"/>
      <c r="R20" s="246"/>
    </row>
    <row r="21" spans="1:18" ht="62.45" customHeight="1" x14ac:dyDescent="0.2">
      <c r="A21" s="239">
        <v>5</v>
      </c>
      <c r="B21" s="206" t="str">
        <f>'01-Mapa de riesgo'!B21:B23</f>
        <v>Operacional</v>
      </c>
      <c r="C21" s="206" t="str">
        <f>'01-Mapa de riesgo'!C21:C23</f>
        <v xml:space="preserve">Presión a la Planta Física por compromisos en proyectos no articulados con la planeación del área Gestión Estratégica del Campus </v>
      </c>
      <c r="D21" s="206" t="str">
        <f>'01-Mapa de riesgo'!D21:D23</f>
        <v>Diferentes dependencias de la Institución presentan y ejecutan proyectos con entidades externas  en las cuales se adquieren compromisos de disponibilidad de espacios sin la validación respectiva de la Oficina de Planeación</v>
      </c>
      <c r="E21" s="206" t="str">
        <f>'01-Mapa de riesgo'!E21:E23</f>
        <v xml:space="preserve">*Falta de un procedimiento donde se involucren todos los elementos constitutivos de un proyecto como lo es los elementos de infraestructura
</v>
      </c>
      <c r="F21" s="206" t="str">
        <f>'01-Mapa de riesgo'!F21:F23</f>
        <v>*Imagen de la universidad por incumplimiento
*Posibles hallazgos por falta de planeación e incumplimiento
*Presión a los recursos económicos dentro de una vigencia
*Reprocesos y sobrecarga en el trabajo</v>
      </c>
      <c r="G21" s="192" t="str">
        <f>'01-Mapa de riesgo'!Q21:Q23</f>
        <v>GRAVE</v>
      </c>
      <c r="H21" s="34" t="str">
        <f>'01-Mapa de riesgo'!R21:R23</f>
        <v>REDUCIR</v>
      </c>
      <c r="I21" s="129" t="s">
        <v>384</v>
      </c>
      <c r="J21" s="241" t="str">
        <f>'01-Mapa de riesgo'!U21:U23</f>
        <v>Espacios efectivamente habilitados / Número de solicitudes de disponibilidad de espacios</v>
      </c>
      <c r="K21" s="254">
        <v>0.92449999999999999</v>
      </c>
      <c r="L21" s="250" t="s">
        <v>383</v>
      </c>
      <c r="M21" s="39" t="str">
        <f>'01-Mapa de riesgo'!M21</f>
        <v xml:space="preserve">
Se cuenta con el procedimiento del área de Asesoría para la Planeación Académica 113-PAC-01 Análisis del sector educativo, en el cual una de sus actividades analiza la incidencia de la creación de nuevos programas en los factores de capacidades. 
</v>
      </c>
      <c r="N21" s="37" t="str">
        <f>'01-Mapa de riesgo'!N21</f>
        <v>Otra</v>
      </c>
      <c r="O21" s="37" t="str">
        <f>'01-Mapa de riesgo'!O21</f>
        <v>Preventivo</v>
      </c>
      <c r="P21" s="224" t="s">
        <v>366</v>
      </c>
      <c r="Q21" s="224"/>
      <c r="R21" s="246" t="s">
        <v>370</v>
      </c>
    </row>
    <row r="22" spans="1:18" ht="62.45" customHeight="1" x14ac:dyDescent="0.2">
      <c r="A22" s="240"/>
      <c r="B22" s="206"/>
      <c r="C22" s="206"/>
      <c r="D22" s="206"/>
      <c r="E22" s="206"/>
      <c r="F22" s="206"/>
      <c r="G22" s="192"/>
      <c r="H22" s="34" t="str">
        <f>'01-Mapa de riesgo'!R22:R24</f>
        <v>REDUCIR</v>
      </c>
      <c r="I22" s="129"/>
      <c r="J22" s="242"/>
      <c r="K22" s="252"/>
      <c r="L22" s="250"/>
      <c r="M22" s="39" t="str">
        <f>'01-Mapa de riesgo'!M22</f>
        <v>N.a</v>
      </c>
      <c r="N22" s="37">
        <f>'01-Mapa de riesgo'!N22</f>
        <v>0</v>
      </c>
      <c r="O22" s="37">
        <f>'01-Mapa de riesgo'!O22</f>
        <v>0</v>
      </c>
      <c r="P22" s="224" t="s">
        <v>366</v>
      </c>
      <c r="Q22" s="224"/>
      <c r="R22" s="246"/>
    </row>
    <row r="23" spans="1:18" ht="62.45" customHeight="1" x14ac:dyDescent="0.2">
      <c r="A23" s="240"/>
      <c r="B23" s="206"/>
      <c r="C23" s="206"/>
      <c r="D23" s="206"/>
      <c r="E23" s="206"/>
      <c r="F23" s="206"/>
      <c r="G23" s="192"/>
      <c r="H23" s="34" t="str">
        <f>'01-Mapa de riesgo'!R23:R25</f>
        <v>COMPARTIR</v>
      </c>
      <c r="I23" s="129"/>
      <c r="J23" s="243"/>
      <c r="K23" s="252"/>
      <c r="L23" s="250"/>
      <c r="M23" s="39" t="str">
        <f>'01-Mapa de riesgo'!S25</f>
        <v>Realizar revisión y actualización al Manual del Sistema de Gerencia del PDI, y socializar a las redes de trabajo el mismo</v>
      </c>
      <c r="N23" s="37" t="str">
        <f>'01-Mapa de riesgo'!T25</f>
        <v xml:space="preserve">Oficina de Planeación y redes de trabajo </v>
      </c>
      <c r="O23" s="37">
        <f>'01-Mapa de riesgo'!O23</f>
        <v>0</v>
      </c>
      <c r="P23" s="224" t="s">
        <v>366</v>
      </c>
      <c r="Q23" s="224"/>
      <c r="R23" s="246"/>
    </row>
    <row r="24" spans="1:18" ht="79.5" customHeight="1" x14ac:dyDescent="0.2">
      <c r="A24" s="239">
        <v>6</v>
      </c>
      <c r="B24" s="206" t="str">
        <f>'01-Mapa de riesgo'!B24:B26</f>
        <v>Cumplimiento</v>
      </c>
      <c r="C24" s="206" t="str">
        <f>'01-Mapa de riesgo'!C24:C26</f>
        <v>Incumplimiento de los retos planteados en el PDI</v>
      </c>
      <c r="D24" s="206" t="str">
        <f>'01-Mapa de riesgo'!D24:D26</f>
        <v xml:space="preserve">No se cumplan con los lineamientos planteados en el Sistema de Gerencia del PDI para garantizar la gestión efectiva del mismo </v>
      </c>
      <c r="E24" s="206" t="str">
        <f>'01-Mapa de riesgo'!E24:E26</f>
        <v xml:space="preserve">Seguimiento inapropiado de los retos del PDI
Reporte ausente e  inadecuado por parte de las redes de trabajo del PDI
Falta de capacitación frente al tema del reporte 
Baja calidad del reporte a los retos estratégicos del PDI
</v>
      </c>
      <c r="F24" s="206" t="str">
        <f>'01-Mapa de riesgo'!F24:F26</f>
        <v xml:space="preserve">Hallazgos por parte de los entes de control
Reprocesos en el reporte
Incumplimiento de los retos planteados en el PDI
Ausencia de información para la toma de decisiones 
</v>
      </c>
      <c r="G24" s="192" t="str">
        <f>'01-Mapa de riesgo'!Q24:Q26</f>
        <v>MODERADO</v>
      </c>
      <c r="H24" s="34" t="str">
        <f>'01-Mapa de riesgo'!R24:R26</f>
        <v>COMPARTIR</v>
      </c>
      <c r="I24" s="129" t="s">
        <v>371</v>
      </c>
      <c r="J24" s="241" t="str">
        <f>'01-Mapa de riesgo'!U24:U26</f>
        <v xml:space="preserve">Nivel cumplimiento del PDI en sus tres nivel
Nivel de apropiación de los parámetros del sistema de información estratégico
</v>
      </c>
      <c r="K24" s="252" t="s">
        <v>373</v>
      </c>
      <c r="L24" s="250" t="s">
        <v>374</v>
      </c>
      <c r="M24" s="39" t="str">
        <f>'01-Mapa de riesgo'!M24</f>
        <v xml:space="preserve">Sistema de gerencia del Plan de Desarrollo Insitucional </v>
      </c>
      <c r="N24" s="37" t="str">
        <f>'01-Mapa de riesgo'!N24</f>
        <v>Mensual</v>
      </c>
      <c r="O24" s="37" t="str">
        <f>'01-Mapa de riesgo'!O24</f>
        <v>Direccion</v>
      </c>
      <c r="P24" s="224" t="s">
        <v>366</v>
      </c>
      <c r="Q24" s="224"/>
      <c r="R24" s="246" t="s">
        <v>375</v>
      </c>
    </row>
    <row r="25" spans="1:18" ht="97.5" customHeight="1" x14ac:dyDescent="0.2">
      <c r="A25" s="240"/>
      <c r="B25" s="206"/>
      <c r="C25" s="206"/>
      <c r="D25" s="206"/>
      <c r="E25" s="206"/>
      <c r="F25" s="206"/>
      <c r="G25" s="192"/>
      <c r="H25" s="34" t="str">
        <f>'01-Mapa de riesgo'!R25:R27</f>
        <v>COMPARTIR</v>
      </c>
      <c r="I25" s="129"/>
      <c r="J25" s="242"/>
      <c r="K25" s="252"/>
      <c r="L25" s="250"/>
      <c r="M25" s="39" t="str">
        <f>'01-Mapa de riesgo'!M25</f>
        <v>Sistema de información para el PDI</v>
      </c>
      <c r="N25" s="37" t="str">
        <f>'01-Mapa de riesgo'!N25</f>
        <v>Mensual</v>
      </c>
      <c r="O25" s="37" t="str">
        <f>'01-Mapa de riesgo'!O25</f>
        <v>Preventivo</v>
      </c>
      <c r="P25" s="224" t="s">
        <v>366</v>
      </c>
      <c r="Q25" s="224"/>
      <c r="R25" s="246"/>
    </row>
    <row r="26" spans="1:18" ht="129" customHeight="1" thickBot="1" x14ac:dyDescent="0.25">
      <c r="A26" s="245"/>
      <c r="B26" s="244"/>
      <c r="C26" s="244"/>
      <c r="D26" s="244"/>
      <c r="E26" s="244"/>
      <c r="F26" s="244"/>
      <c r="G26" s="222"/>
      <c r="H26" s="35" t="str">
        <f>'01-Mapa de riesgo'!R26:R28</f>
        <v>COMPARTIR</v>
      </c>
      <c r="I26" s="130"/>
      <c r="J26" s="253"/>
      <c r="K26" s="255"/>
      <c r="L26" s="256"/>
      <c r="M26" s="40" t="str">
        <f>'01-Mapa de riesgo'!M26</f>
        <v>Comité del Sistema de Gerencia del PDI</v>
      </c>
      <c r="N26" s="38" t="str">
        <f>'01-Mapa de riesgo'!N26</f>
        <v>Trimestral</v>
      </c>
      <c r="O26" s="38" t="str">
        <f>'01-Mapa de riesgo'!O26</f>
        <v>Preventivo</v>
      </c>
      <c r="P26" s="248" t="s">
        <v>366</v>
      </c>
      <c r="Q26" s="249"/>
      <c r="R26" s="247"/>
    </row>
    <row r="27" spans="1:18" x14ac:dyDescent="0.2">
      <c r="A27" s="32"/>
      <c r="B27" s="36"/>
      <c r="C27" s="36"/>
      <c r="D27" s="36"/>
      <c r="E27" s="36"/>
      <c r="F27" s="36"/>
      <c r="G27" s="36"/>
      <c r="H27" s="32"/>
      <c r="I27" s="32"/>
      <c r="J27" s="32"/>
      <c r="K27" s="32"/>
      <c r="L27" s="32"/>
      <c r="M27" s="32"/>
      <c r="N27" s="32"/>
      <c r="O27" s="32"/>
      <c r="P27" s="32"/>
      <c r="Q27" s="32"/>
      <c r="R27" s="32"/>
    </row>
    <row r="28" spans="1:18" x14ac:dyDescent="0.2">
      <c r="A28" s="32"/>
      <c r="B28" s="36"/>
      <c r="C28" s="36"/>
      <c r="D28" s="36"/>
      <c r="E28" s="36"/>
      <c r="F28" s="36"/>
      <c r="G28" s="36"/>
      <c r="H28" s="32"/>
      <c r="I28" s="32"/>
      <c r="J28" s="32"/>
      <c r="K28" s="32"/>
      <c r="L28" s="32"/>
      <c r="M28" s="32"/>
      <c r="N28" s="32"/>
      <c r="O28" s="32"/>
      <c r="P28" s="32"/>
      <c r="Q28" s="32"/>
      <c r="R28" s="32"/>
    </row>
    <row r="29" spans="1:18" x14ac:dyDescent="0.2">
      <c r="A29" s="32"/>
      <c r="B29" s="36"/>
      <c r="C29" s="36"/>
      <c r="D29" s="36"/>
      <c r="E29" s="36"/>
      <c r="F29" s="36"/>
      <c r="G29" s="36"/>
      <c r="H29" s="32"/>
      <c r="I29" s="32"/>
      <c r="J29" s="32"/>
      <c r="K29" s="32"/>
      <c r="L29" s="32"/>
      <c r="M29" s="32"/>
      <c r="N29" s="32"/>
      <c r="O29" s="32"/>
      <c r="P29" s="32"/>
      <c r="Q29" s="32"/>
      <c r="R29" s="32"/>
    </row>
    <row r="30" spans="1:18" x14ac:dyDescent="0.2">
      <c r="A30" s="32"/>
      <c r="B30" s="36"/>
      <c r="C30" s="36"/>
      <c r="D30" s="36"/>
      <c r="E30" s="36"/>
      <c r="F30" s="36"/>
      <c r="G30" s="36"/>
      <c r="H30" s="32"/>
      <c r="I30" s="32"/>
      <c r="J30" s="32"/>
      <c r="K30" s="32"/>
      <c r="L30" s="32"/>
      <c r="M30" s="32"/>
      <c r="N30" s="32"/>
      <c r="O30" s="32"/>
      <c r="P30" s="32"/>
      <c r="Q30" s="32"/>
      <c r="R30" s="32"/>
    </row>
    <row r="31" spans="1:18" x14ac:dyDescent="0.2">
      <c r="A31" s="32"/>
      <c r="B31" s="36"/>
      <c r="C31" s="36"/>
      <c r="D31" s="36"/>
      <c r="E31" s="36"/>
      <c r="F31" s="36"/>
      <c r="G31" s="36"/>
      <c r="H31" s="32"/>
      <c r="I31" s="32"/>
      <c r="J31" s="32"/>
      <c r="K31" s="32"/>
      <c r="L31" s="32"/>
      <c r="M31" s="32"/>
      <c r="N31" s="32"/>
      <c r="O31" s="32"/>
      <c r="P31" s="32"/>
      <c r="Q31" s="32"/>
      <c r="R31" s="32"/>
    </row>
    <row r="32" spans="1:18" x14ac:dyDescent="0.2">
      <c r="A32" s="32"/>
      <c r="B32" s="36"/>
      <c r="C32" s="36"/>
      <c r="D32" s="36"/>
      <c r="E32" s="36"/>
      <c r="F32" s="36"/>
      <c r="G32" s="36"/>
      <c r="H32" s="32"/>
      <c r="I32" s="32"/>
      <c r="J32" s="32"/>
      <c r="K32" s="32"/>
      <c r="L32" s="32"/>
      <c r="M32" s="32"/>
      <c r="N32" s="32"/>
      <c r="O32" s="32"/>
      <c r="P32" s="32"/>
      <c r="Q32" s="32"/>
      <c r="R32" s="32"/>
    </row>
    <row r="33" spans="1:18" x14ac:dyDescent="0.2">
      <c r="A33" s="32"/>
      <c r="B33" s="36"/>
      <c r="C33" s="36"/>
      <c r="D33" s="36"/>
      <c r="E33" s="36"/>
      <c r="F33" s="36"/>
      <c r="G33" s="36"/>
      <c r="H33" s="32"/>
      <c r="I33" s="32"/>
      <c r="J33" s="32"/>
      <c r="K33" s="32"/>
      <c r="L33" s="32"/>
      <c r="M33" s="32"/>
      <c r="N33" s="32"/>
      <c r="O33" s="32"/>
      <c r="P33" s="32"/>
      <c r="Q33" s="32"/>
      <c r="R33" s="32"/>
    </row>
    <row r="34" spans="1:18" x14ac:dyDescent="0.2">
      <c r="A34" s="32"/>
      <c r="B34" s="36"/>
      <c r="C34" s="36"/>
      <c r="D34" s="36"/>
      <c r="E34" s="36"/>
      <c r="F34" s="36"/>
      <c r="G34" s="36"/>
      <c r="H34" s="32"/>
      <c r="I34" s="32"/>
      <c r="J34" s="32"/>
      <c r="K34" s="32"/>
      <c r="L34" s="32"/>
      <c r="M34" s="32"/>
      <c r="N34" s="32"/>
      <c r="O34" s="32"/>
      <c r="P34" s="32"/>
      <c r="Q34" s="32"/>
      <c r="R34" s="32"/>
    </row>
    <row r="35" spans="1:18" x14ac:dyDescent="0.2">
      <c r="A35" s="32"/>
      <c r="B35" s="36"/>
      <c r="C35" s="36"/>
      <c r="D35" s="36"/>
      <c r="E35" s="36"/>
      <c r="F35" s="36"/>
      <c r="G35" s="36"/>
      <c r="H35" s="32"/>
      <c r="I35" s="32"/>
      <c r="J35" s="32"/>
      <c r="K35" s="32"/>
      <c r="L35" s="32"/>
      <c r="M35" s="32"/>
      <c r="N35" s="32"/>
      <c r="O35" s="32"/>
      <c r="P35" s="32"/>
      <c r="Q35" s="32"/>
      <c r="R35" s="32"/>
    </row>
    <row r="36" spans="1:18" x14ac:dyDescent="0.2">
      <c r="A36" s="32"/>
      <c r="B36" s="36"/>
      <c r="C36" s="36"/>
      <c r="D36" s="36"/>
      <c r="E36" s="36"/>
      <c r="F36" s="36"/>
      <c r="G36" s="36"/>
      <c r="H36" s="32"/>
      <c r="I36" s="32"/>
      <c r="J36" s="32"/>
      <c r="K36" s="32"/>
      <c r="L36" s="32"/>
      <c r="M36" s="32"/>
      <c r="N36" s="32"/>
      <c r="O36" s="32"/>
      <c r="P36" s="32"/>
      <c r="Q36" s="32"/>
      <c r="R36" s="32"/>
    </row>
    <row r="37" spans="1:18" x14ac:dyDescent="0.2">
      <c r="A37" s="32"/>
      <c r="B37" s="36"/>
      <c r="C37" s="36"/>
      <c r="D37" s="36"/>
      <c r="E37" s="36"/>
      <c r="F37" s="36"/>
      <c r="G37" s="36"/>
      <c r="H37" s="32"/>
      <c r="I37" s="32"/>
      <c r="J37" s="32"/>
      <c r="K37" s="32"/>
      <c r="L37" s="32"/>
      <c r="M37" s="32"/>
      <c r="N37" s="32"/>
      <c r="O37" s="32"/>
      <c r="P37" s="32"/>
      <c r="Q37" s="32"/>
      <c r="R37" s="32"/>
    </row>
    <row r="38" spans="1:18" x14ac:dyDescent="0.2">
      <c r="A38" s="32"/>
      <c r="B38" s="36"/>
      <c r="C38" s="36"/>
      <c r="D38" s="36"/>
      <c r="E38" s="36"/>
      <c r="F38" s="36"/>
      <c r="G38" s="36"/>
      <c r="H38" s="32"/>
      <c r="I38" s="32"/>
      <c r="J38" s="32"/>
      <c r="K38" s="32"/>
      <c r="L38" s="32"/>
      <c r="M38" s="32"/>
      <c r="N38" s="32"/>
      <c r="O38" s="32"/>
      <c r="P38" s="32"/>
      <c r="Q38" s="32"/>
      <c r="R38" s="32"/>
    </row>
    <row r="39" spans="1:18" x14ac:dyDescent="0.2">
      <c r="A39" s="32"/>
      <c r="B39" s="36"/>
      <c r="C39" s="36"/>
      <c r="D39" s="36"/>
      <c r="E39" s="36"/>
      <c r="F39" s="36"/>
      <c r="G39" s="36"/>
      <c r="H39" s="32"/>
      <c r="I39" s="32"/>
      <c r="J39" s="32"/>
      <c r="K39" s="32"/>
      <c r="L39" s="32"/>
      <c r="M39" s="32"/>
      <c r="N39" s="32"/>
      <c r="O39" s="32"/>
      <c r="P39" s="32"/>
      <c r="Q39" s="32"/>
      <c r="R39" s="32"/>
    </row>
    <row r="40" spans="1:18" x14ac:dyDescent="0.2">
      <c r="A40" s="32"/>
      <c r="B40" s="36"/>
      <c r="C40" s="36"/>
      <c r="D40" s="36"/>
      <c r="E40" s="36"/>
      <c r="F40" s="36"/>
      <c r="G40" s="36"/>
      <c r="H40" s="32"/>
      <c r="I40" s="32"/>
      <c r="J40" s="32"/>
      <c r="K40" s="32"/>
      <c r="L40" s="32"/>
      <c r="M40" s="32"/>
      <c r="N40" s="32"/>
      <c r="O40" s="32"/>
      <c r="P40" s="32"/>
      <c r="Q40" s="32"/>
      <c r="R40" s="32"/>
    </row>
    <row r="41" spans="1:18" x14ac:dyDescent="0.2">
      <c r="A41" s="32"/>
      <c r="B41" s="36"/>
      <c r="C41" s="36"/>
      <c r="D41" s="36"/>
      <c r="E41" s="36"/>
      <c r="F41" s="36"/>
      <c r="G41" s="36"/>
      <c r="H41" s="32"/>
      <c r="I41" s="32"/>
      <c r="J41" s="32"/>
      <c r="K41" s="32"/>
      <c r="L41" s="32"/>
      <c r="M41" s="32"/>
      <c r="N41" s="32"/>
      <c r="O41" s="32"/>
      <c r="P41" s="32"/>
      <c r="Q41" s="32"/>
      <c r="R41" s="32"/>
    </row>
    <row r="42" spans="1:18" x14ac:dyDescent="0.2">
      <c r="A42" s="32"/>
      <c r="B42" s="36"/>
      <c r="C42" s="36"/>
      <c r="D42" s="36"/>
      <c r="E42" s="36"/>
      <c r="F42" s="36"/>
      <c r="G42" s="36"/>
      <c r="H42" s="32"/>
      <c r="I42" s="32"/>
      <c r="J42" s="32"/>
      <c r="K42" s="32"/>
      <c r="L42" s="32"/>
      <c r="M42" s="32"/>
      <c r="N42" s="32"/>
      <c r="O42" s="32"/>
      <c r="P42" s="32"/>
      <c r="Q42" s="32"/>
      <c r="R42" s="32"/>
    </row>
    <row r="43" spans="1:18" x14ac:dyDescent="0.2">
      <c r="A43" s="32"/>
      <c r="B43" s="36"/>
      <c r="C43" s="36"/>
      <c r="D43" s="36"/>
      <c r="E43" s="36"/>
      <c r="F43" s="36"/>
      <c r="G43" s="36"/>
      <c r="H43" s="32"/>
      <c r="I43" s="32"/>
      <c r="J43" s="32"/>
      <c r="K43" s="32"/>
      <c r="L43" s="32"/>
      <c r="M43" s="32"/>
      <c r="N43" s="32"/>
      <c r="O43" s="32"/>
      <c r="P43" s="32"/>
      <c r="Q43" s="32"/>
      <c r="R43" s="32"/>
    </row>
    <row r="44" spans="1:18" x14ac:dyDescent="0.2">
      <c r="A44" s="32"/>
      <c r="B44" s="36"/>
      <c r="C44" s="36"/>
      <c r="D44" s="36"/>
      <c r="E44" s="36"/>
      <c r="F44" s="36"/>
      <c r="G44" s="36"/>
      <c r="H44" s="32"/>
      <c r="I44" s="32"/>
      <c r="J44" s="32"/>
      <c r="K44" s="32"/>
      <c r="L44" s="32"/>
      <c r="M44" s="32"/>
      <c r="N44" s="32"/>
      <c r="O44" s="32"/>
      <c r="P44" s="32"/>
      <c r="Q44" s="32"/>
      <c r="R44" s="32"/>
    </row>
    <row r="45" spans="1:18" x14ac:dyDescent="0.2">
      <c r="A45" s="32"/>
      <c r="B45" s="36"/>
      <c r="C45" s="36"/>
      <c r="D45" s="36"/>
      <c r="E45" s="36"/>
      <c r="F45" s="36"/>
      <c r="G45" s="36"/>
      <c r="H45" s="32"/>
      <c r="I45" s="32"/>
      <c r="J45" s="32"/>
      <c r="K45" s="32"/>
      <c r="L45" s="32"/>
      <c r="M45" s="32"/>
      <c r="N45" s="32"/>
      <c r="O45" s="32"/>
      <c r="P45" s="32"/>
      <c r="Q45" s="32"/>
      <c r="R45" s="32"/>
    </row>
    <row r="46" spans="1:18" x14ac:dyDescent="0.2">
      <c r="A46" s="32"/>
      <c r="B46" s="36"/>
      <c r="C46" s="36"/>
      <c r="D46" s="36"/>
      <c r="E46" s="36"/>
      <c r="F46" s="36"/>
      <c r="G46" s="36"/>
      <c r="H46" s="32"/>
      <c r="I46" s="32"/>
      <c r="J46" s="32"/>
      <c r="K46" s="32"/>
      <c r="L46" s="32"/>
      <c r="M46" s="32"/>
      <c r="N46" s="32"/>
      <c r="O46" s="32"/>
      <c r="P46" s="32"/>
      <c r="Q46" s="32"/>
      <c r="R46" s="32"/>
    </row>
    <row r="47" spans="1:18" x14ac:dyDescent="0.2">
      <c r="A47" s="32"/>
      <c r="B47" s="36"/>
      <c r="C47" s="36"/>
      <c r="D47" s="36"/>
      <c r="E47" s="36"/>
      <c r="F47" s="36"/>
      <c r="G47" s="36"/>
      <c r="H47" s="32"/>
      <c r="I47" s="32"/>
      <c r="J47" s="32"/>
      <c r="K47" s="32"/>
      <c r="L47" s="32"/>
      <c r="M47" s="32"/>
      <c r="N47" s="32"/>
      <c r="O47" s="32"/>
      <c r="P47" s="32"/>
      <c r="Q47" s="32"/>
      <c r="R47" s="32"/>
    </row>
    <row r="48" spans="1:18" x14ac:dyDescent="0.2">
      <c r="A48" s="32"/>
      <c r="B48" s="36"/>
      <c r="C48" s="36"/>
      <c r="D48" s="36"/>
      <c r="E48" s="36"/>
      <c r="F48" s="36"/>
      <c r="G48" s="36"/>
      <c r="H48" s="32"/>
      <c r="I48" s="32"/>
      <c r="J48" s="32"/>
      <c r="K48" s="32"/>
      <c r="L48" s="32"/>
      <c r="M48" s="32"/>
      <c r="N48" s="32"/>
      <c r="O48" s="32"/>
      <c r="P48" s="32"/>
      <c r="Q48" s="32"/>
      <c r="R48" s="32"/>
    </row>
    <row r="49" spans="1:18" x14ac:dyDescent="0.2">
      <c r="A49" s="32"/>
      <c r="B49" s="36"/>
      <c r="C49" s="36"/>
      <c r="D49" s="36"/>
      <c r="E49" s="36"/>
      <c r="F49" s="36"/>
      <c r="G49" s="36"/>
      <c r="H49" s="32"/>
      <c r="I49" s="32"/>
      <c r="J49" s="32"/>
      <c r="K49" s="32"/>
      <c r="L49" s="32"/>
      <c r="M49" s="32"/>
      <c r="N49" s="32"/>
      <c r="O49" s="32"/>
      <c r="P49" s="32"/>
      <c r="Q49" s="32"/>
      <c r="R49" s="32"/>
    </row>
    <row r="50" spans="1:18" x14ac:dyDescent="0.2">
      <c r="A50" s="32"/>
      <c r="B50" s="36"/>
      <c r="C50" s="36"/>
      <c r="D50" s="36"/>
      <c r="E50" s="36"/>
      <c r="F50" s="36"/>
      <c r="G50" s="36"/>
      <c r="H50" s="32"/>
      <c r="I50" s="32"/>
      <c r="J50" s="32"/>
      <c r="K50" s="32"/>
      <c r="L50" s="32"/>
      <c r="M50" s="32"/>
      <c r="N50" s="32"/>
      <c r="O50" s="32"/>
      <c r="P50" s="32"/>
      <c r="Q50" s="32"/>
      <c r="R50" s="32"/>
    </row>
    <row r="51" spans="1:18" x14ac:dyDescent="0.2">
      <c r="A51" s="32"/>
      <c r="B51" s="36"/>
      <c r="C51" s="36"/>
      <c r="D51" s="36"/>
      <c r="E51" s="36"/>
      <c r="F51" s="36"/>
      <c r="G51" s="36"/>
      <c r="H51" s="32"/>
      <c r="I51" s="32"/>
      <c r="J51" s="32"/>
      <c r="K51" s="32"/>
      <c r="L51" s="32"/>
      <c r="M51" s="32"/>
      <c r="N51" s="32"/>
      <c r="O51" s="32"/>
      <c r="P51" s="32"/>
      <c r="Q51" s="32"/>
      <c r="R51" s="32"/>
    </row>
    <row r="52" spans="1:18" x14ac:dyDescent="0.2">
      <c r="A52" s="32"/>
      <c r="B52" s="36"/>
      <c r="C52" s="36"/>
      <c r="D52" s="36"/>
      <c r="E52" s="36"/>
      <c r="F52" s="36"/>
      <c r="G52" s="36"/>
      <c r="H52" s="32"/>
      <c r="I52" s="32"/>
      <c r="J52" s="32"/>
      <c r="K52" s="32"/>
      <c r="L52" s="32"/>
      <c r="M52" s="32"/>
      <c r="N52" s="32"/>
      <c r="O52" s="32"/>
      <c r="P52" s="32"/>
      <c r="Q52" s="32"/>
      <c r="R52" s="32"/>
    </row>
    <row r="53" spans="1:18" x14ac:dyDescent="0.2">
      <c r="A53" s="32"/>
      <c r="B53" s="36"/>
      <c r="C53" s="36"/>
      <c r="D53" s="36"/>
      <c r="E53" s="36"/>
      <c r="F53" s="36"/>
      <c r="G53" s="36"/>
      <c r="H53" s="32"/>
      <c r="I53" s="32"/>
      <c r="J53" s="32"/>
      <c r="K53" s="32"/>
      <c r="L53" s="32"/>
      <c r="M53" s="32"/>
      <c r="N53" s="32"/>
      <c r="O53" s="32"/>
      <c r="P53" s="32"/>
      <c r="Q53" s="32"/>
      <c r="R53" s="32"/>
    </row>
    <row r="54" spans="1:18" x14ac:dyDescent="0.2">
      <c r="A54" s="32"/>
      <c r="B54" s="36"/>
      <c r="C54" s="36"/>
      <c r="D54" s="36"/>
      <c r="E54" s="36"/>
      <c r="F54" s="36"/>
      <c r="G54" s="36"/>
      <c r="H54" s="32"/>
      <c r="I54" s="32"/>
      <c r="J54" s="32"/>
      <c r="K54" s="32"/>
      <c r="L54" s="32"/>
      <c r="M54" s="32"/>
      <c r="N54" s="32"/>
      <c r="O54" s="32"/>
      <c r="P54" s="32"/>
      <c r="Q54" s="32"/>
      <c r="R54" s="32"/>
    </row>
    <row r="55" spans="1:18" x14ac:dyDescent="0.2">
      <c r="A55" s="32"/>
      <c r="B55" s="36"/>
      <c r="C55" s="36"/>
      <c r="D55" s="36"/>
      <c r="E55" s="36"/>
      <c r="F55" s="36"/>
      <c r="G55" s="36"/>
      <c r="H55" s="32"/>
      <c r="I55" s="32"/>
      <c r="J55" s="32"/>
      <c r="K55" s="32"/>
      <c r="L55" s="32"/>
      <c r="M55" s="32"/>
      <c r="N55" s="32"/>
      <c r="O55" s="32"/>
      <c r="P55" s="32"/>
      <c r="Q55" s="32"/>
      <c r="R55" s="32"/>
    </row>
    <row r="56" spans="1:18" x14ac:dyDescent="0.2">
      <c r="A56" s="32"/>
      <c r="B56" s="36"/>
      <c r="C56" s="36"/>
      <c r="D56" s="36"/>
      <c r="E56" s="36"/>
      <c r="F56" s="36"/>
      <c r="G56" s="36"/>
      <c r="H56" s="32"/>
      <c r="I56" s="32"/>
      <c r="J56" s="32"/>
      <c r="K56" s="32"/>
      <c r="L56" s="32"/>
      <c r="M56" s="32"/>
      <c r="N56" s="32"/>
      <c r="O56" s="32"/>
      <c r="P56" s="32"/>
      <c r="Q56" s="32"/>
      <c r="R56" s="32"/>
    </row>
    <row r="57" spans="1:18" x14ac:dyDescent="0.2">
      <c r="A57" s="32"/>
      <c r="B57" s="36"/>
      <c r="C57" s="36"/>
      <c r="D57" s="36"/>
      <c r="E57" s="36"/>
      <c r="F57" s="36"/>
      <c r="G57" s="36"/>
      <c r="H57" s="32"/>
      <c r="I57" s="32"/>
      <c r="J57" s="32"/>
      <c r="K57" s="32"/>
      <c r="L57" s="32"/>
      <c r="M57" s="32"/>
      <c r="N57" s="32"/>
      <c r="O57" s="32"/>
      <c r="P57" s="32"/>
      <c r="Q57" s="32"/>
      <c r="R57" s="32"/>
    </row>
    <row r="58" spans="1:18" x14ac:dyDescent="0.2">
      <c r="A58" s="32"/>
      <c r="B58" s="36"/>
      <c r="C58" s="36"/>
      <c r="D58" s="36"/>
      <c r="E58" s="36"/>
      <c r="F58" s="36"/>
      <c r="G58" s="36"/>
      <c r="H58" s="32"/>
      <c r="I58" s="32"/>
      <c r="J58" s="32"/>
      <c r="K58" s="32"/>
      <c r="L58" s="32"/>
      <c r="M58" s="32"/>
      <c r="N58" s="32"/>
      <c r="O58" s="32"/>
      <c r="P58" s="32"/>
      <c r="Q58" s="32"/>
      <c r="R58" s="32"/>
    </row>
    <row r="59" spans="1:18" x14ac:dyDescent="0.2">
      <c r="A59" s="32"/>
      <c r="B59" s="36"/>
      <c r="C59" s="36"/>
      <c r="D59" s="36"/>
      <c r="E59" s="36"/>
      <c r="F59" s="36"/>
      <c r="G59" s="36"/>
      <c r="H59" s="32"/>
      <c r="I59" s="32"/>
      <c r="J59" s="32"/>
      <c r="K59" s="32"/>
      <c r="L59" s="32"/>
      <c r="M59" s="32"/>
      <c r="N59" s="32"/>
      <c r="O59" s="32"/>
      <c r="P59" s="32"/>
      <c r="Q59" s="32"/>
      <c r="R59" s="32"/>
    </row>
    <row r="60" spans="1:18" x14ac:dyDescent="0.2">
      <c r="A60" s="32"/>
      <c r="B60" s="36"/>
      <c r="C60" s="36"/>
      <c r="D60" s="36"/>
      <c r="E60" s="36"/>
      <c r="F60" s="36"/>
      <c r="G60" s="36"/>
      <c r="H60" s="32"/>
      <c r="I60" s="32"/>
      <c r="J60" s="32"/>
      <c r="K60" s="32"/>
      <c r="L60" s="32"/>
      <c r="M60" s="32"/>
      <c r="N60" s="32"/>
      <c r="O60" s="32"/>
      <c r="P60" s="32"/>
      <c r="Q60" s="32"/>
      <c r="R60" s="32"/>
    </row>
    <row r="61" spans="1:18" x14ac:dyDescent="0.2">
      <c r="A61" s="32"/>
      <c r="B61" s="36"/>
      <c r="C61" s="36"/>
      <c r="D61" s="36"/>
      <c r="E61" s="36"/>
      <c r="F61" s="36"/>
      <c r="G61" s="36"/>
      <c r="H61" s="32"/>
      <c r="I61" s="32"/>
      <c r="J61" s="32"/>
      <c r="K61" s="32"/>
      <c r="L61" s="32"/>
      <c r="M61" s="32"/>
      <c r="N61" s="32"/>
      <c r="O61" s="32"/>
      <c r="P61" s="32"/>
      <c r="Q61" s="32"/>
      <c r="R61" s="32"/>
    </row>
    <row r="62" spans="1:18" x14ac:dyDescent="0.2">
      <c r="A62" s="32"/>
      <c r="B62" s="36"/>
      <c r="C62" s="36"/>
      <c r="D62" s="36"/>
      <c r="E62" s="36"/>
      <c r="F62" s="36"/>
      <c r="G62" s="36"/>
      <c r="H62" s="32"/>
      <c r="I62" s="32"/>
      <c r="J62" s="32"/>
      <c r="K62" s="32"/>
      <c r="L62" s="32"/>
      <c r="M62" s="32"/>
      <c r="N62" s="32"/>
      <c r="O62" s="32"/>
      <c r="P62" s="32"/>
      <c r="Q62" s="32"/>
      <c r="R62" s="32"/>
    </row>
    <row r="63" spans="1:18" x14ac:dyDescent="0.2">
      <c r="A63" s="32"/>
      <c r="B63" s="36"/>
      <c r="C63" s="36"/>
      <c r="D63" s="36"/>
      <c r="E63" s="36"/>
      <c r="F63" s="36"/>
      <c r="G63" s="36"/>
      <c r="H63" s="32"/>
      <c r="I63" s="32"/>
      <c r="J63" s="32"/>
      <c r="K63" s="32"/>
      <c r="L63" s="32"/>
      <c r="M63" s="32"/>
      <c r="N63" s="32"/>
      <c r="O63" s="32"/>
      <c r="P63" s="32"/>
      <c r="Q63" s="32"/>
      <c r="R63" s="32"/>
    </row>
    <row r="64" spans="1:18" x14ac:dyDescent="0.2">
      <c r="A64" s="32"/>
      <c r="B64" s="36"/>
      <c r="C64" s="36"/>
      <c r="D64" s="36"/>
      <c r="E64" s="36"/>
      <c r="F64" s="36"/>
      <c r="G64" s="36"/>
      <c r="H64" s="32"/>
      <c r="I64" s="32"/>
      <c r="J64" s="32"/>
      <c r="K64" s="32"/>
      <c r="L64" s="32"/>
      <c r="M64" s="32"/>
      <c r="N64" s="32"/>
      <c r="O64" s="32"/>
      <c r="P64" s="32"/>
      <c r="Q64" s="32"/>
      <c r="R64" s="32"/>
    </row>
    <row r="65" spans="1:18" x14ac:dyDescent="0.2">
      <c r="A65" s="32"/>
      <c r="B65" s="36"/>
      <c r="C65" s="36"/>
      <c r="D65" s="36"/>
      <c r="E65" s="36"/>
      <c r="F65" s="36"/>
      <c r="G65" s="36"/>
      <c r="H65" s="32"/>
      <c r="I65" s="32"/>
      <c r="J65" s="32"/>
      <c r="K65" s="32"/>
      <c r="L65" s="32"/>
      <c r="M65" s="32"/>
      <c r="N65" s="32"/>
      <c r="O65" s="32"/>
      <c r="P65" s="32"/>
      <c r="Q65" s="32"/>
      <c r="R65" s="32"/>
    </row>
    <row r="66" spans="1:18" x14ac:dyDescent="0.2">
      <c r="A66" s="32"/>
      <c r="B66" s="36"/>
      <c r="C66" s="36"/>
      <c r="D66" s="36"/>
      <c r="E66" s="36"/>
      <c r="F66" s="36"/>
      <c r="G66" s="36"/>
      <c r="H66" s="32"/>
      <c r="I66" s="32"/>
      <c r="J66" s="32"/>
      <c r="K66" s="32"/>
      <c r="L66" s="32"/>
      <c r="M66" s="32"/>
      <c r="N66" s="32"/>
      <c r="O66" s="32"/>
      <c r="P66" s="32"/>
      <c r="Q66" s="32"/>
      <c r="R66" s="32"/>
    </row>
    <row r="67" spans="1:18" x14ac:dyDescent="0.2">
      <c r="A67" s="32"/>
      <c r="B67" s="36"/>
      <c r="C67" s="36"/>
      <c r="D67" s="36"/>
      <c r="E67" s="36"/>
      <c r="F67" s="36"/>
      <c r="G67" s="36"/>
      <c r="H67" s="32"/>
      <c r="I67" s="32"/>
      <c r="J67" s="32"/>
      <c r="K67" s="32"/>
      <c r="L67" s="32"/>
      <c r="M67" s="32"/>
      <c r="N67" s="32"/>
      <c r="O67" s="32"/>
      <c r="P67" s="32"/>
      <c r="Q67" s="32"/>
      <c r="R67" s="32"/>
    </row>
    <row r="68" spans="1:18" x14ac:dyDescent="0.2">
      <c r="D68" s="36"/>
      <c r="E68" s="36"/>
      <c r="F68" s="36"/>
      <c r="G68" s="36"/>
    </row>
    <row r="69" spans="1:18" x14ac:dyDescent="0.2">
      <c r="D69" s="36"/>
      <c r="E69" s="36"/>
      <c r="F69" s="36"/>
      <c r="G69" s="36"/>
    </row>
    <row r="70" spans="1:18" x14ac:dyDescent="0.2">
      <c r="D70" s="36"/>
      <c r="E70" s="36"/>
      <c r="F70" s="36"/>
      <c r="G70" s="36"/>
    </row>
    <row r="71" spans="1:18" x14ac:dyDescent="0.2">
      <c r="D71" s="36"/>
      <c r="E71" s="36"/>
      <c r="F71" s="36"/>
      <c r="G71" s="36"/>
    </row>
    <row r="72" spans="1:18" x14ac:dyDescent="0.2">
      <c r="D72" s="36"/>
      <c r="E72" s="36"/>
      <c r="F72" s="36"/>
      <c r="G72" s="36"/>
    </row>
    <row r="73" spans="1:18" x14ac:dyDescent="0.2">
      <c r="D73" s="36"/>
      <c r="E73" s="36"/>
      <c r="F73" s="36"/>
      <c r="G73" s="36"/>
    </row>
  </sheetData>
  <sheetProtection algorithmName="SHA-512" hashValue="LAxE74z5on+bvtAktrdqn1p6wvBBRE/ks+d1W3SH2XKgbg5/I6yFKWTVYkKLsUYY1t0WQM6/0u0nw0wmSjkFXQ==" saltValue="jnwfQUJ+AKRFGI5MPwVCQg==" spinCount="100000" sheet="1" objects="1" scenarios="1" formatRows="0" insertRows="0" deleteRows="0" selectLockedCells="1"/>
  <mergeCells count="109">
    <mergeCell ref="L15:L17"/>
    <mergeCell ref="K9:K11"/>
    <mergeCell ref="L18:L20"/>
    <mergeCell ref="J18:J20"/>
    <mergeCell ref="G21:G23"/>
    <mergeCell ref="G24:G26"/>
    <mergeCell ref="J21:J23"/>
    <mergeCell ref="J24:J26"/>
    <mergeCell ref="I21:I23"/>
    <mergeCell ref="K21:K23"/>
    <mergeCell ref="L21:L23"/>
    <mergeCell ref="I18:I20"/>
    <mergeCell ref="K18:K20"/>
    <mergeCell ref="I24:I26"/>
    <mergeCell ref="K24:K26"/>
    <mergeCell ref="L24:L26"/>
    <mergeCell ref="I12:I14"/>
    <mergeCell ref="K12:K14"/>
    <mergeCell ref="L12:L14"/>
    <mergeCell ref="J12:J14"/>
    <mergeCell ref="J15:J17"/>
    <mergeCell ref="K15:K17"/>
    <mergeCell ref="L9:L11"/>
    <mergeCell ref="R15:R17"/>
    <mergeCell ref="R12:R14"/>
    <mergeCell ref="R9:R11"/>
    <mergeCell ref="R18:R20"/>
    <mergeCell ref="P17:Q17"/>
    <mergeCell ref="P18:Q18"/>
    <mergeCell ref="P19:Q19"/>
    <mergeCell ref="P20:Q20"/>
    <mergeCell ref="P21:Q21"/>
    <mergeCell ref="P15:Q15"/>
    <mergeCell ref="P16:Q16"/>
    <mergeCell ref="A21:A23"/>
    <mergeCell ref="B21:B23"/>
    <mergeCell ref="C21:C23"/>
    <mergeCell ref="D21:D23"/>
    <mergeCell ref="E21:E23"/>
    <mergeCell ref="F21:F23"/>
    <mergeCell ref="A24:A26"/>
    <mergeCell ref="R24:R26"/>
    <mergeCell ref="R21:R23"/>
    <mergeCell ref="P22:Q22"/>
    <mergeCell ref="P23:Q23"/>
    <mergeCell ref="P24:Q24"/>
    <mergeCell ref="P25:Q25"/>
    <mergeCell ref="P26:Q26"/>
    <mergeCell ref="B12:B14"/>
    <mergeCell ref="C12:C14"/>
    <mergeCell ref="D12:D14"/>
    <mergeCell ref="E12:E14"/>
    <mergeCell ref="B24:B26"/>
    <mergeCell ref="C24:C26"/>
    <mergeCell ref="D24:D26"/>
    <mergeCell ref="E24:E26"/>
    <mergeCell ref="F24:F26"/>
    <mergeCell ref="A9:A11"/>
    <mergeCell ref="B9:B11"/>
    <mergeCell ref="C9:C11"/>
    <mergeCell ref="D9:D11"/>
    <mergeCell ref="J9:J11"/>
    <mergeCell ref="B7:F7"/>
    <mergeCell ref="D18:D20"/>
    <mergeCell ref="E18:E20"/>
    <mergeCell ref="F18:F20"/>
    <mergeCell ref="G18:G20"/>
    <mergeCell ref="A18:A20"/>
    <mergeCell ref="B18:B20"/>
    <mergeCell ref="C18:C20"/>
    <mergeCell ref="F12:F14"/>
    <mergeCell ref="G12:G14"/>
    <mergeCell ref="A15:A17"/>
    <mergeCell ref="B15:B17"/>
    <mergeCell ref="C15:C17"/>
    <mergeCell ref="D15:D17"/>
    <mergeCell ref="E15:E17"/>
    <mergeCell ref="F15:F17"/>
    <mergeCell ref="G15:G17"/>
    <mergeCell ref="A12:A14"/>
    <mergeCell ref="I15:I17"/>
    <mergeCell ref="A5:C5"/>
    <mergeCell ref="A6:C6"/>
    <mergeCell ref="B2:O2"/>
    <mergeCell ref="G7:G8"/>
    <mergeCell ref="D6:R6"/>
    <mergeCell ref="I7:I8"/>
    <mergeCell ref="P5:Q5"/>
    <mergeCell ref="K5:O5"/>
    <mergeCell ref="D5:H5"/>
    <mergeCell ref="B3:O3"/>
    <mergeCell ref="R7:R8"/>
    <mergeCell ref="H7:H8"/>
    <mergeCell ref="I5:J5"/>
    <mergeCell ref="J7:L7"/>
    <mergeCell ref="A7:A8"/>
    <mergeCell ref="E9:E11"/>
    <mergeCell ref="F9:F11"/>
    <mergeCell ref="M7:Q7"/>
    <mergeCell ref="G9:G11"/>
    <mergeCell ref="I9:I11"/>
    <mergeCell ref="T13:T14"/>
    <mergeCell ref="P8:Q8"/>
    <mergeCell ref="P9:Q9"/>
    <mergeCell ref="P10:Q10"/>
    <mergeCell ref="P11:Q11"/>
    <mergeCell ref="P12:Q12"/>
    <mergeCell ref="P13:Q13"/>
    <mergeCell ref="P14:Q14"/>
  </mergeCells>
  <phoneticPr fontId="3" type="noConversion"/>
  <conditionalFormatting sqref="G9:G26">
    <cfRule type="cellIs" dxfId="15" priority="23" stopIfTrue="1" operator="equal">
      <formula>1</formula>
    </cfRule>
    <cfRule type="cellIs" dxfId="14" priority="24" stopIfTrue="1" operator="between">
      <formula>1.9</formula>
      <formula>3.1</formula>
    </cfRule>
    <cfRule type="cellIs" dxfId="13" priority="25" stopIfTrue="1" operator="equal">
      <formula>4</formula>
    </cfRule>
  </conditionalFormatting>
  <conditionalFormatting sqref="G9:G26">
    <cfRule type="cellIs" dxfId="12" priority="14" operator="equal">
      <formula>"LEVE"</formula>
    </cfRule>
    <cfRule type="cellIs" dxfId="11" priority="15" operator="equal">
      <formula>"MODERADO"</formula>
    </cfRule>
    <cfRule type="cellIs" dxfId="10" priority="16" operator="equal">
      <formula>"GRAVE"</formula>
    </cfRule>
  </conditionalFormatting>
  <conditionalFormatting sqref="I9:I11">
    <cfRule type="containsText" dxfId="9" priority="12" operator="containsText" text="NO">
      <formula>NOT(ISERROR(SEARCH("NO",I9)))</formula>
    </cfRule>
    <cfRule type="containsText" dxfId="8" priority="13" operator="containsText" text="SI">
      <formula>NOT(ISERROR(SEARCH("SI",I9)))</formula>
    </cfRule>
  </conditionalFormatting>
  <conditionalFormatting sqref="I12:I26">
    <cfRule type="containsText" dxfId="7" priority="10" operator="containsText" text="NO">
      <formula>NOT(ISERROR(SEARCH("NO",I12)))</formula>
    </cfRule>
    <cfRule type="containsText" dxfId="6" priority="11" operator="containsText" text="SI">
      <formula>NOT(ISERROR(SEARCH("SI",I12)))</formula>
    </cfRule>
  </conditionalFormatting>
  <conditionalFormatting sqref="R9:R11">
    <cfRule type="containsText" dxfId="5" priority="7" operator="containsText" text="CONTINUA LA ACCIÓN ANTERIOR">
      <formula>NOT(ISERROR(SEARCH("CONTINUA LA ACCIÓN ANTERIOR",R9)))</formula>
    </cfRule>
    <cfRule type="containsText" dxfId="4" priority="8" operator="containsText" text="REQUIERE NUEVA ACCIÓN">
      <formula>NOT(ISERROR(SEARCH("REQUIERE NUEVA ACCIÓN",R9)))</formula>
    </cfRule>
    <cfRule type="containsText" dxfId="3" priority="9" operator="containsText" text="RIESGO CONTROLADO">
      <formula>NOT(ISERROR(SEARCH("RIESGO CONTROLADO",R9)))</formula>
    </cfRule>
  </conditionalFormatting>
  <conditionalFormatting sqref="R12:R26">
    <cfRule type="containsText" dxfId="2" priority="1" operator="containsText" text="CONTINUA LA ACCIÓN ANTERIOR">
      <formula>NOT(ISERROR(SEARCH("CONTINUA LA ACCIÓN ANTERIOR",R12)))</formula>
    </cfRule>
    <cfRule type="containsText" dxfId="1" priority="2" operator="containsText" text="REQUIERE NUEVA ACCIÓN">
      <formula>NOT(ISERROR(SEARCH("REQUIERE NUEVA ACCIÓN",R12)))</formula>
    </cfRule>
    <cfRule type="containsText" dxfId="0" priority="3" operator="containsText" text="RIESGO CONTROLADO">
      <formula>NOT(ISERROR(SEARCH("RIESGO CONTROLADO",R12)))</formula>
    </cfRule>
  </conditionalFormatting>
  <dataValidations xWindow="777" yWindow="675" count="8">
    <dataValidation type="date" operator="greaterThan" allowBlank="1" showInputMessage="1" showErrorMessage="1" errorTitle="ERROR EN LA FECHA" error="Introduzca la fecha en la cual realiza el seguimiento al plan de manejo de riesgos (debe ser mayor a la fecha de elaboración del plan de manejo de riesgos)" promptTitle="FECHA DE REVISIÓN DEL PLAN" prompt="DD/MM/AAAA" sqref="R5">
      <formula1>39965</formula1>
    </dataValidation>
    <dataValidation type="date" operator="greaterThan" allowBlank="1" showInputMessage="1" showErrorMessage="1" errorTitle="INTRODUZCA FECHA" error="DD/MM/AA" promptTitle="FECHA DE ELABORACIÓN" prompt="Ingrese la fecha en la cual elabora el plan de manejo de riesgos" sqref="Q3">
      <formula1>#REF!</formula1>
    </dataValidation>
    <dataValidation allowBlank="1" showErrorMessage="1" sqref="P12 P21 P18 P15 P24"/>
    <dataValidation allowBlank="1" showInputMessage="1" showErrorMessage="1" promptTitle="Limitación del control" prompt="Describa brevemente los problemas o limitantes tenidos al momento de aplicar el control establecido" sqref="P9"/>
    <dataValidation allowBlank="1" showInputMessage="1" showErrorMessage="1" promptTitle="FACTORES DE RIESGO" prompt="Seleccione el factor de riesgo interno o externo" sqref="B9:B26"/>
    <dataValidation type="list" allowBlank="1" showInputMessage="1" showErrorMessage="1" promptTitle="Plan de Mitigación" prompt="Establezca si tiene Plan de Mitigacion" sqref="I9:I26">
      <formula1>"SI, NO"</formula1>
    </dataValidation>
    <dataValidation allowBlank="1" showInputMessage="1" showErrorMessage="1" promptTitle="Análisis del indicador" prompt="Describa brevemente el comportamiento del indicador" sqref="L9:L26"/>
    <dataValidation type="list" allowBlank="1" showInputMessage="1" showErrorMessage="1" promptTitle="SITUACION DEL RIESGO" prompt="Evalue luego del seguimiento el riesgo." sqref="R9:R26">
      <formula1>"RIESGO CONTROLADO, REQUIERE NUEVA ACCIÓN, CONTINUA LA ACCIÓN ANTERIOR"</formula1>
    </dataValidation>
  </dataValidations>
  <pageMargins left="1.3779527559055118" right="0.15748031496062992" top="0.59055118110236227" bottom="0.39370078740157483" header="0" footer="0"/>
  <pageSetup paperSize="125" scale="60" fitToHeight="10" orientation="landscape" horizontalDpi="1200" verticalDpi="1200"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workbookViewId="0">
      <selection activeCell="B10" sqref="B10"/>
    </sheetView>
  </sheetViews>
  <sheetFormatPr baseColWidth="10" defaultColWidth="11.42578125" defaultRowHeight="12.75" x14ac:dyDescent="0.2"/>
  <cols>
    <col min="1" max="1" width="4.5703125" customWidth="1"/>
    <col min="2" max="2" width="35.7109375" customWidth="1"/>
  </cols>
  <sheetData>
    <row r="1" spans="1:2" x14ac:dyDescent="0.2">
      <c r="A1" t="s">
        <v>18</v>
      </c>
    </row>
    <row r="3" spans="1:2" x14ac:dyDescent="0.2">
      <c r="A3" s="6" t="s">
        <v>19</v>
      </c>
    </row>
    <row r="5" spans="1:2" x14ac:dyDescent="0.2">
      <c r="A5">
        <v>1</v>
      </c>
      <c r="B5" t="s">
        <v>20</v>
      </c>
    </row>
    <row r="6" spans="1:2" x14ac:dyDescent="0.2">
      <c r="A6">
        <v>2</v>
      </c>
      <c r="B6" t="s">
        <v>21</v>
      </c>
    </row>
    <row r="7" spans="1:2" x14ac:dyDescent="0.2">
      <c r="A7">
        <v>3</v>
      </c>
      <c r="B7" t="s">
        <v>22</v>
      </c>
    </row>
    <row r="8" spans="1:2" x14ac:dyDescent="0.2">
      <c r="A8">
        <v>5</v>
      </c>
      <c r="B8" t="s">
        <v>23</v>
      </c>
    </row>
    <row r="9" spans="1:2" x14ac:dyDescent="0.2">
      <c r="A9">
        <v>6</v>
      </c>
      <c r="B9" t="s">
        <v>24</v>
      </c>
    </row>
    <row r="10" spans="1:2" x14ac:dyDescent="0.2">
      <c r="A10">
        <v>7</v>
      </c>
      <c r="B10" t="s">
        <v>25</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8"/>
  <sheetViews>
    <sheetView zoomScale="80" zoomScaleNormal="80" workbookViewId="0">
      <selection activeCell="A7" sqref="A7"/>
    </sheetView>
  </sheetViews>
  <sheetFormatPr baseColWidth="10" defaultColWidth="11.42578125" defaultRowHeight="12.75" x14ac:dyDescent="0.2"/>
  <cols>
    <col min="1" max="1" width="11.42578125" style="16"/>
    <col min="2" max="2" width="1.5703125" style="16" customWidth="1"/>
    <col min="3" max="8" width="11.7109375" customWidth="1"/>
    <col min="9" max="10" width="1.5703125" customWidth="1"/>
    <col min="11" max="11" width="9.7109375" customWidth="1"/>
    <col min="12" max="12" width="9.85546875" customWidth="1"/>
    <col min="13" max="17" width="13.7109375" customWidth="1"/>
    <col min="18" max="18" width="1.5703125" customWidth="1"/>
    <col min="250" max="250" width="53.85546875" customWidth="1"/>
    <col min="251" max="251" width="4.140625" customWidth="1"/>
    <col min="252" max="252" width="3.7109375" customWidth="1"/>
    <col min="253" max="254" width="4.7109375" customWidth="1"/>
    <col min="255" max="255" width="8.7109375" customWidth="1"/>
    <col min="256" max="258" width="16.7109375" customWidth="1"/>
    <col min="259" max="259" width="3.7109375" customWidth="1"/>
    <col min="506" max="506" width="53.85546875" customWidth="1"/>
    <col min="507" max="507" width="4.140625" customWidth="1"/>
    <col min="508" max="508" width="3.7109375" customWidth="1"/>
    <col min="509" max="510" width="4.7109375" customWidth="1"/>
    <col min="511" max="511" width="8.7109375" customWidth="1"/>
    <col min="512" max="514" width="16.7109375" customWidth="1"/>
    <col min="515" max="515" width="3.7109375" customWidth="1"/>
    <col min="762" max="762" width="53.85546875" customWidth="1"/>
    <col min="763" max="763" width="4.140625" customWidth="1"/>
    <col min="764" max="764" width="3.7109375" customWidth="1"/>
    <col min="765" max="766" width="4.7109375" customWidth="1"/>
    <col min="767" max="767" width="8.7109375" customWidth="1"/>
    <col min="768" max="770" width="16.7109375" customWidth="1"/>
    <col min="771" max="771" width="3.7109375" customWidth="1"/>
    <col min="1018" max="1018" width="53.85546875" customWidth="1"/>
    <col min="1019" max="1019" width="4.140625" customWidth="1"/>
    <col min="1020" max="1020" width="3.7109375" customWidth="1"/>
    <col min="1021" max="1022" width="4.7109375" customWidth="1"/>
    <col min="1023" max="1023" width="8.7109375" customWidth="1"/>
    <col min="1024" max="1026" width="16.7109375" customWidth="1"/>
    <col min="1027" max="1027" width="3.7109375" customWidth="1"/>
    <col min="1274" max="1274" width="53.85546875" customWidth="1"/>
    <col min="1275" max="1275" width="4.140625" customWidth="1"/>
    <col min="1276" max="1276" width="3.7109375" customWidth="1"/>
    <col min="1277" max="1278" width="4.7109375" customWidth="1"/>
    <col min="1279" max="1279" width="8.7109375" customWidth="1"/>
    <col min="1280" max="1282" width="16.7109375" customWidth="1"/>
    <col min="1283" max="1283" width="3.7109375" customWidth="1"/>
    <col min="1530" max="1530" width="53.85546875" customWidth="1"/>
    <col min="1531" max="1531" width="4.140625" customWidth="1"/>
    <col min="1532" max="1532" width="3.7109375" customWidth="1"/>
    <col min="1533" max="1534" width="4.7109375" customWidth="1"/>
    <col min="1535" max="1535" width="8.7109375" customWidth="1"/>
    <col min="1536" max="1538" width="16.7109375" customWidth="1"/>
    <col min="1539" max="1539" width="3.7109375" customWidth="1"/>
    <col min="1786" max="1786" width="53.85546875" customWidth="1"/>
    <col min="1787" max="1787" width="4.140625" customWidth="1"/>
    <col min="1788" max="1788" width="3.7109375" customWidth="1"/>
    <col min="1789" max="1790" width="4.7109375" customWidth="1"/>
    <col min="1791" max="1791" width="8.7109375" customWidth="1"/>
    <col min="1792" max="1794" width="16.7109375" customWidth="1"/>
    <col min="1795" max="1795" width="3.7109375" customWidth="1"/>
    <col min="2042" max="2042" width="53.85546875" customWidth="1"/>
    <col min="2043" max="2043" width="4.140625" customWidth="1"/>
    <col min="2044" max="2044" width="3.7109375" customWidth="1"/>
    <col min="2045" max="2046" width="4.7109375" customWidth="1"/>
    <col min="2047" max="2047" width="8.7109375" customWidth="1"/>
    <col min="2048" max="2050" width="16.7109375" customWidth="1"/>
    <col min="2051" max="2051" width="3.7109375" customWidth="1"/>
    <col min="2298" max="2298" width="53.85546875" customWidth="1"/>
    <col min="2299" max="2299" width="4.140625" customWidth="1"/>
    <col min="2300" max="2300" width="3.7109375" customWidth="1"/>
    <col min="2301" max="2302" width="4.7109375" customWidth="1"/>
    <col min="2303" max="2303" width="8.7109375" customWidth="1"/>
    <col min="2304" max="2306" width="16.7109375" customWidth="1"/>
    <col min="2307" max="2307" width="3.7109375" customWidth="1"/>
    <col min="2554" max="2554" width="53.85546875" customWidth="1"/>
    <col min="2555" max="2555" width="4.140625" customWidth="1"/>
    <col min="2556" max="2556" width="3.7109375" customWidth="1"/>
    <col min="2557" max="2558" width="4.7109375" customWidth="1"/>
    <col min="2559" max="2559" width="8.7109375" customWidth="1"/>
    <col min="2560" max="2562" width="16.7109375" customWidth="1"/>
    <col min="2563" max="2563" width="3.7109375" customWidth="1"/>
    <col min="2810" max="2810" width="53.85546875" customWidth="1"/>
    <col min="2811" max="2811" width="4.140625" customWidth="1"/>
    <col min="2812" max="2812" width="3.7109375" customWidth="1"/>
    <col min="2813" max="2814" width="4.7109375" customWidth="1"/>
    <col min="2815" max="2815" width="8.7109375" customWidth="1"/>
    <col min="2816" max="2818" width="16.7109375" customWidth="1"/>
    <col min="2819" max="2819" width="3.7109375" customWidth="1"/>
    <col min="3066" max="3066" width="53.85546875" customWidth="1"/>
    <col min="3067" max="3067" width="4.140625" customWidth="1"/>
    <col min="3068" max="3068" width="3.7109375" customWidth="1"/>
    <col min="3069" max="3070" width="4.7109375" customWidth="1"/>
    <col min="3071" max="3071" width="8.7109375" customWidth="1"/>
    <col min="3072" max="3074" width="16.7109375" customWidth="1"/>
    <col min="3075" max="3075" width="3.7109375" customWidth="1"/>
    <col min="3322" max="3322" width="53.85546875" customWidth="1"/>
    <col min="3323" max="3323" width="4.140625" customWidth="1"/>
    <col min="3324" max="3324" width="3.7109375" customWidth="1"/>
    <col min="3325" max="3326" width="4.7109375" customWidth="1"/>
    <col min="3327" max="3327" width="8.7109375" customWidth="1"/>
    <col min="3328" max="3330" width="16.7109375" customWidth="1"/>
    <col min="3331" max="3331" width="3.7109375" customWidth="1"/>
    <col min="3578" max="3578" width="53.85546875" customWidth="1"/>
    <col min="3579" max="3579" width="4.140625" customWidth="1"/>
    <col min="3580" max="3580" width="3.7109375" customWidth="1"/>
    <col min="3581" max="3582" width="4.7109375" customWidth="1"/>
    <col min="3583" max="3583" width="8.7109375" customWidth="1"/>
    <col min="3584" max="3586" width="16.7109375" customWidth="1"/>
    <col min="3587" max="3587" width="3.7109375" customWidth="1"/>
    <col min="3834" max="3834" width="53.85546875" customWidth="1"/>
    <col min="3835" max="3835" width="4.140625" customWidth="1"/>
    <col min="3836" max="3836" width="3.7109375" customWidth="1"/>
    <col min="3837" max="3838" width="4.7109375" customWidth="1"/>
    <col min="3839" max="3839" width="8.7109375" customWidth="1"/>
    <col min="3840" max="3842" width="16.7109375" customWidth="1"/>
    <col min="3843" max="3843" width="3.7109375" customWidth="1"/>
    <col min="4090" max="4090" width="53.85546875" customWidth="1"/>
    <col min="4091" max="4091" width="4.140625" customWidth="1"/>
    <col min="4092" max="4092" width="3.7109375" customWidth="1"/>
    <col min="4093" max="4094" width="4.7109375" customWidth="1"/>
    <col min="4095" max="4095" width="8.7109375" customWidth="1"/>
    <col min="4096" max="4098" width="16.7109375" customWidth="1"/>
    <col min="4099" max="4099" width="3.7109375" customWidth="1"/>
    <col min="4346" max="4346" width="53.85546875" customWidth="1"/>
    <col min="4347" max="4347" width="4.140625" customWidth="1"/>
    <col min="4348" max="4348" width="3.7109375" customWidth="1"/>
    <col min="4349" max="4350" width="4.7109375" customWidth="1"/>
    <col min="4351" max="4351" width="8.7109375" customWidth="1"/>
    <col min="4352" max="4354" width="16.7109375" customWidth="1"/>
    <col min="4355" max="4355" width="3.7109375" customWidth="1"/>
    <col min="4602" max="4602" width="53.85546875" customWidth="1"/>
    <col min="4603" max="4603" width="4.140625" customWidth="1"/>
    <col min="4604" max="4604" width="3.7109375" customWidth="1"/>
    <col min="4605" max="4606" width="4.7109375" customWidth="1"/>
    <col min="4607" max="4607" width="8.7109375" customWidth="1"/>
    <col min="4608" max="4610" width="16.7109375" customWidth="1"/>
    <col min="4611" max="4611" width="3.7109375" customWidth="1"/>
    <col min="4858" max="4858" width="53.85546875" customWidth="1"/>
    <col min="4859" max="4859" width="4.140625" customWidth="1"/>
    <col min="4860" max="4860" width="3.7109375" customWidth="1"/>
    <col min="4861" max="4862" width="4.7109375" customWidth="1"/>
    <col min="4863" max="4863" width="8.7109375" customWidth="1"/>
    <col min="4864" max="4866" width="16.7109375" customWidth="1"/>
    <col min="4867" max="4867" width="3.7109375" customWidth="1"/>
    <col min="5114" max="5114" width="53.85546875" customWidth="1"/>
    <col min="5115" max="5115" width="4.140625" customWidth="1"/>
    <col min="5116" max="5116" width="3.7109375" customWidth="1"/>
    <col min="5117" max="5118" width="4.7109375" customWidth="1"/>
    <col min="5119" max="5119" width="8.7109375" customWidth="1"/>
    <col min="5120" max="5122" width="16.7109375" customWidth="1"/>
    <col min="5123" max="5123" width="3.7109375" customWidth="1"/>
    <col min="5370" max="5370" width="53.85546875" customWidth="1"/>
    <col min="5371" max="5371" width="4.140625" customWidth="1"/>
    <col min="5372" max="5372" width="3.7109375" customWidth="1"/>
    <col min="5373" max="5374" width="4.7109375" customWidth="1"/>
    <col min="5375" max="5375" width="8.7109375" customWidth="1"/>
    <col min="5376" max="5378" width="16.7109375" customWidth="1"/>
    <col min="5379" max="5379" width="3.7109375" customWidth="1"/>
    <col min="5626" max="5626" width="53.85546875" customWidth="1"/>
    <col min="5627" max="5627" width="4.140625" customWidth="1"/>
    <col min="5628" max="5628" width="3.7109375" customWidth="1"/>
    <col min="5629" max="5630" width="4.7109375" customWidth="1"/>
    <col min="5631" max="5631" width="8.7109375" customWidth="1"/>
    <col min="5632" max="5634" width="16.7109375" customWidth="1"/>
    <col min="5635" max="5635" width="3.7109375" customWidth="1"/>
    <col min="5882" max="5882" width="53.85546875" customWidth="1"/>
    <col min="5883" max="5883" width="4.140625" customWidth="1"/>
    <col min="5884" max="5884" width="3.7109375" customWidth="1"/>
    <col min="5885" max="5886" width="4.7109375" customWidth="1"/>
    <col min="5887" max="5887" width="8.7109375" customWidth="1"/>
    <col min="5888" max="5890" width="16.7109375" customWidth="1"/>
    <col min="5891" max="5891" width="3.7109375" customWidth="1"/>
    <col min="6138" max="6138" width="53.85546875" customWidth="1"/>
    <col min="6139" max="6139" width="4.140625" customWidth="1"/>
    <col min="6140" max="6140" width="3.7109375" customWidth="1"/>
    <col min="6141" max="6142" width="4.7109375" customWidth="1"/>
    <col min="6143" max="6143" width="8.7109375" customWidth="1"/>
    <col min="6144" max="6146" width="16.7109375" customWidth="1"/>
    <col min="6147" max="6147" width="3.7109375" customWidth="1"/>
    <col min="6394" max="6394" width="53.85546875" customWidth="1"/>
    <col min="6395" max="6395" width="4.140625" customWidth="1"/>
    <col min="6396" max="6396" width="3.7109375" customWidth="1"/>
    <col min="6397" max="6398" width="4.7109375" customWidth="1"/>
    <col min="6399" max="6399" width="8.7109375" customWidth="1"/>
    <col min="6400" max="6402" width="16.7109375" customWidth="1"/>
    <col min="6403" max="6403" width="3.7109375" customWidth="1"/>
    <col min="6650" max="6650" width="53.85546875" customWidth="1"/>
    <col min="6651" max="6651" width="4.140625" customWidth="1"/>
    <col min="6652" max="6652" width="3.7109375" customWidth="1"/>
    <col min="6653" max="6654" width="4.7109375" customWidth="1"/>
    <col min="6655" max="6655" width="8.7109375" customWidth="1"/>
    <col min="6656" max="6658" width="16.7109375" customWidth="1"/>
    <col min="6659" max="6659" width="3.7109375" customWidth="1"/>
    <col min="6906" max="6906" width="53.85546875" customWidth="1"/>
    <col min="6907" max="6907" width="4.140625" customWidth="1"/>
    <col min="6908" max="6908" width="3.7109375" customWidth="1"/>
    <col min="6909" max="6910" width="4.7109375" customWidth="1"/>
    <col min="6911" max="6911" width="8.7109375" customWidth="1"/>
    <col min="6912" max="6914" width="16.7109375" customWidth="1"/>
    <col min="6915" max="6915" width="3.7109375" customWidth="1"/>
    <col min="7162" max="7162" width="53.85546875" customWidth="1"/>
    <col min="7163" max="7163" width="4.140625" customWidth="1"/>
    <col min="7164" max="7164" width="3.7109375" customWidth="1"/>
    <col min="7165" max="7166" width="4.7109375" customWidth="1"/>
    <col min="7167" max="7167" width="8.7109375" customWidth="1"/>
    <col min="7168" max="7170" width="16.7109375" customWidth="1"/>
    <col min="7171" max="7171" width="3.7109375" customWidth="1"/>
    <col min="7418" max="7418" width="53.85546875" customWidth="1"/>
    <col min="7419" max="7419" width="4.140625" customWidth="1"/>
    <col min="7420" max="7420" width="3.7109375" customWidth="1"/>
    <col min="7421" max="7422" width="4.7109375" customWidth="1"/>
    <col min="7423" max="7423" width="8.7109375" customWidth="1"/>
    <col min="7424" max="7426" width="16.7109375" customWidth="1"/>
    <col min="7427" max="7427" width="3.7109375" customWidth="1"/>
    <col min="7674" max="7674" width="53.85546875" customWidth="1"/>
    <col min="7675" max="7675" width="4.140625" customWidth="1"/>
    <col min="7676" max="7676" width="3.7109375" customWidth="1"/>
    <col min="7677" max="7678" width="4.7109375" customWidth="1"/>
    <col min="7679" max="7679" width="8.7109375" customWidth="1"/>
    <col min="7680" max="7682" width="16.7109375" customWidth="1"/>
    <col min="7683" max="7683" width="3.7109375" customWidth="1"/>
    <col min="7930" max="7930" width="53.85546875" customWidth="1"/>
    <col min="7931" max="7931" width="4.140625" customWidth="1"/>
    <col min="7932" max="7932" width="3.7109375" customWidth="1"/>
    <col min="7933" max="7934" width="4.7109375" customWidth="1"/>
    <col min="7935" max="7935" width="8.7109375" customWidth="1"/>
    <col min="7936" max="7938" width="16.7109375" customWidth="1"/>
    <col min="7939" max="7939" width="3.7109375" customWidth="1"/>
    <col min="8186" max="8186" width="53.85546875" customWidth="1"/>
    <col min="8187" max="8187" width="4.140625" customWidth="1"/>
    <col min="8188" max="8188" width="3.7109375" customWidth="1"/>
    <col min="8189" max="8190" width="4.7109375" customWidth="1"/>
    <col min="8191" max="8191" width="8.7109375" customWidth="1"/>
    <col min="8192" max="8194" width="16.7109375" customWidth="1"/>
    <col min="8195" max="8195" width="3.7109375" customWidth="1"/>
    <col min="8442" max="8442" width="53.85546875" customWidth="1"/>
    <col min="8443" max="8443" width="4.140625" customWidth="1"/>
    <col min="8444" max="8444" width="3.7109375" customWidth="1"/>
    <col min="8445" max="8446" width="4.7109375" customWidth="1"/>
    <col min="8447" max="8447" width="8.7109375" customWidth="1"/>
    <col min="8448" max="8450" width="16.7109375" customWidth="1"/>
    <col min="8451" max="8451" width="3.7109375" customWidth="1"/>
    <col min="8698" max="8698" width="53.85546875" customWidth="1"/>
    <col min="8699" max="8699" width="4.140625" customWidth="1"/>
    <col min="8700" max="8700" width="3.7109375" customWidth="1"/>
    <col min="8701" max="8702" width="4.7109375" customWidth="1"/>
    <col min="8703" max="8703" width="8.7109375" customWidth="1"/>
    <col min="8704" max="8706" width="16.7109375" customWidth="1"/>
    <col min="8707" max="8707" width="3.7109375" customWidth="1"/>
    <col min="8954" max="8954" width="53.85546875" customWidth="1"/>
    <col min="8955" max="8955" width="4.140625" customWidth="1"/>
    <col min="8956" max="8956" width="3.7109375" customWidth="1"/>
    <col min="8957" max="8958" width="4.7109375" customWidth="1"/>
    <col min="8959" max="8959" width="8.7109375" customWidth="1"/>
    <col min="8960" max="8962" width="16.7109375" customWidth="1"/>
    <col min="8963" max="8963" width="3.7109375" customWidth="1"/>
    <col min="9210" max="9210" width="53.85546875" customWidth="1"/>
    <col min="9211" max="9211" width="4.140625" customWidth="1"/>
    <col min="9212" max="9212" width="3.7109375" customWidth="1"/>
    <col min="9213" max="9214" width="4.7109375" customWidth="1"/>
    <col min="9215" max="9215" width="8.7109375" customWidth="1"/>
    <col min="9216" max="9218" width="16.7109375" customWidth="1"/>
    <col min="9219" max="9219" width="3.7109375" customWidth="1"/>
    <col min="9466" max="9466" width="53.85546875" customWidth="1"/>
    <col min="9467" max="9467" width="4.140625" customWidth="1"/>
    <col min="9468" max="9468" width="3.7109375" customWidth="1"/>
    <col min="9469" max="9470" width="4.7109375" customWidth="1"/>
    <col min="9471" max="9471" width="8.7109375" customWidth="1"/>
    <col min="9472" max="9474" width="16.7109375" customWidth="1"/>
    <col min="9475" max="9475" width="3.7109375" customWidth="1"/>
    <col min="9722" max="9722" width="53.85546875" customWidth="1"/>
    <col min="9723" max="9723" width="4.140625" customWidth="1"/>
    <col min="9724" max="9724" width="3.7109375" customWidth="1"/>
    <col min="9725" max="9726" width="4.7109375" customWidth="1"/>
    <col min="9727" max="9727" width="8.7109375" customWidth="1"/>
    <col min="9728" max="9730" width="16.7109375" customWidth="1"/>
    <col min="9731" max="9731" width="3.7109375" customWidth="1"/>
    <col min="9978" max="9978" width="53.85546875" customWidth="1"/>
    <col min="9979" max="9979" width="4.140625" customWidth="1"/>
    <col min="9980" max="9980" width="3.7109375" customWidth="1"/>
    <col min="9981" max="9982" width="4.7109375" customWidth="1"/>
    <col min="9983" max="9983" width="8.7109375" customWidth="1"/>
    <col min="9984" max="9986" width="16.7109375" customWidth="1"/>
    <col min="9987" max="9987" width="3.7109375" customWidth="1"/>
    <col min="10234" max="10234" width="53.85546875" customWidth="1"/>
    <col min="10235" max="10235" width="4.140625" customWidth="1"/>
    <col min="10236" max="10236" width="3.7109375" customWidth="1"/>
    <col min="10237" max="10238" width="4.7109375" customWidth="1"/>
    <col min="10239" max="10239" width="8.7109375" customWidth="1"/>
    <col min="10240" max="10242" width="16.7109375" customWidth="1"/>
    <col min="10243" max="10243" width="3.7109375" customWidth="1"/>
    <col min="10490" max="10490" width="53.85546875" customWidth="1"/>
    <col min="10491" max="10491" width="4.140625" customWidth="1"/>
    <col min="10492" max="10492" width="3.7109375" customWidth="1"/>
    <col min="10493" max="10494" width="4.7109375" customWidth="1"/>
    <col min="10495" max="10495" width="8.7109375" customWidth="1"/>
    <col min="10496" max="10498" width="16.7109375" customWidth="1"/>
    <col min="10499" max="10499" width="3.7109375" customWidth="1"/>
    <col min="10746" max="10746" width="53.85546875" customWidth="1"/>
    <col min="10747" max="10747" width="4.140625" customWidth="1"/>
    <col min="10748" max="10748" width="3.7109375" customWidth="1"/>
    <col min="10749" max="10750" width="4.7109375" customWidth="1"/>
    <col min="10751" max="10751" width="8.7109375" customWidth="1"/>
    <col min="10752" max="10754" width="16.7109375" customWidth="1"/>
    <col min="10755" max="10755" width="3.7109375" customWidth="1"/>
    <col min="11002" max="11002" width="53.85546875" customWidth="1"/>
    <col min="11003" max="11003" width="4.140625" customWidth="1"/>
    <col min="11004" max="11004" width="3.7109375" customWidth="1"/>
    <col min="11005" max="11006" width="4.7109375" customWidth="1"/>
    <col min="11007" max="11007" width="8.7109375" customWidth="1"/>
    <col min="11008" max="11010" width="16.7109375" customWidth="1"/>
    <col min="11011" max="11011" width="3.7109375" customWidth="1"/>
    <col min="11258" max="11258" width="53.85546875" customWidth="1"/>
    <col min="11259" max="11259" width="4.140625" customWidth="1"/>
    <col min="11260" max="11260" width="3.7109375" customWidth="1"/>
    <col min="11261" max="11262" width="4.7109375" customWidth="1"/>
    <col min="11263" max="11263" width="8.7109375" customWidth="1"/>
    <col min="11264" max="11266" width="16.7109375" customWidth="1"/>
    <col min="11267" max="11267" width="3.7109375" customWidth="1"/>
    <col min="11514" max="11514" width="53.85546875" customWidth="1"/>
    <col min="11515" max="11515" width="4.140625" customWidth="1"/>
    <col min="11516" max="11516" width="3.7109375" customWidth="1"/>
    <col min="11517" max="11518" width="4.7109375" customWidth="1"/>
    <col min="11519" max="11519" width="8.7109375" customWidth="1"/>
    <col min="11520" max="11522" width="16.7109375" customWidth="1"/>
    <col min="11523" max="11523" width="3.7109375" customWidth="1"/>
    <col min="11770" max="11770" width="53.85546875" customWidth="1"/>
    <col min="11771" max="11771" width="4.140625" customWidth="1"/>
    <col min="11772" max="11772" width="3.7109375" customWidth="1"/>
    <col min="11773" max="11774" width="4.7109375" customWidth="1"/>
    <col min="11775" max="11775" width="8.7109375" customWidth="1"/>
    <col min="11776" max="11778" width="16.7109375" customWidth="1"/>
    <col min="11779" max="11779" width="3.7109375" customWidth="1"/>
    <col min="12026" max="12026" width="53.85546875" customWidth="1"/>
    <col min="12027" max="12027" width="4.140625" customWidth="1"/>
    <col min="12028" max="12028" width="3.7109375" customWidth="1"/>
    <col min="12029" max="12030" width="4.7109375" customWidth="1"/>
    <col min="12031" max="12031" width="8.7109375" customWidth="1"/>
    <col min="12032" max="12034" width="16.7109375" customWidth="1"/>
    <col min="12035" max="12035" width="3.7109375" customWidth="1"/>
    <col min="12282" max="12282" width="53.85546875" customWidth="1"/>
    <col min="12283" max="12283" width="4.140625" customWidth="1"/>
    <col min="12284" max="12284" width="3.7109375" customWidth="1"/>
    <col min="12285" max="12286" width="4.7109375" customWidth="1"/>
    <col min="12287" max="12287" width="8.7109375" customWidth="1"/>
    <col min="12288" max="12290" width="16.7109375" customWidth="1"/>
    <col min="12291" max="12291" width="3.7109375" customWidth="1"/>
    <col min="12538" max="12538" width="53.85546875" customWidth="1"/>
    <col min="12539" max="12539" width="4.140625" customWidth="1"/>
    <col min="12540" max="12540" width="3.7109375" customWidth="1"/>
    <col min="12541" max="12542" width="4.7109375" customWidth="1"/>
    <col min="12543" max="12543" width="8.7109375" customWidth="1"/>
    <col min="12544" max="12546" width="16.7109375" customWidth="1"/>
    <col min="12547" max="12547" width="3.7109375" customWidth="1"/>
    <col min="12794" max="12794" width="53.85546875" customWidth="1"/>
    <col min="12795" max="12795" width="4.140625" customWidth="1"/>
    <col min="12796" max="12796" width="3.7109375" customWidth="1"/>
    <col min="12797" max="12798" width="4.7109375" customWidth="1"/>
    <col min="12799" max="12799" width="8.7109375" customWidth="1"/>
    <col min="12800" max="12802" width="16.7109375" customWidth="1"/>
    <col min="12803" max="12803" width="3.7109375" customWidth="1"/>
    <col min="13050" max="13050" width="53.85546875" customWidth="1"/>
    <col min="13051" max="13051" width="4.140625" customWidth="1"/>
    <col min="13052" max="13052" width="3.7109375" customWidth="1"/>
    <col min="13053" max="13054" width="4.7109375" customWidth="1"/>
    <col min="13055" max="13055" width="8.7109375" customWidth="1"/>
    <col min="13056" max="13058" width="16.7109375" customWidth="1"/>
    <col min="13059" max="13059" width="3.7109375" customWidth="1"/>
    <col min="13306" max="13306" width="53.85546875" customWidth="1"/>
    <col min="13307" max="13307" width="4.140625" customWidth="1"/>
    <col min="13308" max="13308" width="3.7109375" customWidth="1"/>
    <col min="13309" max="13310" width="4.7109375" customWidth="1"/>
    <col min="13311" max="13311" width="8.7109375" customWidth="1"/>
    <col min="13312" max="13314" width="16.7109375" customWidth="1"/>
    <col min="13315" max="13315" width="3.7109375" customWidth="1"/>
    <col min="13562" max="13562" width="53.85546875" customWidth="1"/>
    <col min="13563" max="13563" width="4.140625" customWidth="1"/>
    <col min="13564" max="13564" width="3.7109375" customWidth="1"/>
    <col min="13565" max="13566" width="4.7109375" customWidth="1"/>
    <col min="13567" max="13567" width="8.7109375" customWidth="1"/>
    <col min="13568" max="13570" width="16.7109375" customWidth="1"/>
    <col min="13571" max="13571" width="3.7109375" customWidth="1"/>
    <col min="13818" max="13818" width="53.85546875" customWidth="1"/>
    <col min="13819" max="13819" width="4.140625" customWidth="1"/>
    <col min="13820" max="13820" width="3.7109375" customWidth="1"/>
    <col min="13821" max="13822" width="4.7109375" customWidth="1"/>
    <col min="13823" max="13823" width="8.7109375" customWidth="1"/>
    <col min="13824" max="13826" width="16.7109375" customWidth="1"/>
    <col min="13827" max="13827" width="3.7109375" customWidth="1"/>
    <col min="14074" max="14074" width="53.85546875" customWidth="1"/>
    <col min="14075" max="14075" width="4.140625" customWidth="1"/>
    <col min="14076" max="14076" width="3.7109375" customWidth="1"/>
    <col min="14077" max="14078" width="4.7109375" customWidth="1"/>
    <col min="14079" max="14079" width="8.7109375" customWidth="1"/>
    <col min="14080" max="14082" width="16.7109375" customWidth="1"/>
    <col min="14083" max="14083" width="3.7109375" customWidth="1"/>
    <col min="14330" max="14330" width="53.85546875" customWidth="1"/>
    <col min="14331" max="14331" width="4.140625" customWidth="1"/>
    <col min="14332" max="14332" width="3.7109375" customWidth="1"/>
    <col min="14333" max="14334" width="4.7109375" customWidth="1"/>
    <col min="14335" max="14335" width="8.7109375" customWidth="1"/>
    <col min="14336" max="14338" width="16.7109375" customWidth="1"/>
    <col min="14339" max="14339" width="3.7109375" customWidth="1"/>
    <col min="14586" max="14586" width="53.85546875" customWidth="1"/>
    <col min="14587" max="14587" width="4.140625" customWidth="1"/>
    <col min="14588" max="14588" width="3.7109375" customWidth="1"/>
    <col min="14589" max="14590" width="4.7109375" customWidth="1"/>
    <col min="14591" max="14591" width="8.7109375" customWidth="1"/>
    <col min="14592" max="14594" width="16.7109375" customWidth="1"/>
    <col min="14595" max="14595" width="3.7109375" customWidth="1"/>
    <col min="14842" max="14842" width="53.85546875" customWidth="1"/>
    <col min="14843" max="14843" width="4.140625" customWidth="1"/>
    <col min="14844" max="14844" width="3.7109375" customWidth="1"/>
    <col min="14845" max="14846" width="4.7109375" customWidth="1"/>
    <col min="14847" max="14847" width="8.7109375" customWidth="1"/>
    <col min="14848" max="14850" width="16.7109375" customWidth="1"/>
    <col min="14851" max="14851" width="3.7109375" customWidth="1"/>
    <col min="15098" max="15098" width="53.85546875" customWidth="1"/>
    <col min="15099" max="15099" width="4.140625" customWidth="1"/>
    <col min="15100" max="15100" width="3.7109375" customWidth="1"/>
    <col min="15101" max="15102" width="4.7109375" customWidth="1"/>
    <col min="15103" max="15103" width="8.7109375" customWidth="1"/>
    <col min="15104" max="15106" width="16.7109375" customWidth="1"/>
    <col min="15107" max="15107" width="3.7109375" customWidth="1"/>
    <col min="15354" max="15354" width="53.85546875" customWidth="1"/>
    <col min="15355" max="15355" width="4.140625" customWidth="1"/>
    <col min="15356" max="15356" width="3.7109375" customWidth="1"/>
    <col min="15357" max="15358" width="4.7109375" customWidth="1"/>
    <col min="15359" max="15359" width="8.7109375" customWidth="1"/>
    <col min="15360" max="15362" width="16.7109375" customWidth="1"/>
    <col min="15363" max="15363" width="3.7109375" customWidth="1"/>
    <col min="15610" max="15610" width="53.85546875" customWidth="1"/>
    <col min="15611" max="15611" width="4.140625" customWidth="1"/>
    <col min="15612" max="15612" width="3.7109375" customWidth="1"/>
    <col min="15613" max="15614" width="4.7109375" customWidth="1"/>
    <col min="15615" max="15615" width="8.7109375" customWidth="1"/>
    <col min="15616" max="15618" width="16.7109375" customWidth="1"/>
    <col min="15619" max="15619" width="3.7109375" customWidth="1"/>
    <col min="15866" max="15866" width="53.85546875" customWidth="1"/>
    <col min="15867" max="15867" width="4.140625" customWidth="1"/>
    <col min="15868" max="15868" width="3.7109375" customWidth="1"/>
    <col min="15869" max="15870" width="4.7109375" customWidth="1"/>
    <col min="15871" max="15871" width="8.7109375" customWidth="1"/>
    <col min="15872" max="15874" width="16.7109375" customWidth="1"/>
    <col min="15875" max="15875" width="3.7109375" customWidth="1"/>
    <col min="16122" max="16122" width="53.85546875" customWidth="1"/>
    <col min="16123" max="16123" width="4.140625" customWidth="1"/>
    <col min="16124" max="16124" width="3.7109375" customWidth="1"/>
    <col min="16125" max="16126" width="4.7109375" customWidth="1"/>
    <col min="16127" max="16127" width="8.7109375" customWidth="1"/>
    <col min="16128" max="16130" width="16.7109375" customWidth="1"/>
    <col min="16131" max="16131" width="3.7109375" customWidth="1"/>
  </cols>
  <sheetData>
    <row r="1" spans="1:18" ht="15.75" x14ac:dyDescent="0.25">
      <c r="A1" s="291" t="s">
        <v>95</v>
      </c>
      <c r="B1" s="292"/>
      <c r="C1" s="292"/>
      <c r="D1" s="292"/>
      <c r="E1" s="292"/>
      <c r="F1" s="292"/>
      <c r="G1" s="292"/>
      <c r="H1" s="292"/>
      <c r="I1" s="292"/>
      <c r="J1" s="292"/>
      <c r="K1" s="292"/>
      <c r="L1" s="292"/>
      <c r="M1" s="292"/>
      <c r="N1" s="292"/>
      <c r="O1" s="292"/>
      <c r="P1" s="292"/>
      <c r="Q1" s="292"/>
      <c r="R1" s="293"/>
    </row>
    <row r="2" spans="1:18" ht="15.75" x14ac:dyDescent="0.25">
      <c r="A2" s="80"/>
      <c r="B2" s="81"/>
      <c r="C2" s="81"/>
      <c r="D2" s="81"/>
      <c r="E2" s="81"/>
      <c r="F2" s="81"/>
      <c r="G2" s="81"/>
      <c r="H2" s="81"/>
      <c r="I2" s="81"/>
      <c r="J2" s="81"/>
      <c r="K2" s="81"/>
      <c r="L2" s="81"/>
      <c r="M2" s="81"/>
      <c r="N2" s="81"/>
      <c r="O2" s="81"/>
      <c r="P2" s="81"/>
      <c r="Q2" s="81"/>
      <c r="R2" s="82"/>
    </row>
    <row r="3" spans="1:18" ht="15.75" x14ac:dyDescent="0.25">
      <c r="A3" s="288" t="s">
        <v>94</v>
      </c>
      <c r="B3" s="289"/>
      <c r="C3" s="289"/>
      <c r="D3" s="289"/>
      <c r="E3" s="289"/>
      <c r="F3" s="289"/>
      <c r="G3" s="289"/>
      <c r="H3" s="289"/>
      <c r="I3" s="289"/>
      <c r="J3" s="289"/>
      <c r="K3" s="289"/>
      <c r="L3" s="289"/>
      <c r="M3" s="289"/>
      <c r="N3" s="289"/>
      <c r="O3" s="289"/>
      <c r="P3" s="289"/>
      <c r="Q3" s="289"/>
      <c r="R3" s="290"/>
    </row>
    <row r="4" spans="1:18" x14ac:dyDescent="0.2">
      <c r="A4" s="75"/>
      <c r="B4" s="76"/>
      <c r="C4" s="77"/>
      <c r="D4" s="77"/>
      <c r="E4" s="77"/>
      <c r="F4" s="77"/>
      <c r="G4" s="77"/>
      <c r="H4" s="77"/>
      <c r="I4" s="77"/>
      <c r="J4" s="77"/>
      <c r="K4" s="77"/>
      <c r="L4" s="77"/>
      <c r="M4" s="77"/>
      <c r="N4" s="77"/>
      <c r="O4" s="77"/>
      <c r="P4" s="77"/>
      <c r="Q4" s="77"/>
      <c r="R4" s="78"/>
    </row>
    <row r="5" spans="1:18" x14ac:dyDescent="0.2">
      <c r="A5" s="287" t="s">
        <v>90</v>
      </c>
      <c r="B5" s="287"/>
      <c r="C5" s="297">
        <v>2</v>
      </c>
      <c r="D5" s="297"/>
      <c r="E5" s="79" t="s">
        <v>91</v>
      </c>
      <c r="F5" s="295" t="s">
        <v>139</v>
      </c>
      <c r="G5" s="296"/>
      <c r="H5" s="79" t="s">
        <v>92</v>
      </c>
      <c r="I5" s="294" t="s">
        <v>93</v>
      </c>
      <c r="J5" s="294"/>
      <c r="K5" s="294"/>
      <c r="L5" s="294"/>
      <c r="M5" s="294"/>
      <c r="N5" s="316" t="s">
        <v>86</v>
      </c>
      <c r="O5" s="317"/>
      <c r="P5" s="257" t="s">
        <v>12</v>
      </c>
      <c r="Q5" s="258"/>
      <c r="R5" s="259"/>
    </row>
    <row r="6" spans="1:18" ht="13.5" thickBot="1" x14ac:dyDescent="0.25">
      <c r="A6" s="83"/>
      <c r="B6" s="83"/>
      <c r="C6" s="84"/>
      <c r="D6" s="84"/>
      <c r="E6" s="84"/>
      <c r="F6" s="84"/>
      <c r="G6" s="84"/>
      <c r="H6" s="84"/>
      <c r="I6" s="84"/>
      <c r="J6" s="84"/>
      <c r="K6" s="84"/>
      <c r="L6" s="84"/>
      <c r="M6" s="84"/>
      <c r="N6" s="84"/>
      <c r="O6" s="84"/>
      <c r="P6" s="84"/>
      <c r="Q6" s="84"/>
      <c r="R6" s="84"/>
    </row>
    <row r="7" spans="1:18" ht="24" customHeight="1" x14ac:dyDescent="0.2">
      <c r="A7" s="85" t="s">
        <v>27</v>
      </c>
      <c r="B7" s="306"/>
      <c r="C7" s="260" t="s">
        <v>124</v>
      </c>
      <c r="D7" s="260"/>
      <c r="E7" s="260"/>
      <c r="F7" s="260"/>
      <c r="G7" s="260"/>
      <c r="H7" s="260"/>
      <c r="I7" s="313"/>
      <c r="J7" s="310"/>
      <c r="K7" s="309" t="s">
        <v>123</v>
      </c>
      <c r="L7" s="309"/>
      <c r="M7" s="309"/>
      <c r="N7" s="309"/>
      <c r="O7" s="309"/>
      <c r="P7" s="309"/>
      <c r="Q7" s="309"/>
      <c r="R7" s="299"/>
    </row>
    <row r="8" spans="1:18" ht="15" customHeight="1" x14ac:dyDescent="0.2">
      <c r="A8" s="304" t="s">
        <v>30</v>
      </c>
      <c r="B8" s="307"/>
      <c r="C8" s="261"/>
      <c r="D8" s="261"/>
      <c r="E8" s="261"/>
      <c r="F8" s="261"/>
      <c r="G8" s="261"/>
      <c r="H8" s="261"/>
      <c r="I8" s="314"/>
      <c r="J8" s="311"/>
      <c r="K8" s="264" t="s">
        <v>153</v>
      </c>
      <c r="L8" s="264"/>
      <c r="M8" s="264"/>
      <c r="N8" s="264"/>
      <c r="O8" s="264"/>
      <c r="P8" s="264"/>
      <c r="Q8" s="264"/>
      <c r="R8" s="300"/>
    </row>
    <row r="9" spans="1:18" ht="15" customHeight="1" x14ac:dyDescent="0.2">
      <c r="A9" s="304"/>
      <c r="B9" s="307"/>
      <c r="C9" s="262" t="s">
        <v>28</v>
      </c>
      <c r="D9" s="262"/>
      <c r="E9" s="262"/>
      <c r="F9" s="262" t="s">
        <v>29</v>
      </c>
      <c r="G9" s="262"/>
      <c r="H9" s="262"/>
      <c r="I9" s="314"/>
      <c r="J9" s="311"/>
      <c r="K9" s="264"/>
      <c r="L9" s="264"/>
      <c r="M9" s="264"/>
      <c r="N9" s="264"/>
      <c r="O9" s="264"/>
      <c r="P9" s="264"/>
      <c r="Q9" s="264"/>
      <c r="R9" s="300"/>
    </row>
    <row r="10" spans="1:18" ht="15" customHeight="1" x14ac:dyDescent="0.2">
      <c r="A10" s="304"/>
      <c r="B10" s="307"/>
      <c r="C10" s="298" t="s">
        <v>43</v>
      </c>
      <c r="D10" s="298"/>
      <c r="E10" s="298"/>
      <c r="F10" s="298" t="s">
        <v>49</v>
      </c>
      <c r="G10" s="298"/>
      <c r="H10" s="298"/>
      <c r="I10" s="314"/>
      <c r="J10" s="311"/>
      <c r="K10" s="264" t="s">
        <v>154</v>
      </c>
      <c r="L10" s="264"/>
      <c r="M10" s="264"/>
      <c r="N10" s="264"/>
      <c r="O10" s="264"/>
      <c r="P10" s="264"/>
      <c r="Q10" s="264"/>
      <c r="R10" s="300"/>
    </row>
    <row r="11" spans="1:18" ht="12.75" customHeight="1" x14ac:dyDescent="0.2">
      <c r="A11" s="304"/>
      <c r="B11" s="307"/>
      <c r="C11" s="298" t="s">
        <v>44</v>
      </c>
      <c r="D11" s="298"/>
      <c r="E11" s="298"/>
      <c r="F11" s="298" t="s">
        <v>50</v>
      </c>
      <c r="G11" s="298"/>
      <c r="H11" s="298"/>
      <c r="I11" s="314"/>
      <c r="J11" s="311"/>
      <c r="K11" s="264"/>
      <c r="L11" s="264"/>
      <c r="M11" s="264"/>
      <c r="N11" s="264"/>
      <c r="O11" s="264"/>
      <c r="P11" s="264"/>
      <c r="Q11" s="264"/>
      <c r="R11" s="300"/>
    </row>
    <row r="12" spans="1:18" ht="15" customHeight="1" x14ac:dyDescent="0.2">
      <c r="A12" s="304"/>
      <c r="B12" s="307"/>
      <c r="C12" s="298" t="s">
        <v>45</v>
      </c>
      <c r="D12" s="298"/>
      <c r="E12" s="298"/>
      <c r="F12" s="298" t="s">
        <v>51</v>
      </c>
      <c r="G12" s="298"/>
      <c r="H12" s="298"/>
      <c r="I12" s="314"/>
      <c r="J12" s="311"/>
      <c r="K12" s="264"/>
      <c r="L12" s="264"/>
      <c r="M12" s="264"/>
      <c r="N12" s="264"/>
      <c r="O12" s="264"/>
      <c r="P12" s="264"/>
      <c r="Q12" s="264"/>
      <c r="R12" s="300"/>
    </row>
    <row r="13" spans="1:18" ht="12.75" customHeight="1" x14ac:dyDescent="0.2">
      <c r="A13" s="304"/>
      <c r="B13" s="307"/>
      <c r="C13" s="298" t="s">
        <v>46</v>
      </c>
      <c r="D13" s="298"/>
      <c r="E13" s="298"/>
      <c r="F13" s="298" t="s">
        <v>52</v>
      </c>
      <c r="G13" s="298"/>
      <c r="H13" s="298"/>
      <c r="I13" s="314"/>
      <c r="J13" s="311"/>
      <c r="K13" s="264" t="s">
        <v>155</v>
      </c>
      <c r="L13" s="264"/>
      <c r="M13" s="264"/>
      <c r="N13" s="264"/>
      <c r="O13" s="264"/>
      <c r="P13" s="264"/>
      <c r="Q13" s="264"/>
      <c r="R13" s="300"/>
    </row>
    <row r="14" spans="1:18" ht="12.75" customHeight="1" x14ac:dyDescent="0.2">
      <c r="A14" s="304"/>
      <c r="B14" s="307"/>
      <c r="C14" s="298" t="s">
        <v>96</v>
      </c>
      <c r="D14" s="298"/>
      <c r="E14" s="298"/>
      <c r="F14" s="298" t="s">
        <v>53</v>
      </c>
      <c r="G14" s="298"/>
      <c r="H14" s="298"/>
      <c r="I14" s="314"/>
      <c r="J14" s="311"/>
      <c r="K14" s="264"/>
      <c r="L14" s="264"/>
      <c r="M14" s="264"/>
      <c r="N14" s="264"/>
      <c r="O14" s="264"/>
      <c r="P14" s="264"/>
      <c r="Q14" s="264"/>
      <c r="R14" s="300"/>
    </row>
    <row r="15" spans="1:18" ht="12.75" customHeight="1" x14ac:dyDescent="0.2">
      <c r="A15" s="304"/>
      <c r="B15" s="307"/>
      <c r="C15" s="298" t="s">
        <v>48</v>
      </c>
      <c r="D15" s="298"/>
      <c r="E15" s="298"/>
      <c r="F15" s="298" t="s">
        <v>152</v>
      </c>
      <c r="G15" s="298"/>
      <c r="H15" s="298"/>
      <c r="I15" s="314"/>
      <c r="J15" s="311"/>
      <c r="K15" s="264" t="s">
        <v>156</v>
      </c>
      <c r="L15" s="264"/>
      <c r="M15" s="264"/>
      <c r="N15" s="264"/>
      <c r="O15" s="264"/>
      <c r="P15" s="264"/>
      <c r="Q15" s="264"/>
      <c r="R15" s="300"/>
    </row>
    <row r="16" spans="1:18" ht="12.75" customHeight="1" x14ac:dyDescent="0.2">
      <c r="A16" s="304"/>
      <c r="B16" s="307"/>
      <c r="C16" s="298" t="s">
        <v>47</v>
      </c>
      <c r="D16" s="298"/>
      <c r="E16" s="298"/>
      <c r="F16" s="84"/>
      <c r="G16" s="84"/>
      <c r="H16" s="84"/>
      <c r="I16" s="314"/>
      <c r="J16" s="311"/>
      <c r="K16" s="264" t="s">
        <v>157</v>
      </c>
      <c r="L16" s="264"/>
      <c r="M16" s="264"/>
      <c r="N16" s="264"/>
      <c r="O16" s="264"/>
      <c r="P16" s="264"/>
      <c r="Q16" s="264"/>
      <c r="R16" s="300"/>
    </row>
    <row r="17" spans="1:19" ht="12.75" customHeight="1" x14ac:dyDescent="0.2">
      <c r="A17" s="304"/>
      <c r="B17" s="307"/>
      <c r="C17" s="298" t="s">
        <v>125</v>
      </c>
      <c r="D17" s="298"/>
      <c r="E17" s="298"/>
      <c r="F17" s="298"/>
      <c r="G17" s="298"/>
      <c r="H17" s="298"/>
      <c r="I17" s="314"/>
      <c r="J17" s="311"/>
      <c r="K17" s="264"/>
      <c r="L17" s="264"/>
      <c r="M17" s="264"/>
      <c r="N17" s="264"/>
      <c r="O17" s="264"/>
      <c r="P17" s="264"/>
      <c r="Q17" s="264"/>
      <c r="R17" s="300"/>
    </row>
    <row r="18" spans="1:19" ht="19.5" customHeight="1" x14ac:dyDescent="0.2">
      <c r="A18" s="304"/>
      <c r="B18" s="307"/>
      <c r="C18" s="298"/>
      <c r="D18" s="298"/>
      <c r="E18" s="298"/>
      <c r="F18" s="298"/>
      <c r="G18" s="298"/>
      <c r="H18" s="298"/>
      <c r="I18" s="314"/>
      <c r="J18" s="311"/>
      <c r="K18" s="264"/>
      <c r="L18" s="264"/>
      <c r="M18" s="264"/>
      <c r="N18" s="264"/>
      <c r="O18" s="264"/>
      <c r="P18" s="264"/>
      <c r="Q18" s="264"/>
      <c r="R18" s="300"/>
    </row>
    <row r="19" spans="1:19" ht="13.5" thickBot="1" x14ac:dyDescent="0.25">
      <c r="A19" s="305"/>
      <c r="B19" s="308"/>
      <c r="C19" s="302"/>
      <c r="D19" s="302"/>
      <c r="E19" s="302"/>
      <c r="F19" s="302"/>
      <c r="G19" s="302"/>
      <c r="H19" s="302"/>
      <c r="I19" s="315"/>
      <c r="J19" s="312"/>
      <c r="K19" s="303"/>
      <c r="L19" s="303"/>
      <c r="M19" s="303"/>
      <c r="N19" s="303"/>
      <c r="O19" s="303"/>
      <c r="P19" s="303"/>
      <c r="Q19" s="303"/>
      <c r="R19" s="301"/>
    </row>
    <row r="20" spans="1:19" ht="24" customHeight="1" x14ac:dyDescent="0.2">
      <c r="A20" s="86" t="s">
        <v>31</v>
      </c>
      <c r="B20" s="332"/>
      <c r="C20" s="261" t="s">
        <v>65</v>
      </c>
      <c r="D20" s="261"/>
      <c r="E20" s="261"/>
      <c r="F20" s="261"/>
      <c r="G20" s="261"/>
      <c r="H20" s="261"/>
      <c r="I20" s="335"/>
      <c r="J20" s="310"/>
      <c r="K20" s="77"/>
      <c r="L20" s="330" t="s">
        <v>64</v>
      </c>
      <c r="M20" s="330"/>
      <c r="N20" s="330"/>
      <c r="O20" s="330"/>
      <c r="P20" s="330"/>
      <c r="Q20" s="330"/>
      <c r="R20" s="265"/>
    </row>
    <row r="21" spans="1:19" x14ac:dyDescent="0.2">
      <c r="A21" s="304" t="s">
        <v>32</v>
      </c>
      <c r="B21" s="333"/>
      <c r="C21" s="352"/>
      <c r="D21" s="352"/>
      <c r="E21" s="352"/>
      <c r="F21" s="352"/>
      <c r="G21" s="352"/>
      <c r="H21" s="352"/>
      <c r="I21" s="336"/>
      <c r="J21" s="311"/>
      <c r="K21" s="88"/>
      <c r="L21" s="330"/>
      <c r="M21" s="330"/>
      <c r="N21" s="330"/>
      <c r="O21" s="330"/>
      <c r="P21" s="330"/>
      <c r="Q21" s="330"/>
      <c r="R21" s="266"/>
      <c r="S21" s="8"/>
    </row>
    <row r="22" spans="1:19" ht="12.75" customHeight="1" x14ac:dyDescent="0.2">
      <c r="A22" s="304"/>
      <c r="B22" s="333"/>
      <c r="C22" s="320" t="s">
        <v>158</v>
      </c>
      <c r="D22" s="320"/>
      <c r="E22" s="320"/>
      <c r="F22" s="320"/>
      <c r="G22" s="320"/>
      <c r="H22" s="320"/>
      <c r="I22" s="336"/>
      <c r="J22" s="311"/>
      <c r="K22" s="84"/>
      <c r="L22" s="354" t="s">
        <v>33</v>
      </c>
      <c r="M22" s="323" t="s">
        <v>55</v>
      </c>
      <c r="N22" s="324">
        <v>3</v>
      </c>
      <c r="O22" s="321">
        <v>6</v>
      </c>
      <c r="P22" s="321">
        <v>9</v>
      </c>
      <c r="Q22" s="84"/>
      <c r="R22" s="266"/>
      <c r="S22" s="7"/>
    </row>
    <row r="23" spans="1:19" x14ac:dyDescent="0.2">
      <c r="A23" s="304"/>
      <c r="B23" s="333"/>
      <c r="C23" s="320" t="s">
        <v>159</v>
      </c>
      <c r="D23" s="320"/>
      <c r="E23" s="320"/>
      <c r="F23" s="320"/>
      <c r="G23" s="320"/>
      <c r="H23" s="320"/>
      <c r="I23" s="336"/>
      <c r="J23" s="311"/>
      <c r="K23" s="84"/>
      <c r="L23" s="354"/>
      <c r="M23" s="323"/>
      <c r="N23" s="325"/>
      <c r="O23" s="322"/>
      <c r="P23" s="322"/>
      <c r="Q23" s="84"/>
      <c r="R23" s="266"/>
      <c r="S23" s="7"/>
    </row>
    <row r="24" spans="1:19" x14ac:dyDescent="0.2">
      <c r="A24" s="304"/>
      <c r="B24" s="333"/>
      <c r="C24" s="320" t="s">
        <v>160</v>
      </c>
      <c r="D24" s="320"/>
      <c r="E24" s="320"/>
      <c r="F24" s="320"/>
      <c r="G24" s="320"/>
      <c r="H24" s="320"/>
      <c r="I24" s="336"/>
      <c r="J24" s="311"/>
      <c r="K24" s="84"/>
      <c r="L24" s="354"/>
      <c r="M24" s="323" t="s">
        <v>42</v>
      </c>
      <c r="N24" s="324">
        <v>2</v>
      </c>
      <c r="O24" s="326">
        <v>4</v>
      </c>
      <c r="P24" s="364">
        <v>6</v>
      </c>
      <c r="Q24" s="84"/>
      <c r="R24" s="266"/>
      <c r="S24" s="7"/>
    </row>
    <row r="25" spans="1:19" x14ac:dyDescent="0.2">
      <c r="A25" s="304"/>
      <c r="B25" s="333"/>
      <c r="C25" s="320" t="s">
        <v>161</v>
      </c>
      <c r="D25" s="320"/>
      <c r="E25" s="320"/>
      <c r="F25" s="320"/>
      <c r="G25" s="320"/>
      <c r="H25" s="320"/>
      <c r="I25" s="336"/>
      <c r="J25" s="311"/>
      <c r="K25" s="84"/>
      <c r="L25" s="354"/>
      <c r="M25" s="323"/>
      <c r="N25" s="325"/>
      <c r="O25" s="327"/>
      <c r="P25" s="365"/>
      <c r="Q25" s="84"/>
      <c r="R25" s="266"/>
      <c r="S25" s="7"/>
    </row>
    <row r="26" spans="1:19" x14ac:dyDescent="0.2">
      <c r="A26" s="304"/>
      <c r="B26" s="333"/>
      <c r="C26" s="353"/>
      <c r="D26" s="353"/>
      <c r="E26" s="353"/>
      <c r="F26" s="353"/>
      <c r="G26" s="353"/>
      <c r="H26" s="353"/>
      <c r="I26" s="336"/>
      <c r="J26" s="311"/>
      <c r="K26" s="84"/>
      <c r="L26" s="354"/>
      <c r="M26" s="323" t="s">
        <v>56</v>
      </c>
      <c r="N26" s="328">
        <v>1</v>
      </c>
      <c r="O26" s="324">
        <v>2</v>
      </c>
      <c r="P26" s="324">
        <v>3</v>
      </c>
      <c r="Q26" s="84"/>
      <c r="R26" s="266"/>
      <c r="S26" s="7"/>
    </row>
    <row r="27" spans="1:19" x14ac:dyDescent="0.2">
      <c r="A27" s="304"/>
      <c r="B27" s="333"/>
      <c r="C27" s="320" t="s">
        <v>162</v>
      </c>
      <c r="D27" s="320"/>
      <c r="E27" s="320"/>
      <c r="F27" s="320"/>
      <c r="G27" s="320"/>
      <c r="H27" s="320"/>
      <c r="I27" s="336"/>
      <c r="J27" s="311"/>
      <c r="K27" s="84"/>
      <c r="L27" s="354"/>
      <c r="M27" s="323"/>
      <c r="N27" s="329"/>
      <c r="O27" s="325"/>
      <c r="P27" s="325"/>
      <c r="Q27" s="84"/>
      <c r="R27" s="266"/>
    </row>
    <row r="28" spans="1:19" x14ac:dyDescent="0.2">
      <c r="A28" s="304"/>
      <c r="B28" s="333"/>
      <c r="C28" s="320" t="s">
        <v>163</v>
      </c>
      <c r="D28" s="320"/>
      <c r="E28" s="320"/>
      <c r="F28" s="320"/>
      <c r="G28" s="320"/>
      <c r="H28" s="320"/>
      <c r="I28" s="336"/>
      <c r="J28" s="311"/>
      <c r="K28" s="89"/>
      <c r="L28" s="89"/>
      <c r="M28" s="84"/>
      <c r="N28" s="323" t="s">
        <v>57</v>
      </c>
      <c r="O28" s="318" t="s">
        <v>42</v>
      </c>
      <c r="P28" s="318" t="s">
        <v>55</v>
      </c>
      <c r="Q28" s="84"/>
      <c r="R28" s="266"/>
    </row>
    <row r="29" spans="1:19" x14ac:dyDescent="0.2">
      <c r="A29" s="304"/>
      <c r="B29" s="333"/>
      <c r="C29" s="320" t="s">
        <v>164</v>
      </c>
      <c r="D29" s="320"/>
      <c r="E29" s="320"/>
      <c r="F29" s="320"/>
      <c r="G29" s="320"/>
      <c r="H29" s="320"/>
      <c r="I29" s="336"/>
      <c r="J29" s="311"/>
      <c r="K29" s="353"/>
      <c r="L29" s="353"/>
      <c r="M29" s="84"/>
      <c r="N29" s="323"/>
      <c r="O29" s="319"/>
      <c r="P29" s="319"/>
      <c r="Q29" s="84"/>
      <c r="R29" s="266"/>
    </row>
    <row r="30" spans="1:19" x14ac:dyDescent="0.2">
      <c r="A30" s="304"/>
      <c r="B30" s="333"/>
      <c r="C30" s="320" t="s">
        <v>165</v>
      </c>
      <c r="D30" s="320"/>
      <c r="E30" s="320"/>
      <c r="F30" s="320"/>
      <c r="G30" s="320"/>
      <c r="H30" s="320"/>
      <c r="I30" s="336"/>
      <c r="J30" s="311"/>
      <c r="K30" s="353"/>
      <c r="L30" s="353"/>
      <c r="M30" s="331" t="s">
        <v>34</v>
      </c>
      <c r="N30" s="331"/>
      <c r="O30" s="331"/>
      <c r="P30" s="331"/>
      <c r="Q30" s="331"/>
      <c r="R30" s="266"/>
    </row>
    <row r="31" spans="1:19" x14ac:dyDescent="0.2">
      <c r="A31" s="304"/>
      <c r="B31" s="333"/>
      <c r="C31" s="352"/>
      <c r="D31" s="352"/>
      <c r="E31" s="352"/>
      <c r="F31" s="352"/>
      <c r="G31" s="352"/>
      <c r="H31" s="352"/>
      <c r="I31" s="336"/>
      <c r="J31" s="311"/>
      <c r="K31" s="353"/>
      <c r="L31" s="353"/>
      <c r="M31" s="90"/>
      <c r="N31" s="90"/>
      <c r="O31" s="90"/>
      <c r="P31" s="90"/>
      <c r="Q31" s="90"/>
      <c r="R31" s="266"/>
    </row>
    <row r="32" spans="1:19" ht="26.25" customHeight="1" x14ac:dyDescent="0.2">
      <c r="A32" s="304"/>
      <c r="B32" s="333"/>
      <c r="C32" s="320" t="s">
        <v>166</v>
      </c>
      <c r="D32" s="320"/>
      <c r="E32" s="320"/>
      <c r="F32" s="320"/>
      <c r="G32" s="320"/>
      <c r="H32" s="320"/>
      <c r="I32" s="336"/>
      <c r="J32" s="311"/>
      <c r="K32" s="353" t="s">
        <v>54</v>
      </c>
      <c r="L32" s="353"/>
      <c r="M32" s="353"/>
      <c r="N32" s="353"/>
      <c r="O32" s="353"/>
      <c r="P32" s="353"/>
      <c r="Q32" s="353"/>
      <c r="R32" s="266"/>
    </row>
    <row r="33" spans="1:18" ht="13.5" thickBot="1" x14ac:dyDescent="0.25">
      <c r="A33" s="305"/>
      <c r="B33" s="334"/>
      <c r="C33" s="356"/>
      <c r="D33" s="356"/>
      <c r="E33" s="356"/>
      <c r="F33" s="356"/>
      <c r="G33" s="356"/>
      <c r="H33" s="356"/>
      <c r="I33" s="337"/>
      <c r="J33" s="312"/>
      <c r="K33" s="340"/>
      <c r="L33" s="340"/>
      <c r="M33" s="340"/>
      <c r="N33" s="340"/>
      <c r="O33" s="340"/>
      <c r="P33" s="340"/>
      <c r="Q33" s="340"/>
      <c r="R33" s="267"/>
    </row>
    <row r="34" spans="1:18" ht="24" customHeight="1" x14ac:dyDescent="0.2">
      <c r="A34" s="86" t="s">
        <v>35</v>
      </c>
      <c r="B34" s="332"/>
      <c r="C34" s="260" t="s">
        <v>132</v>
      </c>
      <c r="D34" s="260"/>
      <c r="E34" s="260"/>
      <c r="F34" s="260"/>
      <c r="G34" s="260"/>
      <c r="H34" s="260"/>
      <c r="I34" s="335"/>
      <c r="J34" s="345"/>
      <c r="K34" s="351" t="s">
        <v>106</v>
      </c>
      <c r="L34" s="351"/>
      <c r="M34" s="351"/>
      <c r="N34" s="351"/>
      <c r="O34" s="351"/>
      <c r="P34" s="351"/>
      <c r="Q34" s="351"/>
      <c r="R34" s="268"/>
    </row>
    <row r="35" spans="1:18" ht="21" customHeight="1" x14ac:dyDescent="0.2">
      <c r="A35" s="338" t="s">
        <v>61</v>
      </c>
      <c r="B35" s="333"/>
      <c r="C35" s="261"/>
      <c r="D35" s="261"/>
      <c r="E35" s="261"/>
      <c r="F35" s="261"/>
      <c r="G35" s="261"/>
      <c r="H35" s="261"/>
      <c r="I35" s="336"/>
      <c r="J35" s="346"/>
      <c r="K35" s="330"/>
      <c r="L35" s="330"/>
      <c r="M35" s="330"/>
      <c r="N35" s="330"/>
      <c r="O35" s="330"/>
      <c r="P35" s="330"/>
      <c r="Q35" s="330"/>
      <c r="R35" s="269"/>
    </row>
    <row r="36" spans="1:18" ht="12.75" customHeight="1" x14ac:dyDescent="0.2">
      <c r="A36" s="338"/>
      <c r="B36" s="333"/>
      <c r="C36" s="84"/>
      <c r="D36" s="91"/>
      <c r="E36" s="91"/>
      <c r="F36" s="91"/>
      <c r="G36" s="91"/>
      <c r="H36" s="91"/>
      <c r="I36" s="336"/>
      <c r="J36" s="346"/>
      <c r="K36" s="342" t="s">
        <v>107</v>
      </c>
      <c r="L36" s="284">
        <v>9</v>
      </c>
      <c r="M36" s="274">
        <f>L36*M48</f>
        <v>9</v>
      </c>
      <c r="N36" s="276">
        <f>L36*N48</f>
        <v>18</v>
      </c>
      <c r="O36" s="276">
        <f>L36*O48</f>
        <v>27</v>
      </c>
      <c r="P36" s="276">
        <f>L36*P48</f>
        <v>36</v>
      </c>
      <c r="Q36" s="276">
        <f>L36*Q48</f>
        <v>45</v>
      </c>
      <c r="R36" s="269"/>
    </row>
    <row r="37" spans="1:18" ht="12.75" customHeight="1" x14ac:dyDescent="0.2">
      <c r="A37" s="338"/>
      <c r="B37" s="333"/>
      <c r="C37" s="264" t="s">
        <v>167</v>
      </c>
      <c r="D37" s="264"/>
      <c r="E37" s="264"/>
      <c r="F37" s="264"/>
      <c r="G37" s="264"/>
      <c r="H37" s="264"/>
      <c r="I37" s="336"/>
      <c r="J37" s="346"/>
      <c r="K37" s="342"/>
      <c r="L37" s="284"/>
      <c r="M37" s="275"/>
      <c r="N37" s="277"/>
      <c r="O37" s="277"/>
      <c r="P37" s="277"/>
      <c r="Q37" s="277"/>
      <c r="R37" s="269"/>
    </row>
    <row r="38" spans="1:18" x14ac:dyDescent="0.2">
      <c r="A38" s="338"/>
      <c r="B38" s="333"/>
      <c r="C38" s="264"/>
      <c r="D38" s="264"/>
      <c r="E38" s="264"/>
      <c r="F38" s="264"/>
      <c r="G38" s="264"/>
      <c r="H38" s="264"/>
      <c r="I38" s="336"/>
      <c r="J38" s="346"/>
      <c r="K38" s="342"/>
      <c r="L38" s="284">
        <v>6</v>
      </c>
      <c r="M38" s="274">
        <f>L38*M48</f>
        <v>6</v>
      </c>
      <c r="N38" s="276">
        <f>L38*N48</f>
        <v>12</v>
      </c>
      <c r="O38" s="276">
        <f>L38*O48</f>
        <v>18</v>
      </c>
      <c r="P38" s="276">
        <f>L38*P48</f>
        <v>24</v>
      </c>
      <c r="Q38" s="276">
        <f>L38*Q48</f>
        <v>30</v>
      </c>
      <c r="R38" s="269"/>
    </row>
    <row r="39" spans="1:18" x14ac:dyDescent="0.2">
      <c r="A39" s="338"/>
      <c r="B39" s="333"/>
      <c r="C39" s="264"/>
      <c r="D39" s="264"/>
      <c r="E39" s="264"/>
      <c r="F39" s="264"/>
      <c r="G39" s="264"/>
      <c r="H39" s="264"/>
      <c r="I39" s="336"/>
      <c r="J39" s="346"/>
      <c r="K39" s="342"/>
      <c r="L39" s="284"/>
      <c r="M39" s="275"/>
      <c r="N39" s="277"/>
      <c r="O39" s="277"/>
      <c r="P39" s="277"/>
      <c r="Q39" s="277"/>
      <c r="R39" s="269"/>
    </row>
    <row r="40" spans="1:18" ht="12.75" customHeight="1" x14ac:dyDescent="0.2">
      <c r="A40" s="338"/>
      <c r="B40" s="333"/>
      <c r="C40" s="264"/>
      <c r="D40" s="264"/>
      <c r="E40" s="264"/>
      <c r="F40" s="264"/>
      <c r="G40" s="264"/>
      <c r="H40" s="264"/>
      <c r="I40" s="336"/>
      <c r="J40" s="346"/>
      <c r="K40" s="342"/>
      <c r="L40" s="284">
        <v>4</v>
      </c>
      <c r="M40" s="274">
        <f>L40*M48</f>
        <v>4</v>
      </c>
      <c r="N40" s="274">
        <f>L40*N48</f>
        <v>8</v>
      </c>
      <c r="O40" s="276">
        <f>L40*O48</f>
        <v>12</v>
      </c>
      <c r="P40" s="276">
        <f>L40*P48</f>
        <v>16</v>
      </c>
      <c r="Q40" s="276">
        <f>L40*Q48</f>
        <v>20</v>
      </c>
      <c r="R40" s="269"/>
    </row>
    <row r="41" spans="1:18" ht="12.75" customHeight="1" x14ac:dyDescent="0.2">
      <c r="A41" s="338"/>
      <c r="B41" s="333"/>
      <c r="C41" s="84"/>
      <c r="D41" s="92"/>
      <c r="E41" s="92"/>
      <c r="F41" s="92"/>
      <c r="G41" s="92"/>
      <c r="H41" s="92"/>
      <c r="I41" s="336"/>
      <c r="J41" s="346"/>
      <c r="K41" s="342"/>
      <c r="L41" s="284"/>
      <c r="M41" s="275"/>
      <c r="N41" s="275"/>
      <c r="O41" s="277"/>
      <c r="P41" s="277"/>
      <c r="Q41" s="277"/>
      <c r="R41" s="269"/>
    </row>
    <row r="42" spans="1:18" x14ac:dyDescent="0.2">
      <c r="A42" s="338"/>
      <c r="B42" s="333"/>
      <c r="C42" s="261" t="s">
        <v>168</v>
      </c>
      <c r="D42" s="261"/>
      <c r="E42" s="261"/>
      <c r="F42" s="261"/>
      <c r="G42" s="261"/>
      <c r="H42" s="261"/>
      <c r="I42" s="336"/>
      <c r="J42" s="346"/>
      <c r="K42" s="342"/>
      <c r="L42" s="284">
        <v>3</v>
      </c>
      <c r="M42" s="343">
        <f>L42*M48</f>
        <v>3</v>
      </c>
      <c r="N42" s="274">
        <f>L42*N48</f>
        <v>6</v>
      </c>
      <c r="O42" s="274">
        <f>L42*O48</f>
        <v>9</v>
      </c>
      <c r="P42" s="276">
        <f>L42*P48</f>
        <v>12</v>
      </c>
      <c r="Q42" s="276">
        <f>L42*Q48</f>
        <v>15</v>
      </c>
      <c r="R42" s="269"/>
    </row>
    <row r="43" spans="1:18" x14ac:dyDescent="0.2">
      <c r="A43" s="338"/>
      <c r="B43" s="333"/>
      <c r="C43" s="261"/>
      <c r="D43" s="261"/>
      <c r="E43" s="261"/>
      <c r="F43" s="261"/>
      <c r="G43" s="261"/>
      <c r="H43" s="261"/>
      <c r="I43" s="336"/>
      <c r="J43" s="346"/>
      <c r="K43" s="342"/>
      <c r="L43" s="284"/>
      <c r="M43" s="344"/>
      <c r="N43" s="275"/>
      <c r="O43" s="275"/>
      <c r="P43" s="277"/>
      <c r="Q43" s="277"/>
      <c r="R43" s="269"/>
    </row>
    <row r="44" spans="1:18" ht="12.75" customHeight="1" x14ac:dyDescent="0.2">
      <c r="A44" s="338"/>
      <c r="B44" s="333"/>
      <c r="C44" s="261"/>
      <c r="D44" s="261"/>
      <c r="E44" s="261"/>
      <c r="F44" s="261"/>
      <c r="G44" s="261"/>
      <c r="H44" s="261"/>
      <c r="I44" s="336"/>
      <c r="J44" s="346"/>
      <c r="K44" s="342"/>
      <c r="L44" s="284">
        <v>2</v>
      </c>
      <c r="M44" s="343">
        <f>L44*M48</f>
        <v>2</v>
      </c>
      <c r="N44" s="274">
        <f>L44*N48</f>
        <v>4</v>
      </c>
      <c r="O44" s="274">
        <f>L44*O48</f>
        <v>6</v>
      </c>
      <c r="P44" s="274">
        <f>L44*P48</f>
        <v>8</v>
      </c>
      <c r="Q44" s="276">
        <f>L44*Q48</f>
        <v>10</v>
      </c>
      <c r="R44" s="269"/>
    </row>
    <row r="45" spans="1:18" x14ac:dyDescent="0.2">
      <c r="A45" s="338"/>
      <c r="B45" s="333"/>
      <c r="C45" s="261"/>
      <c r="D45" s="261"/>
      <c r="E45" s="261"/>
      <c r="F45" s="261"/>
      <c r="G45" s="261"/>
      <c r="H45" s="261"/>
      <c r="I45" s="336"/>
      <c r="J45" s="346"/>
      <c r="K45" s="342"/>
      <c r="L45" s="284"/>
      <c r="M45" s="344"/>
      <c r="N45" s="275"/>
      <c r="O45" s="275"/>
      <c r="P45" s="275"/>
      <c r="Q45" s="277"/>
      <c r="R45" s="269"/>
    </row>
    <row r="46" spans="1:18" x14ac:dyDescent="0.2">
      <c r="A46" s="338"/>
      <c r="B46" s="333"/>
      <c r="C46" s="261"/>
      <c r="D46" s="261"/>
      <c r="E46" s="261"/>
      <c r="F46" s="261"/>
      <c r="G46" s="261"/>
      <c r="H46" s="261"/>
      <c r="I46" s="336"/>
      <c r="J46" s="346"/>
      <c r="K46" s="342"/>
      <c r="L46" s="284">
        <v>1</v>
      </c>
      <c r="M46" s="343">
        <f>L46*M48</f>
        <v>1</v>
      </c>
      <c r="N46" s="343">
        <f>L46*N48</f>
        <v>2</v>
      </c>
      <c r="O46" s="343">
        <f>L46*O48</f>
        <v>3</v>
      </c>
      <c r="P46" s="274">
        <f>L46*P48</f>
        <v>4</v>
      </c>
      <c r="Q46" s="274">
        <f>L46*Q48</f>
        <v>5</v>
      </c>
      <c r="R46" s="269"/>
    </row>
    <row r="47" spans="1:18" x14ac:dyDescent="0.2">
      <c r="A47" s="338"/>
      <c r="B47" s="333"/>
      <c r="C47" s="261"/>
      <c r="D47" s="261"/>
      <c r="E47" s="261"/>
      <c r="F47" s="261"/>
      <c r="G47" s="261"/>
      <c r="H47" s="261"/>
      <c r="I47" s="336"/>
      <c r="J47" s="346"/>
      <c r="K47" s="342"/>
      <c r="L47" s="284"/>
      <c r="M47" s="344"/>
      <c r="N47" s="344"/>
      <c r="O47" s="344"/>
      <c r="P47" s="275"/>
      <c r="Q47" s="275"/>
      <c r="R47" s="269"/>
    </row>
    <row r="48" spans="1:18" x14ac:dyDescent="0.2">
      <c r="A48" s="338"/>
      <c r="B48" s="333"/>
      <c r="C48" s="91"/>
      <c r="D48" s="91"/>
      <c r="E48" s="91"/>
      <c r="F48" s="91"/>
      <c r="G48" s="91"/>
      <c r="H48" s="91"/>
      <c r="I48" s="336"/>
      <c r="J48" s="346"/>
      <c r="K48" s="349"/>
      <c r="L48" s="349"/>
      <c r="M48" s="93">
        <v>1</v>
      </c>
      <c r="N48" s="93">
        <v>2</v>
      </c>
      <c r="O48" s="93">
        <v>3</v>
      </c>
      <c r="P48" s="93">
        <v>4</v>
      </c>
      <c r="Q48" s="93">
        <v>5</v>
      </c>
      <c r="R48" s="269"/>
    </row>
    <row r="49" spans="1:18" ht="12.75" customHeight="1" x14ac:dyDescent="0.2">
      <c r="A49" s="338"/>
      <c r="B49" s="333"/>
      <c r="C49" s="262" t="s">
        <v>122</v>
      </c>
      <c r="D49" s="298"/>
      <c r="E49" s="298"/>
      <c r="F49" s="298"/>
      <c r="G49" s="298"/>
      <c r="H49" s="298"/>
      <c r="I49" s="336"/>
      <c r="J49" s="346"/>
      <c r="K49" s="89"/>
      <c r="L49" s="89"/>
      <c r="M49" s="362" t="s">
        <v>104</v>
      </c>
      <c r="N49" s="362" t="s">
        <v>109</v>
      </c>
      <c r="O49" s="362" t="s">
        <v>103</v>
      </c>
      <c r="P49" s="362" t="s">
        <v>105</v>
      </c>
      <c r="Q49" s="362" t="s">
        <v>98</v>
      </c>
      <c r="R49" s="269"/>
    </row>
    <row r="50" spans="1:18" ht="22.5" customHeight="1" x14ac:dyDescent="0.2">
      <c r="A50" s="338"/>
      <c r="B50" s="333"/>
      <c r="C50" s="298" t="s">
        <v>169</v>
      </c>
      <c r="D50" s="261" t="s">
        <v>170</v>
      </c>
      <c r="E50" s="261"/>
      <c r="F50" s="261"/>
      <c r="G50" s="261"/>
      <c r="H50" s="261"/>
      <c r="I50" s="336"/>
      <c r="J50" s="346"/>
      <c r="K50" s="94"/>
      <c r="L50" s="94"/>
      <c r="M50" s="363"/>
      <c r="N50" s="363"/>
      <c r="O50" s="363"/>
      <c r="P50" s="363"/>
      <c r="Q50" s="363"/>
      <c r="R50" s="269"/>
    </row>
    <row r="51" spans="1:18" ht="27" customHeight="1" x14ac:dyDescent="0.2">
      <c r="A51" s="338"/>
      <c r="B51" s="333"/>
      <c r="C51" s="298"/>
      <c r="D51" s="261"/>
      <c r="E51" s="261"/>
      <c r="F51" s="261"/>
      <c r="G51" s="261"/>
      <c r="H51" s="261"/>
      <c r="I51" s="336"/>
      <c r="J51" s="346"/>
      <c r="K51" s="89"/>
      <c r="L51" s="89"/>
      <c r="M51" s="359" t="s">
        <v>108</v>
      </c>
      <c r="N51" s="360"/>
      <c r="O51" s="360"/>
      <c r="P51" s="360"/>
      <c r="Q51" s="361"/>
      <c r="R51" s="269"/>
    </row>
    <row r="52" spans="1:18" ht="20.25" customHeight="1" x14ac:dyDescent="0.2">
      <c r="A52" s="338"/>
      <c r="B52" s="333"/>
      <c r="C52" s="298"/>
      <c r="D52" s="261"/>
      <c r="E52" s="261"/>
      <c r="F52" s="261"/>
      <c r="G52" s="261"/>
      <c r="H52" s="261"/>
      <c r="I52" s="336"/>
      <c r="J52" s="346"/>
      <c r="K52" s="89"/>
      <c r="L52" s="89"/>
      <c r="M52" s="95"/>
      <c r="N52" s="95"/>
      <c r="O52" s="95"/>
      <c r="P52" s="95"/>
      <c r="Q52" s="95"/>
      <c r="R52" s="96"/>
    </row>
    <row r="53" spans="1:18" ht="11.25" customHeight="1" thickBot="1" x14ac:dyDescent="0.25">
      <c r="A53" s="339"/>
      <c r="B53" s="333"/>
      <c r="C53" s="355"/>
      <c r="D53" s="355"/>
      <c r="E53" s="355"/>
      <c r="F53" s="355"/>
      <c r="G53" s="355"/>
      <c r="H53" s="355"/>
      <c r="I53" s="336"/>
      <c r="J53" s="346"/>
      <c r="K53" s="350"/>
      <c r="L53" s="350"/>
      <c r="M53" s="350"/>
      <c r="N53" s="350"/>
      <c r="O53" s="350"/>
      <c r="P53" s="350"/>
      <c r="Q53" s="350"/>
      <c r="R53" s="266"/>
    </row>
    <row r="54" spans="1:18" ht="32.25" customHeight="1" x14ac:dyDescent="0.2">
      <c r="A54" s="87" t="s">
        <v>36</v>
      </c>
      <c r="B54" s="332"/>
      <c r="C54" s="260" t="s">
        <v>133</v>
      </c>
      <c r="D54" s="260"/>
      <c r="E54" s="260"/>
      <c r="F54" s="260"/>
      <c r="G54" s="260"/>
      <c r="H54" s="260"/>
      <c r="I54" s="271"/>
      <c r="J54" s="345"/>
      <c r="K54" s="357"/>
      <c r="L54" s="357"/>
      <c r="M54" s="357"/>
      <c r="N54" s="357"/>
      <c r="O54" s="357"/>
      <c r="P54" s="357"/>
      <c r="Q54" s="357"/>
      <c r="R54" s="268"/>
    </row>
    <row r="55" spans="1:18" ht="25.5" customHeight="1" x14ac:dyDescent="0.2">
      <c r="A55" s="304" t="s">
        <v>38</v>
      </c>
      <c r="B55" s="333"/>
      <c r="C55" s="261" t="s">
        <v>135</v>
      </c>
      <c r="D55" s="261"/>
      <c r="E55" s="261"/>
      <c r="F55" s="261"/>
      <c r="G55" s="261"/>
      <c r="H55" s="261"/>
      <c r="I55" s="272"/>
      <c r="J55" s="346"/>
      <c r="K55" s="278" t="s">
        <v>66</v>
      </c>
      <c r="L55" s="279"/>
      <c r="M55" s="348" t="s">
        <v>62</v>
      </c>
      <c r="N55" s="348" t="s">
        <v>63</v>
      </c>
      <c r="O55" s="348"/>
      <c r="P55" s="348"/>
      <c r="Q55" s="348"/>
      <c r="R55" s="269"/>
    </row>
    <row r="56" spans="1:18" ht="24.95" customHeight="1" x14ac:dyDescent="0.2">
      <c r="A56" s="304"/>
      <c r="B56" s="333"/>
      <c r="C56" s="261" t="s">
        <v>134</v>
      </c>
      <c r="D56" s="261"/>
      <c r="E56" s="261"/>
      <c r="F56" s="261"/>
      <c r="G56" s="261"/>
      <c r="H56" s="261"/>
      <c r="I56" s="272"/>
      <c r="J56" s="346"/>
      <c r="K56" s="280"/>
      <c r="L56" s="281"/>
      <c r="M56" s="348"/>
      <c r="N56" s="348"/>
      <c r="O56" s="348"/>
      <c r="P56" s="348"/>
      <c r="Q56" s="348"/>
      <c r="R56" s="269"/>
    </row>
    <row r="57" spans="1:18" ht="23.25" customHeight="1" x14ac:dyDescent="0.2">
      <c r="A57" s="304"/>
      <c r="B57" s="333"/>
      <c r="C57" s="262" t="s">
        <v>171</v>
      </c>
      <c r="D57" s="262"/>
      <c r="E57" s="262"/>
      <c r="F57" s="262"/>
      <c r="G57" s="262"/>
      <c r="H57" s="262"/>
      <c r="I57" s="272"/>
      <c r="J57" s="346"/>
      <c r="K57" s="283" t="s">
        <v>114</v>
      </c>
      <c r="L57" s="283"/>
      <c r="M57" s="282" t="s">
        <v>58</v>
      </c>
      <c r="N57" s="282" t="s">
        <v>111</v>
      </c>
      <c r="O57" s="282"/>
      <c r="P57" s="282"/>
      <c r="Q57" s="282"/>
      <c r="R57" s="269"/>
    </row>
    <row r="58" spans="1:18" ht="24.95" customHeight="1" x14ac:dyDescent="0.2">
      <c r="A58" s="304"/>
      <c r="B58" s="333"/>
      <c r="C58" s="263" t="s">
        <v>136</v>
      </c>
      <c r="D58" s="261"/>
      <c r="E58" s="261"/>
      <c r="F58" s="261"/>
      <c r="G58" s="261"/>
      <c r="H58" s="261"/>
      <c r="I58" s="272"/>
      <c r="J58" s="346"/>
      <c r="K58" s="283"/>
      <c r="L58" s="283"/>
      <c r="M58" s="282"/>
      <c r="N58" s="282"/>
      <c r="O58" s="282"/>
      <c r="P58" s="282"/>
      <c r="Q58" s="282"/>
      <c r="R58" s="269"/>
    </row>
    <row r="59" spans="1:18" ht="24.95" customHeight="1" x14ac:dyDescent="0.2">
      <c r="A59" s="304"/>
      <c r="B59" s="333"/>
      <c r="C59" s="261"/>
      <c r="D59" s="261"/>
      <c r="E59" s="261"/>
      <c r="F59" s="261"/>
      <c r="G59" s="261"/>
      <c r="H59" s="261"/>
      <c r="I59" s="272"/>
      <c r="J59" s="346"/>
      <c r="K59" s="283"/>
      <c r="L59" s="283"/>
      <c r="M59" s="282"/>
      <c r="N59" s="282"/>
      <c r="O59" s="282"/>
      <c r="P59" s="282"/>
      <c r="Q59" s="282"/>
      <c r="R59" s="269"/>
    </row>
    <row r="60" spans="1:18" ht="24.95" customHeight="1" x14ac:dyDescent="0.2">
      <c r="A60" s="304"/>
      <c r="B60" s="333"/>
      <c r="C60" s="261"/>
      <c r="D60" s="261"/>
      <c r="E60" s="261"/>
      <c r="F60" s="261"/>
      <c r="G60" s="261"/>
      <c r="H60" s="261"/>
      <c r="I60" s="272"/>
      <c r="J60" s="346"/>
      <c r="K60" s="283"/>
      <c r="L60" s="283"/>
      <c r="M60" s="282"/>
      <c r="N60" s="282"/>
      <c r="O60" s="282"/>
      <c r="P60" s="282"/>
      <c r="Q60" s="282"/>
      <c r="R60" s="269"/>
    </row>
    <row r="61" spans="1:18" ht="24.95" customHeight="1" x14ac:dyDescent="0.2">
      <c r="A61" s="304"/>
      <c r="B61" s="333"/>
      <c r="C61" s="262" t="s">
        <v>37</v>
      </c>
      <c r="D61" s="262"/>
      <c r="E61" s="262"/>
      <c r="F61" s="262"/>
      <c r="G61" s="262"/>
      <c r="H61" s="262"/>
      <c r="I61" s="272"/>
      <c r="J61" s="346"/>
      <c r="K61" s="283"/>
      <c r="L61" s="283"/>
      <c r="M61" s="282"/>
      <c r="N61" s="282"/>
      <c r="O61" s="282"/>
      <c r="P61" s="282"/>
      <c r="Q61" s="282"/>
      <c r="R61" s="269"/>
    </row>
    <row r="62" spans="1:18" ht="23.1" customHeight="1" x14ac:dyDescent="0.2">
      <c r="A62" s="304"/>
      <c r="B62" s="333"/>
      <c r="C62" s="261" t="s">
        <v>172</v>
      </c>
      <c r="D62" s="261"/>
      <c r="E62" s="261"/>
      <c r="F62" s="261"/>
      <c r="G62" s="261"/>
      <c r="H62" s="261"/>
      <c r="I62" s="272"/>
      <c r="J62" s="346"/>
      <c r="K62" s="283"/>
      <c r="L62" s="283"/>
      <c r="M62" s="282"/>
      <c r="N62" s="282"/>
      <c r="O62" s="282"/>
      <c r="P62" s="282"/>
      <c r="Q62" s="282"/>
      <c r="R62" s="269"/>
    </row>
    <row r="63" spans="1:18" ht="23.1" customHeight="1" x14ac:dyDescent="0.2">
      <c r="A63" s="304"/>
      <c r="B63" s="333"/>
      <c r="C63" s="261"/>
      <c r="D63" s="261"/>
      <c r="E63" s="261"/>
      <c r="F63" s="261"/>
      <c r="G63" s="261"/>
      <c r="H63" s="261"/>
      <c r="I63" s="272"/>
      <c r="J63" s="346"/>
      <c r="K63" s="286" t="s">
        <v>126</v>
      </c>
      <c r="L63" s="286"/>
      <c r="M63" s="282" t="s">
        <v>59</v>
      </c>
      <c r="N63" s="282" t="s">
        <v>112</v>
      </c>
      <c r="O63" s="282"/>
      <c r="P63" s="282"/>
      <c r="Q63" s="282"/>
      <c r="R63" s="269"/>
    </row>
    <row r="64" spans="1:18" ht="23.1" customHeight="1" x14ac:dyDescent="0.2">
      <c r="A64" s="304"/>
      <c r="B64" s="333"/>
      <c r="C64" s="261"/>
      <c r="D64" s="261"/>
      <c r="E64" s="261"/>
      <c r="F64" s="261"/>
      <c r="G64" s="261"/>
      <c r="H64" s="261"/>
      <c r="I64" s="272"/>
      <c r="J64" s="346"/>
      <c r="K64" s="286"/>
      <c r="L64" s="286"/>
      <c r="M64" s="282"/>
      <c r="N64" s="282"/>
      <c r="O64" s="282"/>
      <c r="P64" s="282"/>
      <c r="Q64" s="282"/>
      <c r="R64" s="269"/>
    </row>
    <row r="65" spans="1:18" ht="23.1" customHeight="1" x14ac:dyDescent="0.2">
      <c r="A65" s="304"/>
      <c r="B65" s="333"/>
      <c r="C65" s="262" t="s">
        <v>173</v>
      </c>
      <c r="D65" s="262"/>
      <c r="E65" s="262"/>
      <c r="F65" s="262"/>
      <c r="G65" s="262"/>
      <c r="H65" s="262"/>
      <c r="I65" s="272"/>
      <c r="J65" s="346"/>
      <c r="K65" s="286"/>
      <c r="L65" s="286"/>
      <c r="M65" s="282"/>
      <c r="N65" s="282"/>
      <c r="O65" s="282"/>
      <c r="P65" s="282"/>
      <c r="Q65" s="282"/>
      <c r="R65" s="269"/>
    </row>
    <row r="66" spans="1:18" ht="23.1" customHeight="1" x14ac:dyDescent="0.2">
      <c r="A66" s="304"/>
      <c r="B66" s="333"/>
      <c r="C66" s="263" t="s">
        <v>138</v>
      </c>
      <c r="D66" s="264"/>
      <c r="E66" s="264"/>
      <c r="F66" s="264"/>
      <c r="G66" s="264"/>
      <c r="H66" s="264"/>
      <c r="I66" s="272"/>
      <c r="J66" s="346"/>
      <c r="K66" s="286"/>
      <c r="L66" s="286"/>
      <c r="M66" s="282"/>
      <c r="N66" s="282"/>
      <c r="O66" s="282"/>
      <c r="P66" s="282"/>
      <c r="Q66" s="282"/>
      <c r="R66" s="269"/>
    </row>
    <row r="67" spans="1:18" ht="23.1" customHeight="1" x14ac:dyDescent="0.2">
      <c r="A67" s="304"/>
      <c r="B67" s="333"/>
      <c r="C67" s="264"/>
      <c r="D67" s="264"/>
      <c r="E67" s="264"/>
      <c r="F67" s="264"/>
      <c r="G67" s="264"/>
      <c r="H67" s="264"/>
      <c r="I67" s="272"/>
      <c r="J67" s="346"/>
      <c r="K67" s="286"/>
      <c r="L67" s="286"/>
      <c r="M67" s="282"/>
      <c r="N67" s="282"/>
      <c r="O67" s="282"/>
      <c r="P67" s="282"/>
      <c r="Q67" s="282"/>
      <c r="R67" s="269"/>
    </row>
    <row r="68" spans="1:18" ht="23.1" customHeight="1" x14ac:dyDescent="0.2">
      <c r="A68" s="304"/>
      <c r="B68" s="333"/>
      <c r="C68" s="262" t="s">
        <v>121</v>
      </c>
      <c r="D68" s="262"/>
      <c r="E68" s="262"/>
      <c r="F68" s="262"/>
      <c r="G68" s="262"/>
      <c r="H68" s="262"/>
      <c r="I68" s="272"/>
      <c r="J68" s="346"/>
      <c r="K68" s="286"/>
      <c r="L68" s="286"/>
      <c r="M68" s="282"/>
      <c r="N68" s="282"/>
      <c r="O68" s="282"/>
      <c r="P68" s="282"/>
      <c r="Q68" s="282"/>
      <c r="R68" s="269"/>
    </row>
    <row r="69" spans="1:18" ht="23.1" customHeight="1" x14ac:dyDescent="0.2">
      <c r="A69" s="304"/>
      <c r="B69" s="333"/>
      <c r="C69" s="298" t="s">
        <v>120</v>
      </c>
      <c r="D69" s="298"/>
      <c r="E69" s="298"/>
      <c r="F69" s="298"/>
      <c r="G69" s="298"/>
      <c r="H69" s="298"/>
      <c r="I69" s="272"/>
      <c r="J69" s="346"/>
      <c r="K69" s="285" t="s">
        <v>127</v>
      </c>
      <c r="L69" s="285"/>
      <c r="M69" s="358" t="s">
        <v>60</v>
      </c>
      <c r="N69" s="358" t="s">
        <v>113</v>
      </c>
      <c r="O69" s="358"/>
      <c r="P69" s="358"/>
      <c r="Q69" s="358"/>
      <c r="R69" s="269"/>
    </row>
    <row r="70" spans="1:18" ht="23.1" customHeight="1" x14ac:dyDescent="0.2">
      <c r="A70" s="304"/>
      <c r="B70" s="333"/>
      <c r="C70" s="298"/>
      <c r="D70" s="298"/>
      <c r="E70" s="298"/>
      <c r="F70" s="298"/>
      <c r="G70" s="298"/>
      <c r="H70" s="298"/>
      <c r="I70" s="272"/>
      <c r="J70" s="346"/>
      <c r="K70" s="285"/>
      <c r="L70" s="285"/>
      <c r="M70" s="358"/>
      <c r="N70" s="358"/>
      <c r="O70" s="358"/>
      <c r="P70" s="358"/>
      <c r="Q70" s="358"/>
      <c r="R70" s="269"/>
    </row>
    <row r="71" spans="1:18" ht="23.1" customHeight="1" x14ac:dyDescent="0.2">
      <c r="A71" s="304"/>
      <c r="B71" s="333"/>
      <c r="C71" s="262" t="s">
        <v>81</v>
      </c>
      <c r="D71" s="262"/>
      <c r="E71" s="262"/>
      <c r="F71" s="262"/>
      <c r="G71" s="262"/>
      <c r="H71" s="262"/>
      <c r="I71" s="272"/>
      <c r="J71" s="346"/>
      <c r="K71" s="285"/>
      <c r="L71" s="285"/>
      <c r="M71" s="358"/>
      <c r="N71" s="358"/>
      <c r="O71" s="358"/>
      <c r="P71" s="358"/>
      <c r="Q71" s="358"/>
      <c r="R71" s="269"/>
    </row>
    <row r="72" spans="1:18" ht="23.1" customHeight="1" x14ac:dyDescent="0.2">
      <c r="A72" s="304"/>
      <c r="B72" s="333"/>
      <c r="C72" s="298" t="s">
        <v>137</v>
      </c>
      <c r="D72" s="298"/>
      <c r="E72" s="298"/>
      <c r="F72" s="298"/>
      <c r="G72" s="298"/>
      <c r="H72" s="298"/>
      <c r="I72" s="272"/>
      <c r="J72" s="346"/>
      <c r="K72" s="285"/>
      <c r="L72" s="285"/>
      <c r="M72" s="358"/>
      <c r="N72" s="358"/>
      <c r="O72" s="358"/>
      <c r="P72" s="358"/>
      <c r="Q72" s="358"/>
      <c r="R72" s="269"/>
    </row>
    <row r="73" spans="1:18" ht="23.1" customHeight="1" x14ac:dyDescent="0.2">
      <c r="A73" s="304"/>
      <c r="B73" s="333"/>
      <c r="C73" s="298"/>
      <c r="D73" s="298"/>
      <c r="E73" s="298"/>
      <c r="F73" s="298"/>
      <c r="G73" s="298"/>
      <c r="H73" s="298"/>
      <c r="I73" s="272"/>
      <c r="J73" s="346"/>
      <c r="K73" s="285"/>
      <c r="L73" s="285"/>
      <c r="M73" s="358"/>
      <c r="N73" s="358"/>
      <c r="O73" s="358"/>
      <c r="P73" s="358"/>
      <c r="Q73" s="358"/>
      <c r="R73" s="269"/>
    </row>
    <row r="74" spans="1:18" ht="22.5" customHeight="1" x14ac:dyDescent="0.2">
      <c r="A74" s="304"/>
      <c r="B74" s="333"/>
      <c r="C74" s="298"/>
      <c r="D74" s="298"/>
      <c r="E74" s="298"/>
      <c r="F74" s="298"/>
      <c r="G74" s="298"/>
      <c r="H74" s="298"/>
      <c r="I74" s="272"/>
      <c r="J74" s="346"/>
      <c r="K74" s="285"/>
      <c r="L74" s="285"/>
      <c r="M74" s="358"/>
      <c r="N74" s="358"/>
      <c r="O74" s="358"/>
      <c r="P74" s="358"/>
      <c r="Q74" s="358"/>
      <c r="R74" s="269"/>
    </row>
    <row r="75" spans="1:18" ht="18" customHeight="1" thickBot="1" x14ac:dyDescent="0.25">
      <c r="A75" s="305"/>
      <c r="B75" s="334"/>
      <c r="C75" s="356"/>
      <c r="D75" s="356"/>
      <c r="E75" s="356"/>
      <c r="F75" s="356"/>
      <c r="G75" s="356"/>
      <c r="H75" s="356"/>
      <c r="I75" s="273"/>
      <c r="J75" s="347"/>
      <c r="K75" s="340"/>
      <c r="L75" s="340"/>
      <c r="M75" s="340"/>
      <c r="N75" s="340"/>
      <c r="O75" s="340"/>
      <c r="P75" s="340"/>
      <c r="Q75" s="340"/>
      <c r="R75" s="270"/>
    </row>
    <row r="79" spans="1:18" ht="12.75" customHeight="1" x14ac:dyDescent="0.2"/>
    <row r="80" spans="1:18" x14ac:dyDescent="0.2">
      <c r="F80" s="10"/>
    </row>
    <row r="81" spans="1:12" x14ac:dyDescent="0.2">
      <c r="F81" s="10"/>
    </row>
    <row r="82" spans="1:12" x14ac:dyDescent="0.2">
      <c r="F82" s="10"/>
    </row>
    <row r="83" spans="1:12" ht="12.75" customHeight="1" x14ac:dyDescent="0.2">
      <c r="F83" s="10"/>
    </row>
    <row r="85" spans="1:12" ht="12.75" customHeight="1" x14ac:dyDescent="0.2">
      <c r="B85" s="9"/>
      <c r="C85" s="9"/>
      <c r="D85" s="9"/>
      <c r="E85" s="9"/>
      <c r="F85" s="9"/>
    </row>
    <row r="86" spans="1:12" x14ac:dyDescent="0.2">
      <c r="A86" s="9"/>
      <c r="B86" s="9"/>
      <c r="C86" s="9"/>
      <c r="D86" s="9"/>
      <c r="E86" s="9"/>
      <c r="F86" s="9"/>
      <c r="I86" s="12"/>
      <c r="J86" s="341"/>
      <c r="K86" s="341"/>
      <c r="L86" s="341"/>
    </row>
    <row r="87" spans="1:12" ht="22.5" customHeight="1" x14ac:dyDescent="0.2">
      <c r="A87" s="9"/>
      <c r="B87" s="9"/>
      <c r="C87" s="9"/>
      <c r="D87" s="9"/>
      <c r="E87" s="9"/>
      <c r="F87" s="9"/>
      <c r="I87" s="13"/>
      <c r="J87" s="341"/>
      <c r="K87" s="341"/>
      <c r="L87" s="341"/>
    </row>
    <row r="88" spans="1:12" x14ac:dyDescent="0.2">
      <c r="A88" s="9"/>
      <c r="B88" s="9"/>
      <c r="C88" s="9"/>
      <c r="D88" s="9"/>
      <c r="E88" s="9"/>
      <c r="F88" s="9"/>
      <c r="I88" s="14"/>
      <c r="J88" s="15"/>
      <c r="K88" s="11"/>
      <c r="L88" s="11"/>
    </row>
    <row r="89" spans="1:12" x14ac:dyDescent="0.2">
      <c r="A89" s="9"/>
      <c r="B89" s="9"/>
      <c r="C89" s="9"/>
      <c r="D89" s="9"/>
      <c r="E89" s="9"/>
      <c r="F89" s="9"/>
    </row>
    <row r="98" spans="5:5" x14ac:dyDescent="0.2">
      <c r="E98" s="23"/>
    </row>
  </sheetData>
  <sheetProtection algorithmName="SHA-512" hashValue="IrB1ff3SlqCDMAWrXptapkwBU74Tsgbkw8LGZBz4hNbusVip4Y5F6Iu61gkyWDhcKHYMHDZfGNabOD2eaeHk2g==" saltValue="qeWkLc41V9UauBd6/NDE9Q==" spinCount="100000" sheet="1" objects="1" scenarios="1"/>
  <mergeCells count="170">
    <mergeCell ref="M36:M37"/>
    <mergeCell ref="N36:N37"/>
    <mergeCell ref="C9:E9"/>
    <mergeCell ref="F9:H9"/>
    <mergeCell ref="F10:H10"/>
    <mergeCell ref="F11:H11"/>
    <mergeCell ref="F12:H12"/>
    <mergeCell ref="C17:H18"/>
    <mergeCell ref="K15:Q15"/>
    <mergeCell ref="M22:M23"/>
    <mergeCell ref="P28:P29"/>
    <mergeCell ref="P26:P27"/>
    <mergeCell ref="P24:P25"/>
    <mergeCell ref="P22:P23"/>
    <mergeCell ref="M51:Q51"/>
    <mergeCell ref="K16:Q18"/>
    <mergeCell ref="C7:H8"/>
    <mergeCell ref="C16:E16"/>
    <mergeCell ref="F15:H15"/>
    <mergeCell ref="K10:Q12"/>
    <mergeCell ref="F13:H13"/>
    <mergeCell ref="M49:M50"/>
    <mergeCell ref="N49:N50"/>
    <mergeCell ref="O49:O50"/>
    <mergeCell ref="P49:P50"/>
    <mergeCell ref="Q49:Q50"/>
    <mergeCell ref="O36:O37"/>
    <mergeCell ref="P36:P37"/>
    <mergeCell ref="Q36:Q37"/>
    <mergeCell ref="Q38:Q39"/>
    <mergeCell ref="Q40:Q41"/>
    <mergeCell ref="Q42:Q43"/>
    <mergeCell ref="C33:H33"/>
    <mergeCell ref="C34:H35"/>
    <mergeCell ref="C37:H40"/>
    <mergeCell ref="N44:N45"/>
    <mergeCell ref="N46:N47"/>
    <mergeCell ref="M46:M47"/>
    <mergeCell ref="B54:B75"/>
    <mergeCell ref="C65:H65"/>
    <mergeCell ref="C71:H71"/>
    <mergeCell ref="C61:H61"/>
    <mergeCell ref="C72:H74"/>
    <mergeCell ref="C75:H75"/>
    <mergeCell ref="K75:Q75"/>
    <mergeCell ref="K54:Q54"/>
    <mergeCell ref="C68:H68"/>
    <mergeCell ref="N69:Q74"/>
    <mergeCell ref="M69:M74"/>
    <mergeCell ref="C69:H70"/>
    <mergeCell ref="B34:B53"/>
    <mergeCell ref="I34:I53"/>
    <mergeCell ref="J34:J53"/>
    <mergeCell ref="K48:L48"/>
    <mergeCell ref="K53:R53"/>
    <mergeCell ref="R34:R51"/>
    <mergeCell ref="K34:Q35"/>
    <mergeCell ref="C21:H21"/>
    <mergeCell ref="C26:H26"/>
    <mergeCell ref="C32:H32"/>
    <mergeCell ref="C31:H31"/>
    <mergeCell ref="K29:L31"/>
    <mergeCell ref="C22:H22"/>
    <mergeCell ref="L22:L27"/>
    <mergeCell ref="M26:M27"/>
    <mergeCell ref="C27:H27"/>
    <mergeCell ref="K32:Q32"/>
    <mergeCell ref="C49:H49"/>
    <mergeCell ref="C50:C52"/>
    <mergeCell ref="D50:H52"/>
    <mergeCell ref="C53:H53"/>
    <mergeCell ref="C42:H47"/>
    <mergeCell ref="Q44:Q45"/>
    <mergeCell ref="Q46:Q47"/>
    <mergeCell ref="J86:L87"/>
    <mergeCell ref="L36:L37"/>
    <mergeCell ref="L38:L39"/>
    <mergeCell ref="N38:N39"/>
    <mergeCell ref="N40:N41"/>
    <mergeCell ref="N42:N43"/>
    <mergeCell ref="O38:O39"/>
    <mergeCell ref="K36:K47"/>
    <mergeCell ref="M44:M45"/>
    <mergeCell ref="M42:M43"/>
    <mergeCell ref="M40:M41"/>
    <mergeCell ref="M38:M39"/>
    <mergeCell ref="L40:L41"/>
    <mergeCell ref="L42:L43"/>
    <mergeCell ref="L44:L45"/>
    <mergeCell ref="J54:J75"/>
    <mergeCell ref="M55:M56"/>
    <mergeCell ref="N55:Q56"/>
    <mergeCell ref="P38:P39"/>
    <mergeCell ref="P40:P41"/>
    <mergeCell ref="P42:P43"/>
    <mergeCell ref="P44:P45"/>
    <mergeCell ref="P46:P47"/>
    <mergeCell ref="O46:O47"/>
    <mergeCell ref="A55:A75"/>
    <mergeCell ref="A21:A33"/>
    <mergeCell ref="O28:O29"/>
    <mergeCell ref="C29:H29"/>
    <mergeCell ref="O22:O23"/>
    <mergeCell ref="C23:H23"/>
    <mergeCell ref="C24:H24"/>
    <mergeCell ref="M24:M25"/>
    <mergeCell ref="N24:N25"/>
    <mergeCell ref="O24:O25"/>
    <mergeCell ref="C25:H25"/>
    <mergeCell ref="N22:N23"/>
    <mergeCell ref="N26:N27"/>
    <mergeCell ref="L20:Q21"/>
    <mergeCell ref="C30:H30"/>
    <mergeCell ref="M30:Q30"/>
    <mergeCell ref="O26:O27"/>
    <mergeCell ref="B20:B33"/>
    <mergeCell ref="I20:I33"/>
    <mergeCell ref="J20:J33"/>
    <mergeCell ref="A35:A53"/>
    <mergeCell ref="K33:Q33"/>
    <mergeCell ref="C28:H28"/>
    <mergeCell ref="N28:N29"/>
    <mergeCell ref="A5:B5"/>
    <mergeCell ref="A3:R3"/>
    <mergeCell ref="A1:R1"/>
    <mergeCell ref="I5:M5"/>
    <mergeCell ref="F5:G5"/>
    <mergeCell ref="C5:D5"/>
    <mergeCell ref="C10:E10"/>
    <mergeCell ref="C11:E11"/>
    <mergeCell ref="R7:R19"/>
    <mergeCell ref="C19:H19"/>
    <mergeCell ref="K19:Q19"/>
    <mergeCell ref="C13:E13"/>
    <mergeCell ref="A8:A19"/>
    <mergeCell ref="B7:B19"/>
    <mergeCell ref="K7:Q7"/>
    <mergeCell ref="F14:H14"/>
    <mergeCell ref="C14:E14"/>
    <mergeCell ref="J7:J19"/>
    <mergeCell ref="I7:I19"/>
    <mergeCell ref="C12:E12"/>
    <mergeCell ref="C15:E15"/>
    <mergeCell ref="K8:Q9"/>
    <mergeCell ref="K13:Q14"/>
    <mergeCell ref="N5:O5"/>
    <mergeCell ref="P5:R5"/>
    <mergeCell ref="C54:H54"/>
    <mergeCell ref="C55:H55"/>
    <mergeCell ref="C56:H56"/>
    <mergeCell ref="C57:H57"/>
    <mergeCell ref="C58:H60"/>
    <mergeCell ref="C62:H64"/>
    <mergeCell ref="C66:H67"/>
    <mergeCell ref="R20:R33"/>
    <mergeCell ref="C20:H20"/>
    <mergeCell ref="R54:R75"/>
    <mergeCell ref="I54:I75"/>
    <mergeCell ref="O44:O45"/>
    <mergeCell ref="O42:O43"/>
    <mergeCell ref="O40:O41"/>
    <mergeCell ref="K55:L56"/>
    <mergeCell ref="M63:M68"/>
    <mergeCell ref="N63:Q68"/>
    <mergeCell ref="K57:L62"/>
    <mergeCell ref="M57:M62"/>
    <mergeCell ref="N57:Q62"/>
    <mergeCell ref="L46:L47"/>
    <mergeCell ref="K69:L74"/>
    <mergeCell ref="K63:L68"/>
  </mergeCells>
  <pageMargins left="0.7" right="0.7" top="0.75" bottom="0.75" header="0.3" footer="0.3"/>
  <pageSetup scale="80" orientation="landscape" r:id="rId1"/>
  <rowBreaks count="2" manualBreakCount="2">
    <brk id="33" max="16383" man="1"/>
    <brk id="53"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
  <sheetViews>
    <sheetView zoomScale="90" zoomScaleNormal="90" workbookViewId="0">
      <selection activeCell="H12" sqref="H12"/>
    </sheetView>
  </sheetViews>
  <sheetFormatPr baseColWidth="10" defaultRowHeight="12.75" x14ac:dyDescent="0.2"/>
  <cols>
    <col min="1" max="1" width="18.42578125" style="101" customWidth="1"/>
    <col min="2" max="14" width="15.85546875" style="101" customWidth="1"/>
    <col min="15" max="16384" width="11.42578125" style="101"/>
  </cols>
  <sheetData>
    <row r="1" spans="1:14" ht="21" x14ac:dyDescent="0.2">
      <c r="A1" s="396" t="s">
        <v>176</v>
      </c>
      <c r="B1" s="396"/>
      <c r="C1" s="396"/>
      <c r="D1" s="396"/>
      <c r="E1" s="396"/>
      <c r="F1" s="396"/>
      <c r="G1" s="396"/>
      <c r="H1" s="396"/>
      <c r="I1" s="396"/>
      <c r="J1" s="396"/>
      <c r="K1" s="396"/>
      <c r="L1" s="396"/>
      <c r="M1" s="396"/>
      <c r="N1" s="396"/>
    </row>
    <row r="2" spans="1:14" ht="21.75" thickBot="1" x14ac:dyDescent="0.25">
      <c r="A2" s="102"/>
      <c r="B2" s="102"/>
      <c r="C2" s="102"/>
      <c r="D2" s="102"/>
      <c r="E2" s="102"/>
      <c r="F2" s="102"/>
      <c r="G2" s="102"/>
      <c r="H2" s="102"/>
      <c r="I2" s="102"/>
      <c r="J2" s="102"/>
      <c r="K2" s="102"/>
      <c r="L2" s="102"/>
      <c r="M2" s="102"/>
      <c r="N2" s="102"/>
    </row>
    <row r="3" spans="1:14" ht="19.5" thickBot="1" x14ac:dyDescent="0.25">
      <c r="A3" s="389" t="s">
        <v>177</v>
      </c>
      <c r="B3" s="390"/>
      <c r="C3" s="390"/>
      <c r="D3" s="390"/>
      <c r="E3" s="390"/>
      <c r="F3" s="390"/>
      <c r="G3" s="390"/>
      <c r="H3" s="390"/>
      <c r="I3" s="390"/>
      <c r="J3" s="390"/>
      <c r="K3" s="390"/>
      <c r="L3" s="390"/>
      <c r="M3" s="390"/>
      <c r="N3" s="391"/>
    </row>
    <row r="4" spans="1:14" x14ac:dyDescent="0.2">
      <c r="A4" s="397" t="s">
        <v>178</v>
      </c>
      <c r="B4" s="399" t="s">
        <v>179</v>
      </c>
      <c r="C4" s="394" t="s">
        <v>180</v>
      </c>
      <c r="D4" s="394" t="s">
        <v>175</v>
      </c>
      <c r="E4" s="394" t="s">
        <v>181</v>
      </c>
      <c r="F4" s="394" t="s">
        <v>182</v>
      </c>
      <c r="G4" s="394" t="s">
        <v>183</v>
      </c>
      <c r="H4" s="394" t="s">
        <v>184</v>
      </c>
      <c r="I4" s="394" t="s">
        <v>185</v>
      </c>
      <c r="J4" s="394" t="s">
        <v>186</v>
      </c>
      <c r="K4" s="394" t="s">
        <v>187</v>
      </c>
      <c r="L4" s="394" t="s">
        <v>188</v>
      </c>
      <c r="M4" s="394" t="s">
        <v>189</v>
      </c>
      <c r="N4" s="394" t="s">
        <v>190</v>
      </c>
    </row>
    <row r="5" spans="1:14" ht="13.5" thickBot="1" x14ac:dyDescent="0.25">
      <c r="A5" s="398"/>
      <c r="B5" s="400"/>
      <c r="C5" s="395"/>
      <c r="D5" s="395"/>
      <c r="E5" s="395"/>
      <c r="F5" s="395"/>
      <c r="G5" s="395"/>
      <c r="H5" s="395"/>
      <c r="I5" s="395"/>
      <c r="J5" s="395"/>
      <c r="K5" s="395"/>
      <c r="L5" s="395"/>
      <c r="M5" s="395"/>
      <c r="N5" s="395"/>
    </row>
    <row r="6" spans="1:14" ht="54.75" customHeight="1" x14ac:dyDescent="0.2">
      <c r="A6" s="398"/>
      <c r="B6" s="401" t="s">
        <v>191</v>
      </c>
      <c r="C6" s="387" t="s">
        <v>192</v>
      </c>
      <c r="D6" s="383" t="s">
        <v>193</v>
      </c>
      <c r="E6" s="383" t="s">
        <v>194</v>
      </c>
      <c r="F6" s="383" t="s">
        <v>195</v>
      </c>
      <c r="G6" s="383" t="s">
        <v>196</v>
      </c>
      <c r="H6" s="383" t="s">
        <v>197</v>
      </c>
      <c r="I6" s="383" t="s">
        <v>198</v>
      </c>
      <c r="J6" s="383" t="s">
        <v>199</v>
      </c>
      <c r="K6" s="383" t="s">
        <v>200</v>
      </c>
      <c r="L6" s="383" t="s">
        <v>201</v>
      </c>
      <c r="M6" s="383" t="s">
        <v>202</v>
      </c>
      <c r="N6" s="383" t="s">
        <v>203</v>
      </c>
    </row>
    <row r="7" spans="1:14" ht="145.5" customHeight="1" thickBot="1" x14ac:dyDescent="0.25">
      <c r="A7" s="103" t="s">
        <v>270</v>
      </c>
      <c r="B7" s="402"/>
      <c r="C7" s="388"/>
      <c r="D7" s="384"/>
      <c r="E7" s="384"/>
      <c r="F7" s="384"/>
      <c r="G7" s="384"/>
      <c r="H7" s="384"/>
      <c r="I7" s="384"/>
      <c r="J7" s="384"/>
      <c r="K7" s="384"/>
      <c r="L7" s="384"/>
      <c r="M7" s="384"/>
      <c r="N7" s="384"/>
    </row>
    <row r="8" spans="1:14" ht="90" customHeight="1" x14ac:dyDescent="0.2">
      <c r="A8" s="392" t="s">
        <v>204</v>
      </c>
      <c r="B8" s="387" t="s">
        <v>205</v>
      </c>
      <c r="C8" s="387" t="s">
        <v>206</v>
      </c>
      <c r="D8" s="383" t="s">
        <v>207</v>
      </c>
      <c r="E8" s="383" t="s">
        <v>208</v>
      </c>
      <c r="F8" s="383" t="s">
        <v>209</v>
      </c>
      <c r="G8" s="383" t="s">
        <v>210</v>
      </c>
      <c r="H8" s="383" t="s">
        <v>211</v>
      </c>
      <c r="I8" s="383" t="s">
        <v>212</v>
      </c>
      <c r="J8" s="383" t="s">
        <v>213</v>
      </c>
      <c r="K8" s="383" t="s">
        <v>214</v>
      </c>
      <c r="L8" s="104" t="s">
        <v>215</v>
      </c>
      <c r="M8" s="383" t="s">
        <v>216</v>
      </c>
      <c r="N8" s="383" t="s">
        <v>217</v>
      </c>
    </row>
    <row r="9" spans="1:14" ht="90" customHeight="1" thickBot="1" x14ac:dyDescent="0.25">
      <c r="A9" s="393"/>
      <c r="B9" s="388"/>
      <c r="C9" s="388"/>
      <c r="D9" s="384"/>
      <c r="E9" s="384"/>
      <c r="F9" s="384"/>
      <c r="G9" s="384"/>
      <c r="H9" s="384"/>
      <c r="I9" s="384"/>
      <c r="J9" s="384"/>
      <c r="K9" s="384"/>
      <c r="L9" s="105" t="s">
        <v>218</v>
      </c>
      <c r="M9" s="384"/>
      <c r="N9" s="384"/>
    </row>
    <row r="10" spans="1:14" ht="90" customHeight="1" x14ac:dyDescent="0.2">
      <c r="A10" s="385" t="s">
        <v>174</v>
      </c>
      <c r="B10" s="387" t="s">
        <v>219</v>
      </c>
      <c r="C10" s="387" t="s">
        <v>220</v>
      </c>
      <c r="D10" s="383" t="s">
        <v>221</v>
      </c>
      <c r="E10" s="383" t="s">
        <v>222</v>
      </c>
      <c r="F10" s="383" t="s">
        <v>223</v>
      </c>
      <c r="G10" s="383" t="s">
        <v>224</v>
      </c>
      <c r="H10" s="383" t="s">
        <v>225</v>
      </c>
      <c r="I10" s="383" t="s">
        <v>226</v>
      </c>
      <c r="J10" s="383" t="s">
        <v>227</v>
      </c>
      <c r="K10" s="383" t="s">
        <v>228</v>
      </c>
      <c r="L10" s="383" t="s">
        <v>229</v>
      </c>
      <c r="M10" s="383" t="s">
        <v>230</v>
      </c>
      <c r="N10" s="383" t="s">
        <v>231</v>
      </c>
    </row>
    <row r="11" spans="1:14" ht="90" customHeight="1" thickBot="1" x14ac:dyDescent="0.25">
      <c r="A11" s="386"/>
      <c r="B11" s="388"/>
      <c r="C11" s="388"/>
      <c r="D11" s="384"/>
      <c r="E11" s="384"/>
      <c r="F11" s="384"/>
      <c r="G11" s="384"/>
      <c r="H11" s="384"/>
      <c r="I11" s="384"/>
      <c r="J11" s="384"/>
      <c r="K11" s="384"/>
      <c r="L11" s="384"/>
      <c r="M11" s="384"/>
      <c r="N11" s="384"/>
    </row>
    <row r="12" spans="1:14" ht="90" customHeight="1" thickBot="1" x14ac:dyDescent="0.25">
      <c r="A12" s="106" t="s">
        <v>232</v>
      </c>
      <c r="B12" s="107" t="s">
        <v>233</v>
      </c>
      <c r="C12" s="107" t="s">
        <v>234</v>
      </c>
      <c r="D12" s="105" t="s">
        <v>235</v>
      </c>
      <c r="E12" s="105" t="s">
        <v>236</v>
      </c>
      <c r="F12" s="105" t="s">
        <v>237</v>
      </c>
      <c r="G12" s="105" t="s">
        <v>238</v>
      </c>
      <c r="H12" s="105" t="s">
        <v>239</v>
      </c>
      <c r="I12" s="105" t="s">
        <v>235</v>
      </c>
      <c r="J12" s="105" t="s">
        <v>240</v>
      </c>
      <c r="K12" s="105" t="s">
        <v>241</v>
      </c>
      <c r="L12" s="105" t="s">
        <v>242</v>
      </c>
      <c r="M12" s="105" t="s">
        <v>243</v>
      </c>
      <c r="N12" s="105" t="s">
        <v>244</v>
      </c>
    </row>
    <row r="14" spans="1:14" ht="13.5" thickBot="1" x14ac:dyDescent="0.25"/>
    <row r="15" spans="1:14" ht="19.5" thickBot="1" x14ac:dyDescent="0.25">
      <c r="A15" s="389" t="s">
        <v>245</v>
      </c>
      <c r="B15" s="390"/>
      <c r="C15" s="390"/>
      <c r="D15" s="390"/>
      <c r="E15" s="390"/>
      <c r="F15" s="390"/>
      <c r="G15" s="390"/>
      <c r="H15" s="390"/>
      <c r="I15" s="390"/>
      <c r="J15" s="390"/>
      <c r="K15" s="390"/>
      <c r="L15" s="390"/>
      <c r="M15" s="390"/>
      <c r="N15" s="391"/>
    </row>
    <row r="16" spans="1:14" x14ac:dyDescent="0.2">
      <c r="A16" s="381" t="s">
        <v>246</v>
      </c>
      <c r="B16" s="379" t="s">
        <v>179</v>
      </c>
      <c r="C16" s="379" t="s">
        <v>180</v>
      </c>
      <c r="D16" s="379" t="s">
        <v>175</v>
      </c>
      <c r="E16" s="379" t="s">
        <v>181</v>
      </c>
      <c r="F16" s="379" t="s">
        <v>182</v>
      </c>
      <c r="G16" s="379" t="s">
        <v>183</v>
      </c>
      <c r="H16" s="379" t="s">
        <v>184</v>
      </c>
      <c r="I16" s="379" t="s">
        <v>185</v>
      </c>
      <c r="J16" s="379" t="s">
        <v>186</v>
      </c>
      <c r="K16" s="379" t="s">
        <v>187</v>
      </c>
      <c r="L16" s="379" t="s">
        <v>188</v>
      </c>
      <c r="M16" s="379" t="s">
        <v>189</v>
      </c>
      <c r="N16" s="375" t="s">
        <v>190</v>
      </c>
    </row>
    <row r="17" spans="1:14" x14ac:dyDescent="0.2">
      <c r="A17" s="382"/>
      <c r="B17" s="380"/>
      <c r="C17" s="380"/>
      <c r="D17" s="380"/>
      <c r="E17" s="380"/>
      <c r="F17" s="380"/>
      <c r="G17" s="380"/>
      <c r="H17" s="380"/>
      <c r="I17" s="380"/>
      <c r="J17" s="380"/>
      <c r="K17" s="380"/>
      <c r="L17" s="380"/>
      <c r="M17" s="380"/>
      <c r="N17" s="376"/>
    </row>
    <row r="18" spans="1:14" x14ac:dyDescent="0.2">
      <c r="A18" s="377" t="s">
        <v>247</v>
      </c>
      <c r="B18" s="380"/>
      <c r="C18" s="380"/>
      <c r="D18" s="380"/>
      <c r="E18" s="380"/>
      <c r="F18" s="380"/>
      <c r="G18" s="380"/>
      <c r="H18" s="380"/>
      <c r="I18" s="380"/>
      <c r="J18" s="380"/>
      <c r="K18" s="380"/>
      <c r="L18" s="380"/>
      <c r="M18" s="380"/>
      <c r="N18" s="376"/>
    </row>
    <row r="19" spans="1:14" x14ac:dyDescent="0.2">
      <c r="A19" s="377" t="s">
        <v>248</v>
      </c>
      <c r="B19" s="380"/>
      <c r="C19" s="380"/>
      <c r="D19" s="380"/>
      <c r="E19" s="380"/>
      <c r="F19" s="380"/>
      <c r="G19" s="380"/>
      <c r="H19" s="380"/>
      <c r="I19" s="380"/>
      <c r="J19" s="380"/>
      <c r="K19" s="380"/>
      <c r="L19" s="380"/>
      <c r="M19" s="380"/>
      <c r="N19" s="376"/>
    </row>
    <row r="20" spans="1:14" ht="90" customHeight="1" x14ac:dyDescent="0.2">
      <c r="A20" s="378" t="s">
        <v>204</v>
      </c>
      <c r="B20" s="372" t="s">
        <v>249</v>
      </c>
      <c r="C20" s="372" t="s">
        <v>250</v>
      </c>
      <c r="D20" s="372" t="s">
        <v>251</v>
      </c>
      <c r="E20" s="372" t="s">
        <v>252</v>
      </c>
      <c r="F20" s="372" t="s">
        <v>252</v>
      </c>
      <c r="G20" s="366" t="s">
        <v>252</v>
      </c>
      <c r="H20" s="366" t="s">
        <v>252</v>
      </c>
      <c r="I20" s="366" t="s">
        <v>253</v>
      </c>
      <c r="J20" s="366" t="s">
        <v>253</v>
      </c>
      <c r="K20" s="366" t="s">
        <v>254</v>
      </c>
      <c r="L20" s="366" t="s">
        <v>254</v>
      </c>
      <c r="M20" s="366" t="s">
        <v>255</v>
      </c>
      <c r="N20" s="368" t="s">
        <v>254</v>
      </c>
    </row>
    <row r="21" spans="1:14" ht="90" customHeight="1" x14ac:dyDescent="0.2">
      <c r="A21" s="378"/>
      <c r="B21" s="372"/>
      <c r="C21" s="372"/>
      <c r="D21" s="372"/>
      <c r="E21" s="372"/>
      <c r="F21" s="372"/>
      <c r="G21" s="366"/>
      <c r="H21" s="366"/>
      <c r="I21" s="366"/>
      <c r="J21" s="366"/>
      <c r="K21" s="366"/>
      <c r="L21" s="366"/>
      <c r="M21" s="366"/>
      <c r="N21" s="368"/>
    </row>
    <row r="22" spans="1:14" ht="90" customHeight="1" x14ac:dyDescent="0.2">
      <c r="A22" s="374" t="s">
        <v>174</v>
      </c>
      <c r="B22" s="372" t="s">
        <v>256</v>
      </c>
      <c r="C22" s="372" t="s">
        <v>257</v>
      </c>
      <c r="D22" s="372" t="s">
        <v>258</v>
      </c>
      <c r="E22" s="372" t="s">
        <v>259</v>
      </c>
      <c r="F22" s="372" t="s">
        <v>259</v>
      </c>
      <c r="G22" s="366" t="s">
        <v>259</v>
      </c>
      <c r="H22" s="366" t="s">
        <v>259</v>
      </c>
      <c r="I22" s="366" t="s">
        <v>260</v>
      </c>
      <c r="J22" s="366" t="s">
        <v>260</v>
      </c>
      <c r="K22" s="366" t="s">
        <v>261</v>
      </c>
      <c r="L22" s="366" t="s">
        <v>261</v>
      </c>
      <c r="M22" s="366" t="s">
        <v>262</v>
      </c>
      <c r="N22" s="368" t="s">
        <v>261</v>
      </c>
    </row>
    <row r="23" spans="1:14" ht="90" customHeight="1" x14ac:dyDescent="0.2">
      <c r="A23" s="374"/>
      <c r="B23" s="372"/>
      <c r="C23" s="372"/>
      <c r="D23" s="372"/>
      <c r="E23" s="372"/>
      <c r="F23" s="372"/>
      <c r="G23" s="366"/>
      <c r="H23" s="366"/>
      <c r="I23" s="366"/>
      <c r="J23" s="366"/>
      <c r="K23" s="366"/>
      <c r="L23" s="366"/>
      <c r="M23" s="366"/>
      <c r="N23" s="368"/>
    </row>
    <row r="24" spans="1:14" ht="90" customHeight="1" x14ac:dyDescent="0.2">
      <c r="A24" s="370" t="s">
        <v>232</v>
      </c>
      <c r="B24" s="372" t="s">
        <v>263</v>
      </c>
      <c r="C24" s="372" t="s">
        <v>264</v>
      </c>
      <c r="D24" s="372" t="s">
        <v>265</v>
      </c>
      <c r="E24" s="372" t="s">
        <v>266</v>
      </c>
      <c r="F24" s="372" t="s">
        <v>266</v>
      </c>
      <c r="G24" s="366" t="s">
        <v>266</v>
      </c>
      <c r="H24" s="366" t="s">
        <v>266</v>
      </c>
      <c r="I24" s="366" t="s">
        <v>267</v>
      </c>
      <c r="J24" s="366" t="s">
        <v>267</v>
      </c>
      <c r="K24" s="366" t="s">
        <v>268</v>
      </c>
      <c r="L24" s="366" t="s">
        <v>268</v>
      </c>
      <c r="M24" s="366" t="s">
        <v>269</v>
      </c>
      <c r="N24" s="368" t="s">
        <v>268</v>
      </c>
    </row>
    <row r="25" spans="1:14" ht="90" customHeight="1" thickBot="1" x14ac:dyDescent="0.25">
      <c r="A25" s="371"/>
      <c r="B25" s="373"/>
      <c r="C25" s="373"/>
      <c r="D25" s="373"/>
      <c r="E25" s="373"/>
      <c r="F25" s="373"/>
      <c r="G25" s="367"/>
      <c r="H25" s="367"/>
      <c r="I25" s="367"/>
      <c r="J25" s="367"/>
      <c r="K25" s="367"/>
      <c r="L25" s="367"/>
      <c r="M25" s="367"/>
      <c r="N25" s="369"/>
    </row>
    <row r="26" spans="1:14" x14ac:dyDescent="0.2">
      <c r="I26" s="108"/>
    </row>
  </sheetData>
  <sheetProtection algorithmName="SHA-512" hashValue="cgFnCuaNmJwQ761Csgimu2jydHiQ7jj0Nm8YADMqPEzgI8C8v/60mPnJ60Gri+ogR372h3t6+rd1WuqOTWYuGQ==" saltValue="q2iI6mlvGTufDdNnhyCq1Q==" spinCount="100000" sheet="1" objects="1" scenarios="1"/>
  <mergeCells count="114">
    <mergeCell ref="I4:I5"/>
    <mergeCell ref="J4:J5"/>
    <mergeCell ref="K4:K5"/>
    <mergeCell ref="L4:L5"/>
    <mergeCell ref="M4:M5"/>
    <mergeCell ref="N4:N5"/>
    <mergeCell ref="A1:N1"/>
    <mergeCell ref="A3:N3"/>
    <mergeCell ref="A4:A6"/>
    <mergeCell ref="B4:B5"/>
    <mergeCell ref="C4:C5"/>
    <mergeCell ref="D4:D5"/>
    <mergeCell ref="E4:E5"/>
    <mergeCell ref="F4:F5"/>
    <mergeCell ref="G4:G5"/>
    <mergeCell ref="H4:H5"/>
    <mergeCell ref="N6:N7"/>
    <mergeCell ref="H6:H7"/>
    <mergeCell ref="I6:I7"/>
    <mergeCell ref="J6:J7"/>
    <mergeCell ref="K6:K7"/>
    <mergeCell ref="L6:L7"/>
    <mergeCell ref="M6:M7"/>
    <mergeCell ref="B6:B7"/>
    <mergeCell ref="N10:N11"/>
    <mergeCell ref="A15:N15"/>
    <mergeCell ref="I10:I11"/>
    <mergeCell ref="J10:J11"/>
    <mergeCell ref="K10:K11"/>
    <mergeCell ref="L10:L11"/>
    <mergeCell ref="C6:C7"/>
    <mergeCell ref="D6:D7"/>
    <mergeCell ref="E6:E7"/>
    <mergeCell ref="F6:F7"/>
    <mergeCell ref="G6:G7"/>
    <mergeCell ref="J8:J9"/>
    <mergeCell ref="K8:K9"/>
    <mergeCell ref="M8:M9"/>
    <mergeCell ref="N8:N9"/>
    <mergeCell ref="A8:A9"/>
    <mergeCell ref="B8:B9"/>
    <mergeCell ref="C8:C9"/>
    <mergeCell ref="D8:D9"/>
    <mergeCell ref="E8:E9"/>
    <mergeCell ref="F8:F9"/>
    <mergeCell ref="G8:G9"/>
    <mergeCell ref="H8:H9"/>
    <mergeCell ref="I8:I9"/>
    <mergeCell ref="G10:G11"/>
    <mergeCell ref="H10:H11"/>
    <mergeCell ref="A10:A11"/>
    <mergeCell ref="B10:B11"/>
    <mergeCell ref="C10:C11"/>
    <mergeCell ref="D10:D11"/>
    <mergeCell ref="E10:E11"/>
    <mergeCell ref="F10:F11"/>
    <mergeCell ref="M10:M11"/>
    <mergeCell ref="N20:N21"/>
    <mergeCell ref="N16:N19"/>
    <mergeCell ref="A18:A19"/>
    <mergeCell ref="A20:A21"/>
    <mergeCell ref="B20:B21"/>
    <mergeCell ref="C20:C21"/>
    <mergeCell ref="D20:D21"/>
    <mergeCell ref="E20:E21"/>
    <mergeCell ref="F20:F21"/>
    <mergeCell ref="G20:G21"/>
    <mergeCell ref="H20:H21"/>
    <mergeCell ref="H16:H19"/>
    <mergeCell ref="I16:I19"/>
    <mergeCell ref="J16:J19"/>
    <mergeCell ref="K16:K19"/>
    <mergeCell ref="L16:L19"/>
    <mergeCell ref="M16:M19"/>
    <mergeCell ref="A16:A17"/>
    <mergeCell ref="B16:B19"/>
    <mergeCell ref="C16:C19"/>
    <mergeCell ref="D16:D19"/>
    <mergeCell ref="E16:E19"/>
    <mergeCell ref="F16:F19"/>
    <mergeCell ref="G16:G19"/>
    <mergeCell ref="C22:C23"/>
    <mergeCell ref="D22:D23"/>
    <mergeCell ref="E22:E23"/>
    <mergeCell ref="F22:F23"/>
    <mergeCell ref="I20:I21"/>
    <mergeCell ref="J20:J21"/>
    <mergeCell ref="K20:K21"/>
    <mergeCell ref="L20:L21"/>
    <mergeCell ref="M20:M21"/>
    <mergeCell ref="I24:I25"/>
    <mergeCell ref="J24:J25"/>
    <mergeCell ref="K24:K25"/>
    <mergeCell ref="L24:L25"/>
    <mergeCell ref="M24:M25"/>
    <mergeCell ref="N24:N25"/>
    <mergeCell ref="M22:M23"/>
    <mergeCell ref="N22:N23"/>
    <mergeCell ref="A24:A25"/>
    <mergeCell ref="B24:B25"/>
    <mergeCell ref="C24:C25"/>
    <mergeCell ref="D24:D25"/>
    <mergeCell ref="E24:E25"/>
    <mergeCell ref="F24:F25"/>
    <mergeCell ref="G24:G25"/>
    <mergeCell ref="H24:H25"/>
    <mergeCell ref="G22:G23"/>
    <mergeCell ref="H22:H23"/>
    <mergeCell ref="I22:I23"/>
    <mergeCell ref="J22:J23"/>
    <mergeCell ref="K22:K23"/>
    <mergeCell ref="L22:L23"/>
    <mergeCell ref="A22:A23"/>
    <mergeCell ref="B22:B23"/>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23</vt:i4>
      </vt:variant>
    </vt:vector>
  </HeadingPairs>
  <TitlesOfParts>
    <vt:vector size="29" baseType="lpstr">
      <vt:lpstr>01-Mapa de riesgo</vt:lpstr>
      <vt:lpstr>02-Plan Contingencia</vt:lpstr>
      <vt:lpstr>03-Seguimiento</vt:lpstr>
      <vt:lpstr>Hoja1</vt:lpstr>
      <vt:lpstr>INSTRUCTIVO</vt:lpstr>
      <vt:lpstr>ESCALA</vt:lpstr>
      <vt:lpstr>ACCION</vt:lpstr>
      <vt:lpstr>Ambiental</vt:lpstr>
      <vt:lpstr>'03-Seguimiento'!Área_de_impresión</vt:lpstr>
      <vt:lpstr>Contable</vt:lpstr>
      <vt:lpstr>Cumplimiento</vt:lpstr>
      <vt:lpstr>DEMAS</vt:lpstr>
      <vt:lpstr>Derechos_Humanos</vt:lpstr>
      <vt:lpstr>Estratégico</vt:lpstr>
      <vt:lpstr>Financiero</vt:lpstr>
      <vt:lpstr>GRAVE</vt:lpstr>
      <vt:lpstr>Imagen</vt:lpstr>
      <vt:lpstr>Información</vt:lpstr>
      <vt:lpstr>Laborales</vt:lpstr>
      <vt:lpstr>LEVE</vt:lpstr>
      <vt:lpstr>MODERADO</vt:lpstr>
      <vt:lpstr>Operacional</vt:lpstr>
      <vt:lpstr>Presupuestal</vt:lpstr>
      <vt:lpstr>Tecnología</vt:lpstr>
      <vt:lpstr>TIPO</vt:lpstr>
      <vt:lpstr>'01-Mapa de riesgo'!Títulos_a_imprimir</vt:lpstr>
      <vt:lpstr>'02-Plan Contingencia'!Títulos_a_imprimir</vt:lpstr>
      <vt:lpstr>'03-Seguimiento'!Títulos_a_imprimir</vt:lpstr>
      <vt:lpstr>Transparencia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Adriana Soto</dc:creator>
  <cp:lastModifiedBy>Usuario UTP</cp:lastModifiedBy>
  <cp:lastPrinted>2012-06-15T13:28:45Z</cp:lastPrinted>
  <dcterms:created xsi:type="dcterms:W3CDTF">2006-09-13T22:30:50Z</dcterms:created>
  <dcterms:modified xsi:type="dcterms:W3CDTF">2017-08-16T15:33:59Z</dcterms:modified>
</cp:coreProperties>
</file>