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Contenido" sheetId="1" r:id="rId1"/>
    <sheet name="Genero" sheetId="2" r:id="rId2"/>
    <sheet name="Edad" sheetId="3" r:id="rId3"/>
    <sheet name="Estrato" sheetId="4" r:id="rId4"/>
    <sheet name="Region" sheetId="5" r:id="rId5"/>
    <sheet name="Departamento" sheetId="6" r:id="rId6"/>
    <sheet name="Municipios" sheetId="7" r:id="rId7"/>
    <sheet name="Tipo_Colegio" sheetId="8" r:id="rId8"/>
    <sheet name="Tendencia_Programa" sheetId="9" r:id="rId9"/>
  </sheets>
  <definedNames/>
  <calcPr fullCalcOnLoad="1"/>
</workbook>
</file>

<file path=xl/sharedStrings.xml><?xml version="1.0" encoding="utf-8"?>
<sst xmlns="http://schemas.openxmlformats.org/spreadsheetml/2006/main" count="964" uniqueCount="246">
  <si>
    <t>DEMANDA DE INGRESO POR PROGRAMA ACADÉMICO Y GÉNERO</t>
  </si>
  <si>
    <t>INSCRITOS SEGÚN GÉNERO 2010</t>
  </si>
  <si>
    <t>FACULTAD</t>
  </si>
  <si>
    <t>COD</t>
  </si>
  <si>
    <t>PROGRAMA</t>
  </si>
  <si>
    <t>I SEMESTRE</t>
  </si>
  <si>
    <t>II SEMESTRE</t>
  </si>
  <si>
    <t>M</t>
  </si>
  <si>
    <t>F</t>
  </si>
  <si>
    <t>TOTAL</t>
  </si>
  <si>
    <t>Bellas Artes y Humanidades</t>
  </si>
  <si>
    <t>Licenciatura en Artes Visuales</t>
  </si>
  <si>
    <t>Licenciatura en Filosofía (Nocturno)</t>
  </si>
  <si>
    <t>Licenciatura en la Enseñanza de la Lengua Inglesa</t>
  </si>
  <si>
    <t>Licenciatura en Música</t>
  </si>
  <si>
    <t>Ciencias Ambientales</t>
  </si>
  <si>
    <t>Administración del Medio Ambiente</t>
  </si>
  <si>
    <t>AG</t>
  </si>
  <si>
    <t>Técnico Profesional en Procesos del Turismo Sostenible (por ciclos propedéuticos)</t>
  </si>
  <si>
    <t>DT</t>
  </si>
  <si>
    <t>Técnico Profesional en Procesos del Turismo Sostenible (por ciclos propedéuticos) en Articulación</t>
  </si>
  <si>
    <t>Ciencias Básicas</t>
  </si>
  <si>
    <t>Licenciatura en Matemáticas y Física</t>
  </si>
  <si>
    <t>Ciencias de la Educación</t>
  </si>
  <si>
    <t>Licenciatura en Comunicación e Informática Educativa</t>
  </si>
  <si>
    <t>DN</t>
  </si>
  <si>
    <t>Licenciatura en Español y Literatura (CERES Quinchía - Risaralda)</t>
  </si>
  <si>
    <t>Licenciatura en Español y Literatura (Nocturno)</t>
  </si>
  <si>
    <t>Licenciatura en Etnoeducación y Desarrollo Comunitario</t>
  </si>
  <si>
    <t>AJ</t>
  </si>
  <si>
    <t>Licenciatura en Etnoeducación y Desarrollo Comunitario (CERES Quinchía - Risaralda)</t>
  </si>
  <si>
    <t>Licenciatura en Pedagogía Infantil</t>
  </si>
  <si>
    <t>AW</t>
  </si>
  <si>
    <t>Licenciatura en Pedagogía Infantil (CERES Mistrató - Risaralda)</t>
  </si>
  <si>
    <t>Ciencias de la Salud</t>
  </si>
  <si>
    <t>Ciencias del Deporte y la Recreación</t>
  </si>
  <si>
    <t>Fisioterapia y Kinesiología</t>
  </si>
  <si>
    <t>Medicina</t>
  </si>
  <si>
    <t>Medicina Veterinaria y Zootecnia</t>
  </si>
  <si>
    <t>Tecnología en Atención Prehospitalaria</t>
  </si>
  <si>
    <t>Ingeniería Industrial</t>
  </si>
  <si>
    <t>Ingeniería Industrial (Nocturno)</t>
  </si>
  <si>
    <t>Ingeniería Mecánica</t>
  </si>
  <si>
    <t>Ingenierías Eléctrica, Electrónica, Física y Ciencias de la Computación</t>
  </si>
  <si>
    <t>Ingeniería de Sistemas y Computación</t>
  </si>
  <si>
    <t>Ingeniería de Sistemas y Computación (Nocturno)</t>
  </si>
  <si>
    <t>Ingeniería Eléctrica</t>
  </si>
  <si>
    <t>Ingeniería Electrónica (Nocturno)</t>
  </si>
  <si>
    <t>Ingeniería Física</t>
  </si>
  <si>
    <t>Tecnologías</t>
  </si>
  <si>
    <t>Administración Industrial</t>
  </si>
  <si>
    <t>Ingeniería en Mecatrónica (por ciclos propedéuticos)</t>
  </si>
  <si>
    <t>Química Industrial</t>
  </si>
  <si>
    <t>Técnico Profesional en Mecatrónica (por ciclos propedéuticos)</t>
  </si>
  <si>
    <t>DJ</t>
  </si>
  <si>
    <t>Técnico Profesional en Mecatrónica (por ciclos propedéuticos) en Articulación</t>
  </si>
  <si>
    <t>DL</t>
  </si>
  <si>
    <t>Técnico Profesional en Procesos Agroindustriales (por ciclos propedéuticos) en Articulación</t>
  </si>
  <si>
    <t>Tecnología Eléctrica</t>
  </si>
  <si>
    <t>Tecnología Industrial</t>
  </si>
  <si>
    <t>AC</t>
  </si>
  <si>
    <t>Tecnología Industrial (CERES Quinchía - Risaralda)</t>
  </si>
  <si>
    <t>Tecnología Mecánica</t>
  </si>
  <si>
    <t>Tecnología Química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</si>
  <si>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Base de datos del centro de registro y control académico</t>
    </r>
  </si>
  <si>
    <t>DEMANDA DE INGRESO POR PROGRAMA Y EDAD (2010-I)</t>
  </si>
  <si>
    <t>EDAD</t>
  </si>
  <si>
    <t>TOTAL
FACULTAD</t>
  </si>
  <si>
    <t>&gt;25</t>
  </si>
  <si>
    <t>Licenciatura En Musica</t>
  </si>
  <si>
    <t>Licenciatura En Artes Visuales</t>
  </si>
  <si>
    <t>BH</t>
  </si>
  <si>
    <t>Licenciatura en Música (Colombia Creativa) *</t>
  </si>
  <si>
    <t>Licenciatura En Matematicas Y Fisica</t>
  </si>
  <si>
    <t>AR</t>
  </si>
  <si>
    <t>Licenciatura en Pedagogía Infantil (Extensión San Andrés Islas)</t>
  </si>
  <si>
    <t>AB</t>
  </si>
  <si>
    <t>Tecnología Industrial (CERES Mistrató - Risaralda)</t>
  </si>
  <si>
    <t>AE</t>
  </si>
  <si>
    <t>Tecnología Industrial (CERES Pueblo Rico - Risaralda)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</si>
  <si>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Base de datos del centro de registro y control académico</t>
    </r>
  </si>
  <si>
    <t>DEMANDA DE INGRESO POR PROGRAMA Y EDAD (2010-II)</t>
  </si>
  <si>
    <t>Técnica Profesional En Procesos De Turismo Sostenible Articulacion</t>
  </si>
  <si>
    <t>DEMANDA DE INGRESO POR PROGRAMA Y EDAD</t>
  </si>
  <si>
    <t>DEMANDA DE INGRESO POR PROGRAMA Y ESTRATO (2010-I)</t>
  </si>
  <si>
    <t>ESTRATO</t>
  </si>
  <si>
    <t>TOTAL FACULTAD</t>
  </si>
  <si>
    <t>I</t>
  </si>
  <si>
    <t>II</t>
  </si>
  <si>
    <t>III</t>
  </si>
  <si>
    <t>IV</t>
  </si>
  <si>
    <t>V</t>
  </si>
  <si>
    <t>VI</t>
  </si>
  <si>
    <t>DEMANDA DE INGRESO POR PROGRAMA Y ESTRATO (2010-II)</t>
  </si>
  <si>
    <t>DEMANDA DE INGRESO POR PROGRAMA Y ESTRATO SOCIOECONÓMICO</t>
  </si>
  <si>
    <t>TABLA RESUMEN PROPORCIÓN DE INSCRITOS SEGÚN ESTRATO SOCIOECONÓMICO 2010</t>
  </si>
  <si>
    <t>SEMESTRE I</t>
  </si>
  <si>
    <t>SEMESTRE II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</si>
  <si>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Base de datos del centro de registro y control académico</t>
    </r>
  </si>
  <si>
    <t>INSCRITOS SEGÚN REGIÓN DE PROCEDENCIA 2010</t>
  </si>
  <si>
    <t>TABLA RESUMEN
INSCRITOS SEGÚN REGIÓN DE PROCEDENCIA 2010</t>
  </si>
  <si>
    <t>REGIÓN</t>
  </si>
  <si>
    <t>DEPARTAMENTO</t>
  </si>
  <si>
    <t>Nº</t>
  </si>
  <si>
    <t>%</t>
  </si>
  <si>
    <t>Amazonia</t>
  </si>
  <si>
    <t>Caquetá</t>
  </si>
  <si>
    <t>Putumayo</t>
  </si>
  <si>
    <t>Centro-Oriente</t>
  </si>
  <si>
    <t>Bogotá D. C.</t>
  </si>
  <si>
    <t>Boyacá</t>
  </si>
  <si>
    <t>Costa Atlántica</t>
  </si>
  <si>
    <t>Cundinamarca</t>
  </si>
  <si>
    <t>Occidente</t>
  </si>
  <si>
    <t>Huila</t>
  </si>
  <si>
    <t>Orinoquía</t>
  </si>
  <si>
    <t>Norte de Santander</t>
  </si>
  <si>
    <t>Risaralda</t>
  </si>
  <si>
    <t>Santander</t>
  </si>
  <si>
    <t>Tolima</t>
  </si>
  <si>
    <t>Atlántico</t>
  </si>
  <si>
    <t>Bolívar</t>
  </si>
  <si>
    <t>Cesar</t>
  </si>
  <si>
    <t>Córdoba</t>
  </si>
  <si>
    <t>La Guajira</t>
  </si>
  <si>
    <t>Magdalena</t>
  </si>
  <si>
    <t>San Andrés y Providencia</t>
  </si>
  <si>
    <t>Sucre</t>
  </si>
  <si>
    <t>Antioquia</t>
  </si>
  <si>
    <t>Caldas</t>
  </si>
  <si>
    <t>Cauca</t>
  </si>
  <si>
    <t>Chocó</t>
  </si>
  <si>
    <t>Nariño</t>
  </si>
  <si>
    <t>Quindío</t>
  </si>
  <si>
    <t>Valle del Cauca</t>
  </si>
  <si>
    <t>Arauca</t>
  </si>
  <si>
    <t>Casanare</t>
  </si>
  <si>
    <t>Guaviare</t>
  </si>
  <si>
    <t>Meta</t>
  </si>
  <si>
    <t>* La clasificación de las regiones se tomo del http://www.dssa.gov.co/</t>
  </si>
  <si>
    <t>DEMANDA DE INGRESO SEGÚN REGIÓN DE PROCEDENCIA</t>
  </si>
  <si>
    <t>TENDENCIA ANUAL DE LA DEMANDA DE INGRESO SEGÚN REGIÓN DE PROCEDENCIA (2002-2010)</t>
  </si>
  <si>
    <t>N°</t>
  </si>
  <si>
    <t>TENDENCIA ANUAL DE LA DEMANDA DE INGRESO SEGÚN REGIÓN DE PROCEDENCIA</t>
  </si>
  <si>
    <t>DEMANDA DE INGRESO POR DEPARTAMENTO Y PROGRAMA (2010-I)</t>
  </si>
  <si>
    <t>PROGRAMA ACADÉMICO</t>
  </si>
  <si>
    <t>CONVENCIONES</t>
  </si>
  <si>
    <t>Atlantico</t>
  </si>
  <si>
    <t>Bogota</t>
  </si>
  <si>
    <t>Bolivar</t>
  </si>
  <si>
    <t>Boyaca</t>
  </si>
  <si>
    <t>Caqueta</t>
  </si>
  <si>
    <t>Choco</t>
  </si>
  <si>
    <t>Cordoba</t>
  </si>
  <si>
    <t>Guajira</t>
  </si>
  <si>
    <t>Norte De Santander</t>
  </si>
  <si>
    <t>Quindio</t>
  </si>
  <si>
    <t>San Andres</t>
  </si>
  <si>
    <t>Valle Del Cauca</t>
  </si>
  <si>
    <t>DEMANDA DE INGRESO POR DEPARTAMENTO Y PROGRAMA (2010-II)</t>
  </si>
  <si>
    <t>DEMANDA DE INGRESO PARA EL DEPARTAMENTO DE RISARALDA POR MUNICIPIOS (2010-I)</t>
  </si>
  <si>
    <t>MUNICIPIO</t>
  </si>
  <si>
    <t>APIA</t>
  </si>
  <si>
    <t>BAL</t>
  </si>
  <si>
    <t>B.U</t>
  </si>
  <si>
    <t>DOS/</t>
  </si>
  <si>
    <t>GUAT</t>
  </si>
  <si>
    <t>CEL</t>
  </si>
  <si>
    <t>VIRG</t>
  </si>
  <si>
    <t>MARS</t>
  </si>
  <si>
    <t>MIST</t>
  </si>
  <si>
    <t>PER</t>
  </si>
  <si>
    <t>P.R</t>
  </si>
  <si>
    <t>QUIN</t>
  </si>
  <si>
    <t>S.R.C</t>
  </si>
  <si>
    <t>SANT</t>
  </si>
  <si>
    <r>
      <t xml:space="preserve">APIA: </t>
    </r>
    <r>
      <rPr>
        <sz val="10"/>
        <color indexed="8"/>
        <rFont val="Calibri"/>
        <family val="2"/>
      </rPr>
      <t>Apía</t>
    </r>
  </si>
  <si>
    <r>
      <t xml:space="preserve">MARS: </t>
    </r>
    <r>
      <rPr>
        <sz val="10"/>
        <color indexed="8"/>
        <rFont val="Calibri"/>
        <family val="2"/>
      </rPr>
      <t>Marsella</t>
    </r>
  </si>
  <si>
    <r>
      <t xml:space="preserve">BAL: </t>
    </r>
    <r>
      <rPr>
        <sz val="10"/>
        <color indexed="8"/>
        <rFont val="Calibri"/>
        <family val="2"/>
      </rPr>
      <t>Balboa</t>
    </r>
  </si>
  <si>
    <r>
      <t xml:space="preserve">MIST: </t>
    </r>
    <r>
      <rPr>
        <sz val="10"/>
        <color indexed="8"/>
        <rFont val="Calibri"/>
        <family val="2"/>
      </rPr>
      <t>Mistrató</t>
    </r>
  </si>
  <si>
    <r>
      <t xml:space="preserve">B.U: </t>
    </r>
    <r>
      <rPr>
        <sz val="10"/>
        <color indexed="8"/>
        <rFont val="Calibri"/>
        <family val="2"/>
      </rPr>
      <t>Belén de Umbría</t>
    </r>
  </si>
  <si>
    <r>
      <t xml:space="preserve">PER: </t>
    </r>
    <r>
      <rPr>
        <sz val="10"/>
        <color indexed="8"/>
        <rFont val="Calibri"/>
        <family val="2"/>
      </rPr>
      <t>Pereira</t>
    </r>
  </si>
  <si>
    <r>
      <t xml:space="preserve">DOS/: </t>
    </r>
    <r>
      <rPr>
        <sz val="10"/>
        <color indexed="8"/>
        <rFont val="Calibri"/>
        <family val="2"/>
      </rPr>
      <t>Dosquebradas</t>
    </r>
  </si>
  <si>
    <r>
      <t>P.R:</t>
    </r>
    <r>
      <rPr>
        <sz val="10"/>
        <color indexed="8"/>
        <rFont val="Calibri"/>
        <family val="2"/>
      </rPr>
      <t xml:space="preserve"> Pueblo Rico</t>
    </r>
  </si>
  <si>
    <r>
      <t xml:space="preserve">GUAT: </t>
    </r>
    <r>
      <rPr>
        <sz val="10"/>
        <color indexed="8"/>
        <rFont val="Calibri"/>
        <family val="2"/>
      </rPr>
      <t>Guática</t>
    </r>
  </si>
  <si>
    <r>
      <t xml:space="preserve">QUIN: </t>
    </r>
    <r>
      <rPr>
        <sz val="10"/>
        <color indexed="8"/>
        <rFont val="Calibri"/>
        <family val="2"/>
      </rPr>
      <t>Quinchía</t>
    </r>
  </si>
  <si>
    <r>
      <t xml:space="preserve">CELIA: </t>
    </r>
    <r>
      <rPr>
        <sz val="10"/>
        <color indexed="8"/>
        <rFont val="Calibri"/>
        <family val="2"/>
      </rPr>
      <t>La Celia</t>
    </r>
  </si>
  <si>
    <r>
      <t>S.R.C:</t>
    </r>
    <r>
      <rPr>
        <sz val="10"/>
        <color indexed="8"/>
        <rFont val="Calibri"/>
        <family val="2"/>
      </rPr>
      <t xml:space="preserve"> Santa Rosa de Cabal</t>
    </r>
  </si>
  <si>
    <r>
      <t xml:space="preserve">VIRGINIA: </t>
    </r>
    <r>
      <rPr>
        <sz val="10"/>
        <color indexed="8"/>
        <rFont val="Calibri"/>
        <family val="2"/>
      </rPr>
      <t>La Virginia</t>
    </r>
  </si>
  <si>
    <r>
      <t xml:space="preserve">SANT: </t>
    </r>
    <r>
      <rPr>
        <sz val="10"/>
        <color indexed="8"/>
        <rFont val="Calibri"/>
        <family val="2"/>
      </rPr>
      <t>Santuario</t>
    </r>
  </si>
  <si>
    <t>DEMANDA DE INGRESO PARA EL DEPARTAMENTO DE RISARALDA POR MUNICIPIOS (2010-II)</t>
  </si>
  <si>
    <t>TENDENCIA DE INSCRITOS SEGÚN MUNICIPIOS DE RISARALDA (2003-2010)</t>
  </si>
  <si>
    <t>MUNICIPIOS</t>
  </si>
  <si>
    <t>Apia</t>
  </si>
  <si>
    <t>Balboa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</si>
  <si>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</si>
  <si>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</si>
  <si>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</si>
  <si>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</si>
  <si>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</si>
  <si>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</si>
  <si>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</si>
  <si>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Pereira</t>
  </si>
  <si>
    <t>Pueblo Rico</t>
  </si>
  <si>
    <t>Quinchía</t>
  </si>
  <si>
    <t>Santa Rosa de Cabal</t>
  </si>
  <si>
    <t>Santuario</t>
  </si>
  <si>
    <t>DEMANDA DE INGRESO POR DEPARTAMENTO Y PROGRAMA</t>
  </si>
  <si>
    <t>DEMANDA DE INGRESO PARA EL DEPARTAMENTO DE RISARALDA POR MUNICIPIOS</t>
  </si>
  <si>
    <t>TENDENCIA ANUAL DE INSCRITOS SEGÚN MUNICIPIOS DE RISARALDA</t>
  </si>
  <si>
    <t>DEMANDA DE INGRESO POR TIPO DE COLEGIO</t>
  </si>
  <si>
    <t>TENDENCIA DE LA DEMANDA DE INGRESO POR PROGRAMA ACADÉMICO PERIODO (1998-2010)</t>
  </si>
  <si>
    <t>TABLA DISTRIBUIDA
ESTUDIANTES INSCRITOS SEGÚN TIPO DE COLEGIO 2010</t>
  </si>
  <si>
    <t>OFICIAL</t>
  </si>
  <si>
    <t>PRIVADO</t>
  </si>
  <si>
    <t>Licenciatura en Artes Plásticas</t>
  </si>
  <si>
    <t>Licenciatura en Filosofía (Diurno)</t>
  </si>
  <si>
    <t>Licenciatura En Música Colombia Creatica</t>
  </si>
  <si>
    <t>Ciencias Basicas</t>
  </si>
  <si>
    <t>Ciencias de la Educaciòn</t>
  </si>
  <si>
    <t>Licenciatura en Español y Comunicación Audiovisual</t>
  </si>
  <si>
    <t>Licenciatura en Pedagogía Infantil (CERES Quinchía - Risaralda)</t>
  </si>
  <si>
    <t>AA</t>
  </si>
  <si>
    <t>Licenciatura en Etnoeducación y Desarrollo Comunitario (CERES Mistrató - Risaralda)</t>
  </si>
  <si>
    <t>Ingenierias Electrica, Electrónica, Fisica y Ciencias de la Computacion</t>
  </si>
  <si>
    <t>Ingenieria Industrial</t>
  </si>
  <si>
    <t>SA</t>
  </si>
  <si>
    <t>Ingeniería Industrial (Extensión San Andrés Islas)</t>
  </si>
  <si>
    <t>Ingenieria Mecánica</t>
  </si>
  <si>
    <t>Ingeniería Mecánica (Nocturno)</t>
  </si>
  <si>
    <t>Química Industrial (Profesionalización)</t>
  </si>
  <si>
    <t>AD</t>
  </si>
  <si>
    <t>Tecnología Industrial (CERES Santuario - Risaralda)</t>
  </si>
  <si>
    <t>AX</t>
  </si>
  <si>
    <t>Tecnología Industrial (CERES Puerto Carreño - Vichada)</t>
  </si>
  <si>
    <t>BD</t>
  </si>
  <si>
    <t>Ingeniería En Mecatrónica</t>
  </si>
  <si>
    <t>Técnico Profesional En Mecatrónica  En Articulación</t>
  </si>
  <si>
    <t>Tecnico Profesional En Procesos Agroindustriales En Articulación</t>
  </si>
  <si>
    <t>TOTAL ANUAL</t>
  </si>
  <si>
    <t>TASA DE CRECIMIENTO</t>
  </si>
  <si>
    <r>
      <t>Fuente:</t>
    </r>
    <r>
      <rPr>
        <sz val="10"/>
        <rFont val="Calibri"/>
        <family val="2"/>
      </rPr>
      <t xml:space="preserve"> Base de Datos del Centro de Registro y Control Académico</t>
    </r>
  </si>
  <si>
    <t>BOLETÍN ESTADÍSTICO 2010</t>
  </si>
  <si>
    <t>CAPÍTULO 2</t>
  </si>
  <si>
    <t>POBLACIÓN ESTUDIANTIL</t>
  </si>
  <si>
    <t>INSCRITOS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</si>
</sst>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9" fillId="0" borderId="0">
      <alignment/>
      <protection/>
    </xf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0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9" fontId="51" fillId="0" borderId="0" xfId="55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9" fontId="51" fillId="0" borderId="0" xfId="55" applyFont="1" applyFill="1" applyAlignment="1">
      <alignment vertical="center"/>
    </xf>
    <xf numFmtId="0" fontId="5" fillId="0" borderId="0" xfId="52" applyFont="1">
      <alignment/>
      <protection/>
    </xf>
    <xf numFmtId="0" fontId="53" fillId="0" borderId="10" xfId="52" applyFont="1" applyBorder="1" applyAlignment="1">
      <alignment horizontal="center"/>
      <protection/>
    </xf>
    <xf numFmtId="10" fontId="5" fillId="0" borderId="10" xfId="55" applyNumberFormat="1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164" fontId="5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164" fontId="51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64" fontId="5" fillId="0" borderId="10" xfId="55" applyNumberFormat="1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5" fillId="0" borderId="14" xfId="0" applyFont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5" fillId="0" borderId="0" xfId="53" applyFont="1" applyAlignment="1">
      <alignment vertical="center"/>
      <protection/>
    </xf>
    <xf numFmtId="3" fontId="5" fillId="0" borderId="10" xfId="53" applyNumberFormat="1" applyFont="1" applyBorder="1" applyAlignment="1">
      <alignment horizontal="center" vertical="center"/>
      <protection/>
    </xf>
    <xf numFmtId="10" fontId="5" fillId="0" borderId="10" xfId="56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0" xfId="53" applyFont="1">
      <alignment/>
      <protection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9" fontId="5" fillId="0" borderId="10" xfId="55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34" borderId="0" xfId="0" applyFill="1" applyAlignment="1">
      <alignment/>
    </xf>
    <xf numFmtId="0" fontId="50" fillId="34" borderId="0" xfId="0" applyFont="1" applyFill="1" applyAlignment="1">
      <alignment horizontal="center"/>
    </xf>
    <xf numFmtId="0" fontId="56" fillId="34" borderId="0" xfId="0" applyFont="1" applyFill="1" applyAlignment="1">
      <alignment horizontal="center"/>
    </xf>
    <xf numFmtId="0" fontId="57" fillId="34" borderId="0" xfId="0" applyFont="1" applyFill="1" applyAlignment="1">
      <alignment horizontal="center"/>
    </xf>
    <xf numFmtId="0" fontId="58" fillId="34" borderId="0" xfId="0" applyFont="1" applyFill="1" applyAlignment="1">
      <alignment horizontal="center"/>
    </xf>
    <xf numFmtId="0" fontId="55" fillId="34" borderId="0" xfId="0" applyFont="1" applyFill="1" applyAlignment="1">
      <alignment/>
    </xf>
    <xf numFmtId="0" fontId="55" fillId="0" borderId="0" xfId="0" applyFont="1" applyAlignment="1">
      <alignment/>
    </xf>
    <xf numFmtId="0" fontId="41" fillId="34" borderId="0" xfId="45" applyFill="1" applyAlignment="1" applyProtection="1">
      <alignment/>
      <protection/>
    </xf>
    <xf numFmtId="3" fontId="4" fillId="8" borderId="10" xfId="0" applyNumberFormat="1" applyFont="1" applyFill="1" applyBorder="1" applyAlignment="1">
      <alignment horizontal="center"/>
    </xf>
    <xf numFmtId="10" fontId="4" fillId="8" borderId="10" xfId="0" applyNumberFormat="1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3" fontId="7" fillId="8" borderId="12" xfId="0" applyNumberFormat="1" applyFont="1" applyFill="1" applyBorder="1" applyAlignment="1">
      <alignment horizontal="center" vertical="center" wrapText="1"/>
    </xf>
    <xf numFmtId="9" fontId="7" fillId="8" borderId="10" xfId="55" applyFont="1" applyFill="1" applyBorder="1" applyAlignment="1">
      <alignment horizontal="center"/>
    </xf>
    <xf numFmtId="3" fontId="7" fillId="8" borderId="10" xfId="0" applyNumberFormat="1" applyFont="1" applyFill="1" applyBorder="1" applyAlignment="1">
      <alignment horizontal="center" vertical="center" wrapText="1"/>
    </xf>
    <xf numFmtId="3" fontId="7" fillId="8" borderId="11" xfId="0" applyNumberFormat="1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/>
    </xf>
    <xf numFmtId="3" fontId="7" fillId="8" borderId="10" xfId="0" applyNumberFormat="1" applyFont="1" applyFill="1" applyBorder="1" applyAlignment="1">
      <alignment horizontal="center"/>
    </xf>
    <xf numFmtId="0" fontId="52" fillId="8" borderId="10" xfId="0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 vertical="center"/>
    </xf>
    <xf numFmtId="3" fontId="11" fillId="8" borderId="10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3" fontId="7" fillId="8" borderId="10" xfId="0" applyNumberFormat="1" applyFont="1" applyFill="1" applyBorder="1" applyAlignment="1">
      <alignment horizontal="center" vertical="center"/>
    </xf>
    <xf numFmtId="9" fontId="7" fillId="8" borderId="11" xfId="55" applyFont="1" applyFill="1" applyBorder="1" applyAlignment="1">
      <alignment horizontal="center" vertical="center"/>
    </xf>
    <xf numFmtId="3" fontId="7" fillId="8" borderId="12" xfId="0" applyNumberFormat="1" applyFont="1" applyFill="1" applyBorder="1" applyAlignment="1">
      <alignment horizontal="center" vertical="center"/>
    </xf>
    <xf numFmtId="9" fontId="7" fillId="8" borderId="10" xfId="55" applyFont="1" applyFill="1" applyBorder="1" applyAlignment="1">
      <alignment horizontal="center" vertical="center"/>
    </xf>
    <xf numFmtId="0" fontId="7" fillId="8" borderId="10" xfId="53" applyFont="1" applyFill="1" applyBorder="1" applyAlignment="1">
      <alignment horizontal="center" vertical="center"/>
      <protection/>
    </xf>
    <xf numFmtId="3" fontId="7" fillId="8" borderId="10" xfId="53" applyNumberFormat="1" applyFont="1" applyFill="1" applyBorder="1" applyAlignment="1">
      <alignment horizontal="center" vertical="center"/>
      <protection/>
    </xf>
    <xf numFmtId="9" fontId="7" fillId="8" borderId="10" xfId="56" applyFont="1" applyFill="1" applyBorder="1" applyAlignment="1">
      <alignment horizontal="center"/>
      <protection/>
    </xf>
    <xf numFmtId="0" fontId="53" fillId="8" borderId="10" xfId="52" applyFont="1" applyFill="1" applyBorder="1" applyAlignment="1">
      <alignment horizontal="center"/>
      <protection/>
    </xf>
    <xf numFmtId="9" fontId="53" fillId="8" borderId="10" xfId="52" applyNumberFormat="1" applyFont="1" applyFill="1" applyBorder="1" applyAlignment="1">
      <alignment horizontal="center"/>
      <protection/>
    </xf>
    <xf numFmtId="0" fontId="53" fillId="8" borderId="17" xfId="52" applyFont="1" applyFill="1" applyBorder="1" applyAlignment="1">
      <alignment horizontal="center"/>
      <protection/>
    </xf>
    <xf numFmtId="3" fontId="4" fillId="8" borderId="10" xfId="0" applyNumberFormat="1" applyFont="1" applyFill="1" applyBorder="1" applyAlignment="1">
      <alignment horizontal="center" vertical="center"/>
    </xf>
    <xf numFmtId="3" fontId="4" fillId="8" borderId="11" xfId="0" applyNumberFormat="1" applyFont="1" applyFill="1" applyBorder="1" applyAlignment="1">
      <alignment horizontal="center" vertical="center"/>
    </xf>
    <xf numFmtId="3" fontId="4" fillId="8" borderId="12" xfId="0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3" fontId="51" fillId="0" borderId="0" xfId="0" applyNumberFormat="1" applyFont="1" applyAlignment="1">
      <alignment vertical="center"/>
    </xf>
    <xf numFmtId="3" fontId="51" fillId="0" borderId="0" xfId="0" applyNumberFormat="1" applyFont="1" applyFill="1" applyAlignment="1">
      <alignment vertical="center"/>
    </xf>
    <xf numFmtId="164" fontId="51" fillId="0" borderId="0" xfId="55" applyNumberFormat="1" applyFont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3" fontId="7" fillId="8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0" fontId="10" fillId="0" borderId="0" xfId="52" applyFont="1" applyAlignment="1">
      <alignment horizontal="center" wrapText="1"/>
      <protection/>
    </xf>
    <xf numFmtId="0" fontId="7" fillId="8" borderId="11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4" fontId="51" fillId="0" borderId="10" xfId="55" applyNumberFormat="1" applyFont="1" applyBorder="1" applyAlignment="1">
      <alignment horizontal="center" vertical="center"/>
    </xf>
    <xf numFmtId="10" fontId="5" fillId="0" borderId="17" xfId="56" applyNumberFormat="1" applyFont="1" applyBorder="1" applyAlignment="1">
      <alignment horizontal="center" vertical="center"/>
      <protection/>
    </xf>
    <xf numFmtId="10" fontId="5" fillId="0" borderId="20" xfId="56" applyNumberFormat="1" applyFont="1" applyBorder="1" applyAlignment="1">
      <alignment horizontal="center" vertical="center"/>
      <protection/>
    </xf>
    <xf numFmtId="3" fontId="5" fillId="0" borderId="17" xfId="53" applyNumberFormat="1" applyFont="1" applyBorder="1" applyAlignment="1">
      <alignment horizontal="center" vertical="center"/>
      <protection/>
    </xf>
    <xf numFmtId="3" fontId="5" fillId="0" borderId="20" xfId="53" applyNumberFormat="1" applyFont="1" applyBorder="1" applyAlignment="1">
      <alignment horizontal="center" vertical="center"/>
      <protection/>
    </xf>
    <xf numFmtId="0" fontId="7" fillId="8" borderId="10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11" fillId="8" borderId="10" xfId="0" applyFont="1" applyFill="1" applyBorder="1" applyAlignment="1">
      <alignment horizontal="center" vertical="center"/>
    </xf>
    <xf numFmtId="0" fontId="59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 wrapText="1"/>
    </xf>
    <xf numFmtId="0" fontId="6" fillId="0" borderId="0" xfId="0" applyNumberFormat="1" applyFont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8" borderId="2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4" fillId="8" borderId="1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8" borderId="11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10" fontId="4" fillId="8" borderId="10" xfId="0" applyNumberFormat="1" applyFont="1" applyFill="1" applyBorder="1" applyAlignment="1">
      <alignment horizontal="center"/>
    </xf>
    <xf numFmtId="10" fontId="4" fillId="8" borderId="10" xfId="56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3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Contenido!A1" /><Relationship Id="rId3" Type="http://schemas.openxmlformats.org/officeDocument/2006/relationships/hyperlink" Target="#Contenido!A1" /><Relationship Id="rId4" Type="http://schemas.openxmlformats.org/officeDocument/2006/relationships/image" Target="../media/image7.png" /><Relationship Id="rId5" Type="http://schemas.openxmlformats.org/officeDocument/2006/relationships/hyperlink" Target="#Contenido!A1" /><Relationship Id="rId6" Type="http://schemas.openxmlformats.org/officeDocument/2006/relationships/hyperlink" Target="#Contenid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Contenido!A1" /><Relationship Id="rId3" Type="http://schemas.openxmlformats.org/officeDocument/2006/relationships/hyperlink" Target="#Contenido!A1" /><Relationship Id="rId4" Type="http://schemas.openxmlformats.org/officeDocument/2006/relationships/image" Target="../media/image10.png" /><Relationship Id="rId5" Type="http://schemas.openxmlformats.org/officeDocument/2006/relationships/hyperlink" Target="#Contenido!A1" /><Relationship Id="rId6" Type="http://schemas.openxmlformats.org/officeDocument/2006/relationships/hyperlink" Target="#Contenid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114300</xdr:rowOff>
    </xdr:from>
    <xdr:to>
      <xdr:col>2</xdr:col>
      <xdr:colOff>1762125</xdr:colOff>
      <xdr:row>6</xdr:row>
      <xdr:rowOff>66675</xdr:rowOff>
    </xdr:to>
    <xdr:pic>
      <xdr:nvPicPr>
        <xdr:cNvPr id="1" name="546d61a1-d0d9-42a2-a768-2197955a8c21" descr="64400CE7-18CB-4663-8847-027D9BFEE4B6@ut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04800"/>
          <a:ext cx="17621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</xdr:row>
      <xdr:rowOff>152400</xdr:rowOff>
    </xdr:from>
    <xdr:to>
      <xdr:col>0</xdr:col>
      <xdr:colOff>1257300</xdr:colOff>
      <xdr:row>6</xdr:row>
      <xdr:rowOff>38100</xdr:rowOff>
    </xdr:to>
    <xdr:pic>
      <xdr:nvPicPr>
        <xdr:cNvPr id="2" name="2 Imagen" descr="a color 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42900"/>
          <a:ext cx="904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46</xdr:row>
      <xdr:rowOff>114300</xdr:rowOff>
    </xdr:from>
    <xdr:to>
      <xdr:col>10</xdr:col>
      <xdr:colOff>47625</xdr:colOff>
      <xdr:row>54</xdr:row>
      <xdr:rowOff>95250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96225" y="7629525"/>
          <a:ext cx="1819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352425</xdr:colOff>
      <xdr:row>79</xdr:row>
      <xdr:rowOff>133350</xdr:rowOff>
    </xdr:from>
    <xdr:to>
      <xdr:col>19</xdr:col>
      <xdr:colOff>9525</xdr:colOff>
      <xdr:row>87</xdr:row>
      <xdr:rowOff>114300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201400" y="13001625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79</xdr:row>
      <xdr:rowOff>95250</xdr:rowOff>
    </xdr:from>
    <xdr:to>
      <xdr:col>12</xdr:col>
      <xdr:colOff>28575</xdr:colOff>
      <xdr:row>87</xdr:row>
      <xdr:rowOff>76200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10575" y="12963525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15</xdr:row>
      <xdr:rowOff>85725</xdr:rowOff>
    </xdr:from>
    <xdr:to>
      <xdr:col>14</xdr:col>
      <xdr:colOff>19050</xdr:colOff>
      <xdr:row>22</xdr:row>
      <xdr:rowOff>57150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39000" y="2724150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257175</xdr:colOff>
      <xdr:row>14</xdr:row>
      <xdr:rowOff>152400</xdr:rowOff>
    </xdr:from>
    <xdr:to>
      <xdr:col>34</xdr:col>
      <xdr:colOff>0</xdr:colOff>
      <xdr:row>21</xdr:row>
      <xdr:rowOff>114300</xdr:rowOff>
    </xdr:to>
    <xdr:pic>
      <xdr:nvPicPr>
        <xdr:cNvPr id="2" name="3 Diagrama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6163925" y="2600325"/>
          <a:ext cx="1809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161925</xdr:colOff>
      <xdr:row>67</xdr:row>
      <xdr:rowOff>152400</xdr:rowOff>
    </xdr:from>
    <xdr:to>
      <xdr:col>35</xdr:col>
      <xdr:colOff>19050</xdr:colOff>
      <xdr:row>75</xdr:row>
      <xdr:rowOff>133350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372350" y="11163300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295275</xdr:colOff>
      <xdr:row>97</xdr:row>
      <xdr:rowOff>152400</xdr:rowOff>
    </xdr:from>
    <xdr:to>
      <xdr:col>19</xdr:col>
      <xdr:colOff>28575</xdr:colOff>
      <xdr:row>105</xdr:row>
      <xdr:rowOff>133350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20150" y="17430750"/>
          <a:ext cx="1819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22</xdr:row>
      <xdr:rowOff>123825</xdr:rowOff>
    </xdr:from>
    <xdr:to>
      <xdr:col>32</xdr:col>
      <xdr:colOff>19050</xdr:colOff>
      <xdr:row>30</xdr:row>
      <xdr:rowOff>95250</xdr:rowOff>
    </xdr:to>
    <xdr:pic>
      <xdr:nvPicPr>
        <xdr:cNvPr id="2" name="2 Diagrama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6792575" y="3924300"/>
          <a:ext cx="1809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47</xdr:row>
      <xdr:rowOff>123825</xdr:rowOff>
    </xdr:from>
    <xdr:to>
      <xdr:col>14</xdr:col>
      <xdr:colOff>57150</xdr:colOff>
      <xdr:row>55</xdr:row>
      <xdr:rowOff>104775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953375" y="8743950"/>
          <a:ext cx="1819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114300</xdr:colOff>
      <xdr:row>62</xdr:row>
      <xdr:rowOff>114300</xdr:rowOff>
    </xdr:from>
    <xdr:to>
      <xdr:col>29</xdr:col>
      <xdr:colOff>28575</xdr:colOff>
      <xdr:row>70</xdr:row>
      <xdr:rowOff>95250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068550" y="10191750"/>
          <a:ext cx="1819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showGridLines="0" tabSelected="1" zoomScaleSheetLayoutView="100" zoomScalePageLayoutView="0" workbookViewId="0" topLeftCell="A1">
      <selection activeCell="A1" sqref="A1"/>
    </sheetView>
  </sheetViews>
  <sheetFormatPr defaultColWidth="0" defaultRowHeight="15" zeroHeight="1"/>
  <cols>
    <col min="1" max="1" width="25.140625" style="0" customWidth="1"/>
    <col min="2" max="2" width="81.00390625" style="0" customWidth="1"/>
    <col min="3" max="3" width="26.57421875" style="0" customWidth="1"/>
    <col min="4" max="16384" width="11.421875" style="0" hidden="1" customWidth="1"/>
  </cols>
  <sheetData>
    <row r="1" spans="1:3" ht="15">
      <c r="A1" s="89"/>
      <c r="B1" s="89"/>
      <c r="C1" s="89"/>
    </row>
    <row r="2" spans="1:3" ht="15">
      <c r="A2" s="89"/>
      <c r="B2" s="90" t="s">
        <v>242</v>
      </c>
      <c r="C2" s="89"/>
    </row>
    <row r="3" spans="1:3" ht="15">
      <c r="A3" s="89"/>
      <c r="B3" s="89"/>
      <c r="C3" s="89"/>
    </row>
    <row r="4" spans="1:3" ht="46.5">
      <c r="A4" s="89"/>
      <c r="B4" s="91" t="s">
        <v>243</v>
      </c>
      <c r="C4" s="89"/>
    </row>
    <row r="5" spans="1:3" ht="15">
      <c r="A5" s="89"/>
      <c r="B5" s="90"/>
      <c r="C5" s="89"/>
    </row>
    <row r="6" spans="1:3" ht="31.5">
      <c r="A6" s="89"/>
      <c r="B6" s="92" t="s">
        <v>244</v>
      </c>
      <c r="C6" s="89"/>
    </row>
    <row r="7" spans="1:3" ht="15">
      <c r="A7" s="89"/>
      <c r="B7" s="90"/>
      <c r="C7" s="89"/>
    </row>
    <row r="8" spans="1:3" ht="21">
      <c r="A8" s="89"/>
      <c r="B8" s="93" t="s">
        <v>245</v>
      </c>
      <c r="C8" s="89"/>
    </row>
    <row r="9" spans="1:3" ht="15">
      <c r="A9" s="89"/>
      <c r="B9" s="89"/>
      <c r="C9" s="89"/>
    </row>
    <row r="10" spans="1:3" ht="15">
      <c r="A10" s="89"/>
      <c r="B10" s="89"/>
      <c r="C10" s="89"/>
    </row>
    <row r="11" spans="1:3" ht="15">
      <c r="A11" s="89"/>
      <c r="B11" s="96" t="s">
        <v>0</v>
      </c>
      <c r="C11" s="89"/>
    </row>
    <row r="12" spans="1:3" s="95" customFormat="1" ht="11.25">
      <c r="A12" s="94"/>
      <c r="B12" s="94"/>
      <c r="C12" s="94"/>
    </row>
    <row r="13" spans="1:3" s="95" customFormat="1" ht="15">
      <c r="A13" s="94"/>
      <c r="B13" s="96" t="s">
        <v>83</v>
      </c>
      <c r="C13" s="94"/>
    </row>
    <row r="14" spans="1:3" s="95" customFormat="1" ht="11.25">
      <c r="A14" s="94"/>
      <c r="B14" s="94"/>
      <c r="C14" s="94"/>
    </row>
    <row r="15" spans="1:3" s="95" customFormat="1" ht="15">
      <c r="A15" s="94"/>
      <c r="B15" s="96" t="s">
        <v>94</v>
      </c>
      <c r="C15" s="94"/>
    </row>
    <row r="16" spans="1:3" s="95" customFormat="1" ht="11.25">
      <c r="A16" s="94"/>
      <c r="B16" s="94"/>
      <c r="C16" s="94"/>
    </row>
    <row r="17" spans="1:3" s="95" customFormat="1" ht="15">
      <c r="A17" s="94"/>
      <c r="B17" s="96" t="s">
        <v>140</v>
      </c>
      <c r="C17" s="94"/>
    </row>
    <row r="18" spans="1:3" s="95" customFormat="1" ht="11.25">
      <c r="A18" s="94"/>
      <c r="B18" s="94"/>
      <c r="C18" s="94"/>
    </row>
    <row r="19" spans="1:3" s="95" customFormat="1" ht="15">
      <c r="A19" s="94"/>
      <c r="B19" s="96" t="s">
        <v>143</v>
      </c>
      <c r="C19" s="94"/>
    </row>
    <row r="20" spans="1:3" s="95" customFormat="1" ht="11.25">
      <c r="A20" s="94"/>
      <c r="B20" s="94"/>
      <c r="C20" s="94"/>
    </row>
    <row r="21" spans="1:3" ht="15">
      <c r="A21" s="89"/>
      <c r="B21" s="96" t="s">
        <v>207</v>
      </c>
      <c r="C21" s="89"/>
    </row>
    <row r="22" spans="1:3" s="95" customFormat="1" ht="11.25">
      <c r="A22" s="94"/>
      <c r="B22" s="94"/>
      <c r="C22" s="94"/>
    </row>
    <row r="23" spans="1:3" ht="15">
      <c r="A23" s="89"/>
      <c r="B23" s="96" t="s">
        <v>208</v>
      </c>
      <c r="C23" s="89"/>
    </row>
    <row r="24" spans="1:3" s="95" customFormat="1" ht="11.25">
      <c r="A24" s="94"/>
      <c r="B24" s="94"/>
      <c r="C24" s="94"/>
    </row>
    <row r="25" spans="1:3" ht="15">
      <c r="A25" s="89"/>
      <c r="B25" s="96" t="s">
        <v>209</v>
      </c>
      <c r="C25" s="89"/>
    </row>
    <row r="26" spans="1:3" s="95" customFormat="1" ht="11.25">
      <c r="A26" s="94"/>
      <c r="B26" s="94"/>
      <c r="C26" s="94"/>
    </row>
    <row r="27" spans="1:3" ht="15">
      <c r="A27" s="89"/>
      <c r="B27" s="96" t="s">
        <v>210</v>
      </c>
      <c r="C27" s="89"/>
    </row>
    <row r="28" spans="1:3" s="95" customFormat="1" ht="11.25">
      <c r="A28" s="94"/>
      <c r="B28" s="94"/>
      <c r="C28" s="94"/>
    </row>
    <row r="29" spans="1:3" ht="15">
      <c r="A29" s="89"/>
      <c r="B29" s="96" t="s">
        <v>211</v>
      </c>
      <c r="C29" s="89"/>
    </row>
    <row r="30" spans="1:3" ht="15">
      <c r="A30" s="89"/>
      <c r="B30" s="89"/>
      <c r="C30" s="89"/>
    </row>
    <row r="31" spans="1:3" ht="15">
      <c r="A31" s="89"/>
      <c r="B31" s="89"/>
      <c r="C31" s="89"/>
    </row>
    <row r="32" spans="1:3" ht="15">
      <c r="A32" s="89"/>
      <c r="B32" s="89"/>
      <c r="C32" s="89"/>
    </row>
    <row r="33" spans="1:3" ht="15">
      <c r="A33" s="89"/>
      <c r="B33" s="89"/>
      <c r="C33" s="89"/>
    </row>
    <row r="34" spans="1:3" ht="15">
      <c r="A34" s="89"/>
      <c r="B34" s="89"/>
      <c r="C34" s="89"/>
    </row>
    <row r="35" spans="1:3" ht="15">
      <c r="A35" s="89"/>
      <c r="B35" s="89"/>
      <c r="C35" s="89"/>
    </row>
    <row r="36" spans="1:3" ht="15">
      <c r="A36" s="89"/>
      <c r="B36" s="90"/>
      <c r="C36" s="89"/>
    </row>
    <row r="37" spans="1:3" ht="15">
      <c r="A37" s="89"/>
      <c r="B37" s="89"/>
      <c r="C37" s="89"/>
    </row>
    <row r="38" ht="15" hidden="1"/>
    <row r="39" ht="15" hidden="1"/>
  </sheetData>
  <sheetProtection password="CD78" sheet="1" objects="1" scenarios="1"/>
  <hyperlinks>
    <hyperlink ref="B11" location="Genero!A1" display="DEMANDA DE INGRESO POR PROGRAMA ACADÉMICO Y GÉNERO"/>
    <hyperlink ref="B13" location="Edad!A1" display="DEMANDA DE INGRESO POR PROGRAMA Y EDAD"/>
    <hyperlink ref="B15" location="Estrato!A1" display="DEMANDA DE INGRESO POR PROGRAMA Y ESTRATO SOCIOECONÓMICO"/>
    <hyperlink ref="B17" location="Region!A1" display="DEMANDA DE INGRESO SEGÚN REGIÓN DE PROCEDENCIA"/>
    <hyperlink ref="B19" location="Region!P2:AH12" display="TENDENCIA ANUAL DE LA DEMANDA DE INGRESO SEGÚN REGIÓN DE PROCEDENCIA"/>
    <hyperlink ref="B21" location="Departamento!A1" display="DEMANDA DE INGRESO POR DEPARTAMENTO Y PROGRAMA"/>
    <hyperlink ref="B23" location="Municipios!A1" display="DEMANDA DE INGRESO PARA EL DEPARTAMENTO DE RISARALDA POR MUNICIPIOS"/>
    <hyperlink ref="B25" location="Municipios!X2:AF20" display="TENDENCIA ANUAL DE INSCRITOS SEGÚN MUNICIPIOS DE RISARALDA"/>
    <hyperlink ref="B27" location="Tipo_Colegio!A1" display="DEMANDA DE INGRESO POR TIPO DE COLEGIO"/>
    <hyperlink ref="B29" location="Tendencia_Programa!A1" display="TENDENCIA DE LA DEMANDA DE INGRESO POR PROGRAMA ACADÉMICO PERIODO (1998-2010)"/>
  </hyperlink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showGridLines="0" showZeros="0" zoomScalePageLayoutView="0" workbookViewId="0" topLeftCell="A16">
      <selection activeCell="A1" sqref="A1"/>
    </sheetView>
  </sheetViews>
  <sheetFormatPr defaultColWidth="0" defaultRowHeight="15" zeroHeight="1"/>
  <cols>
    <col min="1" max="1" width="4.7109375" style="1" customWidth="1"/>
    <col min="2" max="2" width="23.8515625" style="1" customWidth="1"/>
    <col min="3" max="3" width="4.421875" style="1" hidden="1" customWidth="1"/>
    <col min="4" max="4" width="80.140625" style="1" bestFit="1" customWidth="1"/>
    <col min="5" max="6" width="5.7109375" style="2" customWidth="1"/>
    <col min="7" max="7" width="6.7109375" style="2" customWidth="1"/>
    <col min="8" max="9" width="5.7109375" style="2" customWidth="1"/>
    <col min="10" max="10" width="6.7109375" style="2" customWidth="1"/>
    <col min="11" max="11" width="4.7109375" style="1" customWidth="1"/>
    <col min="12" max="12" width="0" style="1" hidden="1" customWidth="1"/>
    <col min="13" max="16384" width="11.421875" style="1" hidden="1" customWidth="1"/>
  </cols>
  <sheetData>
    <row r="1" ht="12.75"/>
    <row r="2" spans="2:10" ht="15.75">
      <c r="B2" s="137" t="s">
        <v>1</v>
      </c>
      <c r="C2" s="137"/>
      <c r="D2" s="137"/>
      <c r="E2" s="137"/>
      <c r="F2" s="137"/>
      <c r="G2" s="137"/>
      <c r="H2" s="137"/>
      <c r="I2" s="137"/>
      <c r="J2" s="137"/>
    </row>
    <row r="3" ht="12.75">
      <c r="C3" s="2"/>
    </row>
    <row r="4" spans="2:10" ht="15" customHeight="1">
      <c r="B4" s="138" t="s">
        <v>2</v>
      </c>
      <c r="C4" s="138" t="s">
        <v>3</v>
      </c>
      <c r="D4" s="138" t="s">
        <v>4</v>
      </c>
      <c r="E4" s="138" t="s">
        <v>5</v>
      </c>
      <c r="F4" s="138"/>
      <c r="G4" s="139"/>
      <c r="H4" s="140" t="s">
        <v>6</v>
      </c>
      <c r="I4" s="138"/>
      <c r="J4" s="138"/>
    </row>
    <row r="5" spans="2:10" ht="12.75">
      <c r="B5" s="138"/>
      <c r="C5" s="138"/>
      <c r="D5" s="138"/>
      <c r="E5" s="127" t="s">
        <v>7</v>
      </c>
      <c r="F5" s="127" t="s">
        <v>8</v>
      </c>
      <c r="G5" s="128" t="s">
        <v>9</v>
      </c>
      <c r="H5" s="129" t="s">
        <v>7</v>
      </c>
      <c r="I5" s="127" t="s">
        <v>8</v>
      </c>
      <c r="J5" s="127" t="s">
        <v>9</v>
      </c>
    </row>
    <row r="6" spans="2:12" ht="12.75">
      <c r="B6" s="141" t="s">
        <v>10</v>
      </c>
      <c r="C6" s="3">
        <v>4</v>
      </c>
      <c r="D6" s="4" t="s">
        <v>11</v>
      </c>
      <c r="E6" s="5">
        <v>66</v>
      </c>
      <c r="F6" s="5">
        <v>50</v>
      </c>
      <c r="G6" s="6">
        <f aca="true" t="shared" si="0" ref="G6:G11">SUM(E6:F6)</f>
        <v>116</v>
      </c>
      <c r="H6" s="7"/>
      <c r="I6" s="8"/>
      <c r="J6" s="9">
        <f aca="true" t="shared" si="1" ref="J6:J44">SUM(H6:I6)</f>
        <v>0</v>
      </c>
      <c r="K6" s="2"/>
      <c r="L6" s="2"/>
    </row>
    <row r="7" spans="2:12" ht="12.75">
      <c r="B7" s="141"/>
      <c r="C7" s="3">
        <v>66</v>
      </c>
      <c r="D7" s="4" t="s">
        <v>12</v>
      </c>
      <c r="E7" s="5">
        <v>27</v>
      </c>
      <c r="F7" s="5">
        <v>13</v>
      </c>
      <c r="G7" s="6">
        <f t="shared" si="0"/>
        <v>40</v>
      </c>
      <c r="H7" s="7"/>
      <c r="I7" s="8"/>
      <c r="J7" s="9">
        <f t="shared" si="1"/>
        <v>0</v>
      </c>
      <c r="K7" s="2"/>
      <c r="L7" s="2"/>
    </row>
    <row r="8" spans="2:12" ht="12.75">
      <c r="B8" s="141"/>
      <c r="C8" s="3">
        <v>68</v>
      </c>
      <c r="D8" s="4" t="s">
        <v>13</v>
      </c>
      <c r="E8" s="5">
        <v>65</v>
      </c>
      <c r="F8" s="5">
        <v>81</v>
      </c>
      <c r="G8" s="6">
        <f t="shared" si="0"/>
        <v>146</v>
      </c>
      <c r="H8" s="7">
        <v>79</v>
      </c>
      <c r="I8" s="8">
        <v>85</v>
      </c>
      <c r="J8" s="9">
        <f t="shared" si="1"/>
        <v>164</v>
      </c>
      <c r="K8" s="2"/>
      <c r="L8" s="2"/>
    </row>
    <row r="9" spans="2:12" ht="12.75">
      <c r="B9" s="141"/>
      <c r="C9" s="3">
        <v>1</v>
      </c>
      <c r="D9" s="4" t="s">
        <v>14</v>
      </c>
      <c r="E9" s="5">
        <v>120</v>
      </c>
      <c r="F9" s="5">
        <v>24</v>
      </c>
      <c r="G9" s="6">
        <f t="shared" si="0"/>
        <v>144</v>
      </c>
      <c r="H9" s="7"/>
      <c r="I9" s="8"/>
      <c r="J9" s="9">
        <f t="shared" si="1"/>
        <v>0</v>
      </c>
      <c r="K9" s="2"/>
      <c r="L9" s="2"/>
    </row>
    <row r="10" spans="2:12" ht="12.75">
      <c r="B10" s="141" t="s">
        <v>15</v>
      </c>
      <c r="C10" s="3">
        <v>27</v>
      </c>
      <c r="D10" s="4" t="s">
        <v>16</v>
      </c>
      <c r="E10" s="5">
        <v>82</v>
      </c>
      <c r="F10" s="5">
        <v>102</v>
      </c>
      <c r="G10" s="6">
        <f t="shared" si="0"/>
        <v>184</v>
      </c>
      <c r="H10" s="7">
        <v>81</v>
      </c>
      <c r="I10" s="8">
        <v>93</v>
      </c>
      <c r="J10" s="9">
        <f t="shared" si="1"/>
        <v>174</v>
      </c>
      <c r="K10" s="2"/>
      <c r="L10" s="2"/>
    </row>
    <row r="11" spans="2:12" ht="12.75">
      <c r="B11" s="141"/>
      <c r="C11" s="3" t="s">
        <v>17</v>
      </c>
      <c r="D11" s="4" t="s">
        <v>18</v>
      </c>
      <c r="E11" s="5">
        <v>27</v>
      </c>
      <c r="F11" s="5">
        <v>41</v>
      </c>
      <c r="G11" s="6">
        <f t="shared" si="0"/>
        <v>68</v>
      </c>
      <c r="H11" s="7">
        <v>18</v>
      </c>
      <c r="I11" s="8">
        <v>30</v>
      </c>
      <c r="J11" s="9">
        <f t="shared" si="1"/>
        <v>48</v>
      </c>
      <c r="K11" s="2"/>
      <c r="L11" s="2"/>
    </row>
    <row r="12" spans="2:12" ht="12.75">
      <c r="B12" s="141"/>
      <c r="C12" s="10" t="s">
        <v>19</v>
      </c>
      <c r="D12" s="4" t="s">
        <v>20</v>
      </c>
      <c r="E12" s="5"/>
      <c r="F12" s="5"/>
      <c r="G12" s="6"/>
      <c r="H12" s="7">
        <v>35</v>
      </c>
      <c r="I12" s="8">
        <v>58</v>
      </c>
      <c r="J12" s="9">
        <f t="shared" si="1"/>
        <v>93</v>
      </c>
      <c r="K12" s="2"/>
      <c r="L12" s="2"/>
    </row>
    <row r="13" spans="2:12" ht="12.75">
      <c r="B13" s="11" t="s">
        <v>21</v>
      </c>
      <c r="C13" s="3">
        <v>7</v>
      </c>
      <c r="D13" s="4" t="s">
        <v>22</v>
      </c>
      <c r="E13" s="5">
        <v>33</v>
      </c>
      <c r="F13" s="5">
        <v>20</v>
      </c>
      <c r="G13" s="6">
        <f aca="true" t="shared" si="2" ref="G13:G35">SUM(E13:F13)</f>
        <v>53</v>
      </c>
      <c r="H13" s="7"/>
      <c r="I13" s="8"/>
      <c r="J13" s="9">
        <f t="shared" si="1"/>
        <v>0</v>
      </c>
      <c r="K13" s="2"/>
      <c r="L13" s="2"/>
    </row>
    <row r="14" spans="2:12" ht="12.75">
      <c r="B14" s="141" t="s">
        <v>23</v>
      </c>
      <c r="C14" s="3">
        <v>6</v>
      </c>
      <c r="D14" s="4" t="s">
        <v>24</v>
      </c>
      <c r="E14" s="5">
        <v>56</v>
      </c>
      <c r="F14" s="5">
        <v>76</v>
      </c>
      <c r="G14" s="6">
        <f>SUM(E14:F14)</f>
        <v>132</v>
      </c>
      <c r="H14" s="7">
        <v>82</v>
      </c>
      <c r="I14" s="8">
        <v>90</v>
      </c>
      <c r="J14" s="9">
        <f t="shared" si="1"/>
        <v>172</v>
      </c>
      <c r="K14" s="2"/>
      <c r="L14" s="2"/>
    </row>
    <row r="15" spans="2:12" ht="12.75">
      <c r="B15" s="141"/>
      <c r="C15" s="10" t="s">
        <v>25</v>
      </c>
      <c r="D15" s="4" t="s">
        <v>26</v>
      </c>
      <c r="E15" s="5"/>
      <c r="F15" s="5"/>
      <c r="G15" s="6"/>
      <c r="H15" s="7">
        <v>14</v>
      </c>
      <c r="I15" s="8">
        <v>19</v>
      </c>
      <c r="J15" s="9">
        <f t="shared" si="1"/>
        <v>33</v>
      </c>
      <c r="K15" s="2"/>
      <c r="L15" s="2"/>
    </row>
    <row r="16" spans="2:12" ht="12.75">
      <c r="B16" s="141"/>
      <c r="C16" s="3">
        <v>9</v>
      </c>
      <c r="D16" s="4" t="s">
        <v>27</v>
      </c>
      <c r="E16" s="5">
        <v>28</v>
      </c>
      <c r="F16" s="5">
        <v>42</v>
      </c>
      <c r="G16" s="6">
        <f>SUM(E16:F16)</f>
        <v>70</v>
      </c>
      <c r="H16" s="7">
        <v>27</v>
      </c>
      <c r="I16" s="8">
        <v>44</v>
      </c>
      <c r="J16" s="9">
        <f t="shared" si="1"/>
        <v>71</v>
      </c>
      <c r="K16" s="2"/>
      <c r="L16" s="2"/>
    </row>
    <row r="17" spans="2:12" ht="12.75">
      <c r="B17" s="141"/>
      <c r="C17" s="3">
        <v>21</v>
      </c>
      <c r="D17" s="4" t="s">
        <v>28</v>
      </c>
      <c r="E17" s="5">
        <v>29</v>
      </c>
      <c r="F17" s="5">
        <v>36</v>
      </c>
      <c r="G17" s="6">
        <f>SUM(E17:F17)</f>
        <v>65</v>
      </c>
      <c r="H17" s="7">
        <v>29</v>
      </c>
      <c r="I17" s="8">
        <v>26</v>
      </c>
      <c r="J17" s="9">
        <f t="shared" si="1"/>
        <v>55</v>
      </c>
      <c r="K17" s="2"/>
      <c r="L17" s="2"/>
    </row>
    <row r="18" spans="2:12" ht="12.75">
      <c r="B18" s="141"/>
      <c r="C18" s="10" t="s">
        <v>29</v>
      </c>
      <c r="D18" s="4" t="s">
        <v>30</v>
      </c>
      <c r="E18" s="5"/>
      <c r="F18" s="5"/>
      <c r="G18" s="6"/>
      <c r="H18" s="7">
        <v>16</v>
      </c>
      <c r="I18" s="8">
        <v>12</v>
      </c>
      <c r="J18" s="9">
        <f t="shared" si="1"/>
        <v>28</v>
      </c>
      <c r="K18" s="2"/>
      <c r="L18" s="2"/>
    </row>
    <row r="19" spans="2:12" ht="12.75">
      <c r="B19" s="141"/>
      <c r="C19" s="3">
        <v>33</v>
      </c>
      <c r="D19" s="4" t="s">
        <v>31</v>
      </c>
      <c r="E19" s="5">
        <v>5</v>
      </c>
      <c r="F19" s="5">
        <v>126</v>
      </c>
      <c r="G19" s="6">
        <f>SUM(E19:F19)</f>
        <v>131</v>
      </c>
      <c r="H19" s="7">
        <v>12</v>
      </c>
      <c r="I19" s="8">
        <v>133</v>
      </c>
      <c r="J19" s="9">
        <f t="shared" si="1"/>
        <v>145</v>
      </c>
      <c r="K19" s="2"/>
      <c r="L19" s="2"/>
    </row>
    <row r="20" spans="2:12" ht="12.75">
      <c r="B20" s="141"/>
      <c r="C20" s="10" t="s">
        <v>32</v>
      </c>
      <c r="D20" s="4" t="s">
        <v>33</v>
      </c>
      <c r="E20" s="5"/>
      <c r="F20" s="5"/>
      <c r="G20" s="6"/>
      <c r="H20" s="7">
        <v>16</v>
      </c>
      <c r="I20" s="8">
        <v>32</v>
      </c>
      <c r="J20" s="9">
        <f t="shared" si="1"/>
        <v>48</v>
      </c>
      <c r="K20" s="2"/>
      <c r="L20" s="2"/>
    </row>
    <row r="21" spans="2:12" ht="12.75">
      <c r="B21" s="141" t="s">
        <v>34</v>
      </c>
      <c r="C21" s="3">
        <v>32</v>
      </c>
      <c r="D21" s="4" t="s">
        <v>35</v>
      </c>
      <c r="E21" s="5">
        <v>124</v>
      </c>
      <c r="F21" s="5">
        <v>70</v>
      </c>
      <c r="G21" s="6">
        <f>SUM(E21:F21)</f>
        <v>194</v>
      </c>
      <c r="H21" s="7">
        <v>134</v>
      </c>
      <c r="I21" s="8">
        <v>64</v>
      </c>
      <c r="J21" s="9">
        <f t="shared" si="1"/>
        <v>198</v>
      </c>
      <c r="K21" s="2"/>
      <c r="L21" s="2"/>
    </row>
    <row r="22" spans="2:12" ht="12.75">
      <c r="B22" s="141"/>
      <c r="C22" s="12">
        <v>91</v>
      </c>
      <c r="D22" s="13" t="s">
        <v>36</v>
      </c>
      <c r="E22" s="5">
        <v>6</v>
      </c>
      <c r="F22" s="5">
        <v>13</v>
      </c>
      <c r="G22" s="6">
        <f>SUM(E22:F22)</f>
        <v>19</v>
      </c>
      <c r="H22" s="7">
        <v>16</v>
      </c>
      <c r="I22" s="8">
        <v>13</v>
      </c>
      <c r="J22" s="9">
        <f t="shared" si="1"/>
        <v>29</v>
      </c>
      <c r="K22" s="2"/>
      <c r="L22" s="2"/>
    </row>
    <row r="23" spans="2:12" ht="12.75">
      <c r="B23" s="141"/>
      <c r="C23" s="3">
        <v>31</v>
      </c>
      <c r="D23" s="4" t="s">
        <v>37</v>
      </c>
      <c r="E23" s="5">
        <v>286</v>
      </c>
      <c r="F23" s="5">
        <v>376</v>
      </c>
      <c r="G23" s="6">
        <f>SUM(E23:F23)</f>
        <v>662</v>
      </c>
      <c r="H23" s="7">
        <v>253</v>
      </c>
      <c r="I23" s="8">
        <v>305</v>
      </c>
      <c r="J23" s="9">
        <f t="shared" si="1"/>
        <v>558</v>
      </c>
      <c r="K23" s="2"/>
      <c r="L23" s="2"/>
    </row>
    <row r="24" spans="2:12" ht="12.75">
      <c r="B24" s="141"/>
      <c r="C24" s="3">
        <v>92</v>
      </c>
      <c r="D24" s="4" t="s">
        <v>38</v>
      </c>
      <c r="E24" s="5">
        <v>72</v>
      </c>
      <c r="F24" s="5">
        <v>57</v>
      </c>
      <c r="G24" s="6">
        <f>SUM(E24:F24)</f>
        <v>129</v>
      </c>
      <c r="H24" s="7">
        <v>57</v>
      </c>
      <c r="I24" s="8">
        <v>50</v>
      </c>
      <c r="J24" s="9">
        <f t="shared" si="1"/>
        <v>107</v>
      </c>
      <c r="K24" s="2"/>
      <c r="L24" s="2"/>
    </row>
    <row r="25" spans="2:12" ht="12.75">
      <c r="B25" s="141"/>
      <c r="C25" s="3">
        <v>99</v>
      </c>
      <c r="D25" s="4" t="s">
        <v>39</v>
      </c>
      <c r="E25" s="5">
        <v>29</v>
      </c>
      <c r="F25" s="5">
        <v>41</v>
      </c>
      <c r="G25" s="6">
        <f>SUM(E25:F25)</f>
        <v>70</v>
      </c>
      <c r="H25" s="7">
        <v>25</v>
      </c>
      <c r="I25" s="8">
        <v>46</v>
      </c>
      <c r="J25" s="9">
        <f t="shared" si="1"/>
        <v>71</v>
      </c>
      <c r="K25" s="2"/>
      <c r="L25" s="2"/>
    </row>
    <row r="26" spans="2:12" ht="12.75">
      <c r="B26" s="141" t="s">
        <v>40</v>
      </c>
      <c r="C26" s="3">
        <v>13</v>
      </c>
      <c r="D26" s="4" t="s">
        <v>40</v>
      </c>
      <c r="E26" s="5">
        <v>188</v>
      </c>
      <c r="F26" s="5">
        <v>169</v>
      </c>
      <c r="G26" s="6">
        <f t="shared" si="2"/>
        <v>357</v>
      </c>
      <c r="H26" s="7">
        <v>106</v>
      </c>
      <c r="I26" s="8">
        <v>121</v>
      </c>
      <c r="J26" s="9">
        <f t="shared" si="1"/>
        <v>227</v>
      </c>
      <c r="K26" s="2"/>
      <c r="L26" s="2"/>
    </row>
    <row r="27" spans="2:12" ht="12.75">
      <c r="B27" s="141"/>
      <c r="C27" s="3">
        <v>38</v>
      </c>
      <c r="D27" s="4" t="s">
        <v>41</v>
      </c>
      <c r="E27" s="5">
        <v>77</v>
      </c>
      <c r="F27" s="5">
        <v>74</v>
      </c>
      <c r="G27" s="6">
        <f t="shared" si="2"/>
        <v>151</v>
      </c>
      <c r="H27" s="7">
        <v>98</v>
      </c>
      <c r="I27" s="8">
        <v>75</v>
      </c>
      <c r="J27" s="9">
        <f t="shared" si="1"/>
        <v>173</v>
      </c>
      <c r="K27" s="2"/>
      <c r="L27" s="2"/>
    </row>
    <row r="28" spans="2:12" ht="12.75">
      <c r="B28" s="11" t="s">
        <v>42</v>
      </c>
      <c r="C28" s="3">
        <v>14</v>
      </c>
      <c r="D28" s="4" t="s">
        <v>42</v>
      </c>
      <c r="E28" s="5">
        <v>188</v>
      </c>
      <c r="F28" s="5">
        <v>13</v>
      </c>
      <c r="G28" s="6">
        <f t="shared" si="2"/>
        <v>201</v>
      </c>
      <c r="H28" s="7">
        <v>126</v>
      </c>
      <c r="I28" s="8">
        <v>14</v>
      </c>
      <c r="J28" s="9">
        <f t="shared" si="1"/>
        <v>140</v>
      </c>
      <c r="K28" s="2"/>
      <c r="L28" s="2"/>
    </row>
    <row r="29" spans="2:12" ht="12.75">
      <c r="B29" s="141" t="s">
        <v>43</v>
      </c>
      <c r="C29" s="3">
        <v>28</v>
      </c>
      <c r="D29" s="4" t="s">
        <v>44</v>
      </c>
      <c r="E29" s="5">
        <v>180</v>
      </c>
      <c r="F29" s="5">
        <v>50</v>
      </c>
      <c r="G29" s="6">
        <f t="shared" si="2"/>
        <v>230</v>
      </c>
      <c r="H29" s="7">
        <v>140</v>
      </c>
      <c r="I29" s="8">
        <v>33</v>
      </c>
      <c r="J29" s="9">
        <f t="shared" si="1"/>
        <v>173</v>
      </c>
      <c r="K29" s="2"/>
      <c r="L29" s="2"/>
    </row>
    <row r="30" spans="2:12" ht="12.75">
      <c r="B30" s="141"/>
      <c r="C30" s="3">
        <v>37</v>
      </c>
      <c r="D30" s="4" t="s">
        <v>45</v>
      </c>
      <c r="E30" s="5">
        <v>83</v>
      </c>
      <c r="F30" s="5">
        <v>24</v>
      </c>
      <c r="G30" s="6">
        <f t="shared" si="2"/>
        <v>107</v>
      </c>
      <c r="H30" s="7">
        <v>53</v>
      </c>
      <c r="I30" s="8">
        <v>16</v>
      </c>
      <c r="J30" s="9">
        <f t="shared" si="1"/>
        <v>69</v>
      </c>
      <c r="K30" s="2"/>
      <c r="L30" s="2"/>
    </row>
    <row r="31" spans="2:12" ht="12.75">
      <c r="B31" s="141"/>
      <c r="C31" s="3">
        <v>12</v>
      </c>
      <c r="D31" s="4" t="s">
        <v>46</v>
      </c>
      <c r="E31" s="5">
        <v>112</v>
      </c>
      <c r="F31" s="5">
        <v>31</v>
      </c>
      <c r="G31" s="6">
        <f t="shared" si="2"/>
        <v>143</v>
      </c>
      <c r="H31" s="7">
        <v>87</v>
      </c>
      <c r="I31" s="8">
        <v>18</v>
      </c>
      <c r="J31" s="9">
        <f t="shared" si="1"/>
        <v>105</v>
      </c>
      <c r="K31" s="2"/>
      <c r="L31" s="2"/>
    </row>
    <row r="32" spans="2:12" ht="12.75">
      <c r="B32" s="141"/>
      <c r="C32" s="3">
        <v>36</v>
      </c>
      <c r="D32" s="4" t="s">
        <v>47</v>
      </c>
      <c r="E32" s="5">
        <v>77</v>
      </c>
      <c r="F32" s="5">
        <v>10</v>
      </c>
      <c r="G32" s="6">
        <f t="shared" si="2"/>
        <v>87</v>
      </c>
      <c r="H32" s="7">
        <v>52</v>
      </c>
      <c r="I32" s="8">
        <v>17</v>
      </c>
      <c r="J32" s="9">
        <f t="shared" si="1"/>
        <v>69</v>
      </c>
      <c r="K32" s="2"/>
      <c r="L32" s="2"/>
    </row>
    <row r="33" spans="2:12" ht="12.75">
      <c r="B33" s="141"/>
      <c r="C33" s="3">
        <v>34</v>
      </c>
      <c r="D33" s="4" t="s">
        <v>48</v>
      </c>
      <c r="E33" s="5">
        <v>59</v>
      </c>
      <c r="F33" s="5">
        <v>34</v>
      </c>
      <c r="G33" s="6">
        <f t="shared" si="2"/>
        <v>93</v>
      </c>
      <c r="H33" s="7"/>
      <c r="I33" s="8"/>
      <c r="J33" s="9">
        <f t="shared" si="1"/>
        <v>0</v>
      </c>
      <c r="K33" s="2"/>
      <c r="L33" s="2"/>
    </row>
    <row r="34" spans="2:12" ht="12.75">
      <c r="B34" s="141" t="s">
        <v>49</v>
      </c>
      <c r="C34" s="3">
        <v>53</v>
      </c>
      <c r="D34" s="4" t="s">
        <v>50</v>
      </c>
      <c r="E34" s="5">
        <v>9</v>
      </c>
      <c r="F34" s="5">
        <v>18</v>
      </c>
      <c r="G34" s="6">
        <f t="shared" si="2"/>
        <v>27</v>
      </c>
      <c r="H34" s="7">
        <v>9</v>
      </c>
      <c r="I34" s="8">
        <v>17</v>
      </c>
      <c r="J34" s="9">
        <f t="shared" si="1"/>
        <v>26</v>
      </c>
      <c r="K34" s="2"/>
      <c r="L34" s="2"/>
    </row>
    <row r="35" spans="2:12" ht="12.75">
      <c r="B35" s="141"/>
      <c r="C35" s="3">
        <v>89</v>
      </c>
      <c r="D35" s="4" t="s">
        <v>51</v>
      </c>
      <c r="E35" s="5">
        <v>2</v>
      </c>
      <c r="F35" s="5">
        <v>0</v>
      </c>
      <c r="G35" s="6">
        <f t="shared" si="2"/>
        <v>2</v>
      </c>
      <c r="H35" s="7"/>
      <c r="I35" s="8"/>
      <c r="J35" s="9">
        <f t="shared" si="1"/>
        <v>0</v>
      </c>
      <c r="K35" s="2"/>
      <c r="L35" s="2"/>
    </row>
    <row r="36" spans="2:12" ht="12.75">
      <c r="B36" s="141"/>
      <c r="C36" s="3">
        <v>16</v>
      </c>
      <c r="D36" s="4" t="s">
        <v>52</v>
      </c>
      <c r="E36" s="5"/>
      <c r="F36" s="5"/>
      <c r="G36" s="6"/>
      <c r="H36" s="7">
        <v>47</v>
      </c>
      <c r="I36" s="8">
        <v>65</v>
      </c>
      <c r="J36" s="9">
        <f t="shared" si="1"/>
        <v>112</v>
      </c>
      <c r="K36" s="2"/>
      <c r="L36" s="2"/>
    </row>
    <row r="37" spans="2:12" ht="12.75">
      <c r="B37" s="141"/>
      <c r="C37" s="3">
        <v>86</v>
      </c>
      <c r="D37" s="4" t="s">
        <v>53</v>
      </c>
      <c r="E37" s="5">
        <v>104</v>
      </c>
      <c r="F37" s="5">
        <v>7</v>
      </c>
      <c r="G37" s="6">
        <f>SUM(E37:F37)</f>
        <v>111</v>
      </c>
      <c r="H37" s="7">
        <v>98</v>
      </c>
      <c r="I37" s="8">
        <v>4</v>
      </c>
      <c r="J37" s="9">
        <f t="shared" si="1"/>
        <v>102</v>
      </c>
      <c r="K37" s="2"/>
      <c r="L37" s="2"/>
    </row>
    <row r="38" spans="2:12" ht="12.75">
      <c r="B38" s="141"/>
      <c r="C38" s="10" t="s">
        <v>54</v>
      </c>
      <c r="D38" s="4" t="s">
        <v>55</v>
      </c>
      <c r="E38" s="5"/>
      <c r="F38" s="5"/>
      <c r="G38" s="6"/>
      <c r="H38" s="7">
        <v>122</v>
      </c>
      <c r="I38" s="8">
        <v>44</v>
      </c>
      <c r="J38" s="9">
        <f t="shared" si="1"/>
        <v>166</v>
      </c>
      <c r="K38" s="2"/>
      <c r="L38" s="2"/>
    </row>
    <row r="39" spans="2:12" ht="12.75">
      <c r="B39" s="141"/>
      <c r="C39" s="10" t="s">
        <v>56</v>
      </c>
      <c r="D39" s="4" t="s">
        <v>57</v>
      </c>
      <c r="E39" s="5"/>
      <c r="F39" s="5"/>
      <c r="G39" s="6"/>
      <c r="H39" s="7">
        <v>36</v>
      </c>
      <c r="I39" s="8">
        <v>40</v>
      </c>
      <c r="J39" s="9">
        <f t="shared" si="1"/>
        <v>76</v>
      </c>
      <c r="K39" s="2"/>
      <c r="L39" s="2"/>
    </row>
    <row r="40" spans="2:12" ht="12.75">
      <c r="B40" s="141"/>
      <c r="C40" s="3">
        <v>22</v>
      </c>
      <c r="D40" s="4" t="s">
        <v>58</v>
      </c>
      <c r="E40" s="5">
        <v>89</v>
      </c>
      <c r="F40" s="5">
        <v>24</v>
      </c>
      <c r="G40" s="6">
        <f>SUM(E40:F40)</f>
        <v>113</v>
      </c>
      <c r="H40" s="7">
        <v>108</v>
      </c>
      <c r="I40" s="8">
        <v>37</v>
      </c>
      <c r="J40" s="9">
        <f t="shared" si="1"/>
        <v>145</v>
      </c>
      <c r="K40" s="2"/>
      <c r="L40" s="2"/>
    </row>
    <row r="41" spans="2:12" ht="12.75">
      <c r="B41" s="141"/>
      <c r="C41" s="3">
        <v>23</v>
      </c>
      <c r="D41" s="4" t="s">
        <v>59</v>
      </c>
      <c r="E41" s="5">
        <v>103</v>
      </c>
      <c r="F41" s="5">
        <v>138</v>
      </c>
      <c r="G41" s="6">
        <f>SUM(E41:F41)</f>
        <v>241</v>
      </c>
      <c r="H41" s="7">
        <v>106</v>
      </c>
      <c r="I41" s="8">
        <v>127</v>
      </c>
      <c r="J41" s="9">
        <f t="shared" si="1"/>
        <v>233</v>
      </c>
      <c r="K41" s="2"/>
      <c r="L41" s="2"/>
    </row>
    <row r="42" spans="2:12" ht="12.75">
      <c r="B42" s="141"/>
      <c r="C42" s="3" t="s">
        <v>60</v>
      </c>
      <c r="D42" s="4" t="s">
        <v>61</v>
      </c>
      <c r="E42" s="5"/>
      <c r="F42" s="5"/>
      <c r="G42" s="6"/>
      <c r="H42" s="7">
        <v>18</v>
      </c>
      <c r="I42" s="8">
        <v>23</v>
      </c>
      <c r="J42" s="9">
        <f t="shared" si="1"/>
        <v>41</v>
      </c>
      <c r="K42" s="2"/>
      <c r="L42" s="2"/>
    </row>
    <row r="43" spans="2:12" ht="12.75">
      <c r="B43" s="141"/>
      <c r="C43" s="3">
        <v>24</v>
      </c>
      <c r="D43" s="4" t="s">
        <v>62</v>
      </c>
      <c r="E43" s="5">
        <v>114</v>
      </c>
      <c r="F43" s="5">
        <v>14</v>
      </c>
      <c r="G43" s="6">
        <f>SUM(E43:F43)</f>
        <v>128</v>
      </c>
      <c r="H43" s="7">
        <v>90</v>
      </c>
      <c r="I43" s="8">
        <v>7</v>
      </c>
      <c r="J43" s="9">
        <f t="shared" si="1"/>
        <v>97</v>
      </c>
      <c r="K43" s="2"/>
      <c r="L43" s="2"/>
    </row>
    <row r="44" spans="2:12" ht="12.75">
      <c r="B44" s="141"/>
      <c r="C44" s="3">
        <v>25</v>
      </c>
      <c r="D44" s="4" t="s">
        <v>63</v>
      </c>
      <c r="E44" s="5">
        <v>43</v>
      </c>
      <c r="F44" s="5">
        <v>70</v>
      </c>
      <c r="G44" s="6">
        <f>SUM(E44:F44)</f>
        <v>113</v>
      </c>
      <c r="H44" s="7"/>
      <c r="I44" s="8"/>
      <c r="J44" s="9">
        <f t="shared" si="1"/>
        <v>0</v>
      </c>
      <c r="K44" s="2"/>
      <c r="L44" s="2"/>
    </row>
    <row r="45" spans="2:10" ht="12.75">
      <c r="B45" s="138" t="s">
        <v>9</v>
      </c>
      <c r="C45" s="138"/>
      <c r="D45" s="138"/>
      <c r="E45" s="124">
        <f>SUM(E6:E44)</f>
        <v>2483</v>
      </c>
      <c r="F45" s="124">
        <f>SUM(F6:F44)</f>
        <v>1844</v>
      </c>
      <c r="G45" s="125">
        <f>SUM(G6:G44)</f>
        <v>4327</v>
      </c>
      <c r="H45" s="126">
        <f>SUM(H6:H44)</f>
        <v>2190</v>
      </c>
      <c r="I45" s="124">
        <f>SUM(I6:I44)</f>
        <v>1758</v>
      </c>
      <c r="J45" s="124">
        <f>SUM(J6:J44)</f>
        <v>3948</v>
      </c>
    </row>
    <row r="46" ht="12.75"/>
    <row r="47" spans="2:10" ht="12.75">
      <c r="B47" s="1" t="s">
        <v>64</v>
      </c>
      <c r="E47" s="14"/>
      <c r="F47" s="14"/>
      <c r="G47" s="14"/>
      <c r="H47" s="14"/>
      <c r="I47" s="14"/>
      <c r="J47" s="14"/>
    </row>
    <row r="48" ht="12.75"/>
    <row r="49" ht="12.75"/>
    <row r="50" ht="12.75">
      <c r="B50" s="15"/>
    </row>
    <row r="51" ht="12.75"/>
    <row r="52" ht="12.75"/>
    <row r="53" ht="12.75"/>
    <row r="54" ht="12.75"/>
    <row r="55" ht="12.75"/>
  </sheetData>
  <sheetProtection password="CD78" sheet="1" objects="1" scenarios="1"/>
  <mergeCells count="14">
    <mergeCell ref="B34:B44"/>
    <mergeCell ref="B45:D45"/>
    <mergeCell ref="B6:B9"/>
    <mergeCell ref="B10:B12"/>
    <mergeCell ref="B14:B20"/>
    <mergeCell ref="B21:B25"/>
    <mergeCell ref="B26:B27"/>
    <mergeCell ref="B29:B33"/>
    <mergeCell ref="B2:J2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83"/>
  <sheetViews>
    <sheetView showGridLines="0" showZeros="0" zoomScalePageLayoutView="0" workbookViewId="0" topLeftCell="A55">
      <selection activeCell="A1" sqref="A1"/>
    </sheetView>
  </sheetViews>
  <sheetFormatPr defaultColWidth="0" defaultRowHeight="15" zeroHeight="1"/>
  <cols>
    <col min="1" max="1" width="4.7109375" style="16" customWidth="1"/>
    <col min="2" max="2" width="23.421875" style="16" customWidth="1"/>
    <col min="3" max="3" width="4.421875" style="16" hidden="1" customWidth="1"/>
    <col min="4" max="4" width="75.28125" style="16" bestFit="1" customWidth="1"/>
    <col min="5" max="5" width="6.140625" style="16" customWidth="1"/>
    <col min="6" max="6" width="6.57421875" style="19" customWidth="1"/>
    <col min="7" max="7" width="6.57421875" style="16" customWidth="1"/>
    <col min="8" max="17" width="5.7109375" style="16" customWidth="1"/>
    <col min="18" max="18" width="6.00390625" style="16" bestFit="1" customWidth="1"/>
    <col min="19" max="19" width="9.140625" style="16" bestFit="1" customWidth="1"/>
    <col min="20" max="20" width="4.7109375" style="16" customWidth="1"/>
    <col min="21" max="16384" width="11.421875" style="16" hidden="1" customWidth="1"/>
  </cols>
  <sheetData>
    <row r="1" ht="12.75"/>
    <row r="2" spans="2:19" ht="15.75">
      <c r="B2" s="142" t="s">
        <v>65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2:17" ht="12.75">
      <c r="B3" s="17"/>
      <c r="C3" s="17"/>
      <c r="D3" s="18"/>
      <c r="E3" s="18"/>
      <c r="G3" s="18"/>
      <c r="H3" s="19"/>
      <c r="I3" s="18"/>
      <c r="J3" s="19"/>
      <c r="K3" s="18"/>
      <c r="L3" s="19"/>
      <c r="M3" s="18"/>
      <c r="N3" s="19"/>
      <c r="O3" s="18"/>
      <c r="P3" s="19"/>
      <c r="Q3" s="18"/>
    </row>
    <row r="4" spans="2:19" ht="12.75" customHeight="1">
      <c r="B4" s="143" t="s">
        <v>2</v>
      </c>
      <c r="C4" s="143" t="s">
        <v>3</v>
      </c>
      <c r="D4" s="143" t="s">
        <v>4</v>
      </c>
      <c r="E4" s="148" t="s">
        <v>66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  <c r="R4" s="144" t="s">
        <v>9</v>
      </c>
      <c r="S4" s="144" t="s">
        <v>67</v>
      </c>
    </row>
    <row r="5" spans="2:19" ht="12.75">
      <c r="B5" s="143"/>
      <c r="C5" s="143"/>
      <c r="D5" s="143"/>
      <c r="E5" s="111">
        <v>14</v>
      </c>
      <c r="F5" s="105">
        <v>15</v>
      </c>
      <c r="G5" s="105">
        <v>16</v>
      </c>
      <c r="H5" s="105">
        <v>17</v>
      </c>
      <c r="I5" s="105">
        <v>18</v>
      </c>
      <c r="J5" s="105">
        <v>19</v>
      </c>
      <c r="K5" s="105">
        <v>20</v>
      </c>
      <c r="L5" s="105">
        <v>21</v>
      </c>
      <c r="M5" s="105">
        <v>22</v>
      </c>
      <c r="N5" s="105">
        <v>23</v>
      </c>
      <c r="O5" s="105">
        <v>24</v>
      </c>
      <c r="P5" s="105">
        <v>25</v>
      </c>
      <c r="Q5" s="105" t="s">
        <v>68</v>
      </c>
      <c r="R5" s="144"/>
      <c r="S5" s="144"/>
    </row>
    <row r="6" spans="2:19" ht="12.75">
      <c r="B6" s="145" t="s">
        <v>10</v>
      </c>
      <c r="C6" s="20">
        <v>1</v>
      </c>
      <c r="D6" s="21" t="s">
        <v>69</v>
      </c>
      <c r="E6" s="29">
        <v>0</v>
      </c>
      <c r="F6" s="29">
        <v>1</v>
      </c>
      <c r="G6" s="29">
        <v>5</v>
      </c>
      <c r="H6" s="29">
        <v>24</v>
      </c>
      <c r="I6" s="29">
        <v>24</v>
      </c>
      <c r="J6" s="29">
        <v>26</v>
      </c>
      <c r="K6" s="29">
        <v>20</v>
      </c>
      <c r="L6" s="29">
        <v>16</v>
      </c>
      <c r="M6" s="29">
        <v>2</v>
      </c>
      <c r="N6" s="29">
        <v>8</v>
      </c>
      <c r="O6" s="29">
        <v>5</v>
      </c>
      <c r="P6" s="29">
        <v>1</v>
      </c>
      <c r="Q6" s="29">
        <v>12</v>
      </c>
      <c r="R6" s="22">
        <f>SUM(E6:Q6)</f>
        <v>144</v>
      </c>
      <c r="S6" s="146">
        <f>SUM(R6:R8)</f>
        <v>406</v>
      </c>
    </row>
    <row r="7" spans="2:19" ht="12.75">
      <c r="B7" s="145"/>
      <c r="C7" s="20">
        <v>4</v>
      </c>
      <c r="D7" s="21" t="s">
        <v>70</v>
      </c>
      <c r="E7" s="29">
        <v>0</v>
      </c>
      <c r="F7" s="29">
        <v>1</v>
      </c>
      <c r="G7" s="29">
        <v>4</v>
      </c>
      <c r="H7" s="29">
        <v>27</v>
      </c>
      <c r="I7" s="29">
        <v>25</v>
      </c>
      <c r="J7" s="29">
        <v>15</v>
      </c>
      <c r="K7" s="29">
        <v>12</v>
      </c>
      <c r="L7" s="29">
        <v>3</v>
      </c>
      <c r="M7" s="29">
        <v>8</v>
      </c>
      <c r="N7" s="29">
        <v>5</v>
      </c>
      <c r="O7" s="29">
        <v>6</v>
      </c>
      <c r="P7" s="29">
        <v>2</v>
      </c>
      <c r="Q7" s="29">
        <v>8</v>
      </c>
      <c r="R7" s="22">
        <f aca="true" t="shared" si="0" ref="R7:R35">SUM(E7:Q7)</f>
        <v>116</v>
      </c>
      <c r="S7" s="146"/>
    </row>
    <row r="8" spans="2:19" ht="12.75">
      <c r="B8" s="145"/>
      <c r="C8" s="20">
        <v>68</v>
      </c>
      <c r="D8" s="13" t="s">
        <v>13</v>
      </c>
      <c r="E8" s="29">
        <v>0</v>
      </c>
      <c r="F8" s="29">
        <v>0</v>
      </c>
      <c r="G8" s="29">
        <v>3</v>
      </c>
      <c r="H8" s="29">
        <v>34</v>
      </c>
      <c r="I8" s="29">
        <v>36</v>
      </c>
      <c r="J8" s="29">
        <v>27</v>
      </c>
      <c r="K8" s="29">
        <v>9</v>
      </c>
      <c r="L8" s="29">
        <v>8</v>
      </c>
      <c r="M8" s="29">
        <v>4</v>
      </c>
      <c r="N8" s="29">
        <v>5</v>
      </c>
      <c r="O8" s="29">
        <v>3</v>
      </c>
      <c r="P8" s="29">
        <v>3</v>
      </c>
      <c r="Q8" s="29">
        <v>14</v>
      </c>
      <c r="R8" s="22">
        <f t="shared" si="0"/>
        <v>146</v>
      </c>
      <c r="S8" s="146"/>
    </row>
    <row r="9" spans="2:19" ht="12.75">
      <c r="B9" s="145" t="s">
        <v>15</v>
      </c>
      <c r="C9" s="20">
        <v>27</v>
      </c>
      <c r="D9" s="13" t="s">
        <v>16</v>
      </c>
      <c r="E9" s="29">
        <v>0</v>
      </c>
      <c r="F9" s="29">
        <v>1</v>
      </c>
      <c r="G9" s="29">
        <v>8</v>
      </c>
      <c r="H9" s="29">
        <v>66</v>
      </c>
      <c r="I9" s="29">
        <v>48</v>
      </c>
      <c r="J9" s="29">
        <v>29</v>
      </c>
      <c r="K9" s="29">
        <v>12</v>
      </c>
      <c r="L9" s="29">
        <v>2</v>
      </c>
      <c r="M9" s="29">
        <v>6</v>
      </c>
      <c r="N9" s="29">
        <v>3</v>
      </c>
      <c r="O9" s="29">
        <v>3</v>
      </c>
      <c r="P9" s="29">
        <v>2</v>
      </c>
      <c r="Q9" s="29">
        <v>4</v>
      </c>
      <c r="R9" s="22">
        <f t="shared" si="0"/>
        <v>184</v>
      </c>
      <c r="S9" s="146">
        <f>SUM(R9:R10)</f>
        <v>252</v>
      </c>
    </row>
    <row r="10" spans="2:19" ht="12.75">
      <c r="B10" s="145"/>
      <c r="C10" s="20" t="s">
        <v>17</v>
      </c>
      <c r="D10" s="25" t="s">
        <v>18</v>
      </c>
      <c r="E10" s="29">
        <v>0</v>
      </c>
      <c r="F10" s="29">
        <v>0</v>
      </c>
      <c r="G10" s="29">
        <v>0</v>
      </c>
      <c r="H10" s="29">
        <v>11</v>
      </c>
      <c r="I10" s="29">
        <v>12</v>
      </c>
      <c r="J10" s="29">
        <v>13</v>
      </c>
      <c r="K10" s="29">
        <v>3</v>
      </c>
      <c r="L10" s="29">
        <v>2</v>
      </c>
      <c r="M10" s="29">
        <v>4</v>
      </c>
      <c r="N10" s="29">
        <v>4</v>
      </c>
      <c r="O10" s="29">
        <v>2</v>
      </c>
      <c r="P10" s="29">
        <v>1</v>
      </c>
      <c r="Q10" s="29">
        <v>16</v>
      </c>
      <c r="R10" s="22">
        <f t="shared" si="0"/>
        <v>68</v>
      </c>
      <c r="S10" s="146"/>
    </row>
    <row r="11" spans="2:19" ht="12.75">
      <c r="B11" s="26" t="s">
        <v>21</v>
      </c>
      <c r="C11" s="20">
        <v>7</v>
      </c>
      <c r="D11" s="21" t="s">
        <v>73</v>
      </c>
      <c r="E11" s="29">
        <v>0</v>
      </c>
      <c r="F11" s="29">
        <v>0</v>
      </c>
      <c r="G11" s="29">
        <v>1</v>
      </c>
      <c r="H11" s="29">
        <v>6</v>
      </c>
      <c r="I11" s="29">
        <v>11</v>
      </c>
      <c r="J11" s="29">
        <v>2</v>
      </c>
      <c r="K11" s="29">
        <v>7</v>
      </c>
      <c r="L11" s="29">
        <v>2</v>
      </c>
      <c r="M11" s="29">
        <v>2</v>
      </c>
      <c r="N11" s="29">
        <v>3</v>
      </c>
      <c r="O11" s="29">
        <v>1</v>
      </c>
      <c r="P11" s="29">
        <v>3</v>
      </c>
      <c r="Q11" s="29">
        <v>15</v>
      </c>
      <c r="R11" s="22">
        <f t="shared" si="0"/>
        <v>53</v>
      </c>
      <c r="S11" s="27">
        <f>SUM(R11)</f>
        <v>53</v>
      </c>
    </row>
    <row r="12" spans="2:19" ht="12.75">
      <c r="B12" s="145" t="s">
        <v>23</v>
      </c>
      <c r="C12" s="20">
        <v>6</v>
      </c>
      <c r="D12" s="13" t="s">
        <v>24</v>
      </c>
      <c r="E12" s="29">
        <v>0</v>
      </c>
      <c r="F12" s="29">
        <v>1</v>
      </c>
      <c r="G12" s="29">
        <v>6</v>
      </c>
      <c r="H12" s="29">
        <v>31</v>
      </c>
      <c r="I12" s="29">
        <v>25</v>
      </c>
      <c r="J12" s="29">
        <v>24</v>
      </c>
      <c r="K12" s="29">
        <v>15</v>
      </c>
      <c r="L12" s="29">
        <v>8</v>
      </c>
      <c r="M12" s="29">
        <v>6</v>
      </c>
      <c r="N12" s="29">
        <v>6</v>
      </c>
      <c r="O12" s="29">
        <v>3</v>
      </c>
      <c r="P12" s="29">
        <v>2</v>
      </c>
      <c r="Q12" s="29">
        <v>5</v>
      </c>
      <c r="R12" s="22">
        <f t="shared" si="0"/>
        <v>132</v>
      </c>
      <c r="S12" s="146">
        <f>SUM(R12:R16)</f>
        <v>438</v>
      </c>
    </row>
    <row r="13" spans="2:19" ht="12.75">
      <c r="B13" s="145"/>
      <c r="C13" s="20">
        <v>9</v>
      </c>
      <c r="D13" s="13" t="s">
        <v>27</v>
      </c>
      <c r="E13" s="29">
        <v>0</v>
      </c>
      <c r="F13" s="29">
        <v>0</v>
      </c>
      <c r="G13" s="29">
        <v>0</v>
      </c>
      <c r="H13" s="29">
        <v>7</v>
      </c>
      <c r="I13" s="29">
        <v>9</v>
      </c>
      <c r="J13" s="29">
        <v>9</v>
      </c>
      <c r="K13" s="29">
        <v>9</v>
      </c>
      <c r="L13" s="29">
        <v>5</v>
      </c>
      <c r="M13" s="29">
        <v>3</v>
      </c>
      <c r="N13" s="29">
        <v>5</v>
      </c>
      <c r="O13" s="29">
        <v>7</v>
      </c>
      <c r="P13" s="29">
        <v>2</v>
      </c>
      <c r="Q13" s="29">
        <v>14</v>
      </c>
      <c r="R13" s="22">
        <f t="shared" si="0"/>
        <v>70</v>
      </c>
      <c r="S13" s="147"/>
    </row>
    <row r="14" spans="2:19" ht="12.75">
      <c r="B14" s="145"/>
      <c r="C14" s="20">
        <v>21</v>
      </c>
      <c r="D14" s="13" t="s">
        <v>28</v>
      </c>
      <c r="E14" s="29">
        <v>0</v>
      </c>
      <c r="F14" s="29">
        <v>1</v>
      </c>
      <c r="G14" s="29">
        <v>3</v>
      </c>
      <c r="H14" s="29">
        <v>5</v>
      </c>
      <c r="I14" s="29">
        <v>8</v>
      </c>
      <c r="J14" s="29">
        <v>11</v>
      </c>
      <c r="K14" s="29">
        <v>5</v>
      </c>
      <c r="L14" s="29">
        <v>5</v>
      </c>
      <c r="M14" s="29">
        <v>7</v>
      </c>
      <c r="N14" s="29">
        <v>5</v>
      </c>
      <c r="O14" s="29">
        <v>1</v>
      </c>
      <c r="P14" s="29">
        <v>1</v>
      </c>
      <c r="Q14" s="29">
        <v>13</v>
      </c>
      <c r="R14" s="22">
        <f t="shared" si="0"/>
        <v>65</v>
      </c>
      <c r="S14" s="147"/>
    </row>
    <row r="15" spans="2:19" ht="12.75">
      <c r="B15" s="145"/>
      <c r="C15" s="20">
        <v>33</v>
      </c>
      <c r="D15" s="13" t="s">
        <v>31</v>
      </c>
      <c r="E15" s="29">
        <v>0</v>
      </c>
      <c r="F15" s="29">
        <v>0</v>
      </c>
      <c r="G15" s="29">
        <v>1</v>
      </c>
      <c r="H15" s="29">
        <v>31</v>
      </c>
      <c r="I15" s="29">
        <v>36</v>
      </c>
      <c r="J15" s="29">
        <v>22</v>
      </c>
      <c r="K15" s="29">
        <v>11</v>
      </c>
      <c r="L15" s="29">
        <v>9</v>
      </c>
      <c r="M15" s="29">
        <v>3</v>
      </c>
      <c r="N15" s="29">
        <v>2</v>
      </c>
      <c r="O15" s="29">
        <v>5</v>
      </c>
      <c r="P15" s="29">
        <v>4</v>
      </c>
      <c r="Q15" s="29">
        <v>7</v>
      </c>
      <c r="R15" s="22">
        <f t="shared" si="0"/>
        <v>131</v>
      </c>
      <c r="S15" s="147"/>
    </row>
    <row r="16" spans="2:19" ht="12.75">
      <c r="B16" s="145"/>
      <c r="C16" s="20">
        <v>66</v>
      </c>
      <c r="D16" s="28" t="s">
        <v>12</v>
      </c>
      <c r="E16" s="29">
        <v>0</v>
      </c>
      <c r="F16" s="29">
        <v>0</v>
      </c>
      <c r="G16" s="29">
        <v>1</v>
      </c>
      <c r="H16" s="29">
        <v>9</v>
      </c>
      <c r="I16" s="29">
        <v>10</v>
      </c>
      <c r="J16" s="29">
        <v>2</v>
      </c>
      <c r="K16" s="29">
        <v>3</v>
      </c>
      <c r="L16" s="29">
        <v>5</v>
      </c>
      <c r="M16" s="29">
        <v>0</v>
      </c>
      <c r="N16" s="29">
        <v>3</v>
      </c>
      <c r="O16" s="29">
        <v>2</v>
      </c>
      <c r="P16" s="29">
        <v>0</v>
      </c>
      <c r="Q16" s="29">
        <v>5</v>
      </c>
      <c r="R16" s="22">
        <f t="shared" si="0"/>
        <v>40</v>
      </c>
      <c r="S16" s="147"/>
    </row>
    <row r="17" spans="2:19" ht="12.75">
      <c r="B17" s="145" t="s">
        <v>34</v>
      </c>
      <c r="C17" s="20">
        <v>32</v>
      </c>
      <c r="D17" s="13" t="s">
        <v>35</v>
      </c>
      <c r="E17" s="29">
        <v>0</v>
      </c>
      <c r="F17" s="29">
        <v>1</v>
      </c>
      <c r="G17" s="29">
        <v>13</v>
      </c>
      <c r="H17" s="29">
        <v>53</v>
      </c>
      <c r="I17" s="29">
        <v>53</v>
      </c>
      <c r="J17" s="29">
        <v>28</v>
      </c>
      <c r="K17" s="29">
        <v>19</v>
      </c>
      <c r="L17" s="29">
        <v>10</v>
      </c>
      <c r="M17" s="29">
        <v>5</v>
      </c>
      <c r="N17" s="29">
        <v>4</v>
      </c>
      <c r="O17" s="29">
        <v>1</v>
      </c>
      <c r="P17" s="29">
        <v>2</v>
      </c>
      <c r="Q17" s="29">
        <v>5</v>
      </c>
      <c r="R17" s="22">
        <f t="shared" si="0"/>
        <v>194</v>
      </c>
      <c r="S17" s="146">
        <f>SUM(R17:R21)</f>
        <v>1074</v>
      </c>
    </row>
    <row r="18" spans="2:19" ht="12.75">
      <c r="B18" s="145"/>
      <c r="C18" s="20">
        <v>31</v>
      </c>
      <c r="D18" s="13" t="s">
        <v>37</v>
      </c>
      <c r="E18" s="29">
        <v>0</v>
      </c>
      <c r="F18" s="29">
        <v>6</v>
      </c>
      <c r="G18" s="29">
        <v>48</v>
      </c>
      <c r="H18" s="29">
        <v>248</v>
      </c>
      <c r="I18" s="29">
        <v>163</v>
      </c>
      <c r="J18" s="29">
        <v>68</v>
      </c>
      <c r="K18" s="29">
        <v>40</v>
      </c>
      <c r="L18" s="29">
        <v>24</v>
      </c>
      <c r="M18" s="29">
        <v>11</v>
      </c>
      <c r="N18" s="29">
        <v>12</v>
      </c>
      <c r="O18" s="29">
        <v>9</v>
      </c>
      <c r="P18" s="29">
        <v>8</v>
      </c>
      <c r="Q18" s="29">
        <v>25</v>
      </c>
      <c r="R18" s="22">
        <f t="shared" si="0"/>
        <v>662</v>
      </c>
      <c r="S18" s="147"/>
    </row>
    <row r="19" spans="2:19" ht="12.75">
      <c r="B19" s="145"/>
      <c r="C19" s="20">
        <v>91</v>
      </c>
      <c r="D19" s="13" t="s">
        <v>36</v>
      </c>
      <c r="E19" s="29">
        <v>0</v>
      </c>
      <c r="F19" s="29">
        <v>0</v>
      </c>
      <c r="G19" s="29">
        <v>1</v>
      </c>
      <c r="H19" s="29">
        <v>1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1</v>
      </c>
      <c r="O19" s="29">
        <v>2</v>
      </c>
      <c r="P19" s="29">
        <v>0</v>
      </c>
      <c r="Q19" s="29">
        <v>14</v>
      </c>
      <c r="R19" s="22">
        <f t="shared" si="0"/>
        <v>19</v>
      </c>
      <c r="S19" s="147"/>
    </row>
    <row r="20" spans="2:19" ht="12.75">
      <c r="B20" s="145"/>
      <c r="C20" s="20">
        <v>92</v>
      </c>
      <c r="D20" s="13" t="s">
        <v>38</v>
      </c>
      <c r="E20" s="29">
        <v>0</v>
      </c>
      <c r="F20" s="29">
        <v>1</v>
      </c>
      <c r="G20" s="29">
        <v>3</v>
      </c>
      <c r="H20" s="29">
        <v>38</v>
      </c>
      <c r="I20" s="29">
        <v>27</v>
      </c>
      <c r="J20" s="29">
        <v>17</v>
      </c>
      <c r="K20" s="29">
        <v>12</v>
      </c>
      <c r="L20" s="29">
        <v>8</v>
      </c>
      <c r="M20" s="29">
        <v>5</v>
      </c>
      <c r="N20" s="29">
        <v>4</v>
      </c>
      <c r="O20" s="29">
        <v>2</v>
      </c>
      <c r="P20" s="29">
        <v>6</v>
      </c>
      <c r="Q20" s="29">
        <v>6</v>
      </c>
      <c r="R20" s="22">
        <f t="shared" si="0"/>
        <v>129</v>
      </c>
      <c r="S20" s="147"/>
    </row>
    <row r="21" spans="2:19" ht="12.75">
      <c r="B21" s="145"/>
      <c r="C21" s="20">
        <v>99</v>
      </c>
      <c r="D21" s="13" t="s">
        <v>39</v>
      </c>
      <c r="E21" s="29">
        <v>0</v>
      </c>
      <c r="F21" s="29">
        <v>1</v>
      </c>
      <c r="G21" s="29">
        <v>4</v>
      </c>
      <c r="H21" s="29">
        <v>12</v>
      </c>
      <c r="I21" s="29">
        <v>19</v>
      </c>
      <c r="J21" s="29">
        <v>5</v>
      </c>
      <c r="K21" s="29">
        <v>6</v>
      </c>
      <c r="L21" s="29">
        <v>4</v>
      </c>
      <c r="M21" s="29">
        <v>4</v>
      </c>
      <c r="N21" s="29">
        <v>1</v>
      </c>
      <c r="O21" s="29">
        <v>2</v>
      </c>
      <c r="P21" s="29">
        <v>3</v>
      </c>
      <c r="Q21" s="29">
        <v>9</v>
      </c>
      <c r="R21" s="22">
        <f t="shared" si="0"/>
        <v>70</v>
      </c>
      <c r="S21" s="147"/>
    </row>
    <row r="22" spans="2:19" ht="12.75">
      <c r="B22" s="145" t="s">
        <v>40</v>
      </c>
      <c r="C22" s="20">
        <v>13</v>
      </c>
      <c r="D22" s="13" t="s">
        <v>40</v>
      </c>
      <c r="E22" s="29">
        <v>0</v>
      </c>
      <c r="F22" s="29">
        <v>0</v>
      </c>
      <c r="G22" s="29">
        <v>27</v>
      </c>
      <c r="H22" s="29">
        <v>176</v>
      </c>
      <c r="I22" s="29">
        <v>84</v>
      </c>
      <c r="J22" s="29">
        <v>29</v>
      </c>
      <c r="K22" s="29">
        <v>12</v>
      </c>
      <c r="L22" s="29">
        <v>11</v>
      </c>
      <c r="M22" s="29">
        <v>9</v>
      </c>
      <c r="N22" s="29">
        <v>0</v>
      </c>
      <c r="O22" s="29">
        <v>0</v>
      </c>
      <c r="P22" s="29">
        <v>1</v>
      </c>
      <c r="Q22" s="29">
        <v>8</v>
      </c>
      <c r="R22" s="22">
        <f t="shared" si="0"/>
        <v>357</v>
      </c>
      <c r="S22" s="146">
        <f>SUM(R22:R23)</f>
        <v>508</v>
      </c>
    </row>
    <row r="23" spans="2:19" ht="12.75">
      <c r="B23" s="145"/>
      <c r="C23" s="20">
        <v>38</v>
      </c>
      <c r="D23" s="13" t="s">
        <v>41</v>
      </c>
      <c r="E23" s="29">
        <v>0</v>
      </c>
      <c r="F23" s="29">
        <v>0</v>
      </c>
      <c r="G23" s="29">
        <v>4</v>
      </c>
      <c r="H23" s="29">
        <v>16</v>
      </c>
      <c r="I23" s="29">
        <v>14</v>
      </c>
      <c r="J23" s="29">
        <v>14</v>
      </c>
      <c r="K23" s="29">
        <v>16</v>
      </c>
      <c r="L23" s="29">
        <v>12</v>
      </c>
      <c r="M23" s="29">
        <v>13</v>
      </c>
      <c r="N23" s="29">
        <v>7</v>
      </c>
      <c r="O23" s="29">
        <v>19</v>
      </c>
      <c r="P23" s="29">
        <v>11</v>
      </c>
      <c r="Q23" s="29">
        <v>25</v>
      </c>
      <c r="R23" s="22">
        <f t="shared" si="0"/>
        <v>151</v>
      </c>
      <c r="S23" s="147"/>
    </row>
    <row r="24" spans="2:19" ht="12.75">
      <c r="B24" s="26" t="s">
        <v>42</v>
      </c>
      <c r="C24" s="20">
        <v>14</v>
      </c>
      <c r="D24" s="13" t="s">
        <v>42</v>
      </c>
      <c r="E24" s="29">
        <v>0</v>
      </c>
      <c r="F24" s="29">
        <v>0</v>
      </c>
      <c r="G24" s="29">
        <v>9</v>
      </c>
      <c r="H24" s="29">
        <v>90</v>
      </c>
      <c r="I24" s="29">
        <v>48</v>
      </c>
      <c r="J24" s="29">
        <v>21</v>
      </c>
      <c r="K24" s="29">
        <v>9</v>
      </c>
      <c r="L24" s="29">
        <v>11</v>
      </c>
      <c r="M24" s="29">
        <v>2</v>
      </c>
      <c r="N24" s="29">
        <v>3</v>
      </c>
      <c r="O24" s="29">
        <v>5</v>
      </c>
      <c r="P24" s="29">
        <v>0</v>
      </c>
      <c r="Q24" s="29">
        <v>3</v>
      </c>
      <c r="R24" s="22">
        <f t="shared" si="0"/>
        <v>201</v>
      </c>
      <c r="S24" s="27">
        <f>SUM(R24)</f>
        <v>201</v>
      </c>
    </row>
    <row r="25" spans="2:19" ht="12.75">
      <c r="B25" s="145" t="s">
        <v>43</v>
      </c>
      <c r="C25" s="20">
        <v>28</v>
      </c>
      <c r="D25" s="13" t="s">
        <v>44</v>
      </c>
      <c r="E25" s="29">
        <v>0</v>
      </c>
      <c r="F25" s="29">
        <v>0</v>
      </c>
      <c r="G25" s="29">
        <v>19</v>
      </c>
      <c r="H25" s="29">
        <v>93</v>
      </c>
      <c r="I25" s="29">
        <v>62</v>
      </c>
      <c r="J25" s="29">
        <v>27</v>
      </c>
      <c r="K25" s="29">
        <v>8</v>
      </c>
      <c r="L25" s="29">
        <v>6</v>
      </c>
      <c r="M25" s="29">
        <v>6</v>
      </c>
      <c r="N25" s="29">
        <v>5</v>
      </c>
      <c r="O25" s="29">
        <v>1</v>
      </c>
      <c r="P25" s="29">
        <v>0</v>
      </c>
      <c r="Q25" s="29">
        <v>3</v>
      </c>
      <c r="R25" s="22">
        <f t="shared" si="0"/>
        <v>230</v>
      </c>
      <c r="S25" s="146">
        <f>SUM(R25:R29)</f>
        <v>660</v>
      </c>
    </row>
    <row r="26" spans="2:19" ht="12.75">
      <c r="B26" s="145"/>
      <c r="C26" s="20">
        <v>37</v>
      </c>
      <c r="D26" s="13" t="s">
        <v>45</v>
      </c>
      <c r="E26" s="29">
        <v>0</v>
      </c>
      <c r="F26" s="29">
        <v>0</v>
      </c>
      <c r="G26" s="29">
        <v>1</v>
      </c>
      <c r="H26" s="29">
        <v>20</v>
      </c>
      <c r="I26" s="29">
        <v>21</v>
      </c>
      <c r="J26" s="29">
        <v>18</v>
      </c>
      <c r="K26" s="29">
        <v>8</v>
      </c>
      <c r="L26" s="29">
        <v>6</v>
      </c>
      <c r="M26" s="29">
        <v>7</v>
      </c>
      <c r="N26" s="29">
        <v>5</v>
      </c>
      <c r="O26" s="29">
        <v>3</v>
      </c>
      <c r="P26" s="29">
        <v>1</v>
      </c>
      <c r="Q26" s="29">
        <v>17</v>
      </c>
      <c r="R26" s="22">
        <f t="shared" si="0"/>
        <v>107</v>
      </c>
      <c r="S26" s="147"/>
    </row>
    <row r="27" spans="2:19" ht="12.75">
      <c r="B27" s="145"/>
      <c r="C27" s="20">
        <v>12</v>
      </c>
      <c r="D27" s="13" t="s">
        <v>46</v>
      </c>
      <c r="E27" s="29">
        <v>0</v>
      </c>
      <c r="F27" s="29">
        <v>0</v>
      </c>
      <c r="G27" s="29">
        <v>8</v>
      </c>
      <c r="H27" s="29">
        <v>61</v>
      </c>
      <c r="I27" s="29">
        <v>33</v>
      </c>
      <c r="J27" s="29">
        <v>18</v>
      </c>
      <c r="K27" s="29">
        <v>3</v>
      </c>
      <c r="L27" s="29">
        <v>8</v>
      </c>
      <c r="M27" s="29">
        <v>5</v>
      </c>
      <c r="N27" s="29">
        <v>1</v>
      </c>
      <c r="O27" s="29">
        <v>0</v>
      </c>
      <c r="P27" s="29">
        <v>4</v>
      </c>
      <c r="Q27" s="29">
        <v>2</v>
      </c>
      <c r="R27" s="22">
        <f t="shared" si="0"/>
        <v>143</v>
      </c>
      <c r="S27" s="147"/>
    </row>
    <row r="28" spans="2:19" ht="12.75">
      <c r="B28" s="145"/>
      <c r="C28" s="20">
        <v>34</v>
      </c>
      <c r="D28" s="28" t="s">
        <v>48</v>
      </c>
      <c r="E28" s="29">
        <v>0</v>
      </c>
      <c r="F28" s="29">
        <v>0</v>
      </c>
      <c r="G28" s="29">
        <v>9</v>
      </c>
      <c r="H28" s="29">
        <v>33</v>
      </c>
      <c r="I28" s="29">
        <v>27</v>
      </c>
      <c r="J28" s="29">
        <v>13</v>
      </c>
      <c r="K28" s="29">
        <v>6</v>
      </c>
      <c r="L28" s="29">
        <v>2</v>
      </c>
      <c r="M28" s="29">
        <v>2</v>
      </c>
      <c r="N28" s="29">
        <v>0</v>
      </c>
      <c r="O28" s="29">
        <v>0</v>
      </c>
      <c r="P28" s="29">
        <v>0</v>
      </c>
      <c r="Q28" s="29">
        <v>1</v>
      </c>
      <c r="R28" s="22">
        <f t="shared" si="0"/>
        <v>93</v>
      </c>
      <c r="S28" s="147"/>
    </row>
    <row r="29" spans="2:19" ht="12.75">
      <c r="B29" s="145"/>
      <c r="C29" s="20">
        <v>36</v>
      </c>
      <c r="D29" s="13" t="s">
        <v>47</v>
      </c>
      <c r="E29" s="29">
        <v>0</v>
      </c>
      <c r="F29" s="29">
        <v>0</v>
      </c>
      <c r="G29" s="29">
        <v>0</v>
      </c>
      <c r="H29" s="29">
        <v>20</v>
      </c>
      <c r="I29" s="29">
        <v>16</v>
      </c>
      <c r="J29" s="29">
        <v>10</v>
      </c>
      <c r="K29" s="29">
        <v>8</v>
      </c>
      <c r="L29" s="29">
        <v>6</v>
      </c>
      <c r="M29" s="29">
        <v>5</v>
      </c>
      <c r="N29" s="29">
        <v>6</v>
      </c>
      <c r="O29" s="29">
        <v>1</v>
      </c>
      <c r="P29" s="29">
        <v>2</v>
      </c>
      <c r="Q29" s="29">
        <v>13</v>
      </c>
      <c r="R29" s="22">
        <f t="shared" si="0"/>
        <v>87</v>
      </c>
      <c r="S29" s="147"/>
    </row>
    <row r="30" spans="2:19" ht="12.75">
      <c r="B30" s="145" t="s">
        <v>49</v>
      </c>
      <c r="C30" s="20">
        <v>53</v>
      </c>
      <c r="D30" s="13" t="s">
        <v>50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1</v>
      </c>
      <c r="K30" s="29">
        <v>0</v>
      </c>
      <c r="L30" s="29">
        <v>2</v>
      </c>
      <c r="M30" s="29">
        <v>7</v>
      </c>
      <c r="N30" s="29">
        <v>4</v>
      </c>
      <c r="O30" s="29">
        <v>0</v>
      </c>
      <c r="P30" s="29">
        <v>7</v>
      </c>
      <c r="Q30" s="29">
        <v>6</v>
      </c>
      <c r="R30" s="22">
        <f t="shared" si="0"/>
        <v>27</v>
      </c>
      <c r="S30" s="146">
        <f>SUM(R30:R36)</f>
        <v>735</v>
      </c>
    </row>
    <row r="31" spans="2:19" ht="12.75">
      <c r="B31" s="145"/>
      <c r="C31" s="20">
        <v>86</v>
      </c>
      <c r="D31" s="13" t="s">
        <v>53</v>
      </c>
      <c r="E31" s="29">
        <v>0</v>
      </c>
      <c r="F31" s="29">
        <v>0</v>
      </c>
      <c r="G31" s="29">
        <v>5</v>
      </c>
      <c r="H31" s="29">
        <v>34</v>
      </c>
      <c r="I31" s="29">
        <v>15</v>
      </c>
      <c r="J31" s="29">
        <v>10</v>
      </c>
      <c r="K31" s="29">
        <v>4</v>
      </c>
      <c r="L31" s="29">
        <v>7</v>
      </c>
      <c r="M31" s="29">
        <v>4</v>
      </c>
      <c r="N31" s="29">
        <v>3</v>
      </c>
      <c r="O31" s="29">
        <v>2</v>
      </c>
      <c r="P31" s="29">
        <v>4</v>
      </c>
      <c r="Q31" s="29">
        <v>23</v>
      </c>
      <c r="R31" s="22">
        <f t="shared" si="0"/>
        <v>111</v>
      </c>
      <c r="S31" s="147"/>
    </row>
    <row r="32" spans="2:19" ht="12.75">
      <c r="B32" s="145"/>
      <c r="C32" s="20">
        <v>22</v>
      </c>
      <c r="D32" s="13" t="s">
        <v>58</v>
      </c>
      <c r="E32" s="29">
        <v>0</v>
      </c>
      <c r="F32" s="29">
        <v>0</v>
      </c>
      <c r="G32" s="29">
        <v>1</v>
      </c>
      <c r="H32" s="29">
        <v>37</v>
      </c>
      <c r="I32" s="29">
        <v>41</v>
      </c>
      <c r="J32" s="29">
        <v>9</v>
      </c>
      <c r="K32" s="29">
        <v>13</v>
      </c>
      <c r="L32" s="29">
        <v>4</v>
      </c>
      <c r="M32" s="29">
        <v>1</v>
      </c>
      <c r="N32" s="29">
        <v>3</v>
      </c>
      <c r="O32" s="29">
        <v>2</v>
      </c>
      <c r="P32" s="29">
        <v>1</v>
      </c>
      <c r="Q32" s="29">
        <v>1</v>
      </c>
      <c r="R32" s="22">
        <f t="shared" si="0"/>
        <v>113</v>
      </c>
      <c r="S32" s="147"/>
    </row>
    <row r="33" spans="2:19" ht="12.75">
      <c r="B33" s="145"/>
      <c r="C33" s="20">
        <v>23</v>
      </c>
      <c r="D33" s="13" t="s">
        <v>59</v>
      </c>
      <c r="E33" s="29">
        <v>1</v>
      </c>
      <c r="F33" s="29">
        <v>3</v>
      </c>
      <c r="G33" s="29">
        <v>12</v>
      </c>
      <c r="H33" s="29">
        <v>91</v>
      </c>
      <c r="I33" s="29">
        <v>63</v>
      </c>
      <c r="J33" s="29">
        <v>23</v>
      </c>
      <c r="K33" s="29">
        <v>16</v>
      </c>
      <c r="L33" s="29">
        <v>10</v>
      </c>
      <c r="M33" s="29">
        <v>8</v>
      </c>
      <c r="N33" s="29">
        <v>4</v>
      </c>
      <c r="O33" s="29">
        <v>0</v>
      </c>
      <c r="P33" s="29">
        <v>2</v>
      </c>
      <c r="Q33" s="29">
        <v>8</v>
      </c>
      <c r="R33" s="22">
        <f t="shared" si="0"/>
        <v>241</v>
      </c>
      <c r="S33" s="147"/>
    </row>
    <row r="34" spans="2:19" ht="12.75">
      <c r="B34" s="145"/>
      <c r="C34" s="20">
        <v>25</v>
      </c>
      <c r="D34" s="28" t="s">
        <v>63</v>
      </c>
      <c r="E34" s="29">
        <v>0</v>
      </c>
      <c r="F34" s="29">
        <v>1</v>
      </c>
      <c r="G34" s="29">
        <v>6</v>
      </c>
      <c r="H34" s="29">
        <v>50</v>
      </c>
      <c r="I34" s="29">
        <v>35</v>
      </c>
      <c r="J34" s="29">
        <v>6</v>
      </c>
      <c r="K34" s="29">
        <v>3</v>
      </c>
      <c r="L34" s="29">
        <v>4</v>
      </c>
      <c r="M34" s="29">
        <v>2</v>
      </c>
      <c r="N34" s="29">
        <v>4</v>
      </c>
      <c r="O34" s="29">
        <v>0</v>
      </c>
      <c r="P34" s="29">
        <v>0</v>
      </c>
      <c r="Q34" s="29">
        <v>2</v>
      </c>
      <c r="R34" s="22">
        <f t="shared" si="0"/>
        <v>113</v>
      </c>
      <c r="S34" s="147"/>
    </row>
    <row r="35" spans="2:19" ht="12.75">
      <c r="B35" s="145"/>
      <c r="C35" s="20">
        <v>89</v>
      </c>
      <c r="D35" s="13" t="s">
        <v>51</v>
      </c>
      <c r="E35" s="29">
        <v>0</v>
      </c>
      <c r="F35" s="29">
        <v>0</v>
      </c>
      <c r="G35" s="29">
        <v>0</v>
      </c>
      <c r="H35" s="29">
        <v>0</v>
      </c>
      <c r="I35" s="29">
        <v>1</v>
      </c>
      <c r="J35" s="29">
        <v>0</v>
      </c>
      <c r="K35" s="29">
        <v>0</v>
      </c>
      <c r="L35" s="29">
        <v>0</v>
      </c>
      <c r="M35" s="29">
        <v>0</v>
      </c>
      <c r="N35" s="29">
        <v>1</v>
      </c>
      <c r="O35" s="29">
        <v>0</v>
      </c>
      <c r="P35" s="29">
        <v>0</v>
      </c>
      <c r="Q35" s="29">
        <v>0</v>
      </c>
      <c r="R35" s="22">
        <f t="shared" si="0"/>
        <v>2</v>
      </c>
      <c r="S35" s="147"/>
    </row>
    <row r="36" spans="2:19" ht="12.75">
      <c r="B36" s="145"/>
      <c r="C36" s="20">
        <v>24</v>
      </c>
      <c r="D36" s="13" t="s">
        <v>62</v>
      </c>
      <c r="E36" s="29">
        <v>0</v>
      </c>
      <c r="F36" s="29">
        <v>0</v>
      </c>
      <c r="G36" s="29">
        <v>11</v>
      </c>
      <c r="H36" s="29">
        <v>45</v>
      </c>
      <c r="I36" s="29">
        <v>27</v>
      </c>
      <c r="J36" s="29">
        <v>14</v>
      </c>
      <c r="K36" s="29">
        <v>12</v>
      </c>
      <c r="L36" s="29">
        <v>7</v>
      </c>
      <c r="M36" s="29">
        <v>1</v>
      </c>
      <c r="N36" s="29">
        <v>1</v>
      </c>
      <c r="O36" s="29">
        <v>6</v>
      </c>
      <c r="P36" s="29">
        <v>0</v>
      </c>
      <c r="Q36" s="29">
        <v>4</v>
      </c>
      <c r="R36" s="22">
        <f>SUM(E36:Q36)</f>
        <v>128</v>
      </c>
      <c r="S36" s="147"/>
    </row>
    <row r="37" spans="2:19" ht="12.75">
      <c r="B37" s="144" t="s">
        <v>9</v>
      </c>
      <c r="C37" s="144"/>
      <c r="D37" s="144"/>
      <c r="E37" s="114">
        <f>SUM(E6:E36)</f>
        <v>1</v>
      </c>
      <c r="F37" s="114">
        <f aca="true" t="shared" si="1" ref="F37:Q37">SUM(F6:F36)</f>
        <v>18</v>
      </c>
      <c r="G37" s="114">
        <f t="shared" si="1"/>
        <v>213</v>
      </c>
      <c r="H37" s="114">
        <f t="shared" si="1"/>
        <v>1369</v>
      </c>
      <c r="I37" s="114">
        <f t="shared" si="1"/>
        <v>993</v>
      </c>
      <c r="J37" s="114">
        <f t="shared" si="1"/>
        <v>511</v>
      </c>
      <c r="K37" s="114">
        <f t="shared" si="1"/>
        <v>301</v>
      </c>
      <c r="L37" s="114">
        <f t="shared" si="1"/>
        <v>207</v>
      </c>
      <c r="M37" s="114">
        <f t="shared" si="1"/>
        <v>142</v>
      </c>
      <c r="N37" s="114">
        <f t="shared" si="1"/>
        <v>118</v>
      </c>
      <c r="O37" s="114">
        <f t="shared" si="1"/>
        <v>93</v>
      </c>
      <c r="P37" s="114">
        <f t="shared" si="1"/>
        <v>73</v>
      </c>
      <c r="Q37" s="114">
        <f t="shared" si="1"/>
        <v>288</v>
      </c>
      <c r="R37" s="114">
        <f>SUM(R6:R36)</f>
        <v>4327</v>
      </c>
      <c r="S37" s="114">
        <f>SUM(S6:S36)</f>
        <v>4327</v>
      </c>
    </row>
    <row r="38" ht="12.75"/>
    <row r="39" spans="2:8" ht="12.75">
      <c r="B39" s="16" t="s">
        <v>80</v>
      </c>
      <c r="E39" s="130"/>
      <c r="F39" s="131"/>
      <c r="G39" s="130"/>
      <c r="H39" s="130"/>
    </row>
    <row r="40" spans="5:7" ht="12.75">
      <c r="E40" s="132"/>
      <c r="F40" s="132"/>
      <c r="G40" s="132"/>
    </row>
    <row r="41" ht="12.75"/>
    <row r="42" spans="2:19" ht="15.75">
      <c r="B42" s="142" t="s">
        <v>81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</row>
    <row r="43" spans="2:17" ht="12.75">
      <c r="B43" s="17"/>
      <c r="C43" s="17"/>
      <c r="D43" s="18"/>
      <c r="E43" s="18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</row>
    <row r="44" spans="2:19" ht="12.75">
      <c r="B44" s="143" t="s">
        <v>2</v>
      </c>
      <c r="C44" s="143" t="s">
        <v>3</v>
      </c>
      <c r="D44" s="143" t="s">
        <v>4</v>
      </c>
      <c r="E44" s="148" t="s">
        <v>66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50"/>
      <c r="R44" s="144" t="s">
        <v>9</v>
      </c>
      <c r="S44" s="144" t="s">
        <v>67</v>
      </c>
    </row>
    <row r="45" spans="2:19" ht="12.75">
      <c r="B45" s="143"/>
      <c r="C45" s="143"/>
      <c r="D45" s="143"/>
      <c r="E45" s="111">
        <v>14</v>
      </c>
      <c r="F45" s="105">
        <v>15</v>
      </c>
      <c r="G45" s="105">
        <v>16</v>
      </c>
      <c r="H45" s="105">
        <v>17</v>
      </c>
      <c r="I45" s="105">
        <v>18</v>
      </c>
      <c r="J45" s="105">
        <v>19</v>
      </c>
      <c r="K45" s="105">
        <v>20</v>
      </c>
      <c r="L45" s="105">
        <v>21</v>
      </c>
      <c r="M45" s="105">
        <v>22</v>
      </c>
      <c r="N45" s="105">
        <v>23</v>
      </c>
      <c r="O45" s="105">
        <v>24</v>
      </c>
      <c r="P45" s="105">
        <v>25</v>
      </c>
      <c r="Q45" s="105" t="s">
        <v>68</v>
      </c>
      <c r="R45" s="144"/>
      <c r="S45" s="144"/>
    </row>
    <row r="46" spans="2:19" ht="12.75">
      <c r="B46" s="26" t="s">
        <v>10</v>
      </c>
      <c r="C46" s="20">
        <v>68</v>
      </c>
      <c r="D46" s="13" t="s">
        <v>13</v>
      </c>
      <c r="E46" s="29">
        <v>0</v>
      </c>
      <c r="F46" s="29">
        <v>1</v>
      </c>
      <c r="G46" s="29">
        <v>4</v>
      </c>
      <c r="H46" s="29">
        <v>13</v>
      </c>
      <c r="I46" s="29">
        <v>40</v>
      </c>
      <c r="J46" s="29">
        <v>35</v>
      </c>
      <c r="K46" s="29">
        <v>10</v>
      </c>
      <c r="L46" s="29">
        <v>11</v>
      </c>
      <c r="M46" s="29">
        <v>11</v>
      </c>
      <c r="N46" s="29">
        <v>7</v>
      </c>
      <c r="O46" s="29">
        <v>6</v>
      </c>
      <c r="P46" s="29">
        <v>3</v>
      </c>
      <c r="Q46" s="29">
        <v>23</v>
      </c>
      <c r="R46" s="22">
        <f aca="true" t="shared" si="2" ref="R46:R77">SUM(E46:Q46)</f>
        <v>164</v>
      </c>
      <c r="S46" s="27">
        <f>R46</f>
        <v>164</v>
      </c>
    </row>
    <row r="47" spans="2:19" ht="12.75">
      <c r="B47" s="145" t="s">
        <v>15</v>
      </c>
      <c r="C47" s="20">
        <v>27</v>
      </c>
      <c r="D47" s="13" t="s">
        <v>16</v>
      </c>
      <c r="E47" s="29">
        <v>0</v>
      </c>
      <c r="F47" s="29">
        <v>0</v>
      </c>
      <c r="G47" s="29">
        <v>2</v>
      </c>
      <c r="H47" s="29">
        <v>25</v>
      </c>
      <c r="I47" s="29">
        <v>58</v>
      </c>
      <c r="J47" s="29">
        <v>31</v>
      </c>
      <c r="K47" s="29">
        <v>25</v>
      </c>
      <c r="L47" s="29">
        <v>12</v>
      </c>
      <c r="M47" s="29">
        <v>6</v>
      </c>
      <c r="N47" s="29">
        <v>4</v>
      </c>
      <c r="O47" s="29">
        <v>5</v>
      </c>
      <c r="P47" s="29">
        <v>1</v>
      </c>
      <c r="Q47" s="29">
        <v>5</v>
      </c>
      <c r="R47" s="22">
        <f t="shared" si="2"/>
        <v>174</v>
      </c>
      <c r="S47" s="146">
        <f>SUM(R47:R49)</f>
        <v>315</v>
      </c>
    </row>
    <row r="48" spans="2:19" ht="12.75">
      <c r="B48" s="145"/>
      <c r="C48" s="20" t="s">
        <v>19</v>
      </c>
      <c r="D48" s="13" t="s">
        <v>82</v>
      </c>
      <c r="E48" s="29">
        <v>0</v>
      </c>
      <c r="F48" s="29">
        <v>16</v>
      </c>
      <c r="G48" s="29">
        <v>35</v>
      </c>
      <c r="H48" s="29">
        <v>27</v>
      </c>
      <c r="I48" s="29">
        <v>12</v>
      </c>
      <c r="J48" s="29">
        <v>2</v>
      </c>
      <c r="K48" s="29">
        <v>1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2">
        <f t="shared" si="2"/>
        <v>93</v>
      </c>
      <c r="S48" s="146"/>
    </row>
    <row r="49" spans="2:19" ht="12.75">
      <c r="B49" s="145"/>
      <c r="C49" s="20" t="s">
        <v>17</v>
      </c>
      <c r="D49" s="25" t="s">
        <v>18</v>
      </c>
      <c r="E49" s="29">
        <v>0</v>
      </c>
      <c r="F49" s="29">
        <v>0</v>
      </c>
      <c r="G49" s="29">
        <v>0</v>
      </c>
      <c r="H49" s="29">
        <v>3</v>
      </c>
      <c r="I49" s="29">
        <v>5</v>
      </c>
      <c r="J49" s="29">
        <v>7</v>
      </c>
      <c r="K49" s="29">
        <v>2</v>
      </c>
      <c r="L49" s="29">
        <v>2</v>
      </c>
      <c r="M49" s="29">
        <v>7</v>
      </c>
      <c r="N49" s="29">
        <v>4</v>
      </c>
      <c r="O49" s="29">
        <v>3</v>
      </c>
      <c r="P49" s="29">
        <v>1</v>
      </c>
      <c r="Q49" s="29">
        <v>14</v>
      </c>
      <c r="R49" s="22">
        <f t="shared" si="2"/>
        <v>48</v>
      </c>
      <c r="S49" s="146"/>
    </row>
    <row r="50" spans="2:19" ht="12.75">
      <c r="B50" s="151" t="s">
        <v>23</v>
      </c>
      <c r="C50" s="20">
        <v>6</v>
      </c>
      <c r="D50" s="13" t="s">
        <v>24</v>
      </c>
      <c r="E50" s="29">
        <v>0</v>
      </c>
      <c r="F50" s="29">
        <v>0</v>
      </c>
      <c r="G50" s="29">
        <v>2</v>
      </c>
      <c r="H50" s="29">
        <v>22</v>
      </c>
      <c r="I50" s="29">
        <v>40</v>
      </c>
      <c r="J50" s="29">
        <v>34</v>
      </c>
      <c r="K50" s="29">
        <v>24</v>
      </c>
      <c r="L50" s="29">
        <v>17</v>
      </c>
      <c r="M50" s="29">
        <v>16</v>
      </c>
      <c r="N50" s="29">
        <v>5</v>
      </c>
      <c r="O50" s="29">
        <v>3</v>
      </c>
      <c r="P50" s="29">
        <v>3</v>
      </c>
      <c r="Q50" s="29">
        <v>6</v>
      </c>
      <c r="R50" s="22">
        <f t="shared" si="2"/>
        <v>172</v>
      </c>
      <c r="S50" s="154">
        <f>SUM(R50:R56)</f>
        <v>552</v>
      </c>
    </row>
    <row r="51" spans="2:19" ht="12.75">
      <c r="B51" s="152"/>
      <c r="C51" s="20">
        <v>9</v>
      </c>
      <c r="D51" s="13" t="s">
        <v>27</v>
      </c>
      <c r="E51" s="29">
        <v>0</v>
      </c>
      <c r="F51" s="29">
        <v>0</v>
      </c>
      <c r="G51" s="29">
        <v>0</v>
      </c>
      <c r="H51" s="29">
        <v>3</v>
      </c>
      <c r="I51" s="29">
        <v>14</v>
      </c>
      <c r="J51" s="29">
        <v>5</v>
      </c>
      <c r="K51" s="29">
        <v>7</v>
      </c>
      <c r="L51" s="29">
        <v>7</v>
      </c>
      <c r="M51" s="29">
        <v>6</v>
      </c>
      <c r="N51" s="29">
        <v>4</v>
      </c>
      <c r="O51" s="29">
        <v>5</v>
      </c>
      <c r="P51" s="29">
        <v>4</v>
      </c>
      <c r="Q51" s="29">
        <v>16</v>
      </c>
      <c r="R51" s="22">
        <f t="shared" si="2"/>
        <v>71</v>
      </c>
      <c r="S51" s="155"/>
    </row>
    <row r="52" spans="2:19" ht="12.75">
      <c r="B52" s="152"/>
      <c r="C52" s="20">
        <v>21</v>
      </c>
      <c r="D52" s="13" t="s">
        <v>28</v>
      </c>
      <c r="E52" s="29">
        <v>0</v>
      </c>
      <c r="F52" s="29">
        <v>0</v>
      </c>
      <c r="G52" s="29">
        <v>1</v>
      </c>
      <c r="H52" s="29">
        <v>4</v>
      </c>
      <c r="I52" s="29">
        <v>8</v>
      </c>
      <c r="J52" s="29">
        <v>6</v>
      </c>
      <c r="K52" s="29">
        <v>6</v>
      </c>
      <c r="L52" s="29">
        <v>1</v>
      </c>
      <c r="M52" s="29">
        <v>5</v>
      </c>
      <c r="N52" s="29">
        <v>8</v>
      </c>
      <c r="O52" s="29">
        <v>2</v>
      </c>
      <c r="P52" s="29">
        <v>3</v>
      </c>
      <c r="Q52" s="29">
        <v>11</v>
      </c>
      <c r="R52" s="22">
        <f t="shared" si="2"/>
        <v>55</v>
      </c>
      <c r="S52" s="155"/>
    </row>
    <row r="53" spans="2:19" ht="12.75">
      <c r="B53" s="152"/>
      <c r="C53" s="20">
        <v>33</v>
      </c>
      <c r="D53" s="13" t="s">
        <v>31</v>
      </c>
      <c r="E53" s="29">
        <v>0</v>
      </c>
      <c r="F53" s="29">
        <v>0</v>
      </c>
      <c r="G53" s="29">
        <v>1</v>
      </c>
      <c r="H53" s="29">
        <v>20</v>
      </c>
      <c r="I53" s="29">
        <v>32</v>
      </c>
      <c r="J53" s="29">
        <v>36</v>
      </c>
      <c r="K53" s="29">
        <v>22</v>
      </c>
      <c r="L53" s="29">
        <v>9</v>
      </c>
      <c r="M53" s="29">
        <v>5</v>
      </c>
      <c r="N53" s="29">
        <v>5</v>
      </c>
      <c r="O53" s="29">
        <v>2</v>
      </c>
      <c r="P53" s="29">
        <v>0</v>
      </c>
      <c r="Q53" s="29">
        <v>13</v>
      </c>
      <c r="R53" s="22">
        <f t="shared" si="2"/>
        <v>145</v>
      </c>
      <c r="S53" s="155"/>
    </row>
    <row r="54" spans="2:19" ht="12.75">
      <c r="B54" s="152"/>
      <c r="C54" s="20" t="s">
        <v>29</v>
      </c>
      <c r="D54" s="25" t="s">
        <v>30</v>
      </c>
      <c r="E54" s="29">
        <v>0</v>
      </c>
      <c r="F54" s="29">
        <v>0</v>
      </c>
      <c r="G54" s="29">
        <v>0</v>
      </c>
      <c r="H54" s="29">
        <v>1</v>
      </c>
      <c r="I54" s="29">
        <v>0</v>
      </c>
      <c r="J54" s="29">
        <v>1</v>
      </c>
      <c r="K54" s="29">
        <v>2</v>
      </c>
      <c r="L54" s="29">
        <v>2</v>
      </c>
      <c r="M54" s="29">
        <v>0</v>
      </c>
      <c r="N54" s="29">
        <v>1</v>
      </c>
      <c r="O54" s="29">
        <v>2</v>
      </c>
      <c r="P54" s="29">
        <v>0</v>
      </c>
      <c r="Q54" s="29">
        <v>19</v>
      </c>
      <c r="R54" s="22">
        <f t="shared" si="2"/>
        <v>28</v>
      </c>
      <c r="S54" s="155"/>
    </row>
    <row r="55" spans="2:19" ht="12.75">
      <c r="B55" s="152"/>
      <c r="C55" s="29" t="s">
        <v>32</v>
      </c>
      <c r="D55" s="13" t="s">
        <v>33</v>
      </c>
      <c r="E55" s="29">
        <v>0</v>
      </c>
      <c r="F55" s="29">
        <v>0</v>
      </c>
      <c r="G55" s="29">
        <v>0</v>
      </c>
      <c r="H55" s="29">
        <v>3</v>
      </c>
      <c r="I55" s="29">
        <v>2</v>
      </c>
      <c r="J55" s="29">
        <v>3</v>
      </c>
      <c r="K55" s="29">
        <v>5</v>
      </c>
      <c r="L55" s="29">
        <v>3</v>
      </c>
      <c r="M55" s="29">
        <v>4</v>
      </c>
      <c r="N55" s="29">
        <v>0</v>
      </c>
      <c r="O55" s="29">
        <v>3</v>
      </c>
      <c r="P55" s="29">
        <v>5</v>
      </c>
      <c r="Q55" s="29">
        <v>20</v>
      </c>
      <c r="R55" s="22">
        <f t="shared" si="2"/>
        <v>48</v>
      </c>
      <c r="S55" s="155"/>
    </row>
    <row r="56" spans="2:19" ht="12.75">
      <c r="B56" s="153"/>
      <c r="C56" s="26" t="s">
        <v>25</v>
      </c>
      <c r="D56" s="13" t="s">
        <v>26</v>
      </c>
      <c r="E56" s="29">
        <v>0</v>
      </c>
      <c r="F56" s="29">
        <v>0</v>
      </c>
      <c r="G56" s="29">
        <v>0</v>
      </c>
      <c r="H56" s="29">
        <v>0</v>
      </c>
      <c r="I56" s="29">
        <v>2</v>
      </c>
      <c r="J56" s="29">
        <v>5</v>
      </c>
      <c r="K56" s="29">
        <v>3</v>
      </c>
      <c r="L56" s="29">
        <v>2</v>
      </c>
      <c r="M56" s="29">
        <v>0</v>
      </c>
      <c r="N56" s="29">
        <v>2</v>
      </c>
      <c r="O56" s="29">
        <v>1</v>
      </c>
      <c r="P56" s="29">
        <v>3</v>
      </c>
      <c r="Q56" s="29">
        <v>15</v>
      </c>
      <c r="R56" s="22">
        <f t="shared" si="2"/>
        <v>33</v>
      </c>
      <c r="S56" s="156"/>
    </row>
    <row r="57" spans="2:19" ht="12.75">
      <c r="B57" s="145" t="s">
        <v>34</v>
      </c>
      <c r="C57" s="20">
        <v>32</v>
      </c>
      <c r="D57" s="13" t="s">
        <v>35</v>
      </c>
      <c r="E57" s="29">
        <v>0</v>
      </c>
      <c r="F57" s="29">
        <v>1</v>
      </c>
      <c r="G57" s="29">
        <v>6</v>
      </c>
      <c r="H57" s="29">
        <v>32</v>
      </c>
      <c r="I57" s="29">
        <v>54</v>
      </c>
      <c r="J57" s="29">
        <v>37</v>
      </c>
      <c r="K57" s="29">
        <v>21</v>
      </c>
      <c r="L57" s="29">
        <v>15</v>
      </c>
      <c r="M57" s="29">
        <v>17</v>
      </c>
      <c r="N57" s="29">
        <v>2</v>
      </c>
      <c r="O57" s="29">
        <v>2</v>
      </c>
      <c r="P57" s="29">
        <v>3</v>
      </c>
      <c r="Q57" s="29">
        <v>8</v>
      </c>
      <c r="R57" s="22">
        <f t="shared" si="2"/>
        <v>198</v>
      </c>
      <c r="S57" s="146">
        <f>SUM(R57:R61)</f>
        <v>963</v>
      </c>
    </row>
    <row r="58" spans="2:19" ht="12.75">
      <c r="B58" s="145"/>
      <c r="C58" s="20">
        <v>31</v>
      </c>
      <c r="D58" s="13" t="s">
        <v>37</v>
      </c>
      <c r="E58" s="29">
        <v>0</v>
      </c>
      <c r="F58" s="29">
        <v>1</v>
      </c>
      <c r="G58" s="29">
        <v>23</v>
      </c>
      <c r="H58" s="29">
        <v>119</v>
      </c>
      <c r="I58" s="29">
        <v>159</v>
      </c>
      <c r="J58" s="29">
        <v>89</v>
      </c>
      <c r="K58" s="29">
        <v>53</v>
      </c>
      <c r="L58" s="29">
        <v>30</v>
      </c>
      <c r="M58" s="29">
        <v>12</v>
      </c>
      <c r="N58" s="29">
        <v>14</v>
      </c>
      <c r="O58" s="29">
        <v>13</v>
      </c>
      <c r="P58" s="29">
        <v>4</v>
      </c>
      <c r="Q58" s="29">
        <v>41</v>
      </c>
      <c r="R58" s="22">
        <f t="shared" si="2"/>
        <v>558</v>
      </c>
      <c r="S58" s="147"/>
    </row>
    <row r="59" spans="2:19" ht="12.75">
      <c r="B59" s="145"/>
      <c r="C59" s="20">
        <v>91</v>
      </c>
      <c r="D59" s="13" t="s">
        <v>36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1</v>
      </c>
      <c r="N59" s="29">
        <v>0</v>
      </c>
      <c r="O59" s="29">
        <v>5</v>
      </c>
      <c r="P59" s="29">
        <v>1</v>
      </c>
      <c r="Q59" s="29">
        <v>22</v>
      </c>
      <c r="R59" s="22">
        <f t="shared" si="2"/>
        <v>29</v>
      </c>
      <c r="S59" s="147"/>
    </row>
    <row r="60" spans="2:19" ht="12.75">
      <c r="B60" s="145"/>
      <c r="C60" s="20">
        <v>92</v>
      </c>
      <c r="D60" s="13" t="s">
        <v>38</v>
      </c>
      <c r="E60" s="29">
        <v>0</v>
      </c>
      <c r="F60" s="29">
        <v>0</v>
      </c>
      <c r="G60" s="29">
        <v>0</v>
      </c>
      <c r="H60" s="29">
        <v>11</v>
      </c>
      <c r="I60" s="29">
        <v>21</v>
      </c>
      <c r="J60" s="29">
        <v>25</v>
      </c>
      <c r="K60" s="29">
        <v>20</v>
      </c>
      <c r="L60" s="29">
        <v>9</v>
      </c>
      <c r="M60" s="29">
        <v>6</v>
      </c>
      <c r="N60" s="29">
        <v>3</v>
      </c>
      <c r="O60" s="29">
        <v>2</v>
      </c>
      <c r="P60" s="29">
        <v>0</v>
      </c>
      <c r="Q60" s="29">
        <v>10</v>
      </c>
      <c r="R60" s="22">
        <f t="shared" si="2"/>
        <v>107</v>
      </c>
      <c r="S60" s="147"/>
    </row>
    <row r="61" spans="2:19" ht="12.75">
      <c r="B61" s="145"/>
      <c r="C61" s="20">
        <v>99</v>
      </c>
      <c r="D61" s="13" t="s">
        <v>39</v>
      </c>
      <c r="E61" s="29">
        <v>0</v>
      </c>
      <c r="F61" s="29">
        <v>1</v>
      </c>
      <c r="G61" s="29">
        <v>0</v>
      </c>
      <c r="H61" s="29">
        <v>5</v>
      </c>
      <c r="I61" s="29">
        <v>19</v>
      </c>
      <c r="J61" s="29">
        <v>8</v>
      </c>
      <c r="K61" s="29">
        <v>6</v>
      </c>
      <c r="L61" s="29">
        <v>4</v>
      </c>
      <c r="M61" s="29">
        <v>6</v>
      </c>
      <c r="N61" s="29">
        <v>5</v>
      </c>
      <c r="O61" s="29">
        <v>1</v>
      </c>
      <c r="P61" s="29">
        <v>3</v>
      </c>
      <c r="Q61" s="29">
        <v>13</v>
      </c>
      <c r="R61" s="22">
        <f t="shared" si="2"/>
        <v>71</v>
      </c>
      <c r="S61" s="147"/>
    </row>
    <row r="62" spans="2:19" ht="12.75">
      <c r="B62" s="145" t="s">
        <v>40</v>
      </c>
      <c r="C62" s="20">
        <v>13</v>
      </c>
      <c r="D62" s="13" t="s">
        <v>40</v>
      </c>
      <c r="E62" s="29">
        <v>0</v>
      </c>
      <c r="F62" s="29">
        <v>1</v>
      </c>
      <c r="G62" s="29">
        <v>6</v>
      </c>
      <c r="H62" s="29">
        <v>60</v>
      </c>
      <c r="I62" s="29">
        <v>64</v>
      </c>
      <c r="J62" s="29">
        <v>32</v>
      </c>
      <c r="K62" s="29">
        <v>21</v>
      </c>
      <c r="L62" s="29">
        <v>14</v>
      </c>
      <c r="M62" s="29">
        <v>10</v>
      </c>
      <c r="N62" s="29">
        <v>1</v>
      </c>
      <c r="O62" s="29">
        <v>3</v>
      </c>
      <c r="P62" s="29">
        <v>10</v>
      </c>
      <c r="Q62" s="29">
        <v>5</v>
      </c>
      <c r="R62" s="22">
        <f t="shared" si="2"/>
        <v>227</v>
      </c>
      <c r="S62" s="146">
        <f>SUM(R62:R63)</f>
        <v>400</v>
      </c>
    </row>
    <row r="63" spans="2:19" ht="12.75">
      <c r="B63" s="145"/>
      <c r="C63" s="20">
        <v>38</v>
      </c>
      <c r="D63" s="13" t="s">
        <v>41</v>
      </c>
      <c r="E63" s="29">
        <v>0</v>
      </c>
      <c r="F63" s="29">
        <v>1</v>
      </c>
      <c r="G63" s="29">
        <v>0</v>
      </c>
      <c r="H63" s="29">
        <v>12</v>
      </c>
      <c r="I63" s="29">
        <v>22</v>
      </c>
      <c r="J63" s="29">
        <v>19</v>
      </c>
      <c r="K63" s="29">
        <v>23</v>
      </c>
      <c r="L63" s="29">
        <v>17</v>
      </c>
      <c r="M63" s="29">
        <v>18</v>
      </c>
      <c r="N63" s="29">
        <v>7</v>
      </c>
      <c r="O63" s="29">
        <v>8</v>
      </c>
      <c r="P63" s="29">
        <v>11</v>
      </c>
      <c r="Q63" s="29">
        <v>35</v>
      </c>
      <c r="R63" s="22">
        <f t="shared" si="2"/>
        <v>173</v>
      </c>
      <c r="S63" s="147"/>
    </row>
    <row r="64" spans="2:19" ht="12.75">
      <c r="B64" s="26" t="s">
        <v>42</v>
      </c>
      <c r="C64" s="20">
        <v>14</v>
      </c>
      <c r="D64" s="13" t="s">
        <v>42</v>
      </c>
      <c r="E64" s="29">
        <v>0</v>
      </c>
      <c r="F64" s="29">
        <v>0</v>
      </c>
      <c r="G64" s="29">
        <v>3</v>
      </c>
      <c r="H64" s="29">
        <v>37</v>
      </c>
      <c r="I64" s="29">
        <v>43</v>
      </c>
      <c r="J64" s="29">
        <v>18</v>
      </c>
      <c r="K64" s="29">
        <v>17</v>
      </c>
      <c r="L64" s="29">
        <v>7</v>
      </c>
      <c r="M64" s="29">
        <v>2</v>
      </c>
      <c r="N64" s="29">
        <v>7</v>
      </c>
      <c r="O64" s="29">
        <v>3</v>
      </c>
      <c r="P64" s="29">
        <v>2</v>
      </c>
      <c r="Q64" s="29">
        <v>1</v>
      </c>
      <c r="R64" s="22">
        <f t="shared" si="2"/>
        <v>140</v>
      </c>
      <c r="S64" s="27">
        <f>SUM(R64)</f>
        <v>140</v>
      </c>
    </row>
    <row r="65" spans="2:19" ht="12.75">
      <c r="B65" s="145" t="s">
        <v>43</v>
      </c>
      <c r="C65" s="20">
        <v>28</v>
      </c>
      <c r="D65" s="13" t="s">
        <v>44</v>
      </c>
      <c r="E65" s="29">
        <v>0</v>
      </c>
      <c r="F65" s="29">
        <v>1</v>
      </c>
      <c r="G65" s="29">
        <v>7</v>
      </c>
      <c r="H65" s="29">
        <v>35</v>
      </c>
      <c r="I65" s="29">
        <v>54</v>
      </c>
      <c r="J65" s="29">
        <v>31</v>
      </c>
      <c r="K65" s="29">
        <v>11</v>
      </c>
      <c r="L65" s="29">
        <v>20</v>
      </c>
      <c r="M65" s="29">
        <v>5</v>
      </c>
      <c r="N65" s="29">
        <v>2</v>
      </c>
      <c r="O65" s="29">
        <v>2</v>
      </c>
      <c r="P65" s="29">
        <v>2</v>
      </c>
      <c r="Q65" s="29">
        <v>3</v>
      </c>
      <c r="R65" s="22">
        <f t="shared" si="2"/>
        <v>173</v>
      </c>
      <c r="S65" s="146">
        <f>SUM(R65:R68)</f>
        <v>416</v>
      </c>
    </row>
    <row r="66" spans="2:19" ht="12.75">
      <c r="B66" s="145"/>
      <c r="C66" s="20">
        <v>37</v>
      </c>
      <c r="D66" s="13" t="s">
        <v>45</v>
      </c>
      <c r="E66" s="29">
        <v>0</v>
      </c>
      <c r="F66" s="29">
        <v>0</v>
      </c>
      <c r="G66" s="29">
        <v>2</v>
      </c>
      <c r="H66" s="29">
        <v>5</v>
      </c>
      <c r="I66" s="29">
        <v>10</v>
      </c>
      <c r="J66" s="29">
        <v>8</v>
      </c>
      <c r="K66" s="29">
        <v>7</v>
      </c>
      <c r="L66" s="29">
        <v>7</v>
      </c>
      <c r="M66" s="29">
        <v>7</v>
      </c>
      <c r="N66" s="29">
        <v>2</v>
      </c>
      <c r="O66" s="29">
        <v>3</v>
      </c>
      <c r="P66" s="29">
        <v>6</v>
      </c>
      <c r="Q66" s="29">
        <v>12</v>
      </c>
      <c r="R66" s="22">
        <f t="shared" si="2"/>
        <v>69</v>
      </c>
      <c r="S66" s="147"/>
    </row>
    <row r="67" spans="2:19" ht="12.75">
      <c r="B67" s="145"/>
      <c r="C67" s="20">
        <v>12</v>
      </c>
      <c r="D67" s="13" t="s">
        <v>46</v>
      </c>
      <c r="E67" s="29">
        <v>0</v>
      </c>
      <c r="F67" s="29">
        <v>0</v>
      </c>
      <c r="G67" s="29">
        <v>2</v>
      </c>
      <c r="H67" s="29">
        <v>20</v>
      </c>
      <c r="I67" s="29">
        <v>32</v>
      </c>
      <c r="J67" s="29">
        <v>15</v>
      </c>
      <c r="K67" s="29">
        <v>13</v>
      </c>
      <c r="L67" s="29">
        <v>7</v>
      </c>
      <c r="M67" s="29">
        <v>2</v>
      </c>
      <c r="N67" s="29">
        <v>3</v>
      </c>
      <c r="O67" s="29">
        <v>3</v>
      </c>
      <c r="P67" s="29">
        <v>0</v>
      </c>
      <c r="Q67" s="29">
        <v>8</v>
      </c>
      <c r="R67" s="22">
        <f t="shared" si="2"/>
        <v>105</v>
      </c>
      <c r="S67" s="147"/>
    </row>
    <row r="68" spans="2:19" ht="12.75">
      <c r="B68" s="145"/>
      <c r="C68" s="20">
        <v>36</v>
      </c>
      <c r="D68" s="13" t="s">
        <v>47</v>
      </c>
      <c r="E68" s="29">
        <v>1</v>
      </c>
      <c r="F68" s="29">
        <v>0</v>
      </c>
      <c r="G68" s="29">
        <v>1</v>
      </c>
      <c r="H68" s="29">
        <v>8</v>
      </c>
      <c r="I68" s="29">
        <v>14</v>
      </c>
      <c r="J68" s="29">
        <v>8</v>
      </c>
      <c r="K68" s="29">
        <v>10</v>
      </c>
      <c r="L68" s="29">
        <v>3</v>
      </c>
      <c r="M68" s="29">
        <v>5</v>
      </c>
      <c r="N68" s="29">
        <v>0</v>
      </c>
      <c r="O68" s="29">
        <v>5</v>
      </c>
      <c r="P68" s="29">
        <v>5</v>
      </c>
      <c r="Q68" s="29">
        <v>9</v>
      </c>
      <c r="R68" s="22">
        <f t="shared" si="2"/>
        <v>69</v>
      </c>
      <c r="S68" s="147"/>
    </row>
    <row r="69" spans="2:19" ht="12.75">
      <c r="B69" s="145" t="s">
        <v>49</v>
      </c>
      <c r="C69" s="20">
        <v>53</v>
      </c>
      <c r="D69" s="13" t="s">
        <v>50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3</v>
      </c>
      <c r="M69" s="29">
        <v>6</v>
      </c>
      <c r="N69" s="29">
        <v>2</v>
      </c>
      <c r="O69" s="29">
        <v>0</v>
      </c>
      <c r="P69" s="29">
        <v>1</v>
      </c>
      <c r="Q69" s="29">
        <v>14</v>
      </c>
      <c r="R69" s="22">
        <f t="shared" si="2"/>
        <v>26</v>
      </c>
      <c r="S69" s="146">
        <f>SUM(R69:R77)</f>
        <v>998</v>
      </c>
    </row>
    <row r="70" spans="2:19" ht="12.75">
      <c r="B70" s="145"/>
      <c r="C70" s="20">
        <v>16</v>
      </c>
      <c r="D70" s="13" t="s">
        <v>52</v>
      </c>
      <c r="E70" s="29">
        <v>0</v>
      </c>
      <c r="F70" s="29">
        <v>0</v>
      </c>
      <c r="G70" s="29">
        <v>4</v>
      </c>
      <c r="H70" s="29">
        <v>19</v>
      </c>
      <c r="I70" s="29">
        <v>39</v>
      </c>
      <c r="J70" s="29">
        <v>23</v>
      </c>
      <c r="K70" s="29">
        <v>7</v>
      </c>
      <c r="L70" s="29">
        <v>6</v>
      </c>
      <c r="M70" s="29">
        <v>4</v>
      </c>
      <c r="N70" s="29">
        <v>3</v>
      </c>
      <c r="O70" s="29">
        <v>1</v>
      </c>
      <c r="P70" s="29">
        <v>2</v>
      </c>
      <c r="Q70" s="29">
        <v>4</v>
      </c>
      <c r="R70" s="22">
        <f t="shared" si="2"/>
        <v>112</v>
      </c>
      <c r="S70" s="147"/>
    </row>
    <row r="71" spans="2:19" ht="12.75">
      <c r="B71" s="145"/>
      <c r="C71" s="20">
        <v>86</v>
      </c>
      <c r="D71" s="13" t="s">
        <v>53</v>
      </c>
      <c r="E71" s="29">
        <v>0</v>
      </c>
      <c r="F71" s="29">
        <v>0</v>
      </c>
      <c r="G71" s="29">
        <v>1</v>
      </c>
      <c r="H71" s="29">
        <v>12</v>
      </c>
      <c r="I71" s="29">
        <v>14</v>
      </c>
      <c r="J71" s="29">
        <v>15</v>
      </c>
      <c r="K71" s="29">
        <v>6</v>
      </c>
      <c r="L71" s="29">
        <v>7</v>
      </c>
      <c r="M71" s="29">
        <v>6</v>
      </c>
      <c r="N71" s="29">
        <v>8</v>
      </c>
      <c r="O71" s="29">
        <v>5</v>
      </c>
      <c r="P71" s="29">
        <v>5</v>
      </c>
      <c r="Q71" s="29">
        <v>23</v>
      </c>
      <c r="R71" s="22">
        <f t="shared" si="2"/>
        <v>102</v>
      </c>
      <c r="S71" s="147"/>
    </row>
    <row r="72" spans="2:19" ht="12.75">
      <c r="B72" s="145"/>
      <c r="C72" s="3" t="s">
        <v>54</v>
      </c>
      <c r="D72" s="4" t="s">
        <v>55</v>
      </c>
      <c r="E72" s="29">
        <v>2</v>
      </c>
      <c r="F72" s="29">
        <v>33</v>
      </c>
      <c r="G72" s="29">
        <v>62</v>
      </c>
      <c r="H72" s="29">
        <v>44</v>
      </c>
      <c r="I72" s="29">
        <v>19</v>
      </c>
      <c r="J72" s="29">
        <v>4</v>
      </c>
      <c r="K72" s="29">
        <v>1</v>
      </c>
      <c r="L72" s="29">
        <v>1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2">
        <f t="shared" si="2"/>
        <v>166</v>
      </c>
      <c r="S72" s="147"/>
    </row>
    <row r="73" spans="2:19" ht="12.75">
      <c r="B73" s="145"/>
      <c r="C73" s="3" t="s">
        <v>56</v>
      </c>
      <c r="D73" s="4" t="s">
        <v>57</v>
      </c>
      <c r="E73" s="29">
        <v>0</v>
      </c>
      <c r="F73" s="29">
        <v>26</v>
      </c>
      <c r="G73" s="29">
        <v>28</v>
      </c>
      <c r="H73" s="29">
        <v>18</v>
      </c>
      <c r="I73" s="29">
        <v>2</v>
      </c>
      <c r="J73" s="29">
        <v>1</v>
      </c>
      <c r="K73" s="29">
        <v>1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2">
        <f t="shared" si="2"/>
        <v>76</v>
      </c>
      <c r="S73" s="147"/>
    </row>
    <row r="74" spans="2:19" ht="12.75">
      <c r="B74" s="145"/>
      <c r="C74" s="20">
        <v>22</v>
      </c>
      <c r="D74" s="13" t="s">
        <v>58</v>
      </c>
      <c r="E74" s="29">
        <v>0</v>
      </c>
      <c r="F74" s="29">
        <v>0</v>
      </c>
      <c r="G74" s="29">
        <v>0</v>
      </c>
      <c r="H74" s="29">
        <v>22</v>
      </c>
      <c r="I74" s="29">
        <v>39</v>
      </c>
      <c r="J74" s="29">
        <v>33</v>
      </c>
      <c r="K74" s="29">
        <v>22</v>
      </c>
      <c r="L74" s="29">
        <v>10</v>
      </c>
      <c r="M74" s="29">
        <v>7</v>
      </c>
      <c r="N74" s="29">
        <v>3</v>
      </c>
      <c r="O74" s="29">
        <v>2</v>
      </c>
      <c r="P74" s="29">
        <v>0</v>
      </c>
      <c r="Q74" s="29">
        <v>7</v>
      </c>
      <c r="R74" s="22">
        <f t="shared" si="2"/>
        <v>145</v>
      </c>
      <c r="S74" s="147"/>
    </row>
    <row r="75" spans="2:19" ht="12.75">
      <c r="B75" s="145"/>
      <c r="C75" s="20">
        <v>23</v>
      </c>
      <c r="D75" s="13" t="s">
        <v>59</v>
      </c>
      <c r="E75" s="29">
        <v>0</v>
      </c>
      <c r="F75" s="29">
        <v>0</v>
      </c>
      <c r="G75" s="29">
        <v>9</v>
      </c>
      <c r="H75" s="29">
        <v>35</v>
      </c>
      <c r="I75" s="29">
        <v>73</v>
      </c>
      <c r="J75" s="29">
        <v>39</v>
      </c>
      <c r="K75" s="29">
        <v>21</v>
      </c>
      <c r="L75" s="29">
        <v>12</v>
      </c>
      <c r="M75" s="29">
        <v>14</v>
      </c>
      <c r="N75" s="29">
        <v>11</v>
      </c>
      <c r="O75" s="29">
        <v>6</v>
      </c>
      <c r="P75" s="29">
        <v>1</v>
      </c>
      <c r="Q75" s="29">
        <v>12</v>
      </c>
      <c r="R75" s="22">
        <f t="shared" si="2"/>
        <v>233</v>
      </c>
      <c r="S75" s="147"/>
    </row>
    <row r="76" spans="2:19" ht="12.75">
      <c r="B76" s="145"/>
      <c r="C76" s="20" t="s">
        <v>60</v>
      </c>
      <c r="D76" s="13" t="s">
        <v>61</v>
      </c>
      <c r="E76" s="29">
        <v>0</v>
      </c>
      <c r="F76" s="29">
        <v>0</v>
      </c>
      <c r="G76" s="29">
        <v>0</v>
      </c>
      <c r="H76" s="29">
        <v>0</v>
      </c>
      <c r="I76" s="29">
        <v>3</v>
      </c>
      <c r="J76" s="29">
        <v>3</v>
      </c>
      <c r="K76" s="29">
        <v>7</v>
      </c>
      <c r="L76" s="29">
        <v>4</v>
      </c>
      <c r="M76" s="29">
        <v>2</v>
      </c>
      <c r="N76" s="29">
        <v>2</v>
      </c>
      <c r="O76" s="29">
        <v>1</v>
      </c>
      <c r="P76" s="29">
        <v>0</v>
      </c>
      <c r="Q76" s="29">
        <v>19</v>
      </c>
      <c r="R76" s="22">
        <f t="shared" si="2"/>
        <v>41</v>
      </c>
      <c r="S76" s="147"/>
    </row>
    <row r="77" spans="2:19" ht="12.75">
      <c r="B77" s="145"/>
      <c r="C77" s="20">
        <v>24</v>
      </c>
      <c r="D77" s="13" t="s">
        <v>62</v>
      </c>
      <c r="E77" s="29">
        <v>0</v>
      </c>
      <c r="F77" s="29">
        <v>0</v>
      </c>
      <c r="G77" s="29">
        <v>0</v>
      </c>
      <c r="H77" s="29">
        <v>19</v>
      </c>
      <c r="I77" s="29">
        <v>33</v>
      </c>
      <c r="J77" s="29">
        <v>17</v>
      </c>
      <c r="K77" s="29">
        <v>8</v>
      </c>
      <c r="L77" s="29">
        <v>3</v>
      </c>
      <c r="M77" s="29">
        <v>6</v>
      </c>
      <c r="N77" s="29">
        <v>3</v>
      </c>
      <c r="O77" s="29">
        <v>3</v>
      </c>
      <c r="P77" s="29">
        <v>2</v>
      </c>
      <c r="Q77" s="29">
        <v>3</v>
      </c>
      <c r="R77" s="22">
        <f t="shared" si="2"/>
        <v>97</v>
      </c>
      <c r="S77" s="147"/>
    </row>
    <row r="78" spans="2:19" ht="12.75">
      <c r="B78" s="144" t="s">
        <v>9</v>
      </c>
      <c r="C78" s="144"/>
      <c r="D78" s="144"/>
      <c r="E78" s="114">
        <f>SUM(E46:E77)</f>
        <v>3</v>
      </c>
      <c r="F78" s="114">
        <f aca="true" t="shared" si="3" ref="F78:S78">SUM(F46:F77)</f>
        <v>82</v>
      </c>
      <c r="G78" s="114">
        <f t="shared" si="3"/>
        <v>199</v>
      </c>
      <c r="H78" s="114">
        <f t="shared" si="3"/>
        <v>634</v>
      </c>
      <c r="I78" s="114">
        <f t="shared" si="3"/>
        <v>927</v>
      </c>
      <c r="J78" s="114">
        <f t="shared" si="3"/>
        <v>590</v>
      </c>
      <c r="K78" s="114">
        <f t="shared" si="3"/>
        <v>382</v>
      </c>
      <c r="L78" s="114">
        <f t="shared" si="3"/>
        <v>245</v>
      </c>
      <c r="M78" s="114">
        <f t="shared" si="3"/>
        <v>196</v>
      </c>
      <c r="N78" s="114">
        <f t="shared" si="3"/>
        <v>118</v>
      </c>
      <c r="O78" s="114">
        <f t="shared" si="3"/>
        <v>100</v>
      </c>
      <c r="P78" s="114">
        <f>SUM(P46:P77)</f>
        <v>81</v>
      </c>
      <c r="Q78" s="114">
        <f t="shared" si="3"/>
        <v>391</v>
      </c>
      <c r="R78" s="114">
        <f t="shared" si="3"/>
        <v>3948</v>
      </c>
      <c r="S78" s="114">
        <f t="shared" si="3"/>
        <v>3948</v>
      </c>
    </row>
    <row r="79" ht="12.75"/>
    <row r="80" ht="12.75">
      <c r="B80" s="16" t="s">
        <v>80</v>
      </c>
    </row>
    <row r="81" ht="12.75"/>
    <row r="82" spans="5:9" ht="12.75">
      <c r="E82" s="130"/>
      <c r="F82" s="131"/>
      <c r="G82" s="130"/>
      <c r="H82" s="130"/>
      <c r="I82" s="130"/>
    </row>
    <row r="83" spans="5:9" ht="12.75">
      <c r="E83" s="130"/>
      <c r="F83" s="131"/>
      <c r="G83" s="130"/>
      <c r="H83" s="130"/>
      <c r="I83" s="130"/>
    </row>
    <row r="84" ht="12.75"/>
    <row r="85" ht="12.75"/>
    <row r="86" ht="12.75"/>
    <row r="87" ht="12.75"/>
    <row r="88" ht="12.75"/>
  </sheetData>
  <sheetProtection password="CD78" sheet="1" objects="1" scenarios="1"/>
  <mergeCells count="42">
    <mergeCell ref="B69:B77"/>
    <mergeCell ref="S69:S77"/>
    <mergeCell ref="B78:D78"/>
    <mergeCell ref="E44:Q44"/>
    <mergeCell ref="E4:Q4"/>
    <mergeCell ref="B57:B61"/>
    <mergeCell ref="S57:S61"/>
    <mergeCell ref="B62:B63"/>
    <mergeCell ref="S62:S63"/>
    <mergeCell ref="B65:B68"/>
    <mergeCell ref="S65:S68"/>
    <mergeCell ref="B47:B49"/>
    <mergeCell ref="S47:S49"/>
    <mergeCell ref="B50:B56"/>
    <mergeCell ref="S50:S56"/>
    <mergeCell ref="B30:B36"/>
    <mergeCell ref="S30:S36"/>
    <mergeCell ref="B37:D37"/>
    <mergeCell ref="B42:S42"/>
    <mergeCell ref="B44:B45"/>
    <mergeCell ref="C44:C45"/>
    <mergeCell ref="D44:D45"/>
    <mergeCell ref="R44:R45"/>
    <mergeCell ref="S44:S45"/>
    <mergeCell ref="B17:B21"/>
    <mergeCell ref="S17:S21"/>
    <mergeCell ref="B22:B23"/>
    <mergeCell ref="S22:S23"/>
    <mergeCell ref="B25:B29"/>
    <mergeCell ref="S25:S29"/>
    <mergeCell ref="B6:B8"/>
    <mergeCell ref="S6:S8"/>
    <mergeCell ref="B9:B10"/>
    <mergeCell ref="S9:S10"/>
    <mergeCell ref="B12:B16"/>
    <mergeCell ref="S12:S16"/>
    <mergeCell ref="B2:S2"/>
    <mergeCell ref="B4:B5"/>
    <mergeCell ref="C4:C5"/>
    <mergeCell ref="D4:D5"/>
    <mergeCell ref="R4:R5"/>
    <mergeCell ref="S4:S5"/>
  </mergeCells>
  <conditionalFormatting sqref="C6:C7">
    <cfRule type="duplicateValues" priority="2" dxfId="11">
      <formula>AND(COUNTIF($C$6:$C$7,C6)&gt;1,NOT(ISBLANK(C6)))</formula>
    </cfRule>
  </conditionalFormatting>
  <conditionalFormatting sqref="C44:C67 C8:C36">
    <cfRule type="duplicateValues" priority="30" dxfId="11">
      <formula>AND(COUNTIF($C$44:$C$67,C8)+COUNTIF($C$8:$C$36,C8)&gt;1,NOT(ISBLANK(C8)))</formula>
    </cfRule>
  </conditionalFormatting>
  <conditionalFormatting sqref="C41:C80">
    <cfRule type="duplicateValues" priority="48" dxfId="11">
      <formula>AND(COUNTIF($C$41:$C$80,C41)&gt;1,NOT(ISBLANK(C41)))</formula>
    </cfRule>
  </conditionalFormatting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80"/>
  <sheetViews>
    <sheetView showGridLines="0" showZeros="0" zoomScalePageLayoutView="0" workbookViewId="0" topLeftCell="A52">
      <selection activeCell="A1" sqref="A1"/>
    </sheetView>
  </sheetViews>
  <sheetFormatPr defaultColWidth="0" defaultRowHeight="15" zeroHeight="1"/>
  <cols>
    <col min="1" max="1" width="4.7109375" style="16" customWidth="1"/>
    <col min="2" max="2" width="23.421875" style="16" customWidth="1"/>
    <col min="3" max="3" width="4.421875" style="16" hidden="1" customWidth="1"/>
    <col min="4" max="4" width="75.28125" style="16" bestFit="1" customWidth="1"/>
    <col min="5" max="5" width="5.7109375" style="19" customWidth="1"/>
    <col min="6" max="10" width="5.7109375" style="16" customWidth="1"/>
    <col min="11" max="11" width="6.00390625" style="16" bestFit="1" customWidth="1"/>
    <col min="12" max="12" width="9.140625" style="16" bestFit="1" customWidth="1"/>
    <col min="13" max="18" width="11.421875" style="16" customWidth="1"/>
    <col min="19" max="19" width="4.7109375" style="16" customWidth="1"/>
    <col min="20" max="16384" width="11.421875" style="16" hidden="1" customWidth="1"/>
  </cols>
  <sheetData>
    <row r="1" spans="14:16" ht="12.75">
      <c r="N1" s="34"/>
      <c r="O1" s="34"/>
      <c r="P1" s="34"/>
    </row>
    <row r="2" spans="2:16" ht="15.75">
      <c r="B2" s="142" t="s">
        <v>84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N2" s="157" t="s">
        <v>95</v>
      </c>
      <c r="O2" s="157"/>
      <c r="P2" s="157"/>
    </row>
    <row r="3" spans="2:16" ht="12.75" customHeight="1">
      <c r="B3" s="17"/>
      <c r="C3" s="17"/>
      <c r="D3" s="18"/>
      <c r="N3" s="157"/>
      <c r="O3" s="157"/>
      <c r="P3" s="157"/>
    </row>
    <row r="4" spans="2:16" ht="12.75" customHeight="1">
      <c r="B4" s="143" t="s">
        <v>2</v>
      </c>
      <c r="C4" s="143" t="s">
        <v>3</v>
      </c>
      <c r="D4" s="143" t="s">
        <v>4</v>
      </c>
      <c r="E4" s="143" t="s">
        <v>85</v>
      </c>
      <c r="F4" s="143"/>
      <c r="G4" s="143"/>
      <c r="H4" s="143"/>
      <c r="I4" s="143"/>
      <c r="J4" s="143"/>
      <c r="K4" s="144" t="s">
        <v>9</v>
      </c>
      <c r="L4" s="144" t="s">
        <v>86</v>
      </c>
      <c r="N4" s="34"/>
      <c r="O4" s="34"/>
      <c r="P4" s="34"/>
    </row>
    <row r="5" spans="2:16" ht="12.75">
      <c r="B5" s="143"/>
      <c r="C5" s="143"/>
      <c r="D5" s="143"/>
      <c r="E5" s="105" t="s">
        <v>87</v>
      </c>
      <c r="F5" s="105" t="s">
        <v>88</v>
      </c>
      <c r="G5" s="105" t="s">
        <v>89</v>
      </c>
      <c r="H5" s="105" t="s">
        <v>90</v>
      </c>
      <c r="I5" s="105" t="s">
        <v>91</v>
      </c>
      <c r="J5" s="105" t="s">
        <v>92</v>
      </c>
      <c r="K5" s="144"/>
      <c r="L5" s="144"/>
      <c r="N5" s="121" t="s">
        <v>85</v>
      </c>
      <c r="O5" s="123" t="s">
        <v>96</v>
      </c>
      <c r="P5" s="123" t="s">
        <v>97</v>
      </c>
    </row>
    <row r="6" spans="2:16" ht="12.75" customHeight="1">
      <c r="B6" s="145" t="s">
        <v>10</v>
      </c>
      <c r="C6" s="20">
        <v>1</v>
      </c>
      <c r="D6" s="21" t="s">
        <v>69</v>
      </c>
      <c r="E6" s="29">
        <v>33</v>
      </c>
      <c r="F6" s="29">
        <v>50</v>
      </c>
      <c r="G6" s="29">
        <v>42</v>
      </c>
      <c r="H6" s="29">
        <v>12</v>
      </c>
      <c r="I6" s="29">
        <v>4</v>
      </c>
      <c r="J6" s="29">
        <v>3</v>
      </c>
      <c r="K6" s="30">
        <v>144</v>
      </c>
      <c r="L6" s="147">
        <f>SUM(K6:K8)</f>
        <v>406</v>
      </c>
      <c r="N6" s="35" t="s">
        <v>87</v>
      </c>
      <c r="O6" s="36">
        <v>0.1823434250057777</v>
      </c>
      <c r="P6" s="36">
        <v>0.1887031408308004</v>
      </c>
    </row>
    <row r="7" spans="2:16" ht="12.75" customHeight="1">
      <c r="B7" s="145"/>
      <c r="C7" s="20">
        <v>4</v>
      </c>
      <c r="D7" s="21" t="s">
        <v>70</v>
      </c>
      <c r="E7" s="29">
        <v>27</v>
      </c>
      <c r="F7" s="29">
        <v>51</v>
      </c>
      <c r="G7" s="29">
        <v>26</v>
      </c>
      <c r="H7" s="29">
        <v>9</v>
      </c>
      <c r="I7" s="29">
        <v>3</v>
      </c>
      <c r="J7" s="29">
        <v>0</v>
      </c>
      <c r="K7" s="30">
        <v>116</v>
      </c>
      <c r="L7" s="147"/>
      <c r="N7" s="35" t="s">
        <v>88</v>
      </c>
      <c r="O7" s="36">
        <v>0.39473076034203836</v>
      </c>
      <c r="P7" s="36">
        <v>0.43617021276595747</v>
      </c>
    </row>
    <row r="8" spans="2:16" ht="12.75" customHeight="1">
      <c r="B8" s="145"/>
      <c r="C8" s="20">
        <v>68</v>
      </c>
      <c r="D8" s="13" t="s">
        <v>13</v>
      </c>
      <c r="E8" s="29">
        <v>33</v>
      </c>
      <c r="F8" s="29">
        <v>73</v>
      </c>
      <c r="G8" s="29">
        <v>34</v>
      </c>
      <c r="H8" s="29">
        <v>6</v>
      </c>
      <c r="I8" s="29">
        <v>0</v>
      </c>
      <c r="J8" s="29">
        <v>0</v>
      </c>
      <c r="K8" s="30">
        <v>146</v>
      </c>
      <c r="L8" s="147"/>
      <c r="N8" s="35" t="s">
        <v>89</v>
      </c>
      <c r="O8" s="36">
        <v>0.25144441876588863</v>
      </c>
      <c r="P8" s="36">
        <v>0.23049645390070922</v>
      </c>
    </row>
    <row r="9" spans="2:16" ht="12.75" customHeight="1">
      <c r="B9" s="145" t="s">
        <v>15</v>
      </c>
      <c r="C9" s="20">
        <v>27</v>
      </c>
      <c r="D9" s="13" t="s">
        <v>16</v>
      </c>
      <c r="E9" s="29">
        <v>41</v>
      </c>
      <c r="F9" s="29">
        <v>76</v>
      </c>
      <c r="G9" s="29">
        <v>42</v>
      </c>
      <c r="H9" s="29">
        <v>20</v>
      </c>
      <c r="I9" s="29">
        <v>4</v>
      </c>
      <c r="J9" s="29">
        <v>1</v>
      </c>
      <c r="K9" s="30">
        <v>184</v>
      </c>
      <c r="L9" s="147">
        <f>SUM(K9:K10)</f>
        <v>252</v>
      </c>
      <c r="N9" s="35" t="s">
        <v>90</v>
      </c>
      <c r="O9" s="36">
        <v>0.13011324243124567</v>
      </c>
      <c r="P9" s="36">
        <v>0.11904761904761904</v>
      </c>
    </row>
    <row r="10" spans="2:16" ht="12.75" customHeight="1">
      <c r="B10" s="145"/>
      <c r="C10" s="20" t="s">
        <v>17</v>
      </c>
      <c r="D10" s="25" t="s">
        <v>18</v>
      </c>
      <c r="E10" s="29">
        <v>15</v>
      </c>
      <c r="F10" s="29">
        <v>27</v>
      </c>
      <c r="G10" s="29">
        <v>15</v>
      </c>
      <c r="H10" s="29">
        <v>6</v>
      </c>
      <c r="I10" s="29">
        <v>3</v>
      </c>
      <c r="J10" s="29">
        <v>2</v>
      </c>
      <c r="K10" s="30">
        <v>68</v>
      </c>
      <c r="L10" s="147"/>
      <c r="N10" s="35" t="s">
        <v>91</v>
      </c>
      <c r="O10" s="36">
        <v>0.03258608735844696</v>
      </c>
      <c r="P10" s="36">
        <v>0.01950354609929078</v>
      </c>
    </row>
    <row r="11" spans="2:16" ht="12.75" customHeight="1">
      <c r="B11" s="26" t="s">
        <v>21</v>
      </c>
      <c r="C11" s="20">
        <v>7</v>
      </c>
      <c r="D11" s="21" t="s">
        <v>73</v>
      </c>
      <c r="E11" s="29">
        <v>18</v>
      </c>
      <c r="F11" s="29">
        <v>29</v>
      </c>
      <c r="G11" s="29">
        <v>4</v>
      </c>
      <c r="H11" s="29">
        <v>1</v>
      </c>
      <c r="I11" s="29">
        <v>1</v>
      </c>
      <c r="J11" s="29">
        <v>0</v>
      </c>
      <c r="K11" s="30">
        <v>53</v>
      </c>
      <c r="L11" s="32">
        <f>SUM(K11)</f>
        <v>53</v>
      </c>
      <c r="N11" s="35" t="s">
        <v>92</v>
      </c>
      <c r="O11" s="36">
        <v>0.008782066096602727</v>
      </c>
      <c r="P11" s="36">
        <v>0.0060790273556231</v>
      </c>
    </row>
    <row r="12" spans="2:16" ht="12.75" customHeight="1">
      <c r="B12" s="145" t="s">
        <v>23</v>
      </c>
      <c r="C12" s="20">
        <v>6</v>
      </c>
      <c r="D12" s="13" t="s">
        <v>24</v>
      </c>
      <c r="E12" s="29">
        <v>39</v>
      </c>
      <c r="F12" s="29">
        <v>53</v>
      </c>
      <c r="G12" s="29">
        <v>30</v>
      </c>
      <c r="H12" s="29">
        <v>8</v>
      </c>
      <c r="I12" s="29">
        <v>2</v>
      </c>
      <c r="J12" s="29">
        <v>0</v>
      </c>
      <c r="K12" s="30">
        <v>132</v>
      </c>
      <c r="L12" s="147">
        <f>SUM(K12:K16)</f>
        <v>438</v>
      </c>
      <c r="N12" s="121" t="s">
        <v>9</v>
      </c>
      <c r="O12" s="122">
        <f>SUM(O6:O11)</f>
        <v>1</v>
      </c>
      <c r="P12" s="122">
        <f>SUM(P6:P11)</f>
        <v>1</v>
      </c>
    </row>
    <row r="13" spans="2:16" ht="12.75" customHeight="1">
      <c r="B13" s="145"/>
      <c r="C13" s="20">
        <v>9</v>
      </c>
      <c r="D13" s="13" t="s">
        <v>27</v>
      </c>
      <c r="E13" s="29">
        <v>24</v>
      </c>
      <c r="F13" s="29">
        <v>36</v>
      </c>
      <c r="G13" s="29">
        <v>8</v>
      </c>
      <c r="H13" s="29">
        <v>1</v>
      </c>
      <c r="I13" s="29">
        <v>1</v>
      </c>
      <c r="J13" s="29">
        <v>0</v>
      </c>
      <c r="K13" s="30">
        <v>70</v>
      </c>
      <c r="L13" s="147"/>
      <c r="N13" s="34"/>
      <c r="O13" s="34"/>
      <c r="P13" s="34"/>
    </row>
    <row r="14" spans="2:16" ht="12.75" customHeight="1">
      <c r="B14" s="145"/>
      <c r="C14" s="20">
        <v>21</v>
      </c>
      <c r="D14" s="13" t="s">
        <v>28</v>
      </c>
      <c r="E14" s="29">
        <v>28</v>
      </c>
      <c r="F14" s="29">
        <v>24</v>
      </c>
      <c r="G14" s="29">
        <v>10</v>
      </c>
      <c r="H14" s="29">
        <v>3</v>
      </c>
      <c r="I14" s="29">
        <v>0</v>
      </c>
      <c r="J14" s="29">
        <v>0</v>
      </c>
      <c r="K14" s="30">
        <v>65</v>
      </c>
      <c r="L14" s="147"/>
      <c r="N14" s="34" t="s">
        <v>98</v>
      </c>
      <c r="O14" s="34"/>
      <c r="P14" s="34"/>
    </row>
    <row r="15" spans="2:14" ht="12.75" customHeight="1">
      <c r="B15" s="145"/>
      <c r="C15" s="20">
        <v>33</v>
      </c>
      <c r="D15" s="13" t="s">
        <v>31</v>
      </c>
      <c r="E15" s="29">
        <v>47</v>
      </c>
      <c r="F15" s="29">
        <v>67</v>
      </c>
      <c r="G15" s="29">
        <v>11</v>
      </c>
      <c r="H15" s="29">
        <v>6</v>
      </c>
      <c r="I15" s="29">
        <v>0</v>
      </c>
      <c r="J15" s="29">
        <v>0</v>
      </c>
      <c r="K15" s="30">
        <v>131</v>
      </c>
      <c r="L15" s="147"/>
      <c r="N15" s="31"/>
    </row>
    <row r="16" spans="2:14" ht="12.75" customHeight="1">
      <c r="B16" s="145"/>
      <c r="C16" s="20">
        <v>66</v>
      </c>
      <c r="D16" s="28" t="s">
        <v>12</v>
      </c>
      <c r="E16" s="29">
        <v>8</v>
      </c>
      <c r="F16" s="29">
        <v>20</v>
      </c>
      <c r="G16" s="29">
        <v>9</v>
      </c>
      <c r="H16" s="29">
        <v>2</v>
      </c>
      <c r="I16" s="29">
        <v>1</v>
      </c>
      <c r="J16" s="29">
        <v>0</v>
      </c>
      <c r="K16" s="30">
        <v>40</v>
      </c>
      <c r="L16" s="147"/>
      <c r="N16" s="31"/>
    </row>
    <row r="17" spans="2:14" ht="12.75" customHeight="1">
      <c r="B17" s="145" t="s">
        <v>34</v>
      </c>
      <c r="C17" s="20">
        <v>32</v>
      </c>
      <c r="D17" s="13" t="s">
        <v>35</v>
      </c>
      <c r="E17" s="29">
        <v>27</v>
      </c>
      <c r="F17" s="29">
        <v>87</v>
      </c>
      <c r="G17" s="29">
        <v>52</v>
      </c>
      <c r="H17" s="29">
        <v>25</v>
      </c>
      <c r="I17" s="29">
        <v>3</v>
      </c>
      <c r="J17" s="29">
        <v>0</v>
      </c>
      <c r="K17" s="30">
        <v>194</v>
      </c>
      <c r="L17" s="147">
        <f>SUM(K17:K21)</f>
        <v>1074</v>
      </c>
      <c r="N17" s="31"/>
    </row>
    <row r="18" spans="2:14" ht="12.75" customHeight="1">
      <c r="B18" s="145"/>
      <c r="C18" s="20">
        <v>31</v>
      </c>
      <c r="D18" s="13" t="s">
        <v>37</v>
      </c>
      <c r="E18" s="29">
        <v>68</v>
      </c>
      <c r="F18" s="29">
        <v>227</v>
      </c>
      <c r="G18" s="29">
        <v>179</v>
      </c>
      <c r="H18" s="29">
        <v>143</v>
      </c>
      <c r="I18" s="29">
        <v>40</v>
      </c>
      <c r="J18" s="29">
        <v>5</v>
      </c>
      <c r="K18" s="30">
        <v>662</v>
      </c>
      <c r="L18" s="147"/>
      <c r="N18" s="31"/>
    </row>
    <row r="19" spans="2:14" ht="12.75" customHeight="1">
      <c r="B19" s="145"/>
      <c r="C19" s="20">
        <v>91</v>
      </c>
      <c r="D19" s="13" t="s">
        <v>36</v>
      </c>
      <c r="E19" s="29">
        <v>0</v>
      </c>
      <c r="F19" s="29">
        <v>5</v>
      </c>
      <c r="G19" s="29">
        <v>9</v>
      </c>
      <c r="H19" s="29">
        <v>4</v>
      </c>
      <c r="I19" s="29">
        <v>1</v>
      </c>
      <c r="J19" s="29">
        <v>0</v>
      </c>
      <c r="K19" s="30">
        <v>19</v>
      </c>
      <c r="L19" s="147"/>
      <c r="N19" s="31"/>
    </row>
    <row r="20" spans="2:14" ht="12.75" customHeight="1">
      <c r="B20" s="145"/>
      <c r="C20" s="20">
        <v>92</v>
      </c>
      <c r="D20" s="13" t="s">
        <v>38</v>
      </c>
      <c r="E20" s="29">
        <v>9</v>
      </c>
      <c r="F20" s="29">
        <v>37</v>
      </c>
      <c r="G20" s="29">
        <v>31</v>
      </c>
      <c r="H20" s="29">
        <v>38</v>
      </c>
      <c r="I20" s="29">
        <v>7</v>
      </c>
      <c r="J20" s="29">
        <v>7</v>
      </c>
      <c r="K20" s="30">
        <v>129</v>
      </c>
      <c r="L20" s="147"/>
      <c r="N20" s="31"/>
    </row>
    <row r="21" spans="2:14" ht="12.75" customHeight="1">
      <c r="B21" s="145"/>
      <c r="C21" s="20">
        <v>99</v>
      </c>
      <c r="D21" s="13" t="s">
        <v>39</v>
      </c>
      <c r="E21" s="29">
        <v>15</v>
      </c>
      <c r="F21" s="29">
        <v>30</v>
      </c>
      <c r="G21" s="29">
        <v>13</v>
      </c>
      <c r="H21" s="29">
        <v>11</v>
      </c>
      <c r="I21" s="29">
        <v>1</v>
      </c>
      <c r="J21" s="29">
        <v>0</v>
      </c>
      <c r="K21" s="30">
        <v>70</v>
      </c>
      <c r="L21" s="147"/>
      <c r="N21" s="31"/>
    </row>
    <row r="22" spans="2:14" ht="12.75" customHeight="1">
      <c r="B22" s="145" t="s">
        <v>40</v>
      </c>
      <c r="C22" s="20">
        <v>13</v>
      </c>
      <c r="D22" s="13" t="s">
        <v>40</v>
      </c>
      <c r="E22" s="29">
        <v>40</v>
      </c>
      <c r="F22" s="29">
        <v>121</v>
      </c>
      <c r="G22" s="29">
        <v>109</v>
      </c>
      <c r="H22" s="29">
        <v>62</v>
      </c>
      <c r="I22" s="29">
        <v>17</v>
      </c>
      <c r="J22" s="29">
        <v>8</v>
      </c>
      <c r="K22" s="30">
        <v>357</v>
      </c>
      <c r="L22" s="147">
        <f>SUM(K22:K23)</f>
        <v>508</v>
      </c>
      <c r="N22" s="31"/>
    </row>
    <row r="23" spans="2:14" ht="12.75" customHeight="1">
      <c r="B23" s="145"/>
      <c r="C23" s="20">
        <v>38</v>
      </c>
      <c r="D23" s="13" t="s">
        <v>41</v>
      </c>
      <c r="E23" s="29">
        <v>17</v>
      </c>
      <c r="F23" s="29">
        <v>44</v>
      </c>
      <c r="G23" s="29">
        <v>56</v>
      </c>
      <c r="H23" s="29">
        <v>23</v>
      </c>
      <c r="I23" s="29">
        <v>8</v>
      </c>
      <c r="J23" s="29">
        <v>3</v>
      </c>
      <c r="K23" s="30">
        <v>151</v>
      </c>
      <c r="L23" s="147"/>
      <c r="N23" s="31"/>
    </row>
    <row r="24" spans="2:14" ht="12.75" customHeight="1">
      <c r="B24" s="26" t="s">
        <v>42</v>
      </c>
      <c r="C24" s="20">
        <v>14</v>
      </c>
      <c r="D24" s="13" t="s">
        <v>42</v>
      </c>
      <c r="E24" s="29">
        <v>30</v>
      </c>
      <c r="F24" s="29">
        <v>81</v>
      </c>
      <c r="G24" s="29">
        <v>45</v>
      </c>
      <c r="H24" s="29">
        <v>34</v>
      </c>
      <c r="I24" s="29">
        <v>9</v>
      </c>
      <c r="J24" s="29">
        <v>2</v>
      </c>
      <c r="K24" s="30">
        <v>201</v>
      </c>
      <c r="L24" s="32">
        <f>SUM(K24)</f>
        <v>201</v>
      </c>
      <c r="N24" s="31"/>
    </row>
    <row r="25" spans="2:14" ht="12.75" customHeight="1">
      <c r="B25" s="145" t="s">
        <v>43</v>
      </c>
      <c r="C25" s="20">
        <v>28</v>
      </c>
      <c r="D25" s="13" t="s">
        <v>44</v>
      </c>
      <c r="E25" s="29">
        <v>49</v>
      </c>
      <c r="F25" s="29">
        <v>114</v>
      </c>
      <c r="G25" s="29">
        <v>48</v>
      </c>
      <c r="H25" s="29">
        <v>16</v>
      </c>
      <c r="I25" s="29">
        <v>2</v>
      </c>
      <c r="J25" s="29">
        <v>1</v>
      </c>
      <c r="K25" s="30">
        <v>230</v>
      </c>
      <c r="L25" s="147">
        <f>SUM(K25:K29)</f>
        <v>660</v>
      </c>
      <c r="N25" s="31"/>
    </row>
    <row r="26" spans="2:14" ht="12.75" customHeight="1">
      <c r="B26" s="145"/>
      <c r="C26" s="20">
        <v>37</v>
      </c>
      <c r="D26" s="13" t="s">
        <v>45</v>
      </c>
      <c r="E26" s="29">
        <v>15</v>
      </c>
      <c r="F26" s="29">
        <v>35</v>
      </c>
      <c r="G26" s="29">
        <v>32</v>
      </c>
      <c r="H26" s="29">
        <v>20</v>
      </c>
      <c r="I26" s="29">
        <v>5</v>
      </c>
      <c r="J26" s="29">
        <v>0</v>
      </c>
      <c r="K26" s="30">
        <v>107</v>
      </c>
      <c r="L26" s="147"/>
      <c r="N26" s="31"/>
    </row>
    <row r="27" spans="2:14" ht="12.75" customHeight="1">
      <c r="B27" s="145"/>
      <c r="C27" s="20">
        <v>12</v>
      </c>
      <c r="D27" s="13" t="s">
        <v>46</v>
      </c>
      <c r="E27" s="29">
        <v>24</v>
      </c>
      <c r="F27" s="29">
        <v>61</v>
      </c>
      <c r="G27" s="29">
        <v>36</v>
      </c>
      <c r="H27" s="29">
        <v>16</v>
      </c>
      <c r="I27" s="29">
        <v>5</v>
      </c>
      <c r="J27" s="29">
        <v>1</v>
      </c>
      <c r="K27" s="30">
        <v>143</v>
      </c>
      <c r="L27" s="147"/>
      <c r="N27" s="31"/>
    </row>
    <row r="28" spans="2:14" ht="12.75" customHeight="1">
      <c r="B28" s="145"/>
      <c r="C28" s="20">
        <v>34</v>
      </c>
      <c r="D28" s="28" t="s">
        <v>48</v>
      </c>
      <c r="E28" s="29">
        <v>26</v>
      </c>
      <c r="F28" s="29">
        <v>35</v>
      </c>
      <c r="G28" s="29">
        <v>16</v>
      </c>
      <c r="H28" s="29">
        <v>7</v>
      </c>
      <c r="I28" s="29">
        <v>8</v>
      </c>
      <c r="J28" s="29">
        <v>1</v>
      </c>
      <c r="K28" s="30">
        <v>93</v>
      </c>
      <c r="L28" s="147"/>
      <c r="N28" s="31"/>
    </row>
    <row r="29" spans="2:14" ht="12.75" customHeight="1">
      <c r="B29" s="145"/>
      <c r="C29" s="20">
        <v>36</v>
      </c>
      <c r="D29" s="13" t="s">
        <v>47</v>
      </c>
      <c r="E29" s="29">
        <v>11</v>
      </c>
      <c r="F29" s="29">
        <v>24</v>
      </c>
      <c r="G29" s="29">
        <v>26</v>
      </c>
      <c r="H29" s="29">
        <v>23</v>
      </c>
      <c r="I29" s="29">
        <v>2</v>
      </c>
      <c r="J29" s="29">
        <v>1</v>
      </c>
      <c r="K29" s="30">
        <v>87</v>
      </c>
      <c r="L29" s="147"/>
      <c r="N29" s="31"/>
    </row>
    <row r="30" spans="2:14" ht="12.75">
      <c r="B30" s="145" t="s">
        <v>49</v>
      </c>
      <c r="C30" s="20">
        <v>53</v>
      </c>
      <c r="D30" s="13" t="s">
        <v>50</v>
      </c>
      <c r="E30" s="29">
        <v>3</v>
      </c>
      <c r="F30" s="29">
        <v>4</v>
      </c>
      <c r="G30" s="29">
        <v>13</v>
      </c>
      <c r="H30" s="29">
        <v>4</v>
      </c>
      <c r="I30" s="29">
        <v>2</v>
      </c>
      <c r="J30" s="29">
        <v>1</v>
      </c>
      <c r="K30" s="30">
        <v>27</v>
      </c>
      <c r="L30" s="147">
        <f>SUM(K30:K36)</f>
        <v>735</v>
      </c>
      <c r="N30" s="31"/>
    </row>
    <row r="31" spans="2:14" ht="12.75">
      <c r="B31" s="145"/>
      <c r="C31" s="20">
        <v>86</v>
      </c>
      <c r="D31" s="13" t="s">
        <v>53</v>
      </c>
      <c r="E31" s="29">
        <v>17</v>
      </c>
      <c r="F31" s="29">
        <v>41</v>
      </c>
      <c r="G31" s="29">
        <v>24</v>
      </c>
      <c r="H31" s="29">
        <v>23</v>
      </c>
      <c r="I31" s="29">
        <v>5</v>
      </c>
      <c r="J31" s="29">
        <v>1</v>
      </c>
      <c r="K31" s="30">
        <v>111</v>
      </c>
      <c r="L31" s="147"/>
      <c r="N31" s="31"/>
    </row>
    <row r="32" spans="2:14" ht="12.75">
      <c r="B32" s="145"/>
      <c r="C32" s="20">
        <v>22</v>
      </c>
      <c r="D32" s="13" t="s">
        <v>58</v>
      </c>
      <c r="E32" s="29">
        <v>27</v>
      </c>
      <c r="F32" s="29">
        <v>55</v>
      </c>
      <c r="G32" s="29">
        <v>28</v>
      </c>
      <c r="H32" s="29">
        <v>3</v>
      </c>
      <c r="I32" s="29">
        <v>0</v>
      </c>
      <c r="J32" s="29">
        <v>0</v>
      </c>
      <c r="K32" s="30">
        <v>113</v>
      </c>
      <c r="L32" s="147"/>
      <c r="N32" s="31"/>
    </row>
    <row r="33" spans="2:14" ht="12.75">
      <c r="B33" s="145"/>
      <c r="C33" s="20">
        <v>23</v>
      </c>
      <c r="D33" s="13" t="s">
        <v>59</v>
      </c>
      <c r="E33" s="29">
        <v>47</v>
      </c>
      <c r="F33" s="29">
        <v>96</v>
      </c>
      <c r="G33" s="29">
        <v>73</v>
      </c>
      <c r="H33" s="29">
        <v>21</v>
      </c>
      <c r="I33" s="29">
        <v>4</v>
      </c>
      <c r="J33" s="29">
        <v>0</v>
      </c>
      <c r="K33" s="30">
        <v>241</v>
      </c>
      <c r="L33" s="147"/>
      <c r="N33" s="31"/>
    </row>
    <row r="34" spans="2:14" ht="12.75">
      <c r="B34" s="145"/>
      <c r="C34" s="20">
        <v>25</v>
      </c>
      <c r="D34" s="28" t="s">
        <v>63</v>
      </c>
      <c r="E34" s="29">
        <v>23</v>
      </c>
      <c r="F34" s="29">
        <v>46</v>
      </c>
      <c r="G34" s="29">
        <v>34</v>
      </c>
      <c r="H34" s="29">
        <v>8</v>
      </c>
      <c r="I34" s="29">
        <v>2</v>
      </c>
      <c r="J34" s="29">
        <v>0</v>
      </c>
      <c r="K34" s="30">
        <v>113</v>
      </c>
      <c r="L34" s="147"/>
      <c r="N34" s="31"/>
    </row>
    <row r="35" spans="2:14" ht="12.75">
      <c r="B35" s="145"/>
      <c r="C35" s="20">
        <v>89</v>
      </c>
      <c r="D35" s="13" t="s">
        <v>51</v>
      </c>
      <c r="E35" s="29">
        <v>0</v>
      </c>
      <c r="F35" s="29">
        <v>2</v>
      </c>
      <c r="G35" s="29">
        <v>0</v>
      </c>
      <c r="H35" s="29">
        <v>0</v>
      </c>
      <c r="I35" s="29">
        <v>0</v>
      </c>
      <c r="J35" s="29">
        <v>0</v>
      </c>
      <c r="K35" s="30">
        <v>2</v>
      </c>
      <c r="L35" s="147"/>
      <c r="N35" s="31"/>
    </row>
    <row r="36" spans="2:14" ht="12.75">
      <c r="B36" s="145"/>
      <c r="C36" s="20">
        <v>24</v>
      </c>
      <c r="D36" s="13" t="s">
        <v>62</v>
      </c>
      <c r="E36" s="29">
        <v>28</v>
      </c>
      <c r="F36" s="29">
        <v>57</v>
      </c>
      <c r="G36" s="29">
        <v>33</v>
      </c>
      <c r="H36" s="29">
        <v>8</v>
      </c>
      <c r="I36" s="29">
        <v>1</v>
      </c>
      <c r="J36" s="29">
        <v>1</v>
      </c>
      <c r="K36" s="30">
        <v>128</v>
      </c>
      <c r="L36" s="147"/>
      <c r="N36" s="31"/>
    </row>
    <row r="37" spans="2:12" ht="12.75">
      <c r="B37" s="158" t="s">
        <v>9</v>
      </c>
      <c r="C37" s="159"/>
      <c r="D37" s="160"/>
      <c r="E37" s="114">
        <f aca="true" t="shared" si="0" ref="E37:L37">SUM(E6:E36)</f>
        <v>789</v>
      </c>
      <c r="F37" s="114">
        <f t="shared" si="0"/>
        <v>1708</v>
      </c>
      <c r="G37" s="114">
        <f t="shared" si="0"/>
        <v>1088</v>
      </c>
      <c r="H37" s="114">
        <f t="shared" si="0"/>
        <v>563</v>
      </c>
      <c r="I37" s="114">
        <f t="shared" si="0"/>
        <v>141</v>
      </c>
      <c r="J37" s="114">
        <f t="shared" si="0"/>
        <v>38</v>
      </c>
      <c r="K37" s="114">
        <f t="shared" si="0"/>
        <v>4327</v>
      </c>
      <c r="L37" s="114">
        <f t="shared" si="0"/>
        <v>4327</v>
      </c>
    </row>
    <row r="38" spans="5:10" ht="12.75">
      <c r="E38" s="33"/>
      <c r="F38" s="33"/>
      <c r="G38" s="33"/>
      <c r="H38" s="33"/>
      <c r="I38" s="33"/>
      <c r="J38" s="33"/>
    </row>
    <row r="39" ht="12.75">
      <c r="B39" s="16" t="s">
        <v>80</v>
      </c>
    </row>
    <row r="40" ht="12.75"/>
    <row r="41" ht="12.75"/>
    <row r="42" spans="2:12" ht="15.75">
      <c r="B42" s="142" t="s">
        <v>93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</row>
    <row r="43" spans="2:9" ht="12.75">
      <c r="B43" s="17"/>
      <c r="C43" s="17"/>
      <c r="D43" s="18"/>
      <c r="G43" s="19"/>
      <c r="I43" s="19"/>
    </row>
    <row r="44" spans="2:12" ht="12.75" customHeight="1">
      <c r="B44" s="143" t="s">
        <v>2</v>
      </c>
      <c r="C44" s="143" t="s">
        <v>3</v>
      </c>
      <c r="D44" s="143" t="s">
        <v>4</v>
      </c>
      <c r="E44" s="143" t="s">
        <v>85</v>
      </c>
      <c r="F44" s="143"/>
      <c r="G44" s="143"/>
      <c r="H44" s="143"/>
      <c r="I44" s="143"/>
      <c r="J44" s="143"/>
      <c r="K44" s="144" t="s">
        <v>9</v>
      </c>
      <c r="L44" s="144" t="s">
        <v>86</v>
      </c>
    </row>
    <row r="45" spans="2:12" ht="12.75">
      <c r="B45" s="143"/>
      <c r="C45" s="143"/>
      <c r="D45" s="143"/>
      <c r="E45" s="105" t="s">
        <v>87</v>
      </c>
      <c r="F45" s="105" t="s">
        <v>88</v>
      </c>
      <c r="G45" s="105" t="s">
        <v>89</v>
      </c>
      <c r="H45" s="105" t="s">
        <v>90</v>
      </c>
      <c r="I45" s="105" t="s">
        <v>91</v>
      </c>
      <c r="J45" s="105" t="s">
        <v>92</v>
      </c>
      <c r="K45" s="144"/>
      <c r="L45" s="144"/>
    </row>
    <row r="46" spans="2:12" ht="12.75">
      <c r="B46" s="26" t="s">
        <v>10</v>
      </c>
      <c r="C46" s="20">
        <v>68</v>
      </c>
      <c r="D46" s="13" t="s">
        <v>13</v>
      </c>
      <c r="E46" s="29">
        <v>22</v>
      </c>
      <c r="F46" s="29">
        <v>88</v>
      </c>
      <c r="G46" s="29">
        <v>42</v>
      </c>
      <c r="H46" s="29">
        <v>11</v>
      </c>
      <c r="I46" s="29">
        <v>1</v>
      </c>
      <c r="J46" s="29">
        <v>0</v>
      </c>
      <c r="K46" s="30">
        <f aca="true" t="shared" si="1" ref="K46:K77">SUM(E46:J46)</f>
        <v>164</v>
      </c>
      <c r="L46" s="27">
        <f>K46</f>
        <v>164</v>
      </c>
    </row>
    <row r="47" spans="2:12" ht="12.75">
      <c r="B47" s="145" t="s">
        <v>15</v>
      </c>
      <c r="C47" s="20">
        <v>27</v>
      </c>
      <c r="D47" s="13" t="s">
        <v>16</v>
      </c>
      <c r="E47" s="29">
        <v>35</v>
      </c>
      <c r="F47" s="29">
        <v>90</v>
      </c>
      <c r="G47" s="29">
        <v>36</v>
      </c>
      <c r="H47" s="29">
        <v>10</v>
      </c>
      <c r="I47" s="29">
        <v>2</v>
      </c>
      <c r="J47" s="29">
        <v>1</v>
      </c>
      <c r="K47" s="30">
        <f t="shared" si="1"/>
        <v>174</v>
      </c>
      <c r="L47" s="146">
        <f>SUM(K47:K49)</f>
        <v>315</v>
      </c>
    </row>
    <row r="48" spans="2:12" ht="12.75">
      <c r="B48" s="145"/>
      <c r="C48" s="20" t="s">
        <v>19</v>
      </c>
      <c r="D48" s="13" t="s">
        <v>82</v>
      </c>
      <c r="E48" s="29">
        <v>0</v>
      </c>
      <c r="F48" s="29">
        <v>62</v>
      </c>
      <c r="G48" s="29">
        <v>21</v>
      </c>
      <c r="H48" s="29">
        <v>10</v>
      </c>
      <c r="I48" s="29">
        <v>0</v>
      </c>
      <c r="J48" s="29">
        <v>0</v>
      </c>
      <c r="K48" s="30">
        <f t="shared" si="1"/>
        <v>93</v>
      </c>
      <c r="L48" s="146"/>
    </row>
    <row r="49" spans="2:12" ht="12.75">
      <c r="B49" s="145"/>
      <c r="C49" s="20" t="s">
        <v>17</v>
      </c>
      <c r="D49" s="25" t="s">
        <v>18</v>
      </c>
      <c r="E49" s="29">
        <v>11</v>
      </c>
      <c r="F49" s="29">
        <v>23</v>
      </c>
      <c r="G49" s="29">
        <v>8</v>
      </c>
      <c r="H49" s="29">
        <v>6</v>
      </c>
      <c r="I49" s="29">
        <v>0</v>
      </c>
      <c r="J49" s="29">
        <v>0</v>
      </c>
      <c r="K49" s="30">
        <f t="shared" si="1"/>
        <v>48</v>
      </c>
      <c r="L49" s="146"/>
    </row>
    <row r="50" spans="2:12" ht="12.75">
      <c r="B50" s="151" t="s">
        <v>23</v>
      </c>
      <c r="C50" s="20">
        <v>6</v>
      </c>
      <c r="D50" s="13" t="s">
        <v>24</v>
      </c>
      <c r="E50" s="29">
        <v>43</v>
      </c>
      <c r="F50" s="29">
        <v>80</v>
      </c>
      <c r="G50" s="29">
        <v>33</v>
      </c>
      <c r="H50" s="29">
        <v>15</v>
      </c>
      <c r="I50" s="29">
        <v>1</v>
      </c>
      <c r="J50" s="29">
        <v>0</v>
      </c>
      <c r="K50" s="30">
        <f t="shared" si="1"/>
        <v>172</v>
      </c>
      <c r="L50" s="154">
        <f>SUM(K50:K56)</f>
        <v>552</v>
      </c>
    </row>
    <row r="51" spans="2:12" ht="12.75">
      <c r="B51" s="152"/>
      <c r="C51" s="20">
        <v>9</v>
      </c>
      <c r="D51" s="13" t="s">
        <v>27</v>
      </c>
      <c r="E51" s="29">
        <v>28</v>
      </c>
      <c r="F51" s="29">
        <v>29</v>
      </c>
      <c r="G51" s="29">
        <v>13</v>
      </c>
      <c r="H51" s="29">
        <v>1</v>
      </c>
      <c r="I51" s="29">
        <v>0</v>
      </c>
      <c r="J51" s="29">
        <v>0</v>
      </c>
      <c r="K51" s="30">
        <f t="shared" si="1"/>
        <v>71</v>
      </c>
      <c r="L51" s="155"/>
    </row>
    <row r="52" spans="2:12" ht="12.75">
      <c r="B52" s="152"/>
      <c r="C52" s="20">
        <v>21</v>
      </c>
      <c r="D52" s="13" t="s">
        <v>28</v>
      </c>
      <c r="E52" s="29">
        <v>22</v>
      </c>
      <c r="F52" s="29">
        <v>24</v>
      </c>
      <c r="G52" s="29">
        <v>6</v>
      </c>
      <c r="H52" s="29">
        <v>3</v>
      </c>
      <c r="I52" s="29">
        <v>0</v>
      </c>
      <c r="J52" s="29">
        <v>0</v>
      </c>
      <c r="K52" s="30">
        <f t="shared" si="1"/>
        <v>55</v>
      </c>
      <c r="L52" s="155"/>
    </row>
    <row r="53" spans="2:12" ht="12.75">
      <c r="B53" s="152"/>
      <c r="C53" s="20">
        <v>33</v>
      </c>
      <c r="D53" s="13" t="s">
        <v>31</v>
      </c>
      <c r="E53" s="29">
        <v>39</v>
      </c>
      <c r="F53" s="29">
        <v>63</v>
      </c>
      <c r="G53" s="29">
        <v>28</v>
      </c>
      <c r="H53" s="29">
        <v>14</v>
      </c>
      <c r="I53" s="29">
        <v>1</v>
      </c>
      <c r="J53" s="29">
        <v>0</v>
      </c>
      <c r="K53" s="30">
        <f t="shared" si="1"/>
        <v>145</v>
      </c>
      <c r="L53" s="155"/>
    </row>
    <row r="54" spans="2:12" ht="12.75">
      <c r="B54" s="152"/>
      <c r="C54" s="20" t="s">
        <v>29</v>
      </c>
      <c r="D54" s="25" t="s">
        <v>30</v>
      </c>
      <c r="E54" s="29">
        <v>20</v>
      </c>
      <c r="F54" s="29">
        <v>8</v>
      </c>
      <c r="G54" s="29">
        <v>0</v>
      </c>
      <c r="H54" s="29">
        <v>0</v>
      </c>
      <c r="I54" s="29">
        <v>0</v>
      </c>
      <c r="J54" s="29">
        <v>0</v>
      </c>
      <c r="K54" s="30">
        <f t="shared" si="1"/>
        <v>28</v>
      </c>
      <c r="L54" s="155"/>
    </row>
    <row r="55" spans="2:12" ht="12.75">
      <c r="B55" s="152"/>
      <c r="C55" s="29" t="s">
        <v>32</v>
      </c>
      <c r="D55" s="13" t="s">
        <v>33</v>
      </c>
      <c r="E55" s="29">
        <v>30</v>
      </c>
      <c r="F55" s="29">
        <v>12</v>
      </c>
      <c r="G55" s="29">
        <v>6</v>
      </c>
      <c r="H55" s="29">
        <v>0</v>
      </c>
      <c r="I55" s="29">
        <v>0</v>
      </c>
      <c r="J55" s="29">
        <v>0</v>
      </c>
      <c r="K55" s="30">
        <f t="shared" si="1"/>
        <v>48</v>
      </c>
      <c r="L55" s="155"/>
    </row>
    <row r="56" spans="2:12" ht="12.75">
      <c r="B56" s="153"/>
      <c r="C56" s="26" t="s">
        <v>25</v>
      </c>
      <c r="D56" s="13" t="s">
        <v>26</v>
      </c>
      <c r="E56" s="29">
        <v>11</v>
      </c>
      <c r="F56" s="29">
        <v>15</v>
      </c>
      <c r="G56" s="29">
        <v>1</v>
      </c>
      <c r="H56" s="29">
        <v>6</v>
      </c>
      <c r="I56" s="29">
        <v>0</v>
      </c>
      <c r="J56" s="29">
        <v>0</v>
      </c>
      <c r="K56" s="30">
        <f t="shared" si="1"/>
        <v>33</v>
      </c>
      <c r="L56" s="156"/>
    </row>
    <row r="57" spans="2:12" ht="12.75">
      <c r="B57" s="145" t="s">
        <v>34</v>
      </c>
      <c r="C57" s="20">
        <v>32</v>
      </c>
      <c r="D57" s="13" t="s">
        <v>35</v>
      </c>
      <c r="E57" s="29">
        <v>33</v>
      </c>
      <c r="F57" s="29">
        <v>100</v>
      </c>
      <c r="G57" s="29">
        <v>53</v>
      </c>
      <c r="H57" s="29">
        <v>11</v>
      </c>
      <c r="I57" s="29">
        <v>0</v>
      </c>
      <c r="J57" s="29">
        <v>1</v>
      </c>
      <c r="K57" s="30">
        <f t="shared" si="1"/>
        <v>198</v>
      </c>
      <c r="L57" s="146">
        <f>SUM(K57:K61)</f>
        <v>963</v>
      </c>
    </row>
    <row r="58" spans="2:12" ht="12.75">
      <c r="B58" s="145"/>
      <c r="C58" s="20">
        <v>31</v>
      </c>
      <c r="D58" s="13" t="s">
        <v>37</v>
      </c>
      <c r="E58" s="29">
        <v>62</v>
      </c>
      <c r="F58" s="29">
        <v>206</v>
      </c>
      <c r="G58" s="29">
        <v>146</v>
      </c>
      <c r="H58" s="29">
        <v>115</v>
      </c>
      <c r="I58" s="29">
        <v>24</v>
      </c>
      <c r="J58" s="29">
        <v>5</v>
      </c>
      <c r="K58" s="30">
        <f t="shared" si="1"/>
        <v>558</v>
      </c>
      <c r="L58" s="147"/>
    </row>
    <row r="59" spans="2:12" ht="12.75">
      <c r="B59" s="145"/>
      <c r="C59" s="20">
        <v>91</v>
      </c>
      <c r="D59" s="13" t="s">
        <v>36</v>
      </c>
      <c r="E59" s="29">
        <v>1</v>
      </c>
      <c r="F59" s="29">
        <v>5</v>
      </c>
      <c r="G59" s="29">
        <v>7</v>
      </c>
      <c r="H59" s="29">
        <v>14</v>
      </c>
      <c r="I59" s="29">
        <v>2</v>
      </c>
      <c r="J59" s="29">
        <v>0</v>
      </c>
      <c r="K59" s="30">
        <f t="shared" si="1"/>
        <v>29</v>
      </c>
      <c r="L59" s="147"/>
    </row>
    <row r="60" spans="2:12" ht="12.75">
      <c r="B60" s="145"/>
      <c r="C60" s="20">
        <v>92</v>
      </c>
      <c r="D60" s="13" t="s">
        <v>38</v>
      </c>
      <c r="E60" s="29">
        <v>9</v>
      </c>
      <c r="F60" s="29">
        <v>29</v>
      </c>
      <c r="G60" s="29">
        <v>27</v>
      </c>
      <c r="H60" s="29">
        <v>30</v>
      </c>
      <c r="I60" s="29">
        <v>6</v>
      </c>
      <c r="J60" s="29">
        <v>6</v>
      </c>
      <c r="K60" s="30">
        <f t="shared" si="1"/>
        <v>107</v>
      </c>
      <c r="L60" s="147"/>
    </row>
    <row r="61" spans="2:12" ht="12.75">
      <c r="B61" s="145"/>
      <c r="C61" s="20">
        <v>99</v>
      </c>
      <c r="D61" s="13" t="s">
        <v>39</v>
      </c>
      <c r="E61" s="29">
        <v>4</v>
      </c>
      <c r="F61" s="29">
        <v>38</v>
      </c>
      <c r="G61" s="29">
        <v>15</v>
      </c>
      <c r="H61" s="29">
        <v>13</v>
      </c>
      <c r="I61" s="29">
        <v>1</v>
      </c>
      <c r="J61" s="29">
        <v>0</v>
      </c>
      <c r="K61" s="30">
        <f t="shared" si="1"/>
        <v>71</v>
      </c>
      <c r="L61" s="147"/>
    </row>
    <row r="62" spans="2:12" ht="12.75">
      <c r="B62" s="145" t="s">
        <v>40</v>
      </c>
      <c r="C62" s="20">
        <v>13</v>
      </c>
      <c r="D62" s="13" t="s">
        <v>40</v>
      </c>
      <c r="E62" s="29">
        <v>38</v>
      </c>
      <c r="F62" s="29">
        <v>90</v>
      </c>
      <c r="G62" s="29">
        <v>62</v>
      </c>
      <c r="H62" s="29">
        <v>25</v>
      </c>
      <c r="I62" s="29">
        <v>8</v>
      </c>
      <c r="J62" s="29">
        <v>4</v>
      </c>
      <c r="K62" s="30">
        <f t="shared" si="1"/>
        <v>227</v>
      </c>
      <c r="L62" s="146">
        <f>SUM(K62:K63)</f>
        <v>400</v>
      </c>
    </row>
    <row r="63" spans="2:12" ht="12.75">
      <c r="B63" s="145"/>
      <c r="C63" s="20">
        <v>38</v>
      </c>
      <c r="D63" s="13" t="s">
        <v>41</v>
      </c>
      <c r="E63" s="29">
        <v>19</v>
      </c>
      <c r="F63" s="29">
        <v>54</v>
      </c>
      <c r="G63" s="29">
        <v>64</v>
      </c>
      <c r="H63" s="29">
        <v>31</v>
      </c>
      <c r="I63" s="29">
        <v>5</v>
      </c>
      <c r="J63" s="29">
        <v>0</v>
      </c>
      <c r="K63" s="30">
        <f t="shared" si="1"/>
        <v>173</v>
      </c>
      <c r="L63" s="147"/>
    </row>
    <row r="64" spans="2:12" ht="12.75">
      <c r="B64" s="26" t="s">
        <v>42</v>
      </c>
      <c r="C64" s="20">
        <v>14</v>
      </c>
      <c r="D64" s="13" t="s">
        <v>42</v>
      </c>
      <c r="E64" s="29">
        <v>24</v>
      </c>
      <c r="F64" s="29">
        <v>61</v>
      </c>
      <c r="G64" s="29">
        <v>30</v>
      </c>
      <c r="H64" s="29">
        <v>17</v>
      </c>
      <c r="I64" s="29">
        <v>5</v>
      </c>
      <c r="J64" s="29">
        <v>3</v>
      </c>
      <c r="K64" s="30">
        <f t="shared" si="1"/>
        <v>140</v>
      </c>
      <c r="L64" s="27">
        <f>SUM(K64)</f>
        <v>140</v>
      </c>
    </row>
    <row r="65" spans="2:12" ht="12.75">
      <c r="B65" s="145" t="s">
        <v>43</v>
      </c>
      <c r="C65" s="20">
        <v>28</v>
      </c>
      <c r="D65" s="13" t="s">
        <v>44</v>
      </c>
      <c r="E65" s="29">
        <v>24</v>
      </c>
      <c r="F65" s="29">
        <v>81</v>
      </c>
      <c r="G65" s="29">
        <v>40</v>
      </c>
      <c r="H65" s="29">
        <v>23</v>
      </c>
      <c r="I65" s="29">
        <v>3</v>
      </c>
      <c r="J65" s="29">
        <v>2</v>
      </c>
      <c r="K65" s="30">
        <f t="shared" si="1"/>
        <v>173</v>
      </c>
      <c r="L65" s="146">
        <f>SUM(K65:K68)</f>
        <v>416</v>
      </c>
    </row>
    <row r="66" spans="2:12" ht="12.75">
      <c r="B66" s="145"/>
      <c r="C66" s="20">
        <v>37</v>
      </c>
      <c r="D66" s="13" t="s">
        <v>45</v>
      </c>
      <c r="E66" s="29">
        <v>4</v>
      </c>
      <c r="F66" s="29">
        <v>32</v>
      </c>
      <c r="G66" s="29">
        <v>15</v>
      </c>
      <c r="H66" s="29">
        <v>16</v>
      </c>
      <c r="I66" s="29">
        <v>2</v>
      </c>
      <c r="J66" s="29">
        <v>0</v>
      </c>
      <c r="K66" s="30">
        <f t="shared" si="1"/>
        <v>69</v>
      </c>
      <c r="L66" s="147"/>
    </row>
    <row r="67" spans="2:12" ht="12.75">
      <c r="B67" s="145"/>
      <c r="C67" s="20">
        <v>12</v>
      </c>
      <c r="D67" s="13" t="s">
        <v>46</v>
      </c>
      <c r="E67" s="29">
        <v>27</v>
      </c>
      <c r="F67" s="29">
        <v>46</v>
      </c>
      <c r="G67" s="29">
        <v>23</v>
      </c>
      <c r="H67" s="29">
        <v>8</v>
      </c>
      <c r="I67" s="29">
        <v>1</v>
      </c>
      <c r="J67" s="29">
        <v>0</v>
      </c>
      <c r="K67" s="30">
        <f t="shared" si="1"/>
        <v>105</v>
      </c>
      <c r="L67" s="147"/>
    </row>
    <row r="68" spans="2:12" ht="12.75">
      <c r="B68" s="145"/>
      <c r="C68" s="20">
        <v>36</v>
      </c>
      <c r="D68" s="13" t="s">
        <v>47</v>
      </c>
      <c r="E68" s="29">
        <v>10</v>
      </c>
      <c r="F68" s="29">
        <v>22</v>
      </c>
      <c r="G68" s="29">
        <v>19</v>
      </c>
      <c r="H68" s="29">
        <v>14</v>
      </c>
      <c r="I68" s="29">
        <v>3</v>
      </c>
      <c r="J68" s="29">
        <v>1</v>
      </c>
      <c r="K68" s="30">
        <f t="shared" si="1"/>
        <v>69</v>
      </c>
      <c r="L68" s="147"/>
    </row>
    <row r="69" spans="2:12" ht="12.75">
      <c r="B69" s="145" t="s">
        <v>49</v>
      </c>
      <c r="C69" s="20">
        <v>53</v>
      </c>
      <c r="D69" s="13" t="s">
        <v>50</v>
      </c>
      <c r="E69" s="29">
        <v>2</v>
      </c>
      <c r="F69" s="29">
        <v>6</v>
      </c>
      <c r="G69" s="29">
        <v>13</v>
      </c>
      <c r="H69" s="29">
        <v>5</v>
      </c>
      <c r="I69" s="29">
        <v>0</v>
      </c>
      <c r="J69" s="29">
        <v>0</v>
      </c>
      <c r="K69" s="30">
        <f t="shared" si="1"/>
        <v>26</v>
      </c>
      <c r="L69" s="146">
        <f>SUM(K69:K77)</f>
        <v>998</v>
      </c>
    </row>
    <row r="70" spans="2:12" ht="12.75">
      <c r="B70" s="145"/>
      <c r="C70" s="20">
        <v>16</v>
      </c>
      <c r="D70" s="13" t="s">
        <v>52</v>
      </c>
      <c r="E70" s="29">
        <v>23</v>
      </c>
      <c r="F70" s="29">
        <v>50</v>
      </c>
      <c r="G70" s="29">
        <v>34</v>
      </c>
      <c r="H70" s="29">
        <v>5</v>
      </c>
      <c r="I70" s="29">
        <v>0</v>
      </c>
      <c r="J70" s="29">
        <v>0</v>
      </c>
      <c r="K70" s="30">
        <f t="shared" si="1"/>
        <v>112</v>
      </c>
      <c r="L70" s="147"/>
    </row>
    <row r="71" spans="2:12" ht="12.75">
      <c r="B71" s="145"/>
      <c r="C71" s="20">
        <v>86</v>
      </c>
      <c r="D71" s="13" t="s">
        <v>53</v>
      </c>
      <c r="E71" s="29">
        <v>14</v>
      </c>
      <c r="F71" s="29">
        <v>33</v>
      </c>
      <c r="G71" s="29">
        <v>35</v>
      </c>
      <c r="H71" s="29">
        <v>15</v>
      </c>
      <c r="I71" s="29">
        <v>5</v>
      </c>
      <c r="J71" s="29">
        <v>0</v>
      </c>
      <c r="K71" s="30">
        <f t="shared" si="1"/>
        <v>102</v>
      </c>
      <c r="L71" s="147"/>
    </row>
    <row r="72" spans="2:12" ht="12.75">
      <c r="B72" s="145"/>
      <c r="C72" s="3" t="s">
        <v>54</v>
      </c>
      <c r="D72" s="4" t="s">
        <v>55</v>
      </c>
      <c r="E72" s="29">
        <v>45</v>
      </c>
      <c r="F72" s="29">
        <v>87</v>
      </c>
      <c r="G72" s="29">
        <v>20</v>
      </c>
      <c r="H72" s="29">
        <v>11</v>
      </c>
      <c r="I72" s="29">
        <v>2</v>
      </c>
      <c r="J72" s="29">
        <v>1</v>
      </c>
      <c r="K72" s="30">
        <f t="shared" si="1"/>
        <v>166</v>
      </c>
      <c r="L72" s="147"/>
    </row>
    <row r="73" spans="2:12" ht="12.75">
      <c r="B73" s="145"/>
      <c r="C73" s="3" t="s">
        <v>56</v>
      </c>
      <c r="D73" s="4" t="s">
        <v>57</v>
      </c>
      <c r="E73" s="29">
        <v>31</v>
      </c>
      <c r="F73" s="29">
        <v>27</v>
      </c>
      <c r="G73" s="29">
        <v>9</v>
      </c>
      <c r="H73" s="29">
        <v>9</v>
      </c>
      <c r="I73" s="29">
        <v>0</v>
      </c>
      <c r="J73" s="29">
        <v>0</v>
      </c>
      <c r="K73" s="30">
        <f t="shared" si="1"/>
        <v>76</v>
      </c>
      <c r="L73" s="147"/>
    </row>
    <row r="74" spans="2:12" ht="12.75">
      <c r="B74" s="145"/>
      <c r="C74" s="20">
        <v>22</v>
      </c>
      <c r="D74" s="13" t="s">
        <v>58</v>
      </c>
      <c r="E74" s="29">
        <v>34</v>
      </c>
      <c r="F74" s="29">
        <v>74</v>
      </c>
      <c r="G74" s="29">
        <v>30</v>
      </c>
      <c r="H74" s="29">
        <v>7</v>
      </c>
      <c r="I74" s="29">
        <v>0</v>
      </c>
      <c r="J74" s="29">
        <v>0</v>
      </c>
      <c r="K74" s="30">
        <f t="shared" si="1"/>
        <v>145</v>
      </c>
      <c r="L74" s="147"/>
    </row>
    <row r="75" spans="2:12" ht="12.75">
      <c r="B75" s="145"/>
      <c r="C75" s="20">
        <v>23</v>
      </c>
      <c r="D75" s="13" t="s">
        <v>59</v>
      </c>
      <c r="E75" s="29">
        <v>51</v>
      </c>
      <c r="F75" s="29">
        <v>105</v>
      </c>
      <c r="G75" s="29">
        <v>53</v>
      </c>
      <c r="H75" s="29">
        <v>20</v>
      </c>
      <c r="I75" s="29">
        <v>4</v>
      </c>
      <c r="J75" s="29">
        <v>0</v>
      </c>
      <c r="K75" s="30">
        <f t="shared" si="1"/>
        <v>233</v>
      </c>
      <c r="L75" s="147"/>
    </row>
    <row r="76" spans="2:12" ht="12.75">
      <c r="B76" s="145"/>
      <c r="C76" s="20" t="s">
        <v>60</v>
      </c>
      <c r="D76" s="13" t="s">
        <v>61</v>
      </c>
      <c r="E76" s="29">
        <v>6</v>
      </c>
      <c r="F76" s="29">
        <v>33</v>
      </c>
      <c r="G76" s="29">
        <v>0</v>
      </c>
      <c r="H76" s="29">
        <v>2</v>
      </c>
      <c r="I76" s="29">
        <v>0</v>
      </c>
      <c r="J76" s="29">
        <v>0</v>
      </c>
      <c r="K76" s="30">
        <f t="shared" si="1"/>
        <v>41</v>
      </c>
      <c r="L76" s="147"/>
    </row>
    <row r="77" spans="2:12" ht="12.75">
      <c r="B77" s="145"/>
      <c r="C77" s="20">
        <v>24</v>
      </c>
      <c r="D77" s="13" t="s">
        <v>62</v>
      </c>
      <c r="E77" s="29">
        <v>23</v>
      </c>
      <c r="F77" s="29">
        <v>49</v>
      </c>
      <c r="G77" s="29">
        <v>21</v>
      </c>
      <c r="H77" s="29">
        <v>3</v>
      </c>
      <c r="I77" s="29">
        <v>1</v>
      </c>
      <c r="J77" s="29">
        <v>0</v>
      </c>
      <c r="K77" s="30">
        <f t="shared" si="1"/>
        <v>97</v>
      </c>
      <c r="L77" s="147"/>
    </row>
    <row r="78" spans="2:12" ht="12.75">
      <c r="B78" s="158" t="s">
        <v>9</v>
      </c>
      <c r="C78" s="159"/>
      <c r="D78" s="160"/>
      <c r="E78" s="114">
        <f aca="true" t="shared" si="2" ref="E78:L78">SUM(E46:E77)</f>
        <v>745</v>
      </c>
      <c r="F78" s="114">
        <f t="shared" si="2"/>
        <v>1722</v>
      </c>
      <c r="G78" s="114">
        <f t="shared" si="2"/>
        <v>910</v>
      </c>
      <c r="H78" s="114">
        <f t="shared" si="2"/>
        <v>470</v>
      </c>
      <c r="I78" s="114">
        <f t="shared" si="2"/>
        <v>77</v>
      </c>
      <c r="J78" s="114">
        <f t="shared" si="2"/>
        <v>24</v>
      </c>
      <c r="K78" s="114">
        <f t="shared" si="2"/>
        <v>3948</v>
      </c>
      <c r="L78" s="114">
        <f t="shared" si="2"/>
        <v>3948</v>
      </c>
    </row>
    <row r="79" spans="5:10" ht="12.75">
      <c r="E79" s="33"/>
      <c r="F79" s="33"/>
      <c r="G79" s="33"/>
      <c r="H79" s="33"/>
      <c r="I79" s="33"/>
      <c r="J79" s="33"/>
    </row>
    <row r="80" ht="12.75">
      <c r="B80" s="16" t="s">
        <v>80</v>
      </c>
    </row>
    <row r="81" ht="12.75"/>
    <row r="82" ht="12.75"/>
    <row r="83" ht="12.75"/>
    <row r="84" ht="12.75"/>
    <row r="85" ht="12.75"/>
    <row r="86" ht="12.75"/>
    <row r="87" ht="12.75"/>
    <row r="88" ht="12.75"/>
  </sheetData>
  <sheetProtection password="CD78" sheet="1" objects="1" scenarios="1"/>
  <mergeCells count="43">
    <mergeCell ref="B65:B68"/>
    <mergeCell ref="L65:L68"/>
    <mergeCell ref="B69:B77"/>
    <mergeCell ref="L69:L77"/>
    <mergeCell ref="B78:D78"/>
    <mergeCell ref="N2:P3"/>
    <mergeCell ref="B50:B56"/>
    <mergeCell ref="L50:L56"/>
    <mergeCell ref="B57:B61"/>
    <mergeCell ref="L57:L61"/>
    <mergeCell ref="B30:B36"/>
    <mergeCell ref="L30:L36"/>
    <mergeCell ref="B37:D37"/>
    <mergeCell ref="B17:B21"/>
    <mergeCell ref="L17:L21"/>
    <mergeCell ref="B22:B23"/>
    <mergeCell ref="L22:L23"/>
    <mergeCell ref="B25:B29"/>
    <mergeCell ref="L25:L29"/>
    <mergeCell ref="B6:B8"/>
    <mergeCell ref="L6:L8"/>
    <mergeCell ref="B62:B63"/>
    <mergeCell ref="L62:L63"/>
    <mergeCell ref="B42:L42"/>
    <mergeCell ref="B44:B45"/>
    <mergeCell ref="E44:J44"/>
    <mergeCell ref="K44:K45"/>
    <mergeCell ref="B47:B49"/>
    <mergeCell ref="L47:L49"/>
    <mergeCell ref="C44:C45"/>
    <mergeCell ref="D44:D45"/>
    <mergeCell ref="L44:L45"/>
    <mergeCell ref="B9:B10"/>
    <mergeCell ref="L9:L10"/>
    <mergeCell ref="B12:B16"/>
    <mergeCell ref="L12:L16"/>
    <mergeCell ref="B2:L2"/>
    <mergeCell ref="B4:B5"/>
    <mergeCell ref="C4:C5"/>
    <mergeCell ref="D4:D5"/>
    <mergeCell ref="E4:J4"/>
    <mergeCell ref="K4:K5"/>
    <mergeCell ref="L4:L5"/>
  </mergeCells>
  <conditionalFormatting sqref="C6:C7">
    <cfRule type="duplicateValues" priority="3" dxfId="11">
      <formula>AND(COUNTIF($C$6:$C$7,C6)&gt;1,NOT(ISBLANK(C6)))</formula>
    </cfRule>
  </conditionalFormatting>
  <conditionalFormatting sqref="C8:C36">
    <cfRule type="duplicateValues" priority="19" dxfId="11">
      <formula>AND(COUNTIF($C$8:$C$36,C8)&gt;1,NOT(ISBLANK(C8)))</formula>
    </cfRule>
  </conditionalFormatting>
  <conditionalFormatting sqref="C46:C77">
    <cfRule type="duplicateValues" priority="52" dxfId="11">
      <formula>AND(COUNTIF($C$46:$C$77,C46)&gt;1,NOT(ISBLANK(C46)))</formula>
    </cfRule>
  </conditionalFormatting>
  <printOptions/>
  <pageMargins left="0.7" right="0.7" top="0.75" bottom="0.75" header="0.3" footer="0.3"/>
  <pageSetup orientation="portrait" paperSize="9"/>
  <ignoredErrors>
    <ignoredError sqref="L6:L36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38"/>
  <sheetViews>
    <sheetView showGridLines="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4.7109375" style="17" customWidth="1"/>
    <col min="2" max="2" width="14.00390625" style="17" customWidth="1"/>
    <col min="3" max="3" width="21.00390625" style="17" bestFit="1" customWidth="1"/>
    <col min="4" max="4" width="5.421875" style="17" bestFit="1" customWidth="1"/>
    <col min="5" max="5" width="6.00390625" style="17" bestFit="1" customWidth="1"/>
    <col min="6" max="6" width="5.7109375" style="17" bestFit="1" customWidth="1"/>
    <col min="7" max="7" width="5.421875" style="17" bestFit="1" customWidth="1"/>
    <col min="8" max="8" width="6.00390625" style="17" bestFit="1" customWidth="1"/>
    <col min="9" max="9" width="6.140625" style="17" bestFit="1" customWidth="1"/>
    <col min="10" max="10" width="10.7109375" style="17" customWidth="1"/>
    <col min="11" max="11" width="16.00390625" style="17" customWidth="1"/>
    <col min="12" max="14" width="11.421875" style="17" customWidth="1"/>
    <col min="15" max="15" width="10.7109375" style="17" customWidth="1"/>
    <col min="16" max="16" width="14.140625" style="17" customWidth="1"/>
    <col min="17" max="17" width="5.421875" style="17" bestFit="1" customWidth="1"/>
    <col min="18" max="18" width="6.7109375" style="17" bestFit="1" customWidth="1"/>
    <col min="19" max="19" width="5.421875" style="17" bestFit="1" customWidth="1"/>
    <col min="20" max="20" width="6.7109375" style="17" bestFit="1" customWidth="1"/>
    <col min="21" max="21" width="5.421875" style="17" bestFit="1" customWidth="1"/>
    <col min="22" max="22" width="6.7109375" style="17" bestFit="1" customWidth="1"/>
    <col min="23" max="23" width="5.421875" style="17" bestFit="1" customWidth="1"/>
    <col min="24" max="24" width="6.7109375" style="17" bestFit="1" customWidth="1"/>
    <col min="25" max="25" width="5.421875" style="17" bestFit="1" customWidth="1"/>
    <col min="26" max="26" width="6.7109375" style="17" bestFit="1" customWidth="1"/>
    <col min="27" max="27" width="5.421875" style="17" bestFit="1" customWidth="1"/>
    <col min="28" max="28" width="6.7109375" style="17" bestFit="1" customWidth="1"/>
    <col min="29" max="29" width="5.421875" style="17" bestFit="1" customWidth="1"/>
    <col min="30" max="30" width="6.7109375" style="17" bestFit="1" customWidth="1"/>
    <col min="31" max="31" width="5.421875" style="17" bestFit="1" customWidth="1"/>
    <col min="32" max="32" width="6.7109375" style="17" bestFit="1" customWidth="1"/>
    <col min="33" max="33" width="5.421875" style="17" bestFit="1" customWidth="1"/>
    <col min="34" max="34" width="6.7109375" style="17" bestFit="1" customWidth="1"/>
    <col min="35" max="35" width="4.7109375" style="17" customWidth="1"/>
    <col min="36" max="255" width="11.421875" style="17" hidden="1" customWidth="1"/>
    <col min="256" max="16384" width="4.7109375" style="17" hidden="1" customWidth="1"/>
  </cols>
  <sheetData>
    <row r="1" spans="16:34" ht="12.75" customHeight="1"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2:34" ht="15.75">
      <c r="B2" s="142" t="s">
        <v>99</v>
      </c>
      <c r="C2" s="142"/>
      <c r="D2" s="142"/>
      <c r="E2" s="142"/>
      <c r="F2" s="142"/>
      <c r="G2" s="142"/>
      <c r="H2" s="142"/>
      <c r="I2" s="142"/>
      <c r="K2" s="162" t="s">
        <v>100</v>
      </c>
      <c r="L2" s="162"/>
      <c r="M2" s="162"/>
      <c r="N2" s="162"/>
      <c r="P2" s="172" t="s">
        <v>141</v>
      </c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</row>
    <row r="3" spans="11:34" ht="12.75">
      <c r="K3" s="163"/>
      <c r="L3" s="163"/>
      <c r="M3" s="163"/>
      <c r="N3" s="163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2:34" ht="12.75">
      <c r="B4" s="143" t="s">
        <v>101</v>
      </c>
      <c r="C4" s="143" t="s">
        <v>102</v>
      </c>
      <c r="D4" s="143" t="s">
        <v>96</v>
      </c>
      <c r="E4" s="143"/>
      <c r="F4" s="164"/>
      <c r="G4" s="150" t="s">
        <v>97</v>
      </c>
      <c r="H4" s="143"/>
      <c r="I4" s="143"/>
      <c r="P4" s="171" t="s">
        <v>101</v>
      </c>
      <c r="Q4" s="171">
        <v>2002</v>
      </c>
      <c r="R4" s="171"/>
      <c r="S4" s="171">
        <v>2003</v>
      </c>
      <c r="T4" s="171"/>
      <c r="U4" s="171">
        <v>2004</v>
      </c>
      <c r="V4" s="171"/>
      <c r="W4" s="171">
        <v>2005</v>
      </c>
      <c r="X4" s="171"/>
      <c r="Y4" s="171">
        <v>2006</v>
      </c>
      <c r="Z4" s="171"/>
      <c r="AA4" s="171">
        <v>2007</v>
      </c>
      <c r="AB4" s="171"/>
      <c r="AC4" s="171">
        <v>2008</v>
      </c>
      <c r="AD4" s="171"/>
      <c r="AE4" s="171">
        <v>2009</v>
      </c>
      <c r="AF4" s="171"/>
      <c r="AG4" s="171">
        <v>2010</v>
      </c>
      <c r="AH4" s="171"/>
    </row>
    <row r="5" spans="2:34" ht="12.75">
      <c r="B5" s="143"/>
      <c r="C5" s="143"/>
      <c r="D5" s="111" t="s">
        <v>103</v>
      </c>
      <c r="E5" s="111" t="s">
        <v>9</v>
      </c>
      <c r="F5" s="112" t="s">
        <v>104</v>
      </c>
      <c r="G5" s="113" t="s">
        <v>103</v>
      </c>
      <c r="H5" s="111" t="s">
        <v>9</v>
      </c>
      <c r="I5" s="111" t="s">
        <v>104</v>
      </c>
      <c r="K5" s="111" t="s">
        <v>101</v>
      </c>
      <c r="L5" s="111" t="s">
        <v>5</v>
      </c>
      <c r="M5" s="111" t="s">
        <v>6</v>
      </c>
      <c r="N5" s="111" t="s">
        <v>9</v>
      </c>
      <c r="P5" s="171"/>
      <c r="Q5" s="118" t="s">
        <v>142</v>
      </c>
      <c r="R5" s="118" t="s">
        <v>104</v>
      </c>
      <c r="S5" s="118" t="s">
        <v>142</v>
      </c>
      <c r="T5" s="118" t="s">
        <v>104</v>
      </c>
      <c r="U5" s="118" t="s">
        <v>142</v>
      </c>
      <c r="V5" s="118" t="s">
        <v>104</v>
      </c>
      <c r="W5" s="118" t="s">
        <v>142</v>
      </c>
      <c r="X5" s="118" t="s">
        <v>104</v>
      </c>
      <c r="Y5" s="118" t="s">
        <v>142</v>
      </c>
      <c r="Z5" s="118" t="s">
        <v>104</v>
      </c>
      <c r="AA5" s="118" t="s">
        <v>142</v>
      </c>
      <c r="AB5" s="118" t="s">
        <v>104</v>
      </c>
      <c r="AC5" s="118" t="s">
        <v>142</v>
      </c>
      <c r="AD5" s="118" t="s">
        <v>104</v>
      </c>
      <c r="AE5" s="118" t="s">
        <v>142</v>
      </c>
      <c r="AF5" s="118" t="s">
        <v>104</v>
      </c>
      <c r="AG5" s="118" t="s">
        <v>142</v>
      </c>
      <c r="AH5" s="118" t="s">
        <v>104</v>
      </c>
    </row>
    <row r="6" spans="2:34" ht="12.75">
      <c r="B6" s="165" t="s">
        <v>105</v>
      </c>
      <c r="C6" s="37" t="s">
        <v>106</v>
      </c>
      <c r="D6" s="29">
        <v>11</v>
      </c>
      <c r="E6" s="165">
        <f>SUM(D6:D7)</f>
        <v>45</v>
      </c>
      <c r="F6" s="166">
        <f>E6/$E$35</f>
        <v>0.010399815114397967</v>
      </c>
      <c r="G6" s="38">
        <v>11</v>
      </c>
      <c r="H6" s="165">
        <f>SUM(G6:G7)</f>
        <v>40</v>
      </c>
      <c r="I6" s="166">
        <f>H6/$G$35</f>
        <v>0.010131712259371834</v>
      </c>
      <c r="J6" s="161"/>
      <c r="K6" s="39" t="s">
        <v>105</v>
      </c>
      <c r="L6" s="40">
        <f>E6</f>
        <v>45</v>
      </c>
      <c r="M6" s="40">
        <f>H6</f>
        <v>40</v>
      </c>
      <c r="N6" s="22">
        <f aca="true" t="shared" si="0" ref="N6:N11">SUM(L6:M6)</f>
        <v>85</v>
      </c>
      <c r="P6" s="39" t="s">
        <v>108</v>
      </c>
      <c r="Q6" s="52">
        <v>23</v>
      </c>
      <c r="R6" s="53">
        <v>0.008270406328658756</v>
      </c>
      <c r="S6" s="52">
        <v>41</v>
      </c>
      <c r="T6" s="53">
        <v>0.006189613526570048</v>
      </c>
      <c r="U6" s="52">
        <v>56</v>
      </c>
      <c r="V6" s="53">
        <v>0.010245151847786316</v>
      </c>
      <c r="W6" s="52">
        <v>65</v>
      </c>
      <c r="X6" s="53">
        <v>0.009943399112742848</v>
      </c>
      <c r="Y6" s="52">
        <v>72</v>
      </c>
      <c r="Z6" s="53">
        <v>0.011152416356877323</v>
      </c>
      <c r="AA6" s="52">
        <v>73</v>
      </c>
      <c r="AB6" s="53">
        <v>0.010505108648726436</v>
      </c>
      <c r="AC6" s="52">
        <v>80</v>
      </c>
      <c r="AD6" s="53">
        <v>0.010954402300424482</v>
      </c>
      <c r="AE6" s="54">
        <v>193</v>
      </c>
      <c r="AF6" s="53">
        <v>0.0223768115942029</v>
      </c>
      <c r="AG6" s="54">
        <v>184</v>
      </c>
      <c r="AH6" s="53">
        <v>0.022235649546827795</v>
      </c>
    </row>
    <row r="7" spans="2:34" ht="12.75">
      <c r="B7" s="165"/>
      <c r="C7" s="37" t="s">
        <v>107</v>
      </c>
      <c r="D7" s="29">
        <v>34</v>
      </c>
      <c r="E7" s="165"/>
      <c r="F7" s="166"/>
      <c r="G7" s="38">
        <v>29</v>
      </c>
      <c r="H7" s="165"/>
      <c r="I7" s="166"/>
      <c r="J7" s="161"/>
      <c r="K7" s="39" t="s">
        <v>108</v>
      </c>
      <c r="L7" s="40">
        <f>E8</f>
        <v>108</v>
      </c>
      <c r="M7" s="40">
        <f>H8</f>
        <v>76</v>
      </c>
      <c r="N7" s="22">
        <f t="shared" si="0"/>
        <v>184</v>
      </c>
      <c r="P7" s="43" t="s">
        <v>111</v>
      </c>
      <c r="Q7" s="52">
        <v>5</v>
      </c>
      <c r="R7" s="53">
        <v>0.0017979144192736426</v>
      </c>
      <c r="S7" s="52">
        <v>25</v>
      </c>
      <c r="T7" s="53">
        <v>0.0037741545893719805</v>
      </c>
      <c r="U7" s="52">
        <v>23</v>
      </c>
      <c r="V7" s="53">
        <v>0.004207830223197951</v>
      </c>
      <c r="W7" s="52">
        <v>28</v>
      </c>
      <c r="X7" s="53">
        <v>0.004283310387027689</v>
      </c>
      <c r="Y7" s="52">
        <v>89</v>
      </c>
      <c r="Z7" s="53">
        <v>0.013785625774473358</v>
      </c>
      <c r="AA7" s="52">
        <v>116</v>
      </c>
      <c r="AB7" s="53">
        <v>0.01669304935962009</v>
      </c>
      <c r="AC7" s="52">
        <v>56</v>
      </c>
      <c r="AD7" s="53">
        <v>0.0076680816102971385</v>
      </c>
      <c r="AE7" s="54">
        <v>87</v>
      </c>
      <c r="AF7" s="53">
        <v>0.01008695652173913</v>
      </c>
      <c r="AG7" s="54">
        <v>31</v>
      </c>
      <c r="AH7" s="53">
        <v>0.0037462235649546828</v>
      </c>
    </row>
    <row r="8" spans="2:34" ht="12.75">
      <c r="B8" s="165" t="s">
        <v>108</v>
      </c>
      <c r="C8" s="37" t="s">
        <v>109</v>
      </c>
      <c r="D8" s="29">
        <v>17</v>
      </c>
      <c r="E8" s="165">
        <f>SUM(D8:D14)</f>
        <v>108</v>
      </c>
      <c r="F8" s="166">
        <f>E8/$E$35</f>
        <v>0.02495955627455512</v>
      </c>
      <c r="G8" s="38">
        <v>9</v>
      </c>
      <c r="H8" s="165">
        <f>SUM(G8:G14)</f>
        <v>76</v>
      </c>
      <c r="I8" s="166">
        <f>H8/$G$35</f>
        <v>0.019250253292806486</v>
      </c>
      <c r="J8" s="41"/>
      <c r="K8" s="43" t="s">
        <v>111</v>
      </c>
      <c r="L8" s="40">
        <f>E15</f>
        <v>19</v>
      </c>
      <c r="M8" s="40">
        <f>H15</f>
        <v>12</v>
      </c>
      <c r="N8" s="22">
        <f t="shared" si="0"/>
        <v>31</v>
      </c>
      <c r="P8" s="39" t="s">
        <v>113</v>
      </c>
      <c r="Q8" s="52">
        <v>380</v>
      </c>
      <c r="R8" s="53">
        <v>0.13664149586479685</v>
      </c>
      <c r="S8" s="52">
        <v>1281</v>
      </c>
      <c r="T8" s="53">
        <v>0.1933876811594203</v>
      </c>
      <c r="U8" s="52">
        <v>1043</v>
      </c>
      <c r="V8" s="53">
        <v>0.19081595316502012</v>
      </c>
      <c r="W8" s="52">
        <v>1387</v>
      </c>
      <c r="X8" s="53">
        <v>0.21217683952883587</v>
      </c>
      <c r="Y8" s="52">
        <v>1416</v>
      </c>
      <c r="Z8" s="53">
        <v>0.21933085501858737</v>
      </c>
      <c r="AA8" s="52">
        <v>1555</v>
      </c>
      <c r="AB8" s="53">
        <v>0.22377320477766585</v>
      </c>
      <c r="AC8" s="52">
        <v>1638</v>
      </c>
      <c r="AD8" s="53">
        <v>0.2242913871011913</v>
      </c>
      <c r="AE8" s="54">
        <v>1677</v>
      </c>
      <c r="AF8" s="53">
        <v>0.19443478260869565</v>
      </c>
      <c r="AG8" s="54">
        <v>1575</v>
      </c>
      <c r="AH8" s="53">
        <v>0.1903323262839879</v>
      </c>
    </row>
    <row r="9" spans="2:34" ht="15">
      <c r="B9" s="165"/>
      <c r="C9" s="37" t="s">
        <v>110</v>
      </c>
      <c r="D9" s="29">
        <v>5</v>
      </c>
      <c r="E9" s="165"/>
      <c r="F9" s="166"/>
      <c r="G9" s="38">
        <v>4</v>
      </c>
      <c r="H9" s="165"/>
      <c r="I9" s="166"/>
      <c r="J9" s="42"/>
      <c r="K9" s="39" t="s">
        <v>113</v>
      </c>
      <c r="L9" s="40">
        <f>E23</f>
        <v>809</v>
      </c>
      <c r="M9" s="40">
        <f>H23</f>
        <v>766</v>
      </c>
      <c r="N9" s="22">
        <f t="shared" si="0"/>
        <v>1575</v>
      </c>
      <c r="P9" s="39" t="s">
        <v>115</v>
      </c>
      <c r="Q9" s="169">
        <v>55</v>
      </c>
      <c r="R9" s="167">
        <v>0.019777058612010068</v>
      </c>
      <c r="S9" s="169">
        <v>113</v>
      </c>
      <c r="T9" s="167">
        <v>0.017059178743961352</v>
      </c>
      <c r="U9" s="169">
        <v>117</v>
      </c>
      <c r="V9" s="167">
        <v>0.021405049396267837</v>
      </c>
      <c r="W9" s="169">
        <v>138</v>
      </c>
      <c r="X9" s="167">
        <v>0.021110601193207894</v>
      </c>
      <c r="Y9" s="169">
        <v>160</v>
      </c>
      <c r="Z9" s="167">
        <v>0.024783147459727387</v>
      </c>
      <c r="AA9" s="169">
        <v>193</v>
      </c>
      <c r="AB9" s="167">
        <v>0.02777378040005756</v>
      </c>
      <c r="AC9" s="169">
        <v>194</v>
      </c>
      <c r="AD9" s="167">
        <v>0.026564425578529373</v>
      </c>
      <c r="AE9" s="54">
        <v>78</v>
      </c>
      <c r="AF9" s="53">
        <v>0.009043478260869564</v>
      </c>
      <c r="AG9" s="54">
        <v>19</v>
      </c>
      <c r="AH9" s="53">
        <v>0.00229607250755287</v>
      </c>
    </row>
    <row r="10" spans="2:34" ht="15">
      <c r="B10" s="165"/>
      <c r="C10" s="37" t="s">
        <v>112</v>
      </c>
      <c r="D10" s="29">
        <v>16</v>
      </c>
      <c r="E10" s="165"/>
      <c r="F10" s="166"/>
      <c r="G10" s="38">
        <v>11</v>
      </c>
      <c r="H10" s="165"/>
      <c r="I10" s="166"/>
      <c r="J10" s="42"/>
      <c r="K10" s="39" t="s">
        <v>115</v>
      </c>
      <c r="L10" s="40">
        <f>E30</f>
        <v>12</v>
      </c>
      <c r="M10" s="40">
        <f>H30</f>
        <v>7</v>
      </c>
      <c r="N10" s="22">
        <f t="shared" si="0"/>
        <v>19</v>
      </c>
      <c r="P10" s="39" t="s">
        <v>105</v>
      </c>
      <c r="Q10" s="170"/>
      <c r="R10" s="168"/>
      <c r="S10" s="170"/>
      <c r="T10" s="168"/>
      <c r="U10" s="170"/>
      <c r="V10" s="168"/>
      <c r="W10" s="170"/>
      <c r="X10" s="168"/>
      <c r="Y10" s="170"/>
      <c r="Z10" s="168"/>
      <c r="AA10" s="170"/>
      <c r="AB10" s="168"/>
      <c r="AC10" s="170"/>
      <c r="AD10" s="168"/>
      <c r="AE10" s="54">
        <v>82</v>
      </c>
      <c r="AF10" s="53">
        <v>0.009507246376811595</v>
      </c>
      <c r="AG10" s="54">
        <v>85</v>
      </c>
      <c r="AH10" s="53">
        <v>0.01027190332326284</v>
      </c>
    </row>
    <row r="11" spans="2:34" ht="12.75">
      <c r="B11" s="165"/>
      <c r="C11" s="37" t="s">
        <v>114</v>
      </c>
      <c r="D11" s="29">
        <v>25</v>
      </c>
      <c r="E11" s="165"/>
      <c r="F11" s="166"/>
      <c r="G11" s="38">
        <v>21</v>
      </c>
      <c r="H11" s="165"/>
      <c r="I11" s="166"/>
      <c r="J11" s="41"/>
      <c r="K11" s="39" t="s">
        <v>117</v>
      </c>
      <c r="L11" s="40">
        <f>E34</f>
        <v>3334</v>
      </c>
      <c r="M11" s="40">
        <f>H34</f>
        <v>3047</v>
      </c>
      <c r="N11" s="22">
        <f t="shared" si="0"/>
        <v>6381</v>
      </c>
      <c r="P11" s="39" t="s">
        <v>117</v>
      </c>
      <c r="Q11" s="52">
        <v>2318</v>
      </c>
      <c r="R11" s="53">
        <v>0.8335131247752607</v>
      </c>
      <c r="S11" s="52">
        <v>5164</v>
      </c>
      <c r="T11" s="53">
        <v>0.7795893719806763</v>
      </c>
      <c r="U11" s="52">
        <v>4227</v>
      </c>
      <c r="V11" s="53">
        <v>0.7733260153677278</v>
      </c>
      <c r="W11" s="52">
        <v>4919</v>
      </c>
      <c r="X11" s="53">
        <v>0.7524858497781857</v>
      </c>
      <c r="Y11" s="52">
        <v>4719</v>
      </c>
      <c r="Z11" s="53">
        <v>0.7309479553903345</v>
      </c>
      <c r="AA11" s="52">
        <v>5012</v>
      </c>
      <c r="AB11" s="53">
        <v>0.7212548568139301</v>
      </c>
      <c r="AC11" s="52">
        <v>5335</v>
      </c>
      <c r="AD11" s="53">
        <v>0.7305217034095577</v>
      </c>
      <c r="AE11" s="54">
        <v>6508</v>
      </c>
      <c r="AF11" s="53">
        <v>0.7545507246376811</v>
      </c>
      <c r="AG11" s="54">
        <v>6381</v>
      </c>
      <c r="AH11" s="53">
        <v>0.771117824773414</v>
      </c>
    </row>
    <row r="12" spans="2:34" ht="15">
      <c r="B12" s="165"/>
      <c r="C12" s="37" t="s">
        <v>116</v>
      </c>
      <c r="D12" s="29">
        <v>9</v>
      </c>
      <c r="E12" s="165"/>
      <c r="F12" s="166"/>
      <c r="G12" s="38">
        <v>5</v>
      </c>
      <c r="H12" s="165"/>
      <c r="I12" s="166"/>
      <c r="J12" s="42"/>
      <c r="K12" s="111" t="s">
        <v>9</v>
      </c>
      <c r="L12" s="114">
        <f>SUM(L6:L11)</f>
        <v>4327</v>
      </c>
      <c r="M12" s="114">
        <f>SUM(M6:M11)</f>
        <v>3948</v>
      </c>
      <c r="N12" s="114">
        <f>SUM(N6:N11)</f>
        <v>8275</v>
      </c>
      <c r="P12" s="118" t="s">
        <v>9</v>
      </c>
      <c r="Q12" s="119">
        <v>2781</v>
      </c>
      <c r="R12" s="120">
        <v>1</v>
      </c>
      <c r="S12" s="119">
        <v>6624</v>
      </c>
      <c r="T12" s="120">
        <v>1</v>
      </c>
      <c r="U12" s="119">
        <v>5466</v>
      </c>
      <c r="V12" s="120">
        <v>1</v>
      </c>
      <c r="W12" s="119">
        <v>6537</v>
      </c>
      <c r="X12" s="120">
        <v>1</v>
      </c>
      <c r="Y12" s="119">
        <v>6456</v>
      </c>
      <c r="Z12" s="120">
        <v>1</v>
      </c>
      <c r="AA12" s="119">
        <v>6949</v>
      </c>
      <c r="AB12" s="120">
        <v>1</v>
      </c>
      <c r="AC12" s="119">
        <v>7303</v>
      </c>
      <c r="AD12" s="120">
        <v>1</v>
      </c>
      <c r="AE12" s="119">
        <v>8625</v>
      </c>
      <c r="AF12" s="120">
        <v>1</v>
      </c>
      <c r="AG12" s="119">
        <v>8275</v>
      </c>
      <c r="AH12" s="120">
        <v>1</v>
      </c>
    </row>
    <row r="13" spans="2:34" ht="15">
      <c r="B13" s="165"/>
      <c r="C13" s="37" t="s">
        <v>118</v>
      </c>
      <c r="D13" s="29">
        <v>4</v>
      </c>
      <c r="E13" s="165"/>
      <c r="F13" s="166"/>
      <c r="G13" s="38"/>
      <c r="H13" s="165"/>
      <c r="I13" s="166"/>
      <c r="J13" s="42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2:34" ht="15">
      <c r="B14" s="165"/>
      <c r="C14" s="37" t="s">
        <v>119</v>
      </c>
      <c r="D14" s="29">
        <v>32</v>
      </c>
      <c r="E14" s="165"/>
      <c r="F14" s="166"/>
      <c r="G14" s="38">
        <v>26</v>
      </c>
      <c r="H14" s="165"/>
      <c r="I14" s="166"/>
      <c r="J14" s="42"/>
      <c r="K14" s="44" t="s">
        <v>98</v>
      </c>
      <c r="P14" s="55" t="s">
        <v>98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2:10" ht="15">
      <c r="B15" s="165" t="s">
        <v>111</v>
      </c>
      <c r="C15" s="37" t="s">
        <v>120</v>
      </c>
      <c r="D15" s="29">
        <v>2</v>
      </c>
      <c r="E15" s="165">
        <f>SUM(D15:D22)</f>
        <v>19</v>
      </c>
      <c r="F15" s="166">
        <f>E15/$E$35</f>
        <v>0.004391033048301364</v>
      </c>
      <c r="G15" s="38"/>
      <c r="H15" s="165">
        <f>SUM(G15:G22)</f>
        <v>12</v>
      </c>
      <c r="I15" s="166">
        <f>H15/$G$35</f>
        <v>0.00303951367781155</v>
      </c>
      <c r="J15" s="42"/>
    </row>
    <row r="16" spans="2:10" ht="15">
      <c r="B16" s="165"/>
      <c r="C16" s="37" t="s">
        <v>121</v>
      </c>
      <c r="D16" s="29">
        <v>2</v>
      </c>
      <c r="E16" s="165"/>
      <c r="F16" s="166"/>
      <c r="G16" s="38"/>
      <c r="H16" s="165"/>
      <c r="I16" s="166"/>
      <c r="J16" s="42"/>
    </row>
    <row r="17" spans="2:10" ht="15">
      <c r="B17" s="165"/>
      <c r="C17" s="37" t="s">
        <v>122</v>
      </c>
      <c r="D17" s="29">
        <v>3</v>
      </c>
      <c r="E17" s="165"/>
      <c r="F17" s="166"/>
      <c r="G17" s="38">
        <v>3</v>
      </c>
      <c r="H17" s="165"/>
      <c r="I17" s="166"/>
      <c r="J17" s="42"/>
    </row>
    <row r="18" spans="2:10" ht="12.75">
      <c r="B18" s="165"/>
      <c r="C18" s="37" t="s">
        <v>123</v>
      </c>
      <c r="D18" s="29">
        <v>3</v>
      </c>
      <c r="E18" s="165"/>
      <c r="F18" s="166"/>
      <c r="G18" s="38"/>
      <c r="H18" s="165"/>
      <c r="I18" s="166"/>
      <c r="J18" s="45"/>
    </row>
    <row r="19" spans="2:10" ht="15">
      <c r="B19" s="165"/>
      <c r="C19" s="37" t="s">
        <v>124</v>
      </c>
      <c r="D19" s="29">
        <v>1</v>
      </c>
      <c r="E19" s="165"/>
      <c r="F19" s="166"/>
      <c r="G19" s="38">
        <v>2</v>
      </c>
      <c r="H19" s="165"/>
      <c r="I19" s="166"/>
      <c r="J19" s="42"/>
    </row>
    <row r="20" spans="2:10" ht="15">
      <c r="B20" s="165"/>
      <c r="C20" s="37" t="s">
        <v>125</v>
      </c>
      <c r="D20" s="29">
        <v>2</v>
      </c>
      <c r="E20" s="165"/>
      <c r="F20" s="166"/>
      <c r="G20" s="38">
        <v>1</v>
      </c>
      <c r="H20" s="165"/>
      <c r="I20" s="166"/>
      <c r="J20" s="42"/>
    </row>
    <row r="21" spans="2:10" ht="15">
      <c r="B21" s="165"/>
      <c r="C21" s="37" t="s">
        <v>126</v>
      </c>
      <c r="D21" s="29">
        <v>2</v>
      </c>
      <c r="E21" s="165"/>
      <c r="F21" s="166"/>
      <c r="G21" s="38">
        <v>6</v>
      </c>
      <c r="H21" s="165"/>
      <c r="I21" s="166"/>
      <c r="J21" s="42"/>
    </row>
    <row r="22" spans="2:10" ht="15">
      <c r="B22" s="165"/>
      <c r="C22" s="37" t="s">
        <v>127</v>
      </c>
      <c r="D22" s="29">
        <v>4</v>
      </c>
      <c r="E22" s="165"/>
      <c r="F22" s="166"/>
      <c r="G22" s="38"/>
      <c r="H22" s="165"/>
      <c r="I22" s="166"/>
      <c r="J22" s="42"/>
    </row>
    <row r="23" spans="2:10" ht="15">
      <c r="B23" s="165" t="s">
        <v>113</v>
      </c>
      <c r="C23" s="37" t="s">
        <v>128</v>
      </c>
      <c r="D23" s="29">
        <v>6</v>
      </c>
      <c r="E23" s="165">
        <f>SUM(D23:D29)</f>
        <v>809</v>
      </c>
      <c r="F23" s="166">
        <f>E23/$E$35</f>
        <v>0.1869655650566212</v>
      </c>
      <c r="G23" s="38">
        <v>12</v>
      </c>
      <c r="H23" s="165">
        <f>SUM(G23:G29)</f>
        <v>766</v>
      </c>
      <c r="I23" s="166">
        <f>H23/$G$35</f>
        <v>0.1940222897669706</v>
      </c>
      <c r="J23" s="42"/>
    </row>
    <row r="24" spans="2:10" ht="15">
      <c r="B24" s="165"/>
      <c r="C24" s="37" t="s">
        <v>129</v>
      </c>
      <c r="D24" s="29">
        <v>170</v>
      </c>
      <c r="E24" s="165"/>
      <c r="F24" s="166"/>
      <c r="G24" s="38">
        <v>156</v>
      </c>
      <c r="H24" s="165"/>
      <c r="I24" s="166"/>
      <c r="J24" s="42"/>
    </row>
    <row r="25" spans="2:10" ht="15">
      <c r="B25" s="165"/>
      <c r="C25" s="37" t="s">
        <v>130</v>
      </c>
      <c r="D25" s="29">
        <v>42</v>
      </c>
      <c r="E25" s="165"/>
      <c r="F25" s="166"/>
      <c r="G25" s="38">
        <v>45</v>
      </c>
      <c r="H25" s="165"/>
      <c r="I25" s="166"/>
      <c r="J25" s="42"/>
    </row>
    <row r="26" spans="2:10" ht="12.75">
      <c r="B26" s="165"/>
      <c r="C26" s="37" t="s">
        <v>131</v>
      </c>
      <c r="D26" s="29">
        <v>17</v>
      </c>
      <c r="E26" s="165"/>
      <c r="F26" s="166"/>
      <c r="G26" s="38">
        <v>12</v>
      </c>
      <c r="H26" s="165"/>
      <c r="I26" s="166"/>
      <c r="J26" s="45"/>
    </row>
    <row r="27" spans="2:10" ht="15">
      <c r="B27" s="165"/>
      <c r="C27" s="37" t="s">
        <v>132</v>
      </c>
      <c r="D27" s="29">
        <v>106</v>
      </c>
      <c r="E27" s="165"/>
      <c r="F27" s="166"/>
      <c r="G27" s="38">
        <v>152</v>
      </c>
      <c r="H27" s="165"/>
      <c r="I27" s="166"/>
      <c r="J27" s="42"/>
    </row>
    <row r="28" spans="2:10" ht="15">
      <c r="B28" s="165"/>
      <c r="C28" s="37" t="s">
        <v>133</v>
      </c>
      <c r="D28" s="29">
        <v>85</v>
      </c>
      <c r="E28" s="165"/>
      <c r="F28" s="166"/>
      <c r="G28" s="38">
        <v>53</v>
      </c>
      <c r="H28" s="165"/>
      <c r="I28" s="166"/>
      <c r="J28" s="42"/>
    </row>
    <row r="29" spans="2:10" ht="15">
      <c r="B29" s="165"/>
      <c r="C29" s="37" t="s">
        <v>134</v>
      </c>
      <c r="D29" s="29">
        <v>383</v>
      </c>
      <c r="E29" s="165"/>
      <c r="F29" s="166"/>
      <c r="G29" s="38">
        <v>336</v>
      </c>
      <c r="H29" s="165"/>
      <c r="I29" s="166"/>
      <c r="J29" s="42"/>
    </row>
    <row r="30" spans="2:10" ht="15">
      <c r="B30" s="165" t="s">
        <v>115</v>
      </c>
      <c r="C30" s="37" t="s">
        <v>135</v>
      </c>
      <c r="D30" s="29">
        <v>1</v>
      </c>
      <c r="E30" s="165">
        <f>SUM(D30:D33)</f>
        <v>12</v>
      </c>
      <c r="F30" s="166">
        <f>E30/$E$35</f>
        <v>0.0027732840305061245</v>
      </c>
      <c r="G30" s="38">
        <v>2</v>
      </c>
      <c r="H30" s="165">
        <f>SUM(G30:G33)</f>
        <v>7</v>
      </c>
      <c r="I30" s="166">
        <f>H30/$G$35</f>
        <v>0.0017730496453900709</v>
      </c>
      <c r="J30" s="42"/>
    </row>
    <row r="31" spans="2:10" ht="15">
      <c r="B31" s="165"/>
      <c r="C31" s="37" t="s">
        <v>136</v>
      </c>
      <c r="D31" s="29">
        <v>2</v>
      </c>
      <c r="E31" s="165"/>
      <c r="F31" s="166"/>
      <c r="G31" s="38"/>
      <c r="H31" s="165"/>
      <c r="I31" s="166"/>
      <c r="J31" s="42"/>
    </row>
    <row r="32" spans="2:10" ht="15">
      <c r="B32" s="165"/>
      <c r="C32" s="37" t="s">
        <v>137</v>
      </c>
      <c r="D32" s="29">
        <v>2</v>
      </c>
      <c r="E32" s="165"/>
      <c r="F32" s="166"/>
      <c r="G32" s="38">
        <v>1</v>
      </c>
      <c r="H32" s="165"/>
      <c r="I32" s="166"/>
      <c r="J32" s="42"/>
    </row>
    <row r="33" spans="2:10" ht="12.75">
      <c r="B33" s="165"/>
      <c r="C33" s="37" t="s">
        <v>138</v>
      </c>
      <c r="D33" s="29">
        <v>7</v>
      </c>
      <c r="E33" s="165"/>
      <c r="F33" s="166"/>
      <c r="G33" s="38">
        <v>4</v>
      </c>
      <c r="H33" s="165"/>
      <c r="I33" s="166"/>
      <c r="J33" s="41"/>
    </row>
    <row r="34" spans="2:10" ht="15">
      <c r="B34" s="46" t="s">
        <v>117</v>
      </c>
      <c r="C34" s="37" t="s">
        <v>117</v>
      </c>
      <c r="D34" s="29">
        <v>3334</v>
      </c>
      <c r="E34" s="46">
        <f>D34</f>
        <v>3334</v>
      </c>
      <c r="F34" s="47">
        <f>E34/$E$35</f>
        <v>0.7705107464756182</v>
      </c>
      <c r="G34" s="38">
        <v>3047</v>
      </c>
      <c r="H34" s="46">
        <f>G34</f>
        <v>3047</v>
      </c>
      <c r="I34" s="47">
        <f>H34/$G$35</f>
        <v>0.7717831813576495</v>
      </c>
      <c r="J34" s="42"/>
    </row>
    <row r="35" spans="2:10" ht="15">
      <c r="B35" s="143" t="s">
        <v>9</v>
      </c>
      <c r="C35" s="143"/>
      <c r="D35" s="114">
        <f aca="true" t="shared" si="1" ref="D35:I35">SUM(D6:D34)</f>
        <v>4327</v>
      </c>
      <c r="E35" s="114">
        <f t="shared" si="1"/>
        <v>4327</v>
      </c>
      <c r="F35" s="115">
        <f t="shared" si="1"/>
        <v>1</v>
      </c>
      <c r="G35" s="116">
        <f t="shared" si="1"/>
        <v>3948</v>
      </c>
      <c r="H35" s="114">
        <f t="shared" si="1"/>
        <v>3948</v>
      </c>
      <c r="I35" s="117">
        <f t="shared" si="1"/>
        <v>1</v>
      </c>
      <c r="J35" s="48"/>
    </row>
    <row r="36" spans="9:10" ht="15">
      <c r="I36" s="49"/>
      <c r="J36" s="42"/>
    </row>
    <row r="37" spans="2:10" ht="12.75">
      <c r="B37" s="18" t="s">
        <v>98</v>
      </c>
      <c r="J37" s="50"/>
    </row>
    <row r="38" ht="12.75">
      <c r="B38" s="17" t="s">
        <v>139</v>
      </c>
    </row>
    <row r="39" ht="12.75" customHeight="1"/>
  </sheetData>
  <sheetProtection password="CD78" sheet="1" objects="1" scenarios="1"/>
  <mergeCells count="58">
    <mergeCell ref="P2:AH2"/>
    <mergeCell ref="P4:P5"/>
    <mergeCell ref="Q4:R4"/>
    <mergeCell ref="S4:T4"/>
    <mergeCell ref="U4:V4"/>
    <mergeCell ref="W4:X4"/>
    <mergeCell ref="AG4:AH4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AD9:AD10"/>
    <mergeCell ref="Y4:Z4"/>
    <mergeCell ref="AA4:AB4"/>
    <mergeCell ref="AC4:AD4"/>
    <mergeCell ref="AE4:AF4"/>
    <mergeCell ref="B35:C35"/>
    <mergeCell ref="Z9:Z10"/>
    <mergeCell ref="AA9:AA10"/>
    <mergeCell ref="AB9:AB10"/>
    <mergeCell ref="AC9:AC10"/>
    <mergeCell ref="B23:B29"/>
    <mergeCell ref="E23:E29"/>
    <mergeCell ref="F23:F29"/>
    <mergeCell ref="H23:H29"/>
    <mergeCell ref="I23:I29"/>
    <mergeCell ref="B30:B33"/>
    <mergeCell ref="E30:E33"/>
    <mergeCell ref="F30:F33"/>
    <mergeCell ref="H30:H33"/>
    <mergeCell ref="I30:I33"/>
    <mergeCell ref="B8:B14"/>
    <mergeCell ref="E8:E14"/>
    <mergeCell ref="F8:F14"/>
    <mergeCell ref="H8:H14"/>
    <mergeCell ref="I8:I14"/>
    <mergeCell ref="B15:B22"/>
    <mergeCell ref="E15:E22"/>
    <mergeCell ref="F15:F22"/>
    <mergeCell ref="H15:H22"/>
    <mergeCell ref="I15:I22"/>
    <mergeCell ref="J6:J7"/>
    <mergeCell ref="B2:I2"/>
    <mergeCell ref="K2:N3"/>
    <mergeCell ref="B4:B5"/>
    <mergeCell ref="C4:C5"/>
    <mergeCell ref="D4:F4"/>
    <mergeCell ref="G4:I4"/>
    <mergeCell ref="B6:B7"/>
    <mergeCell ref="E6:E7"/>
    <mergeCell ref="F6:F7"/>
    <mergeCell ref="H6:H7"/>
    <mergeCell ref="I6:I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N69"/>
  <sheetViews>
    <sheetView showGridLines="0" showZeros="0" zoomScalePageLayoutView="0" workbookViewId="0" topLeftCell="A46">
      <selection activeCell="A1" sqref="A1"/>
    </sheetView>
  </sheetViews>
  <sheetFormatPr defaultColWidth="0" defaultRowHeight="15" zeroHeight="1"/>
  <cols>
    <col min="1" max="1" width="4.7109375" style="17" customWidth="1"/>
    <col min="2" max="2" width="15.8515625" style="17" customWidth="1"/>
    <col min="3" max="20" width="3.57421875" style="17" bestFit="1" customWidth="1"/>
    <col min="21" max="21" width="2.7109375" style="17" bestFit="1" customWidth="1"/>
    <col min="22" max="25" width="3.57421875" style="17" bestFit="1" customWidth="1"/>
    <col min="26" max="26" width="2.7109375" style="17" bestFit="1" customWidth="1"/>
    <col min="27" max="28" width="3.57421875" style="17" bestFit="1" customWidth="1"/>
    <col min="29" max="29" width="2.7109375" style="17" bestFit="1" customWidth="1"/>
    <col min="30" max="30" width="3.421875" style="17" bestFit="1" customWidth="1"/>
    <col min="31" max="31" width="3.57421875" style="17" bestFit="1" customWidth="1"/>
    <col min="32" max="32" width="2.7109375" style="17" bestFit="1" customWidth="1"/>
    <col min="33" max="33" width="3.00390625" style="17" bestFit="1" customWidth="1"/>
    <col min="34" max="35" width="5.140625" style="17" bestFit="1" customWidth="1"/>
    <col min="36" max="36" width="3.00390625" style="17" bestFit="1" customWidth="1"/>
    <col min="37" max="37" width="2.7109375" style="17" bestFit="1" customWidth="1"/>
    <col min="38" max="38" width="39.57421875" style="17" bestFit="1" customWidth="1"/>
    <col min="39" max="39" width="3.421875" style="17" bestFit="1" customWidth="1"/>
    <col min="40" max="40" width="63.57421875" style="17" bestFit="1" customWidth="1"/>
    <col min="41" max="41" width="4.7109375" style="17" customWidth="1"/>
    <col min="42" max="16384" width="11.421875" style="17" hidden="1" customWidth="1"/>
  </cols>
  <sheetData>
    <row r="1" ht="12.75"/>
    <row r="2" spans="2:34" ht="15.75">
      <c r="B2" s="142" t="s">
        <v>144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ht="12.75"/>
    <row r="4" spans="2:40" ht="12.75">
      <c r="B4" s="175" t="s">
        <v>102</v>
      </c>
      <c r="C4" s="175" t="s">
        <v>145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 t="s">
        <v>9</v>
      </c>
      <c r="AK4" s="176" t="s">
        <v>146</v>
      </c>
      <c r="AL4" s="176"/>
      <c r="AM4" s="176"/>
      <c r="AN4" s="176"/>
    </row>
    <row r="5" spans="2:40" ht="15" customHeight="1">
      <c r="B5" s="175"/>
      <c r="C5" s="133">
        <v>1</v>
      </c>
      <c r="D5" s="133">
        <v>4</v>
      </c>
      <c r="E5" s="133">
        <v>6</v>
      </c>
      <c r="F5" s="133">
        <v>7</v>
      </c>
      <c r="G5" s="133">
        <v>9</v>
      </c>
      <c r="H5" s="133">
        <v>12</v>
      </c>
      <c r="I5" s="133">
        <v>13</v>
      </c>
      <c r="J5" s="133">
        <v>14</v>
      </c>
      <c r="K5" s="133">
        <v>21</v>
      </c>
      <c r="L5" s="133">
        <v>22</v>
      </c>
      <c r="M5" s="133">
        <v>23</v>
      </c>
      <c r="N5" s="133">
        <v>24</v>
      </c>
      <c r="O5" s="133">
        <v>25</v>
      </c>
      <c r="P5" s="133">
        <v>27</v>
      </c>
      <c r="Q5" s="133">
        <v>28</v>
      </c>
      <c r="R5" s="133">
        <v>31</v>
      </c>
      <c r="S5" s="133">
        <v>32</v>
      </c>
      <c r="T5" s="133">
        <v>33</v>
      </c>
      <c r="U5" s="133">
        <v>34</v>
      </c>
      <c r="V5" s="133">
        <v>36</v>
      </c>
      <c r="W5" s="133">
        <v>37</v>
      </c>
      <c r="X5" s="133">
        <v>38</v>
      </c>
      <c r="Y5" s="133">
        <v>53</v>
      </c>
      <c r="Z5" s="133">
        <v>66</v>
      </c>
      <c r="AA5" s="133">
        <v>68</v>
      </c>
      <c r="AB5" s="133">
        <v>86</v>
      </c>
      <c r="AC5" s="133">
        <v>89</v>
      </c>
      <c r="AD5" s="133">
        <v>91</v>
      </c>
      <c r="AE5" s="133">
        <v>92</v>
      </c>
      <c r="AF5" s="133">
        <v>99</v>
      </c>
      <c r="AG5" s="133" t="s">
        <v>17</v>
      </c>
      <c r="AH5" s="175"/>
      <c r="AK5" s="56">
        <v>1</v>
      </c>
      <c r="AL5" s="57" t="s">
        <v>69</v>
      </c>
      <c r="AM5" s="56">
        <v>32</v>
      </c>
      <c r="AN5" s="57" t="s">
        <v>35</v>
      </c>
    </row>
    <row r="6" spans="2:40" ht="12.75">
      <c r="B6" s="58" t="s">
        <v>128</v>
      </c>
      <c r="C6" s="60"/>
      <c r="D6" s="60">
        <v>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>
        <v>3</v>
      </c>
      <c r="S6" s="60">
        <v>1</v>
      </c>
      <c r="T6" s="60"/>
      <c r="U6" s="60"/>
      <c r="V6" s="60"/>
      <c r="W6" s="60">
        <v>1</v>
      </c>
      <c r="X6" s="60"/>
      <c r="Y6" s="60"/>
      <c r="Z6" s="60"/>
      <c r="AA6" s="60"/>
      <c r="AB6" s="60"/>
      <c r="AC6" s="60"/>
      <c r="AD6" s="60"/>
      <c r="AE6" s="60"/>
      <c r="AF6" s="60"/>
      <c r="AG6" s="60"/>
      <c r="AH6" s="59">
        <f>SUM(C6:AG6)</f>
        <v>6</v>
      </c>
      <c r="AK6" s="56">
        <v>4</v>
      </c>
      <c r="AL6" s="57" t="s">
        <v>70</v>
      </c>
      <c r="AM6" s="56">
        <v>33</v>
      </c>
      <c r="AN6" s="57" t="s">
        <v>31</v>
      </c>
    </row>
    <row r="7" spans="2:40" ht="12.75">
      <c r="B7" s="58" t="s">
        <v>135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>
        <v>1</v>
      </c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59">
        <f aca="true" t="shared" si="0" ref="AH7:AH34">SUM(C7:AG7)</f>
        <v>1</v>
      </c>
      <c r="AK7" s="56">
        <v>6</v>
      </c>
      <c r="AL7" s="57" t="s">
        <v>24</v>
      </c>
      <c r="AM7" s="59">
        <v>34</v>
      </c>
      <c r="AN7" s="58" t="s">
        <v>48</v>
      </c>
    </row>
    <row r="8" spans="2:40" ht="12.75">
      <c r="B8" s="58" t="s">
        <v>147</v>
      </c>
      <c r="C8" s="60"/>
      <c r="D8" s="60"/>
      <c r="E8" s="60"/>
      <c r="F8" s="60"/>
      <c r="G8" s="60"/>
      <c r="H8" s="60"/>
      <c r="I8" s="60">
        <v>1</v>
      </c>
      <c r="J8" s="60"/>
      <c r="K8" s="60"/>
      <c r="L8" s="60"/>
      <c r="M8" s="60"/>
      <c r="N8" s="60"/>
      <c r="O8" s="60">
        <v>1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59">
        <f t="shared" si="0"/>
        <v>2</v>
      </c>
      <c r="AK8" s="56">
        <v>7</v>
      </c>
      <c r="AL8" s="57" t="s">
        <v>73</v>
      </c>
      <c r="AM8" s="59">
        <v>36</v>
      </c>
      <c r="AN8" s="58" t="s">
        <v>47</v>
      </c>
    </row>
    <row r="9" spans="2:40" ht="12.75">
      <c r="B9" s="58" t="s">
        <v>148</v>
      </c>
      <c r="C9" s="60"/>
      <c r="D9" s="60">
        <v>1</v>
      </c>
      <c r="E9" s="60"/>
      <c r="F9" s="60"/>
      <c r="G9" s="60"/>
      <c r="H9" s="60"/>
      <c r="I9" s="60">
        <v>1</v>
      </c>
      <c r="J9" s="60"/>
      <c r="K9" s="60"/>
      <c r="L9" s="60"/>
      <c r="M9" s="60"/>
      <c r="N9" s="60"/>
      <c r="O9" s="60">
        <v>1</v>
      </c>
      <c r="P9" s="60">
        <v>1</v>
      </c>
      <c r="Q9" s="60">
        <v>1</v>
      </c>
      <c r="R9" s="60">
        <v>11</v>
      </c>
      <c r="S9" s="60"/>
      <c r="T9" s="60"/>
      <c r="U9" s="60"/>
      <c r="V9" s="60">
        <v>1</v>
      </c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59">
        <f t="shared" si="0"/>
        <v>17</v>
      </c>
      <c r="AK9" s="56">
        <v>9</v>
      </c>
      <c r="AL9" s="57" t="s">
        <v>27</v>
      </c>
      <c r="AM9" s="59">
        <v>37</v>
      </c>
      <c r="AN9" s="58" t="s">
        <v>45</v>
      </c>
    </row>
    <row r="10" spans="2:40" ht="12.75">
      <c r="B10" s="58" t="s">
        <v>149</v>
      </c>
      <c r="C10" s="60"/>
      <c r="D10" s="60"/>
      <c r="E10" s="60"/>
      <c r="F10" s="60"/>
      <c r="G10" s="60"/>
      <c r="H10" s="60">
        <v>1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>
        <v>1</v>
      </c>
      <c r="AB10" s="60"/>
      <c r="AC10" s="60"/>
      <c r="AD10" s="60"/>
      <c r="AE10" s="60"/>
      <c r="AF10" s="60"/>
      <c r="AG10" s="60"/>
      <c r="AH10" s="59">
        <f t="shared" si="0"/>
        <v>2</v>
      </c>
      <c r="AK10" s="59">
        <v>12</v>
      </c>
      <c r="AL10" s="58" t="s">
        <v>46</v>
      </c>
      <c r="AM10" s="59">
        <v>38</v>
      </c>
      <c r="AN10" s="58" t="s">
        <v>41</v>
      </c>
    </row>
    <row r="11" spans="2:40" ht="12.75">
      <c r="B11" s="58" t="s">
        <v>150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>
        <v>1</v>
      </c>
      <c r="Q11" s="60">
        <v>1</v>
      </c>
      <c r="R11" s="60">
        <v>1</v>
      </c>
      <c r="S11" s="60"/>
      <c r="T11" s="60">
        <v>1</v>
      </c>
      <c r="U11" s="60"/>
      <c r="V11" s="60"/>
      <c r="W11" s="60"/>
      <c r="X11" s="60"/>
      <c r="Y11" s="60"/>
      <c r="Z11" s="60"/>
      <c r="AA11" s="60"/>
      <c r="AB11" s="60">
        <v>1</v>
      </c>
      <c r="AC11" s="60"/>
      <c r="AD11" s="60"/>
      <c r="AE11" s="60"/>
      <c r="AF11" s="60"/>
      <c r="AG11" s="60"/>
      <c r="AH11" s="59">
        <f t="shared" si="0"/>
        <v>5</v>
      </c>
      <c r="AK11" s="59">
        <v>13</v>
      </c>
      <c r="AL11" s="58" t="s">
        <v>40</v>
      </c>
      <c r="AM11" s="59">
        <v>53</v>
      </c>
      <c r="AN11" s="58" t="s">
        <v>50</v>
      </c>
    </row>
    <row r="12" spans="2:40" ht="12.75">
      <c r="B12" s="58" t="s">
        <v>129</v>
      </c>
      <c r="C12" s="60">
        <v>7</v>
      </c>
      <c r="D12" s="60">
        <v>1</v>
      </c>
      <c r="E12" s="60">
        <v>2</v>
      </c>
      <c r="F12" s="60">
        <v>2</v>
      </c>
      <c r="G12" s="60">
        <v>2</v>
      </c>
      <c r="H12" s="60">
        <v>9</v>
      </c>
      <c r="I12" s="60">
        <v>27</v>
      </c>
      <c r="J12" s="60">
        <v>13</v>
      </c>
      <c r="K12" s="60">
        <v>1</v>
      </c>
      <c r="L12" s="60">
        <v>3</v>
      </c>
      <c r="M12" s="60">
        <v>4</v>
      </c>
      <c r="N12" s="60">
        <v>5</v>
      </c>
      <c r="O12" s="60"/>
      <c r="P12" s="60">
        <v>5</v>
      </c>
      <c r="Q12" s="60">
        <v>8</v>
      </c>
      <c r="R12" s="60">
        <v>37</v>
      </c>
      <c r="S12" s="60">
        <v>7</v>
      </c>
      <c r="T12" s="60">
        <v>3</v>
      </c>
      <c r="U12" s="60">
        <v>1</v>
      </c>
      <c r="V12" s="60">
        <v>2</v>
      </c>
      <c r="W12" s="60">
        <v>6</v>
      </c>
      <c r="X12" s="60">
        <v>4</v>
      </c>
      <c r="Y12" s="60"/>
      <c r="Z12" s="60">
        <v>1</v>
      </c>
      <c r="AA12" s="60">
        <v>5</v>
      </c>
      <c r="AB12" s="60">
        <v>4</v>
      </c>
      <c r="AC12" s="60"/>
      <c r="AD12" s="60"/>
      <c r="AE12" s="60">
        <v>9</v>
      </c>
      <c r="AF12" s="60">
        <v>2</v>
      </c>
      <c r="AG12" s="60"/>
      <c r="AH12" s="59">
        <f t="shared" si="0"/>
        <v>170</v>
      </c>
      <c r="AK12" s="59">
        <v>14</v>
      </c>
      <c r="AL12" s="58" t="s">
        <v>42</v>
      </c>
      <c r="AM12" s="56">
        <v>66</v>
      </c>
      <c r="AN12" s="57" t="s">
        <v>12</v>
      </c>
    </row>
    <row r="13" spans="2:40" ht="12.75">
      <c r="B13" s="58" t="s">
        <v>151</v>
      </c>
      <c r="C13" s="60"/>
      <c r="D13" s="60"/>
      <c r="E13" s="60"/>
      <c r="F13" s="60">
        <v>1</v>
      </c>
      <c r="G13" s="60"/>
      <c r="H13" s="60">
        <v>2</v>
      </c>
      <c r="I13" s="60"/>
      <c r="J13" s="60"/>
      <c r="K13" s="60"/>
      <c r="L13" s="60">
        <v>1</v>
      </c>
      <c r="M13" s="60"/>
      <c r="N13" s="60"/>
      <c r="O13" s="60"/>
      <c r="P13" s="60"/>
      <c r="Q13" s="60"/>
      <c r="R13" s="60">
        <v>5</v>
      </c>
      <c r="S13" s="60"/>
      <c r="T13" s="60"/>
      <c r="U13" s="60"/>
      <c r="V13" s="60"/>
      <c r="W13" s="60"/>
      <c r="X13" s="60"/>
      <c r="Y13" s="60"/>
      <c r="Z13" s="60"/>
      <c r="AA13" s="60">
        <v>1</v>
      </c>
      <c r="AB13" s="60"/>
      <c r="AC13" s="60"/>
      <c r="AD13" s="60"/>
      <c r="AE13" s="60"/>
      <c r="AF13" s="60">
        <v>1</v>
      </c>
      <c r="AG13" s="60"/>
      <c r="AH13" s="59">
        <f t="shared" si="0"/>
        <v>11</v>
      </c>
      <c r="AK13" s="56">
        <v>21</v>
      </c>
      <c r="AL13" s="57" t="s">
        <v>28</v>
      </c>
      <c r="AM13" s="56">
        <v>68</v>
      </c>
      <c r="AN13" s="57" t="s">
        <v>13</v>
      </c>
    </row>
    <row r="14" spans="2:40" ht="12.75">
      <c r="B14" s="58" t="s">
        <v>136</v>
      </c>
      <c r="C14" s="60"/>
      <c r="D14" s="60"/>
      <c r="E14" s="60"/>
      <c r="F14" s="60"/>
      <c r="G14" s="60"/>
      <c r="H14" s="60">
        <v>1</v>
      </c>
      <c r="I14" s="60"/>
      <c r="J14" s="60"/>
      <c r="K14" s="60"/>
      <c r="L14" s="60"/>
      <c r="M14" s="60"/>
      <c r="N14" s="60"/>
      <c r="O14" s="60"/>
      <c r="P14" s="60">
        <v>1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59">
        <f t="shared" si="0"/>
        <v>2</v>
      </c>
      <c r="AK14" s="59">
        <v>22</v>
      </c>
      <c r="AL14" s="58" t="s">
        <v>58</v>
      </c>
      <c r="AM14" s="59">
        <v>86</v>
      </c>
      <c r="AN14" s="58" t="s">
        <v>53</v>
      </c>
    </row>
    <row r="15" spans="2:40" ht="12.75">
      <c r="B15" s="58" t="s">
        <v>130</v>
      </c>
      <c r="C15" s="60"/>
      <c r="D15" s="60"/>
      <c r="E15" s="60"/>
      <c r="F15" s="60"/>
      <c r="G15" s="60">
        <v>1</v>
      </c>
      <c r="H15" s="60">
        <v>2</v>
      </c>
      <c r="I15" s="60">
        <v>4</v>
      </c>
      <c r="J15" s="60"/>
      <c r="K15" s="60"/>
      <c r="L15" s="60"/>
      <c r="M15" s="60"/>
      <c r="N15" s="60"/>
      <c r="O15" s="60">
        <v>1</v>
      </c>
      <c r="P15" s="60">
        <v>1</v>
      </c>
      <c r="Q15" s="60">
        <v>2</v>
      </c>
      <c r="R15" s="60">
        <v>28</v>
      </c>
      <c r="S15" s="60"/>
      <c r="T15" s="60">
        <v>1</v>
      </c>
      <c r="U15" s="60"/>
      <c r="V15" s="60"/>
      <c r="W15" s="60"/>
      <c r="X15" s="60">
        <v>1</v>
      </c>
      <c r="Y15" s="60"/>
      <c r="Z15" s="60"/>
      <c r="AA15" s="60"/>
      <c r="AB15" s="60"/>
      <c r="AC15" s="60"/>
      <c r="AD15" s="60"/>
      <c r="AE15" s="60"/>
      <c r="AF15" s="60">
        <v>1</v>
      </c>
      <c r="AG15" s="60"/>
      <c r="AH15" s="59">
        <f t="shared" si="0"/>
        <v>42</v>
      </c>
      <c r="AK15" s="59">
        <v>23</v>
      </c>
      <c r="AL15" s="58" t="s">
        <v>59</v>
      </c>
      <c r="AM15" s="59">
        <v>89</v>
      </c>
      <c r="AN15" s="58" t="s">
        <v>51</v>
      </c>
    </row>
    <row r="16" spans="2:40" ht="12.75">
      <c r="B16" s="58" t="s">
        <v>122</v>
      </c>
      <c r="C16" s="60"/>
      <c r="D16" s="60"/>
      <c r="E16" s="60"/>
      <c r="F16" s="60"/>
      <c r="G16" s="60"/>
      <c r="H16" s="60"/>
      <c r="I16" s="60">
        <v>1</v>
      </c>
      <c r="J16" s="60"/>
      <c r="K16" s="60"/>
      <c r="L16" s="60">
        <v>1</v>
      </c>
      <c r="M16" s="60"/>
      <c r="N16" s="60"/>
      <c r="O16" s="60"/>
      <c r="P16" s="60"/>
      <c r="Q16" s="60"/>
      <c r="R16" s="60">
        <v>1</v>
      </c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59">
        <f t="shared" si="0"/>
        <v>3</v>
      </c>
      <c r="AK16" s="59">
        <v>24</v>
      </c>
      <c r="AL16" s="58" t="s">
        <v>62</v>
      </c>
      <c r="AM16" s="56">
        <v>91</v>
      </c>
      <c r="AN16" s="57" t="s">
        <v>36</v>
      </c>
    </row>
    <row r="17" spans="2:40" ht="12.75">
      <c r="B17" s="58" t="s">
        <v>152</v>
      </c>
      <c r="C17" s="60">
        <v>1</v>
      </c>
      <c r="D17" s="60"/>
      <c r="E17" s="60">
        <v>2</v>
      </c>
      <c r="F17" s="60"/>
      <c r="G17" s="60"/>
      <c r="H17" s="60"/>
      <c r="I17" s="60">
        <v>1</v>
      </c>
      <c r="J17" s="60">
        <v>1</v>
      </c>
      <c r="K17" s="60">
        <v>4</v>
      </c>
      <c r="L17" s="60">
        <v>1</v>
      </c>
      <c r="M17" s="60"/>
      <c r="N17" s="60">
        <v>1</v>
      </c>
      <c r="O17" s="60"/>
      <c r="P17" s="60">
        <v>2</v>
      </c>
      <c r="Q17" s="60"/>
      <c r="R17" s="60">
        <v>3</v>
      </c>
      <c r="S17" s="60"/>
      <c r="T17" s="60">
        <v>1</v>
      </c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59">
        <f t="shared" si="0"/>
        <v>17</v>
      </c>
      <c r="AK17" s="59">
        <v>25</v>
      </c>
      <c r="AL17" s="58" t="s">
        <v>63</v>
      </c>
      <c r="AM17" s="59">
        <v>92</v>
      </c>
      <c r="AN17" s="58" t="s">
        <v>38</v>
      </c>
    </row>
    <row r="18" spans="2:40" ht="12.75">
      <c r="B18" s="58" t="s">
        <v>153</v>
      </c>
      <c r="C18" s="60"/>
      <c r="D18" s="60"/>
      <c r="E18" s="60"/>
      <c r="F18" s="60"/>
      <c r="G18" s="60"/>
      <c r="H18" s="60"/>
      <c r="I18" s="60"/>
      <c r="J18" s="60">
        <v>2</v>
      </c>
      <c r="K18" s="60"/>
      <c r="L18" s="60"/>
      <c r="M18" s="60"/>
      <c r="N18" s="60"/>
      <c r="O18" s="60"/>
      <c r="P18" s="60"/>
      <c r="Q18" s="60"/>
      <c r="R18" s="60">
        <v>1</v>
      </c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59">
        <f t="shared" si="0"/>
        <v>3</v>
      </c>
      <c r="AK18" s="56">
        <v>27</v>
      </c>
      <c r="AL18" s="57" t="s">
        <v>16</v>
      </c>
      <c r="AM18" s="59">
        <v>99</v>
      </c>
      <c r="AN18" s="58" t="s">
        <v>39</v>
      </c>
    </row>
    <row r="19" spans="2:40" ht="12.75">
      <c r="B19" s="58" t="s">
        <v>112</v>
      </c>
      <c r="C19" s="60"/>
      <c r="D19" s="60"/>
      <c r="E19" s="60"/>
      <c r="F19" s="60">
        <v>2</v>
      </c>
      <c r="G19" s="60"/>
      <c r="H19" s="60">
        <v>1</v>
      </c>
      <c r="I19" s="60">
        <v>1</v>
      </c>
      <c r="J19" s="60"/>
      <c r="K19" s="60">
        <v>5</v>
      </c>
      <c r="L19" s="60">
        <v>1</v>
      </c>
      <c r="M19" s="60">
        <v>1</v>
      </c>
      <c r="N19" s="60">
        <v>1</v>
      </c>
      <c r="O19" s="60"/>
      <c r="P19" s="60">
        <v>1</v>
      </c>
      <c r="Q19" s="60"/>
      <c r="R19" s="60">
        <v>2</v>
      </c>
      <c r="S19" s="60"/>
      <c r="T19" s="60"/>
      <c r="U19" s="60">
        <v>1</v>
      </c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59">
        <f t="shared" si="0"/>
        <v>16</v>
      </c>
      <c r="AK19" s="59">
        <v>28</v>
      </c>
      <c r="AL19" s="58" t="s">
        <v>44</v>
      </c>
      <c r="AM19" s="173" t="s">
        <v>17</v>
      </c>
      <c r="AN19" s="174" t="s">
        <v>18</v>
      </c>
    </row>
    <row r="20" spans="2:40" ht="15" customHeight="1">
      <c r="B20" s="58" t="s">
        <v>154</v>
      </c>
      <c r="C20" s="60"/>
      <c r="D20" s="60"/>
      <c r="E20" s="60"/>
      <c r="F20" s="60"/>
      <c r="G20" s="60"/>
      <c r="H20" s="60"/>
      <c r="I20" s="60">
        <v>1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59">
        <f t="shared" si="0"/>
        <v>1</v>
      </c>
      <c r="AK20" s="56">
        <v>31</v>
      </c>
      <c r="AL20" s="57" t="s">
        <v>37</v>
      </c>
      <c r="AM20" s="173"/>
      <c r="AN20" s="174"/>
    </row>
    <row r="21" spans="2:39" ht="15">
      <c r="B21" s="58" t="s">
        <v>137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>
        <v>1</v>
      </c>
      <c r="S21" s="60"/>
      <c r="T21" s="60">
        <v>1</v>
      </c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59">
        <f t="shared" si="0"/>
        <v>2</v>
      </c>
      <c r="AM21"/>
    </row>
    <row r="22" spans="2:34" ht="12.75">
      <c r="B22" s="58" t="s">
        <v>114</v>
      </c>
      <c r="C22" s="60"/>
      <c r="D22" s="60"/>
      <c r="E22" s="60"/>
      <c r="F22" s="60"/>
      <c r="G22" s="60">
        <v>1</v>
      </c>
      <c r="H22" s="60"/>
      <c r="I22" s="60">
        <v>1</v>
      </c>
      <c r="J22" s="60">
        <v>2</v>
      </c>
      <c r="K22" s="60"/>
      <c r="L22" s="60"/>
      <c r="M22" s="60">
        <v>1</v>
      </c>
      <c r="N22" s="60"/>
      <c r="O22" s="60">
        <v>1</v>
      </c>
      <c r="P22" s="60">
        <v>2</v>
      </c>
      <c r="Q22" s="60">
        <v>2</v>
      </c>
      <c r="R22" s="60">
        <v>12</v>
      </c>
      <c r="S22" s="60"/>
      <c r="T22" s="60">
        <v>1</v>
      </c>
      <c r="U22" s="60"/>
      <c r="V22" s="60"/>
      <c r="W22" s="60"/>
      <c r="X22" s="60"/>
      <c r="Y22" s="60"/>
      <c r="Z22" s="60">
        <v>1</v>
      </c>
      <c r="AA22" s="60">
        <v>1</v>
      </c>
      <c r="AB22" s="60"/>
      <c r="AC22" s="60"/>
      <c r="AD22" s="60"/>
      <c r="AE22" s="60"/>
      <c r="AF22" s="60"/>
      <c r="AG22" s="60"/>
      <c r="AH22" s="59">
        <f t="shared" si="0"/>
        <v>25</v>
      </c>
    </row>
    <row r="23" spans="2:34" ht="12.75">
      <c r="B23" s="58" t="s">
        <v>125</v>
      </c>
      <c r="C23" s="60"/>
      <c r="D23" s="60"/>
      <c r="E23" s="60"/>
      <c r="F23" s="60">
        <v>1</v>
      </c>
      <c r="G23" s="60"/>
      <c r="H23" s="60"/>
      <c r="I23" s="60"/>
      <c r="J23" s="60"/>
      <c r="K23" s="60"/>
      <c r="L23" s="60"/>
      <c r="M23" s="60"/>
      <c r="N23" s="60"/>
      <c r="O23" s="60"/>
      <c r="P23" s="60">
        <v>1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59">
        <f t="shared" si="0"/>
        <v>2</v>
      </c>
    </row>
    <row r="24" spans="2:34" ht="12.75">
      <c r="B24" s="58" t="s">
        <v>138</v>
      </c>
      <c r="C24" s="60"/>
      <c r="D24" s="60"/>
      <c r="E24" s="60"/>
      <c r="F24" s="60"/>
      <c r="G24" s="60"/>
      <c r="H24" s="60"/>
      <c r="I24" s="60"/>
      <c r="J24" s="60"/>
      <c r="K24" s="60">
        <v>1</v>
      </c>
      <c r="L24" s="60"/>
      <c r="M24" s="60"/>
      <c r="N24" s="60"/>
      <c r="O24" s="60"/>
      <c r="P24" s="60"/>
      <c r="Q24" s="60"/>
      <c r="R24" s="60">
        <v>5</v>
      </c>
      <c r="S24" s="60">
        <v>1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59">
        <f t="shared" si="0"/>
        <v>7</v>
      </c>
    </row>
    <row r="25" spans="2:34" ht="12.75">
      <c r="B25" s="58" t="s">
        <v>132</v>
      </c>
      <c r="C25" s="60">
        <v>1</v>
      </c>
      <c r="D25" s="60"/>
      <c r="E25" s="60">
        <v>1</v>
      </c>
      <c r="F25" s="60"/>
      <c r="G25" s="60">
        <v>1</v>
      </c>
      <c r="H25" s="60">
        <v>2</v>
      </c>
      <c r="I25" s="60">
        <v>5</v>
      </c>
      <c r="J25" s="60">
        <v>7</v>
      </c>
      <c r="K25" s="60"/>
      <c r="L25" s="60"/>
      <c r="M25" s="60">
        <v>2</v>
      </c>
      <c r="N25" s="60"/>
      <c r="O25" s="60"/>
      <c r="P25" s="60">
        <v>3</v>
      </c>
      <c r="Q25" s="60">
        <v>6</v>
      </c>
      <c r="R25" s="60">
        <v>65</v>
      </c>
      <c r="S25" s="60"/>
      <c r="T25" s="60">
        <v>3</v>
      </c>
      <c r="U25" s="60"/>
      <c r="V25" s="60"/>
      <c r="W25" s="60"/>
      <c r="X25" s="60">
        <v>1</v>
      </c>
      <c r="Y25" s="60"/>
      <c r="Z25" s="60"/>
      <c r="AA25" s="60">
        <v>2</v>
      </c>
      <c r="AB25" s="60">
        <v>2</v>
      </c>
      <c r="AC25" s="60"/>
      <c r="AD25" s="60"/>
      <c r="AE25" s="60">
        <v>4</v>
      </c>
      <c r="AF25" s="60"/>
      <c r="AG25" s="60">
        <v>1</v>
      </c>
      <c r="AH25" s="59">
        <f t="shared" si="0"/>
        <v>106</v>
      </c>
    </row>
    <row r="26" spans="2:34" ht="12.75">
      <c r="B26" s="58" t="s">
        <v>155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>
        <v>9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59">
        <f t="shared" si="0"/>
        <v>9</v>
      </c>
    </row>
    <row r="27" spans="2:34" ht="12.75">
      <c r="B27" s="58" t="s">
        <v>107</v>
      </c>
      <c r="C27" s="60">
        <v>2</v>
      </c>
      <c r="D27" s="60"/>
      <c r="E27" s="60"/>
      <c r="F27" s="60"/>
      <c r="G27" s="60"/>
      <c r="H27" s="60">
        <v>1</v>
      </c>
      <c r="I27" s="60">
        <v>2</v>
      </c>
      <c r="J27" s="60">
        <v>6</v>
      </c>
      <c r="K27" s="60"/>
      <c r="L27" s="60"/>
      <c r="M27" s="60"/>
      <c r="N27" s="60">
        <v>3</v>
      </c>
      <c r="O27" s="60"/>
      <c r="P27" s="60">
        <v>5</v>
      </c>
      <c r="Q27" s="60">
        <v>1</v>
      </c>
      <c r="R27" s="60">
        <v>13</v>
      </c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>
        <v>1</v>
      </c>
      <c r="AE27" s="60"/>
      <c r="AF27" s="60"/>
      <c r="AG27" s="60"/>
      <c r="AH27" s="59">
        <f t="shared" si="0"/>
        <v>34</v>
      </c>
    </row>
    <row r="28" spans="2:34" ht="12.75">
      <c r="B28" s="58" t="s">
        <v>156</v>
      </c>
      <c r="C28" s="60">
        <v>6</v>
      </c>
      <c r="D28" s="60">
        <v>1</v>
      </c>
      <c r="E28" s="60">
        <v>1</v>
      </c>
      <c r="F28" s="60"/>
      <c r="G28" s="60"/>
      <c r="H28" s="60">
        <v>2</v>
      </c>
      <c r="I28" s="60">
        <v>24</v>
      </c>
      <c r="J28" s="60">
        <v>11</v>
      </c>
      <c r="K28" s="60"/>
      <c r="L28" s="60"/>
      <c r="M28" s="60"/>
      <c r="N28" s="60"/>
      <c r="O28" s="60">
        <v>1</v>
      </c>
      <c r="P28" s="60">
        <v>2</v>
      </c>
      <c r="Q28" s="60"/>
      <c r="R28" s="60">
        <v>27</v>
      </c>
      <c r="S28" s="60"/>
      <c r="T28" s="60">
        <v>1</v>
      </c>
      <c r="U28" s="60"/>
      <c r="V28" s="60">
        <v>1</v>
      </c>
      <c r="W28" s="60"/>
      <c r="X28" s="60">
        <v>2</v>
      </c>
      <c r="Y28" s="60"/>
      <c r="Z28" s="60"/>
      <c r="AA28" s="60"/>
      <c r="AB28" s="60">
        <v>2</v>
      </c>
      <c r="AC28" s="60"/>
      <c r="AD28" s="60"/>
      <c r="AE28" s="60">
        <v>4</v>
      </c>
      <c r="AF28" s="60"/>
      <c r="AG28" s="60"/>
      <c r="AH28" s="59">
        <f t="shared" si="0"/>
        <v>85</v>
      </c>
    </row>
    <row r="29" spans="2:34" ht="12.75">
      <c r="B29" s="58" t="s">
        <v>117</v>
      </c>
      <c r="C29" s="60">
        <v>111</v>
      </c>
      <c r="D29" s="60">
        <v>103</v>
      </c>
      <c r="E29" s="60">
        <v>121</v>
      </c>
      <c r="F29" s="60">
        <v>42</v>
      </c>
      <c r="G29" s="60">
        <v>63</v>
      </c>
      <c r="H29" s="60">
        <v>108</v>
      </c>
      <c r="I29" s="60">
        <v>251</v>
      </c>
      <c r="J29" s="60">
        <v>127</v>
      </c>
      <c r="K29" s="60">
        <v>51</v>
      </c>
      <c r="L29" s="60">
        <v>102</v>
      </c>
      <c r="M29" s="60">
        <v>219</v>
      </c>
      <c r="N29" s="60">
        <v>107</v>
      </c>
      <c r="O29" s="60">
        <v>103</v>
      </c>
      <c r="P29" s="60">
        <v>145</v>
      </c>
      <c r="Q29" s="60">
        <v>193</v>
      </c>
      <c r="R29" s="60">
        <v>305</v>
      </c>
      <c r="S29" s="60">
        <v>159</v>
      </c>
      <c r="T29" s="60">
        <v>110</v>
      </c>
      <c r="U29" s="60">
        <v>88</v>
      </c>
      <c r="V29" s="60">
        <v>72</v>
      </c>
      <c r="W29" s="60">
        <v>97</v>
      </c>
      <c r="X29" s="60">
        <v>137</v>
      </c>
      <c r="Y29" s="60">
        <v>27</v>
      </c>
      <c r="Z29" s="60">
        <v>36</v>
      </c>
      <c r="AA29" s="60">
        <v>126</v>
      </c>
      <c r="AB29" s="60">
        <v>95</v>
      </c>
      <c r="AC29" s="60">
        <v>2</v>
      </c>
      <c r="AD29" s="60">
        <v>17</v>
      </c>
      <c r="AE29" s="60">
        <v>90</v>
      </c>
      <c r="AF29" s="60">
        <v>60</v>
      </c>
      <c r="AG29" s="60">
        <v>67</v>
      </c>
      <c r="AH29" s="59">
        <f t="shared" si="0"/>
        <v>3334</v>
      </c>
    </row>
    <row r="30" spans="2:34" ht="12.75">
      <c r="B30" s="58" t="s">
        <v>157</v>
      </c>
      <c r="C30" s="60"/>
      <c r="D30" s="60"/>
      <c r="E30" s="60"/>
      <c r="F30" s="60"/>
      <c r="G30" s="60"/>
      <c r="H30" s="60"/>
      <c r="I30" s="60"/>
      <c r="J30" s="60"/>
      <c r="K30" s="60"/>
      <c r="L30" s="60">
        <v>1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>
        <v>1</v>
      </c>
      <c r="AF30" s="60"/>
      <c r="AG30" s="60"/>
      <c r="AH30" s="59">
        <f t="shared" si="0"/>
        <v>2</v>
      </c>
    </row>
    <row r="31" spans="2:34" ht="12.75">
      <c r="B31" s="58" t="s">
        <v>118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>
        <v>4</v>
      </c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59">
        <f t="shared" si="0"/>
        <v>4</v>
      </c>
    </row>
    <row r="32" spans="2:34" ht="12.75">
      <c r="B32" s="58" t="s">
        <v>127</v>
      </c>
      <c r="C32" s="60"/>
      <c r="D32" s="60"/>
      <c r="E32" s="60"/>
      <c r="F32" s="60"/>
      <c r="G32" s="60"/>
      <c r="H32" s="60"/>
      <c r="I32" s="60">
        <v>2</v>
      </c>
      <c r="J32" s="60"/>
      <c r="K32" s="60"/>
      <c r="L32" s="60"/>
      <c r="M32" s="60"/>
      <c r="N32" s="60"/>
      <c r="O32" s="60"/>
      <c r="P32" s="60"/>
      <c r="Q32" s="60"/>
      <c r="R32" s="60">
        <v>2</v>
      </c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59">
        <f t="shared" si="0"/>
        <v>4</v>
      </c>
    </row>
    <row r="33" spans="2:34" ht="12.75">
      <c r="B33" s="58" t="s">
        <v>119</v>
      </c>
      <c r="C33" s="60"/>
      <c r="D33" s="60"/>
      <c r="E33" s="60"/>
      <c r="F33" s="60"/>
      <c r="G33" s="60"/>
      <c r="H33" s="60">
        <v>2</v>
      </c>
      <c r="I33" s="60">
        <v>1</v>
      </c>
      <c r="J33" s="60">
        <v>7</v>
      </c>
      <c r="K33" s="60">
        <v>1</v>
      </c>
      <c r="L33" s="60"/>
      <c r="M33" s="60"/>
      <c r="N33" s="60"/>
      <c r="O33" s="60"/>
      <c r="P33" s="60"/>
      <c r="Q33" s="60"/>
      <c r="R33" s="60">
        <v>15</v>
      </c>
      <c r="S33" s="60">
        <v>1</v>
      </c>
      <c r="T33" s="60"/>
      <c r="U33" s="60">
        <v>1</v>
      </c>
      <c r="V33" s="60"/>
      <c r="W33" s="60"/>
      <c r="X33" s="60"/>
      <c r="Y33" s="60"/>
      <c r="Z33" s="60">
        <v>1</v>
      </c>
      <c r="AA33" s="60"/>
      <c r="AB33" s="60">
        <v>1</v>
      </c>
      <c r="AC33" s="60"/>
      <c r="AD33" s="60"/>
      <c r="AE33" s="60">
        <v>1</v>
      </c>
      <c r="AF33" s="60">
        <v>1</v>
      </c>
      <c r="AG33" s="60"/>
      <c r="AH33" s="59">
        <f t="shared" si="0"/>
        <v>32</v>
      </c>
    </row>
    <row r="34" spans="2:34" ht="12.75">
      <c r="B34" s="58" t="s">
        <v>158</v>
      </c>
      <c r="C34" s="60">
        <v>16</v>
      </c>
      <c r="D34" s="60">
        <v>9</v>
      </c>
      <c r="E34" s="60">
        <v>5</v>
      </c>
      <c r="F34" s="60">
        <v>5</v>
      </c>
      <c r="G34" s="60">
        <v>2</v>
      </c>
      <c r="H34" s="60">
        <v>12</v>
      </c>
      <c r="I34" s="60">
        <v>34</v>
      </c>
      <c r="J34" s="60">
        <v>25</v>
      </c>
      <c r="K34" s="60">
        <v>2</v>
      </c>
      <c r="L34" s="60">
        <v>3</v>
      </c>
      <c r="M34" s="60">
        <v>14</v>
      </c>
      <c r="N34" s="60">
        <v>11</v>
      </c>
      <c r="O34" s="60">
        <v>5</v>
      </c>
      <c r="P34" s="60">
        <v>14</v>
      </c>
      <c r="Q34" s="60">
        <v>16</v>
      </c>
      <c r="R34" s="60">
        <v>112</v>
      </c>
      <c r="S34" s="60">
        <v>25</v>
      </c>
      <c r="T34" s="60">
        <v>8</v>
      </c>
      <c r="U34" s="60">
        <v>2</v>
      </c>
      <c r="V34" s="60">
        <v>11</v>
      </c>
      <c r="W34" s="60">
        <v>3</v>
      </c>
      <c r="X34" s="60">
        <v>6</v>
      </c>
      <c r="Y34" s="60"/>
      <c r="Z34" s="60">
        <v>1</v>
      </c>
      <c r="AA34" s="60">
        <v>10</v>
      </c>
      <c r="AB34" s="60">
        <v>6</v>
      </c>
      <c r="AC34" s="60"/>
      <c r="AD34" s="60">
        <v>1</v>
      </c>
      <c r="AE34" s="60">
        <v>20</v>
      </c>
      <c r="AF34" s="60">
        <v>5</v>
      </c>
      <c r="AG34" s="60"/>
      <c r="AH34" s="59">
        <f t="shared" si="0"/>
        <v>383</v>
      </c>
    </row>
    <row r="35" spans="2:34" ht="12.75">
      <c r="B35" s="109" t="s">
        <v>9</v>
      </c>
      <c r="C35" s="110">
        <f>SUM(C6:C34)</f>
        <v>144</v>
      </c>
      <c r="D35" s="110">
        <f aca="true" t="shared" si="1" ref="D35:AG35">SUM(D6:D34)</f>
        <v>116</v>
      </c>
      <c r="E35" s="110">
        <f t="shared" si="1"/>
        <v>132</v>
      </c>
      <c r="F35" s="110">
        <f t="shared" si="1"/>
        <v>53</v>
      </c>
      <c r="G35" s="110">
        <f t="shared" si="1"/>
        <v>70</v>
      </c>
      <c r="H35" s="110">
        <f t="shared" si="1"/>
        <v>143</v>
      </c>
      <c r="I35" s="110">
        <f t="shared" si="1"/>
        <v>357</v>
      </c>
      <c r="J35" s="110">
        <f t="shared" si="1"/>
        <v>201</v>
      </c>
      <c r="K35" s="110">
        <f t="shared" si="1"/>
        <v>65</v>
      </c>
      <c r="L35" s="110">
        <f t="shared" si="1"/>
        <v>113</v>
      </c>
      <c r="M35" s="110">
        <f t="shared" si="1"/>
        <v>241</v>
      </c>
      <c r="N35" s="110">
        <f t="shared" si="1"/>
        <v>128</v>
      </c>
      <c r="O35" s="110">
        <f t="shared" si="1"/>
        <v>113</v>
      </c>
      <c r="P35" s="110">
        <f t="shared" si="1"/>
        <v>184</v>
      </c>
      <c r="Q35" s="110">
        <f t="shared" si="1"/>
        <v>230</v>
      </c>
      <c r="R35" s="110">
        <f t="shared" si="1"/>
        <v>662</v>
      </c>
      <c r="S35" s="110">
        <f t="shared" si="1"/>
        <v>194</v>
      </c>
      <c r="T35" s="110">
        <f t="shared" si="1"/>
        <v>131</v>
      </c>
      <c r="U35" s="110">
        <f t="shared" si="1"/>
        <v>93</v>
      </c>
      <c r="V35" s="110">
        <f t="shared" si="1"/>
        <v>87</v>
      </c>
      <c r="W35" s="110">
        <f t="shared" si="1"/>
        <v>107</v>
      </c>
      <c r="X35" s="110">
        <f t="shared" si="1"/>
        <v>151</v>
      </c>
      <c r="Y35" s="110">
        <f t="shared" si="1"/>
        <v>27</v>
      </c>
      <c r="Z35" s="110">
        <f t="shared" si="1"/>
        <v>40</v>
      </c>
      <c r="AA35" s="110">
        <f t="shared" si="1"/>
        <v>146</v>
      </c>
      <c r="AB35" s="110">
        <f t="shared" si="1"/>
        <v>111</v>
      </c>
      <c r="AC35" s="110">
        <f t="shared" si="1"/>
        <v>2</v>
      </c>
      <c r="AD35" s="110">
        <f t="shared" si="1"/>
        <v>19</v>
      </c>
      <c r="AE35" s="110">
        <f t="shared" si="1"/>
        <v>129</v>
      </c>
      <c r="AF35" s="110">
        <f t="shared" si="1"/>
        <v>70</v>
      </c>
      <c r="AG35" s="110">
        <f t="shared" si="1"/>
        <v>68</v>
      </c>
      <c r="AH35" s="110">
        <f>SUM(AH6:AH34)</f>
        <v>4327</v>
      </c>
    </row>
    <row r="36" ht="12.75"/>
    <row r="37" ht="12.75">
      <c r="B37" s="17" t="s">
        <v>98</v>
      </c>
    </row>
    <row r="38" ht="12.75"/>
    <row r="39" ht="12.75"/>
    <row r="40" spans="2:35" ht="15.75">
      <c r="B40" s="142" t="s">
        <v>159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</row>
    <row r="41" ht="12.75"/>
    <row r="42" spans="2:40" ht="12.75">
      <c r="B42" s="175" t="s">
        <v>102</v>
      </c>
      <c r="C42" s="175" t="s">
        <v>145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09"/>
      <c r="AI42" s="175" t="s">
        <v>9</v>
      </c>
      <c r="AK42" s="176" t="s">
        <v>146</v>
      </c>
      <c r="AL42" s="176"/>
      <c r="AM42" s="176"/>
      <c r="AN42" s="176"/>
    </row>
    <row r="43" spans="2:40" ht="12.75">
      <c r="B43" s="175"/>
      <c r="C43" s="109">
        <v>6</v>
      </c>
      <c r="D43" s="109">
        <v>9</v>
      </c>
      <c r="E43" s="109">
        <v>12</v>
      </c>
      <c r="F43" s="109">
        <v>13</v>
      </c>
      <c r="G43" s="109">
        <v>14</v>
      </c>
      <c r="H43" s="109">
        <v>16</v>
      </c>
      <c r="I43" s="109">
        <v>21</v>
      </c>
      <c r="J43" s="109">
        <v>22</v>
      </c>
      <c r="K43" s="109">
        <v>23</v>
      </c>
      <c r="L43" s="109">
        <v>24</v>
      </c>
      <c r="M43" s="109">
        <v>27</v>
      </c>
      <c r="N43" s="109">
        <v>28</v>
      </c>
      <c r="O43" s="109">
        <v>31</v>
      </c>
      <c r="P43" s="109">
        <v>32</v>
      </c>
      <c r="Q43" s="109">
        <v>33</v>
      </c>
      <c r="R43" s="109">
        <v>36</v>
      </c>
      <c r="S43" s="109">
        <v>37</v>
      </c>
      <c r="T43" s="109">
        <v>38</v>
      </c>
      <c r="U43" s="109">
        <v>53</v>
      </c>
      <c r="V43" s="109">
        <v>68</v>
      </c>
      <c r="W43" s="109">
        <v>86</v>
      </c>
      <c r="X43" s="109">
        <v>91</v>
      </c>
      <c r="Y43" s="109">
        <v>92</v>
      </c>
      <c r="Z43" s="109">
        <v>99</v>
      </c>
      <c r="AA43" s="109" t="s">
        <v>60</v>
      </c>
      <c r="AB43" s="109" t="s">
        <v>17</v>
      </c>
      <c r="AC43" s="109" t="s">
        <v>29</v>
      </c>
      <c r="AD43" s="109" t="s">
        <v>32</v>
      </c>
      <c r="AE43" s="109" t="s">
        <v>54</v>
      </c>
      <c r="AF43" s="109" t="s">
        <v>56</v>
      </c>
      <c r="AG43" s="109" t="s">
        <v>25</v>
      </c>
      <c r="AH43" s="109" t="s">
        <v>19</v>
      </c>
      <c r="AI43" s="175"/>
      <c r="AK43" s="56">
        <v>1</v>
      </c>
      <c r="AL43" s="57" t="s">
        <v>69</v>
      </c>
      <c r="AM43" s="59">
        <v>38</v>
      </c>
      <c r="AN43" s="58" t="s">
        <v>41</v>
      </c>
    </row>
    <row r="44" spans="2:40" ht="12.75">
      <c r="B44" s="58" t="s">
        <v>128</v>
      </c>
      <c r="C44" s="60">
        <v>1</v>
      </c>
      <c r="D44" s="60">
        <v>1</v>
      </c>
      <c r="E44" s="60"/>
      <c r="F44" s="60">
        <v>1</v>
      </c>
      <c r="G44" s="60"/>
      <c r="H44" s="60"/>
      <c r="I44" s="60"/>
      <c r="J44" s="60"/>
      <c r="K44" s="60"/>
      <c r="L44" s="60"/>
      <c r="M44" s="60"/>
      <c r="N44" s="60"/>
      <c r="O44" s="60">
        <v>7</v>
      </c>
      <c r="P44" s="60">
        <v>1</v>
      </c>
      <c r="Q44" s="60"/>
      <c r="R44" s="60"/>
      <c r="S44" s="60"/>
      <c r="T44" s="60"/>
      <c r="U44" s="60"/>
      <c r="V44" s="60">
        <v>1</v>
      </c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59">
        <f aca="true" t="shared" si="2" ref="AI44:AI66">SUM(C44:AH44)</f>
        <v>12</v>
      </c>
      <c r="AK44" s="56">
        <v>4</v>
      </c>
      <c r="AL44" s="57" t="s">
        <v>70</v>
      </c>
      <c r="AM44" s="59">
        <v>53</v>
      </c>
      <c r="AN44" s="58" t="s">
        <v>50</v>
      </c>
    </row>
    <row r="45" spans="2:40" ht="12.75">
      <c r="B45" s="58" t="s">
        <v>135</v>
      </c>
      <c r="C45" s="60"/>
      <c r="D45" s="60"/>
      <c r="E45" s="60"/>
      <c r="F45" s="60">
        <v>1</v>
      </c>
      <c r="G45" s="60"/>
      <c r="H45" s="60"/>
      <c r="I45" s="60"/>
      <c r="J45" s="60"/>
      <c r="K45" s="60"/>
      <c r="L45" s="60"/>
      <c r="M45" s="60"/>
      <c r="N45" s="60"/>
      <c r="O45" s="60">
        <v>1</v>
      </c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59">
        <f t="shared" si="2"/>
        <v>2</v>
      </c>
      <c r="AK45" s="56">
        <v>6</v>
      </c>
      <c r="AL45" s="57" t="s">
        <v>24</v>
      </c>
      <c r="AM45" s="59">
        <v>66</v>
      </c>
      <c r="AN45" s="58" t="s">
        <v>12</v>
      </c>
    </row>
    <row r="46" spans="2:40" ht="12.75">
      <c r="B46" s="58" t="s">
        <v>148</v>
      </c>
      <c r="C46" s="60"/>
      <c r="D46" s="60"/>
      <c r="E46" s="60"/>
      <c r="F46" s="60">
        <v>1</v>
      </c>
      <c r="G46" s="60"/>
      <c r="H46" s="60"/>
      <c r="I46" s="60"/>
      <c r="J46" s="60"/>
      <c r="K46" s="60"/>
      <c r="L46" s="60"/>
      <c r="M46" s="60"/>
      <c r="N46" s="60"/>
      <c r="O46" s="60">
        <v>6</v>
      </c>
      <c r="P46" s="60">
        <v>1</v>
      </c>
      <c r="Q46" s="60"/>
      <c r="R46" s="60"/>
      <c r="S46" s="60"/>
      <c r="T46" s="60">
        <v>1</v>
      </c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59">
        <f t="shared" si="2"/>
        <v>9</v>
      </c>
      <c r="AK46" s="59">
        <v>7</v>
      </c>
      <c r="AL46" s="58" t="s">
        <v>73</v>
      </c>
      <c r="AM46" s="56">
        <v>68</v>
      </c>
      <c r="AN46" s="57" t="s">
        <v>13</v>
      </c>
    </row>
    <row r="47" spans="2:40" ht="12.75">
      <c r="B47" s="58" t="s">
        <v>150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>
        <v>1</v>
      </c>
      <c r="N47" s="60"/>
      <c r="O47" s="60">
        <v>1</v>
      </c>
      <c r="P47" s="60"/>
      <c r="Q47" s="60"/>
      <c r="R47" s="60"/>
      <c r="S47" s="60">
        <v>1</v>
      </c>
      <c r="T47" s="60"/>
      <c r="U47" s="60"/>
      <c r="V47" s="60">
        <v>1</v>
      </c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59">
        <f t="shared" si="2"/>
        <v>4</v>
      </c>
      <c r="AK47" s="59">
        <v>9</v>
      </c>
      <c r="AL47" s="58" t="s">
        <v>27</v>
      </c>
      <c r="AM47" s="59">
        <v>86</v>
      </c>
      <c r="AN47" s="58" t="s">
        <v>53</v>
      </c>
    </row>
    <row r="48" spans="2:40" ht="12.75">
      <c r="B48" s="58" t="s">
        <v>129</v>
      </c>
      <c r="C48" s="60">
        <v>1</v>
      </c>
      <c r="D48" s="60">
        <v>2</v>
      </c>
      <c r="E48" s="60">
        <v>3</v>
      </c>
      <c r="F48" s="60">
        <v>14</v>
      </c>
      <c r="G48" s="60">
        <v>10</v>
      </c>
      <c r="H48" s="60">
        <v>1</v>
      </c>
      <c r="I48" s="60"/>
      <c r="J48" s="60">
        <v>5</v>
      </c>
      <c r="K48" s="60">
        <v>5</v>
      </c>
      <c r="L48" s="60">
        <v>6</v>
      </c>
      <c r="M48" s="60">
        <v>9</v>
      </c>
      <c r="N48" s="60">
        <v>7</v>
      </c>
      <c r="O48" s="60">
        <v>38</v>
      </c>
      <c r="P48" s="60">
        <v>3</v>
      </c>
      <c r="Q48" s="60">
        <v>1</v>
      </c>
      <c r="R48" s="60">
        <v>2</v>
      </c>
      <c r="S48" s="60"/>
      <c r="T48" s="60">
        <v>4</v>
      </c>
      <c r="U48" s="60"/>
      <c r="V48" s="60">
        <v>2</v>
      </c>
      <c r="W48" s="60">
        <v>3</v>
      </c>
      <c r="X48" s="60"/>
      <c r="Y48" s="60">
        <v>8</v>
      </c>
      <c r="Z48" s="60"/>
      <c r="AA48" s="60">
        <v>2</v>
      </c>
      <c r="AB48" s="60"/>
      <c r="AC48" s="60">
        <v>26</v>
      </c>
      <c r="AD48" s="60"/>
      <c r="AE48" s="60"/>
      <c r="AF48" s="60"/>
      <c r="AG48" s="60">
        <v>4</v>
      </c>
      <c r="AH48" s="60"/>
      <c r="AI48" s="59">
        <f t="shared" si="2"/>
        <v>156</v>
      </c>
      <c r="AK48" s="59">
        <v>12</v>
      </c>
      <c r="AL48" s="58" t="s">
        <v>46</v>
      </c>
      <c r="AM48" s="59">
        <v>89</v>
      </c>
      <c r="AN48" s="58" t="s">
        <v>51</v>
      </c>
    </row>
    <row r="49" spans="2:40" ht="12.75">
      <c r="B49" s="58" t="s">
        <v>151</v>
      </c>
      <c r="C49" s="60">
        <v>1</v>
      </c>
      <c r="D49" s="60"/>
      <c r="E49" s="60"/>
      <c r="F49" s="60">
        <v>3</v>
      </c>
      <c r="G49" s="60"/>
      <c r="H49" s="60"/>
      <c r="I49" s="60">
        <v>1</v>
      </c>
      <c r="J49" s="60"/>
      <c r="K49" s="60"/>
      <c r="L49" s="60"/>
      <c r="M49" s="60"/>
      <c r="N49" s="60"/>
      <c r="O49" s="60">
        <v>5</v>
      </c>
      <c r="P49" s="60">
        <v>1</v>
      </c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59">
        <f t="shared" si="2"/>
        <v>11</v>
      </c>
      <c r="AK49" s="59">
        <v>13</v>
      </c>
      <c r="AL49" s="58" t="s">
        <v>40</v>
      </c>
      <c r="AM49" s="59">
        <v>91</v>
      </c>
      <c r="AN49" s="58" t="s">
        <v>36</v>
      </c>
    </row>
    <row r="50" spans="2:40" ht="12.75">
      <c r="B50" s="58" t="s">
        <v>130</v>
      </c>
      <c r="C50" s="60"/>
      <c r="D50" s="60"/>
      <c r="E50" s="60">
        <v>2</v>
      </c>
      <c r="F50" s="60">
        <v>4</v>
      </c>
      <c r="G50" s="60">
        <v>1</v>
      </c>
      <c r="H50" s="60"/>
      <c r="I50" s="60"/>
      <c r="J50" s="60">
        <v>1</v>
      </c>
      <c r="K50" s="60"/>
      <c r="L50" s="60">
        <v>3</v>
      </c>
      <c r="M50" s="60">
        <v>1</v>
      </c>
      <c r="N50" s="60">
        <v>2</v>
      </c>
      <c r="O50" s="60">
        <v>30</v>
      </c>
      <c r="P50" s="60">
        <v>1</v>
      </c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59">
        <f t="shared" si="2"/>
        <v>45</v>
      </c>
      <c r="AK50" s="59">
        <v>14</v>
      </c>
      <c r="AL50" s="58" t="s">
        <v>42</v>
      </c>
      <c r="AM50" s="59">
        <v>92</v>
      </c>
      <c r="AN50" s="58" t="s">
        <v>38</v>
      </c>
    </row>
    <row r="51" spans="2:40" ht="12.75">
      <c r="B51" s="58" t="s">
        <v>122</v>
      </c>
      <c r="C51" s="60">
        <v>1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>
        <v>2</v>
      </c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59">
        <f t="shared" si="2"/>
        <v>3</v>
      </c>
      <c r="AK51" s="59">
        <v>16</v>
      </c>
      <c r="AL51" s="58" t="s">
        <v>52</v>
      </c>
      <c r="AM51" s="59">
        <v>99</v>
      </c>
      <c r="AN51" s="58" t="s">
        <v>39</v>
      </c>
    </row>
    <row r="52" spans="2:40" ht="12.75">
      <c r="B52" s="58" t="s">
        <v>152</v>
      </c>
      <c r="C52" s="60">
        <v>3</v>
      </c>
      <c r="D52" s="60"/>
      <c r="E52" s="60"/>
      <c r="F52" s="60"/>
      <c r="G52" s="60"/>
      <c r="H52" s="60"/>
      <c r="I52" s="60">
        <v>3</v>
      </c>
      <c r="J52" s="60"/>
      <c r="K52" s="60"/>
      <c r="L52" s="60"/>
      <c r="M52" s="60">
        <v>3</v>
      </c>
      <c r="N52" s="60">
        <v>1</v>
      </c>
      <c r="O52" s="60">
        <v>2</v>
      </c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59">
        <f t="shared" si="2"/>
        <v>12</v>
      </c>
      <c r="AK52" s="59">
        <v>21</v>
      </c>
      <c r="AL52" s="58" t="s">
        <v>28</v>
      </c>
      <c r="AM52" s="59" t="s">
        <v>76</v>
      </c>
      <c r="AN52" s="58" t="s">
        <v>77</v>
      </c>
    </row>
    <row r="53" spans="2:40" ht="12.75">
      <c r="B53" s="58" t="s">
        <v>112</v>
      </c>
      <c r="C53" s="60"/>
      <c r="D53" s="60"/>
      <c r="E53" s="60">
        <v>1</v>
      </c>
      <c r="F53" s="60"/>
      <c r="G53" s="60"/>
      <c r="H53" s="60">
        <v>2</v>
      </c>
      <c r="I53" s="60">
        <v>2</v>
      </c>
      <c r="J53" s="60">
        <v>1</v>
      </c>
      <c r="K53" s="60">
        <v>1</v>
      </c>
      <c r="L53" s="60"/>
      <c r="M53" s="60"/>
      <c r="N53" s="60"/>
      <c r="O53" s="60">
        <v>3</v>
      </c>
      <c r="P53" s="60"/>
      <c r="Q53" s="60"/>
      <c r="R53" s="60"/>
      <c r="S53" s="60"/>
      <c r="T53" s="60"/>
      <c r="U53" s="60"/>
      <c r="V53" s="60">
        <v>1</v>
      </c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59">
        <f t="shared" si="2"/>
        <v>11</v>
      </c>
      <c r="AK53" s="59">
        <v>22</v>
      </c>
      <c r="AL53" s="58" t="s">
        <v>58</v>
      </c>
      <c r="AM53" s="59" t="s">
        <v>60</v>
      </c>
      <c r="AN53" s="58" t="s">
        <v>61</v>
      </c>
    </row>
    <row r="54" spans="2:40" ht="12.75">
      <c r="B54" s="58" t="s">
        <v>154</v>
      </c>
      <c r="C54" s="60"/>
      <c r="D54" s="60"/>
      <c r="E54" s="60"/>
      <c r="F54" s="60">
        <v>1</v>
      </c>
      <c r="G54" s="60"/>
      <c r="H54" s="60"/>
      <c r="I54" s="60"/>
      <c r="J54" s="60"/>
      <c r="K54" s="60"/>
      <c r="L54" s="60"/>
      <c r="M54" s="60"/>
      <c r="N54" s="60"/>
      <c r="O54" s="60">
        <v>1</v>
      </c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59">
        <f t="shared" si="2"/>
        <v>2</v>
      </c>
      <c r="AK54" s="59">
        <v>23</v>
      </c>
      <c r="AL54" s="58" t="s">
        <v>59</v>
      </c>
      <c r="AM54" s="59" t="s">
        <v>78</v>
      </c>
      <c r="AN54" s="58" t="s">
        <v>79</v>
      </c>
    </row>
    <row r="55" spans="2:40" ht="12.75">
      <c r="B55" s="58" t="s">
        <v>137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>
        <v>1</v>
      </c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59">
        <f t="shared" si="2"/>
        <v>1</v>
      </c>
      <c r="AK55" s="59">
        <v>24</v>
      </c>
      <c r="AL55" s="58" t="s">
        <v>62</v>
      </c>
      <c r="AM55" s="59" t="s">
        <v>17</v>
      </c>
      <c r="AN55" s="58" t="s">
        <v>18</v>
      </c>
    </row>
    <row r="56" spans="2:40" ht="12.75">
      <c r="B56" s="58" t="s">
        <v>114</v>
      </c>
      <c r="C56" s="60"/>
      <c r="D56" s="60"/>
      <c r="E56" s="60">
        <v>2</v>
      </c>
      <c r="F56" s="60">
        <v>2</v>
      </c>
      <c r="G56" s="60">
        <v>3</v>
      </c>
      <c r="H56" s="60">
        <v>2</v>
      </c>
      <c r="I56" s="60"/>
      <c r="J56" s="60">
        <v>1</v>
      </c>
      <c r="K56" s="60"/>
      <c r="L56" s="60"/>
      <c r="M56" s="60"/>
      <c r="N56" s="60"/>
      <c r="O56" s="60">
        <v>9</v>
      </c>
      <c r="P56" s="60"/>
      <c r="Q56" s="60">
        <v>1</v>
      </c>
      <c r="R56" s="60"/>
      <c r="S56" s="60"/>
      <c r="T56" s="60"/>
      <c r="U56" s="60"/>
      <c r="V56" s="60"/>
      <c r="W56" s="60"/>
      <c r="X56" s="60"/>
      <c r="Y56" s="60">
        <v>1</v>
      </c>
      <c r="Z56" s="60"/>
      <c r="AA56" s="60"/>
      <c r="AB56" s="60"/>
      <c r="AC56" s="60"/>
      <c r="AD56" s="60"/>
      <c r="AE56" s="60"/>
      <c r="AF56" s="60"/>
      <c r="AG56" s="60"/>
      <c r="AH56" s="60"/>
      <c r="AI56" s="59">
        <f t="shared" si="2"/>
        <v>21</v>
      </c>
      <c r="AK56" s="59">
        <v>25</v>
      </c>
      <c r="AL56" s="58" t="s">
        <v>63</v>
      </c>
      <c r="AM56" s="56" t="s">
        <v>29</v>
      </c>
      <c r="AN56" s="57" t="s">
        <v>30</v>
      </c>
    </row>
    <row r="57" spans="2:40" ht="12.75">
      <c r="B57" s="58" t="s">
        <v>125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>
        <v>1</v>
      </c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59">
        <f t="shared" si="2"/>
        <v>1</v>
      </c>
      <c r="AK57" s="56">
        <v>27</v>
      </c>
      <c r="AL57" s="57" t="s">
        <v>16</v>
      </c>
      <c r="AM57" s="56" t="s">
        <v>74</v>
      </c>
      <c r="AN57" s="57" t="s">
        <v>75</v>
      </c>
    </row>
    <row r="58" spans="2:40" ht="12.75">
      <c r="B58" s="58" t="s">
        <v>138</v>
      </c>
      <c r="C58" s="60"/>
      <c r="D58" s="60"/>
      <c r="E58" s="60"/>
      <c r="F58" s="60"/>
      <c r="G58" s="60">
        <v>2</v>
      </c>
      <c r="H58" s="60">
        <v>1</v>
      </c>
      <c r="I58" s="60"/>
      <c r="J58" s="60"/>
      <c r="K58" s="60"/>
      <c r="L58" s="60"/>
      <c r="M58" s="60">
        <v>1</v>
      </c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59">
        <f t="shared" si="2"/>
        <v>4</v>
      </c>
      <c r="AK58" s="59">
        <v>28</v>
      </c>
      <c r="AL58" s="58" t="s">
        <v>44</v>
      </c>
      <c r="AM58" s="59" t="s">
        <v>32</v>
      </c>
      <c r="AN58" s="58" t="s">
        <v>33</v>
      </c>
    </row>
    <row r="59" spans="2:40" ht="12.75">
      <c r="B59" s="58" t="s">
        <v>132</v>
      </c>
      <c r="C59" s="60"/>
      <c r="D59" s="60"/>
      <c r="E59" s="60">
        <v>6</v>
      </c>
      <c r="F59" s="60">
        <v>8</v>
      </c>
      <c r="G59" s="60">
        <v>6</v>
      </c>
      <c r="H59" s="60">
        <v>6</v>
      </c>
      <c r="I59" s="60">
        <v>1</v>
      </c>
      <c r="J59" s="60"/>
      <c r="K59" s="60">
        <v>1</v>
      </c>
      <c r="L59" s="60"/>
      <c r="M59" s="60">
        <v>5</v>
      </c>
      <c r="N59" s="60">
        <v>1</v>
      </c>
      <c r="O59" s="60">
        <v>101</v>
      </c>
      <c r="P59" s="60">
        <v>1</v>
      </c>
      <c r="Q59" s="60">
        <v>2</v>
      </c>
      <c r="R59" s="60">
        <v>2</v>
      </c>
      <c r="S59" s="60">
        <v>1</v>
      </c>
      <c r="T59" s="60">
        <v>2</v>
      </c>
      <c r="U59" s="60"/>
      <c r="V59" s="60">
        <v>1</v>
      </c>
      <c r="W59" s="60">
        <v>2</v>
      </c>
      <c r="X59" s="60"/>
      <c r="Y59" s="60">
        <v>4</v>
      </c>
      <c r="Z59" s="60">
        <v>2</v>
      </c>
      <c r="AA59" s="60"/>
      <c r="AB59" s="60"/>
      <c r="AC59" s="60"/>
      <c r="AD59" s="60"/>
      <c r="AE59" s="60"/>
      <c r="AF59" s="60"/>
      <c r="AG59" s="60"/>
      <c r="AH59" s="60"/>
      <c r="AI59" s="59">
        <f t="shared" si="2"/>
        <v>152</v>
      </c>
      <c r="AK59" s="59">
        <v>31</v>
      </c>
      <c r="AL59" s="58" t="s">
        <v>37</v>
      </c>
      <c r="AM59" s="56" t="s">
        <v>71</v>
      </c>
      <c r="AN59" s="57" t="s">
        <v>72</v>
      </c>
    </row>
    <row r="60" spans="2:40" ht="12.75">
      <c r="B60" s="58" t="s">
        <v>155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>
        <v>5</v>
      </c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59">
        <f t="shared" si="2"/>
        <v>5</v>
      </c>
      <c r="AK60" s="59">
        <v>32</v>
      </c>
      <c r="AL60" s="58" t="s">
        <v>35</v>
      </c>
      <c r="AM60" s="59" t="s">
        <v>54</v>
      </c>
      <c r="AN60" s="58" t="s">
        <v>55</v>
      </c>
    </row>
    <row r="61" spans="2:40" ht="12.75">
      <c r="B61" s="58" t="s">
        <v>107</v>
      </c>
      <c r="C61" s="60"/>
      <c r="D61" s="60">
        <v>1</v>
      </c>
      <c r="E61" s="60"/>
      <c r="F61" s="60">
        <v>1</v>
      </c>
      <c r="G61" s="60">
        <v>8</v>
      </c>
      <c r="H61" s="60"/>
      <c r="I61" s="60"/>
      <c r="J61" s="60"/>
      <c r="K61" s="60">
        <v>2</v>
      </c>
      <c r="L61" s="60">
        <v>2</v>
      </c>
      <c r="M61" s="60">
        <v>1</v>
      </c>
      <c r="N61" s="60"/>
      <c r="O61" s="60">
        <v>7</v>
      </c>
      <c r="P61" s="60">
        <v>1</v>
      </c>
      <c r="Q61" s="60"/>
      <c r="R61" s="60"/>
      <c r="S61" s="60">
        <v>1</v>
      </c>
      <c r="T61" s="60">
        <v>2</v>
      </c>
      <c r="U61" s="60"/>
      <c r="V61" s="60"/>
      <c r="W61" s="60">
        <v>1</v>
      </c>
      <c r="X61" s="60"/>
      <c r="Y61" s="60">
        <v>2</v>
      </c>
      <c r="Z61" s="60"/>
      <c r="AA61" s="60"/>
      <c r="AB61" s="60"/>
      <c r="AC61" s="60"/>
      <c r="AD61" s="60"/>
      <c r="AE61" s="60"/>
      <c r="AF61" s="60"/>
      <c r="AG61" s="60"/>
      <c r="AH61" s="60"/>
      <c r="AI61" s="59">
        <f t="shared" si="2"/>
        <v>29</v>
      </c>
      <c r="AK61" s="59">
        <v>33</v>
      </c>
      <c r="AL61" s="58" t="s">
        <v>31</v>
      </c>
      <c r="AM61" s="59" t="s">
        <v>56</v>
      </c>
      <c r="AN61" s="58" t="s">
        <v>57</v>
      </c>
    </row>
    <row r="62" spans="2:40" ht="12.75">
      <c r="B62" s="58" t="s">
        <v>156</v>
      </c>
      <c r="C62" s="60">
        <v>4</v>
      </c>
      <c r="D62" s="60"/>
      <c r="E62" s="60">
        <v>1</v>
      </c>
      <c r="F62" s="60">
        <v>10</v>
      </c>
      <c r="G62" s="60">
        <v>4</v>
      </c>
      <c r="H62" s="60">
        <v>1</v>
      </c>
      <c r="I62" s="60"/>
      <c r="J62" s="60">
        <v>2</v>
      </c>
      <c r="K62" s="60">
        <v>2</v>
      </c>
      <c r="L62" s="60">
        <v>2</v>
      </c>
      <c r="M62" s="60">
        <v>5</v>
      </c>
      <c r="N62" s="60">
        <v>1</v>
      </c>
      <c r="O62" s="60">
        <v>17</v>
      </c>
      <c r="P62" s="60"/>
      <c r="Q62" s="60"/>
      <c r="R62" s="60"/>
      <c r="S62" s="60"/>
      <c r="T62" s="60">
        <v>1</v>
      </c>
      <c r="U62" s="60"/>
      <c r="V62" s="60"/>
      <c r="W62" s="60">
        <v>2</v>
      </c>
      <c r="X62" s="60"/>
      <c r="Y62" s="60">
        <v>1</v>
      </c>
      <c r="Z62" s="60"/>
      <c r="AA62" s="60"/>
      <c r="AB62" s="60"/>
      <c r="AC62" s="60"/>
      <c r="AD62" s="60"/>
      <c r="AE62" s="60"/>
      <c r="AF62" s="60"/>
      <c r="AG62" s="60"/>
      <c r="AH62" s="60"/>
      <c r="AI62" s="59">
        <f t="shared" si="2"/>
        <v>53</v>
      </c>
      <c r="AK62" s="59">
        <v>34</v>
      </c>
      <c r="AL62" s="58" t="s">
        <v>48</v>
      </c>
      <c r="AM62" s="59" t="s">
        <v>25</v>
      </c>
      <c r="AN62" s="58" t="s">
        <v>26</v>
      </c>
    </row>
    <row r="63" spans="2:40" ht="12.75">
      <c r="B63" s="58" t="s">
        <v>117</v>
      </c>
      <c r="C63" s="60">
        <v>154</v>
      </c>
      <c r="D63" s="60">
        <v>66</v>
      </c>
      <c r="E63" s="60">
        <v>78</v>
      </c>
      <c r="F63" s="60">
        <v>160</v>
      </c>
      <c r="G63" s="60">
        <v>81</v>
      </c>
      <c r="H63" s="60">
        <v>86</v>
      </c>
      <c r="I63" s="60">
        <v>42</v>
      </c>
      <c r="J63" s="60">
        <v>131</v>
      </c>
      <c r="K63" s="60">
        <v>208</v>
      </c>
      <c r="L63" s="60">
        <v>74</v>
      </c>
      <c r="M63" s="60">
        <v>137</v>
      </c>
      <c r="N63" s="60">
        <v>143</v>
      </c>
      <c r="O63" s="60">
        <v>200</v>
      </c>
      <c r="P63" s="60">
        <v>172</v>
      </c>
      <c r="Q63" s="60">
        <v>127</v>
      </c>
      <c r="R63" s="60">
        <v>56</v>
      </c>
      <c r="S63" s="60">
        <v>61</v>
      </c>
      <c r="T63" s="60">
        <v>151</v>
      </c>
      <c r="U63" s="60">
        <v>25</v>
      </c>
      <c r="V63" s="60">
        <v>152</v>
      </c>
      <c r="W63" s="60">
        <v>86</v>
      </c>
      <c r="X63" s="60">
        <v>25</v>
      </c>
      <c r="Y63" s="60">
        <v>67</v>
      </c>
      <c r="Z63" s="60">
        <v>64</v>
      </c>
      <c r="AA63" s="60">
        <v>39</v>
      </c>
      <c r="AB63" s="60">
        <v>48</v>
      </c>
      <c r="AC63" s="60">
        <v>2</v>
      </c>
      <c r="AD63" s="60">
        <v>48</v>
      </c>
      <c r="AE63" s="60">
        <v>166</v>
      </c>
      <c r="AF63" s="60">
        <v>76</v>
      </c>
      <c r="AG63" s="60">
        <v>29</v>
      </c>
      <c r="AH63" s="60">
        <v>93</v>
      </c>
      <c r="AI63" s="59">
        <f t="shared" si="2"/>
        <v>3047</v>
      </c>
      <c r="AK63" s="59">
        <v>36</v>
      </c>
      <c r="AL63" s="58" t="s">
        <v>47</v>
      </c>
      <c r="AM63" s="59" t="s">
        <v>19</v>
      </c>
      <c r="AN63" s="58" t="s">
        <v>82</v>
      </c>
    </row>
    <row r="64" spans="2:40" ht="12.75">
      <c r="B64" s="58" t="s">
        <v>157</v>
      </c>
      <c r="C64" s="60"/>
      <c r="D64" s="60"/>
      <c r="E64" s="60"/>
      <c r="F64" s="60"/>
      <c r="G64" s="60">
        <v>2</v>
      </c>
      <c r="H64" s="60"/>
      <c r="I64" s="60">
        <v>1</v>
      </c>
      <c r="J64" s="60"/>
      <c r="K64" s="60">
        <v>1</v>
      </c>
      <c r="L64" s="60">
        <v>1</v>
      </c>
      <c r="M64" s="60"/>
      <c r="N64" s="60">
        <v>1</v>
      </c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59">
        <f t="shared" si="2"/>
        <v>6</v>
      </c>
      <c r="AK64" s="59">
        <v>37</v>
      </c>
      <c r="AL64" s="58" t="s">
        <v>45</v>
      </c>
      <c r="AM64" s="61"/>
      <c r="AN64" s="61"/>
    </row>
    <row r="65" spans="2:40" ht="12.75">
      <c r="B65" s="58" t="s">
        <v>119</v>
      </c>
      <c r="C65" s="60"/>
      <c r="D65" s="60"/>
      <c r="E65" s="60">
        <v>1</v>
      </c>
      <c r="F65" s="60"/>
      <c r="G65" s="60">
        <v>2</v>
      </c>
      <c r="H65" s="60"/>
      <c r="I65" s="60">
        <v>1</v>
      </c>
      <c r="J65" s="60"/>
      <c r="K65" s="60"/>
      <c r="L65" s="60">
        <v>2</v>
      </c>
      <c r="M65" s="60"/>
      <c r="N65" s="60">
        <v>1</v>
      </c>
      <c r="O65" s="60">
        <v>16</v>
      </c>
      <c r="P65" s="60"/>
      <c r="Q65" s="60">
        <v>1</v>
      </c>
      <c r="R65" s="60"/>
      <c r="S65" s="60"/>
      <c r="T65" s="60"/>
      <c r="U65" s="60"/>
      <c r="V65" s="60">
        <v>1</v>
      </c>
      <c r="W65" s="60"/>
      <c r="X65" s="60"/>
      <c r="Y65" s="60">
        <v>1</v>
      </c>
      <c r="Z65" s="60"/>
      <c r="AA65" s="60"/>
      <c r="AB65" s="60"/>
      <c r="AC65" s="60"/>
      <c r="AD65" s="60"/>
      <c r="AE65" s="60"/>
      <c r="AF65" s="60"/>
      <c r="AG65" s="60"/>
      <c r="AH65" s="60"/>
      <c r="AI65" s="59">
        <f t="shared" si="2"/>
        <v>26</v>
      </c>
      <c r="AM65" s="61"/>
      <c r="AN65" s="61"/>
    </row>
    <row r="66" spans="2:35" ht="12.75">
      <c r="B66" s="58" t="s">
        <v>158</v>
      </c>
      <c r="C66" s="60">
        <v>7</v>
      </c>
      <c r="D66" s="60">
        <v>1</v>
      </c>
      <c r="E66" s="60">
        <v>11</v>
      </c>
      <c r="F66" s="60">
        <v>21</v>
      </c>
      <c r="G66" s="60">
        <v>21</v>
      </c>
      <c r="H66" s="60">
        <v>13</v>
      </c>
      <c r="I66" s="60">
        <v>4</v>
      </c>
      <c r="J66" s="60">
        <v>4</v>
      </c>
      <c r="K66" s="60">
        <v>13</v>
      </c>
      <c r="L66" s="60">
        <v>7</v>
      </c>
      <c r="M66" s="60">
        <v>10</v>
      </c>
      <c r="N66" s="60">
        <v>16</v>
      </c>
      <c r="O66" s="60">
        <v>106</v>
      </c>
      <c r="P66" s="60">
        <v>17</v>
      </c>
      <c r="Q66" s="60">
        <v>13</v>
      </c>
      <c r="R66" s="60">
        <v>9</v>
      </c>
      <c r="S66" s="60">
        <v>5</v>
      </c>
      <c r="T66" s="60">
        <v>12</v>
      </c>
      <c r="U66" s="60">
        <v>1</v>
      </c>
      <c r="V66" s="60">
        <v>5</v>
      </c>
      <c r="W66" s="60">
        <v>8</v>
      </c>
      <c r="X66" s="60">
        <v>4</v>
      </c>
      <c r="Y66" s="60">
        <v>23</v>
      </c>
      <c r="Z66" s="60">
        <v>5</v>
      </c>
      <c r="AA66" s="60"/>
      <c r="AB66" s="60"/>
      <c r="AC66" s="60"/>
      <c r="AD66" s="60"/>
      <c r="AE66" s="60"/>
      <c r="AF66" s="60"/>
      <c r="AG66" s="60"/>
      <c r="AH66" s="60"/>
      <c r="AI66" s="59">
        <f t="shared" si="2"/>
        <v>336</v>
      </c>
    </row>
    <row r="67" spans="2:35" ht="12.75">
      <c r="B67" s="109" t="s">
        <v>9</v>
      </c>
      <c r="C67" s="110">
        <f aca="true" t="shared" si="3" ref="C67:AI67">SUM(C44:C66)</f>
        <v>172</v>
      </c>
      <c r="D67" s="110">
        <f t="shared" si="3"/>
        <v>71</v>
      </c>
      <c r="E67" s="110">
        <f t="shared" si="3"/>
        <v>105</v>
      </c>
      <c r="F67" s="110">
        <f t="shared" si="3"/>
        <v>227</v>
      </c>
      <c r="G67" s="110">
        <f t="shared" si="3"/>
        <v>140</v>
      </c>
      <c r="H67" s="110">
        <f t="shared" si="3"/>
        <v>112</v>
      </c>
      <c r="I67" s="110">
        <f t="shared" si="3"/>
        <v>55</v>
      </c>
      <c r="J67" s="110">
        <f t="shared" si="3"/>
        <v>145</v>
      </c>
      <c r="K67" s="110">
        <f t="shared" si="3"/>
        <v>233</v>
      </c>
      <c r="L67" s="110">
        <f t="shared" si="3"/>
        <v>97</v>
      </c>
      <c r="M67" s="110">
        <f t="shared" si="3"/>
        <v>174</v>
      </c>
      <c r="N67" s="110">
        <f t="shared" si="3"/>
        <v>173</v>
      </c>
      <c r="O67" s="110">
        <f t="shared" si="3"/>
        <v>558</v>
      </c>
      <c r="P67" s="110">
        <f t="shared" si="3"/>
        <v>198</v>
      </c>
      <c r="Q67" s="110">
        <f t="shared" si="3"/>
        <v>145</v>
      </c>
      <c r="R67" s="110">
        <f t="shared" si="3"/>
        <v>69</v>
      </c>
      <c r="S67" s="110">
        <f t="shared" si="3"/>
        <v>69</v>
      </c>
      <c r="T67" s="110">
        <f t="shared" si="3"/>
        <v>173</v>
      </c>
      <c r="U67" s="110">
        <f t="shared" si="3"/>
        <v>26</v>
      </c>
      <c r="V67" s="110">
        <f t="shared" si="3"/>
        <v>164</v>
      </c>
      <c r="W67" s="110">
        <f t="shared" si="3"/>
        <v>102</v>
      </c>
      <c r="X67" s="110">
        <f t="shared" si="3"/>
        <v>29</v>
      </c>
      <c r="Y67" s="110">
        <f t="shared" si="3"/>
        <v>107</v>
      </c>
      <c r="Z67" s="110">
        <f t="shared" si="3"/>
        <v>71</v>
      </c>
      <c r="AA67" s="110">
        <f t="shared" si="3"/>
        <v>41</v>
      </c>
      <c r="AB67" s="110">
        <f t="shared" si="3"/>
        <v>48</v>
      </c>
      <c r="AC67" s="110">
        <f t="shared" si="3"/>
        <v>28</v>
      </c>
      <c r="AD67" s="110">
        <f t="shared" si="3"/>
        <v>48</v>
      </c>
      <c r="AE67" s="110">
        <f t="shared" si="3"/>
        <v>166</v>
      </c>
      <c r="AF67" s="110">
        <f t="shared" si="3"/>
        <v>76</v>
      </c>
      <c r="AG67" s="110">
        <f t="shared" si="3"/>
        <v>33</v>
      </c>
      <c r="AH67" s="110">
        <f t="shared" si="3"/>
        <v>93</v>
      </c>
      <c r="AI67" s="110">
        <f t="shared" si="3"/>
        <v>3948</v>
      </c>
    </row>
    <row r="68" ht="12.75"/>
    <row r="69" ht="12.75">
      <c r="B69" s="17" t="s">
        <v>98</v>
      </c>
    </row>
    <row r="70" ht="12.75"/>
    <row r="71" ht="12.75"/>
    <row r="72" ht="12.75"/>
    <row r="73" ht="12.75"/>
    <row r="74" ht="12.75"/>
    <row r="75" ht="12.75"/>
    <row r="76" ht="12.75"/>
  </sheetData>
  <sheetProtection password="CD78" sheet="1" objects="1" scenarios="1"/>
  <mergeCells count="12">
    <mergeCell ref="B40:AI40"/>
    <mergeCell ref="B42:B43"/>
    <mergeCell ref="C42:AG42"/>
    <mergeCell ref="AI42:AI43"/>
    <mergeCell ref="AK42:AN42"/>
    <mergeCell ref="AM19:AM20"/>
    <mergeCell ref="AN19:AN20"/>
    <mergeCell ref="B2:AH2"/>
    <mergeCell ref="B4:B5"/>
    <mergeCell ref="C4:AG4"/>
    <mergeCell ref="AH4:AH5"/>
    <mergeCell ref="AK4:AN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99"/>
  <sheetViews>
    <sheetView showGridLines="0" showZeros="0" zoomScalePageLayoutView="0" workbookViewId="0" topLeftCell="I1">
      <selection activeCell="X2" sqref="X2:AF20"/>
    </sheetView>
  </sheetViews>
  <sheetFormatPr defaultColWidth="0" defaultRowHeight="15" zeroHeight="1"/>
  <cols>
    <col min="1" max="1" width="4.7109375" style="44" customWidth="1"/>
    <col min="2" max="2" width="25.28125" style="44" customWidth="1"/>
    <col min="3" max="3" width="4.57421875" style="44" hidden="1" customWidth="1"/>
    <col min="4" max="4" width="51.421875" style="44" bestFit="1" customWidth="1"/>
    <col min="5" max="5" width="4.8515625" style="62" customWidth="1"/>
    <col min="6" max="7" width="5.00390625" style="62" bestFit="1" customWidth="1"/>
    <col min="8" max="8" width="6.28125" style="62" bestFit="1" customWidth="1"/>
    <col min="9" max="9" width="5.421875" style="62" bestFit="1" customWidth="1"/>
    <col min="10" max="10" width="4.140625" style="62" bestFit="1" customWidth="1"/>
    <col min="11" max="11" width="4.8515625" style="62" bestFit="1" customWidth="1"/>
    <col min="12" max="12" width="5.8515625" style="62" bestFit="1" customWidth="1"/>
    <col min="13" max="13" width="5.00390625" style="62" bestFit="1" customWidth="1"/>
    <col min="14" max="14" width="5.421875" style="62" bestFit="1" customWidth="1"/>
    <col min="15" max="15" width="3.7109375" style="62" bestFit="1" customWidth="1"/>
    <col min="16" max="16" width="5.00390625" style="62" bestFit="1" customWidth="1"/>
    <col min="17" max="17" width="5.28125" style="62" bestFit="1" customWidth="1"/>
    <col min="18" max="18" width="5.421875" style="62" bestFit="1" customWidth="1"/>
    <col min="19" max="19" width="6.421875" style="62" bestFit="1" customWidth="1"/>
    <col min="20" max="20" width="4.7109375" style="44" customWidth="1"/>
    <col min="21" max="21" width="18.00390625" style="44" bestFit="1" customWidth="1"/>
    <col min="22" max="22" width="23.28125" style="44" bestFit="1" customWidth="1"/>
    <col min="23" max="23" width="11.421875" style="44" customWidth="1"/>
    <col min="24" max="24" width="18.7109375" style="44" customWidth="1"/>
    <col min="25" max="32" width="5.421875" style="44" bestFit="1" customWidth="1"/>
    <col min="33" max="33" width="4.7109375" style="44" customWidth="1"/>
    <col min="34" max="253" width="11.421875" style="44" hidden="1" customWidth="1"/>
    <col min="254" max="254" width="4.7109375" style="44" hidden="1" customWidth="1"/>
    <col min="255" max="255" width="25.28125" style="44" hidden="1" customWidth="1"/>
    <col min="256" max="16384" width="0" style="44" hidden="1" customWidth="1"/>
  </cols>
  <sheetData>
    <row r="1" spans="25:30" ht="12.75">
      <c r="Y1" s="62"/>
      <c r="Z1" s="62"/>
      <c r="AA1" s="62"/>
      <c r="AB1" s="62"/>
      <c r="AC1" s="62"/>
      <c r="AD1" s="62"/>
    </row>
    <row r="2" spans="2:32" ht="18.75" customHeight="1">
      <c r="B2" s="178" t="s">
        <v>160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X2" s="162" t="s">
        <v>191</v>
      </c>
      <c r="Y2" s="162"/>
      <c r="Z2" s="162"/>
      <c r="AA2" s="162"/>
      <c r="AB2" s="162"/>
      <c r="AC2" s="162"/>
      <c r="AD2" s="162"/>
      <c r="AE2" s="162"/>
      <c r="AF2" s="162"/>
    </row>
    <row r="3" spans="24:32" ht="12.75">
      <c r="X3" s="162"/>
      <c r="Y3" s="162"/>
      <c r="Z3" s="162"/>
      <c r="AA3" s="162"/>
      <c r="AB3" s="162"/>
      <c r="AC3" s="162"/>
      <c r="AD3" s="162"/>
      <c r="AE3" s="162"/>
      <c r="AF3" s="162"/>
    </row>
    <row r="4" spans="2:30" ht="12.75">
      <c r="B4" s="143" t="s">
        <v>2</v>
      </c>
      <c r="C4" s="143" t="s">
        <v>3</v>
      </c>
      <c r="D4" s="143" t="s">
        <v>4</v>
      </c>
      <c r="E4" s="179" t="s">
        <v>161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 t="s">
        <v>9</v>
      </c>
      <c r="U4" s="177" t="s">
        <v>146</v>
      </c>
      <c r="V4" s="177"/>
      <c r="Y4" s="62"/>
      <c r="Z4" s="62"/>
      <c r="AA4" s="62"/>
      <c r="AB4" s="62"/>
      <c r="AC4" s="62"/>
      <c r="AD4" s="62"/>
    </row>
    <row r="5" spans="2:32" ht="12.75">
      <c r="B5" s="143"/>
      <c r="C5" s="143"/>
      <c r="D5" s="143"/>
      <c r="E5" s="108" t="s">
        <v>162</v>
      </c>
      <c r="F5" s="108" t="s">
        <v>163</v>
      </c>
      <c r="G5" s="108" t="s">
        <v>164</v>
      </c>
      <c r="H5" s="108" t="s">
        <v>165</v>
      </c>
      <c r="I5" s="108" t="s">
        <v>166</v>
      </c>
      <c r="J5" s="108" t="s">
        <v>167</v>
      </c>
      <c r="K5" s="108" t="s">
        <v>168</v>
      </c>
      <c r="L5" s="108" t="s">
        <v>169</v>
      </c>
      <c r="M5" s="108" t="s">
        <v>170</v>
      </c>
      <c r="N5" s="108" t="s">
        <v>171</v>
      </c>
      <c r="O5" s="108" t="s">
        <v>172</v>
      </c>
      <c r="P5" s="108" t="s">
        <v>173</v>
      </c>
      <c r="Q5" s="108" t="s">
        <v>174</v>
      </c>
      <c r="R5" s="108" t="s">
        <v>175</v>
      </c>
      <c r="S5" s="179"/>
      <c r="U5" s="63" t="s">
        <v>176</v>
      </c>
      <c r="V5" s="63" t="s">
        <v>177</v>
      </c>
      <c r="X5" s="106" t="s">
        <v>192</v>
      </c>
      <c r="Y5" s="106">
        <v>2003</v>
      </c>
      <c r="Z5" s="106">
        <v>2004</v>
      </c>
      <c r="AA5" s="106">
        <v>2005</v>
      </c>
      <c r="AB5" s="106">
        <v>2006</v>
      </c>
      <c r="AC5" s="106">
        <v>2007</v>
      </c>
      <c r="AD5" s="106">
        <v>2008</v>
      </c>
      <c r="AE5" s="106">
        <v>2009</v>
      </c>
      <c r="AF5" s="106">
        <v>2010</v>
      </c>
    </row>
    <row r="6" spans="2:32" ht="12.75">
      <c r="B6" s="145" t="s">
        <v>10</v>
      </c>
      <c r="C6" s="20">
        <v>1</v>
      </c>
      <c r="D6" s="21" t="s">
        <v>69</v>
      </c>
      <c r="E6" s="40">
        <v>3</v>
      </c>
      <c r="F6" s="40">
        <v>1</v>
      </c>
      <c r="G6" s="40">
        <v>0</v>
      </c>
      <c r="H6" s="40">
        <v>18</v>
      </c>
      <c r="I6" s="40">
        <v>1</v>
      </c>
      <c r="J6" s="40">
        <v>0</v>
      </c>
      <c r="K6" s="40">
        <v>2</v>
      </c>
      <c r="L6" s="40">
        <v>1</v>
      </c>
      <c r="M6" s="40">
        <v>1</v>
      </c>
      <c r="N6" s="40">
        <v>76</v>
      </c>
      <c r="O6" s="40">
        <v>0</v>
      </c>
      <c r="P6" s="40">
        <v>3</v>
      </c>
      <c r="Q6" s="40">
        <v>5</v>
      </c>
      <c r="R6" s="40">
        <v>0</v>
      </c>
      <c r="S6" s="22">
        <f>SUM(E6:R6)</f>
        <v>111</v>
      </c>
      <c r="U6" s="63" t="s">
        <v>178</v>
      </c>
      <c r="V6" s="63" t="s">
        <v>179</v>
      </c>
      <c r="X6" s="65" t="s">
        <v>193</v>
      </c>
      <c r="Y6" s="66">
        <v>27</v>
      </c>
      <c r="Z6" s="66">
        <v>15</v>
      </c>
      <c r="AA6" s="66">
        <v>21</v>
      </c>
      <c r="AB6" s="66">
        <v>29</v>
      </c>
      <c r="AC6" s="67">
        <v>24</v>
      </c>
      <c r="AD6" s="66">
        <v>24</v>
      </c>
      <c r="AE6" s="66">
        <v>84</v>
      </c>
      <c r="AF6" s="66">
        <v>63</v>
      </c>
    </row>
    <row r="7" spans="2:32" ht="12.75">
      <c r="B7" s="145"/>
      <c r="C7" s="20">
        <v>4</v>
      </c>
      <c r="D7" s="21" t="s">
        <v>70</v>
      </c>
      <c r="E7" s="40">
        <v>3</v>
      </c>
      <c r="F7" s="40">
        <v>1</v>
      </c>
      <c r="G7" s="40">
        <v>0</v>
      </c>
      <c r="H7" s="40">
        <v>31</v>
      </c>
      <c r="I7" s="40">
        <v>2</v>
      </c>
      <c r="J7" s="40">
        <v>0</v>
      </c>
      <c r="K7" s="40">
        <v>3</v>
      </c>
      <c r="L7" s="40">
        <v>1</v>
      </c>
      <c r="M7" s="40">
        <v>0</v>
      </c>
      <c r="N7" s="40">
        <v>49</v>
      </c>
      <c r="O7" s="40">
        <v>1</v>
      </c>
      <c r="P7" s="40">
        <v>0</v>
      </c>
      <c r="Q7" s="40">
        <v>12</v>
      </c>
      <c r="R7" s="40">
        <v>0</v>
      </c>
      <c r="S7" s="22">
        <f aca="true" t="shared" si="0" ref="S7:S44">SUM(E7:R7)</f>
        <v>103</v>
      </c>
      <c r="U7" s="63" t="s">
        <v>180</v>
      </c>
      <c r="V7" s="63" t="s">
        <v>181</v>
      </c>
      <c r="X7" s="68" t="s">
        <v>194</v>
      </c>
      <c r="Y7" s="66">
        <v>1</v>
      </c>
      <c r="Z7" s="66">
        <v>7</v>
      </c>
      <c r="AA7" s="66">
        <v>5</v>
      </c>
      <c r="AB7" s="66">
        <v>4</v>
      </c>
      <c r="AC7" s="67">
        <v>7</v>
      </c>
      <c r="AD7" s="66">
        <v>7</v>
      </c>
      <c r="AE7" s="66">
        <v>27</v>
      </c>
      <c r="AF7" s="66">
        <v>38</v>
      </c>
    </row>
    <row r="8" spans="2:32" ht="12.75">
      <c r="B8" s="145"/>
      <c r="C8" s="20">
        <v>68</v>
      </c>
      <c r="D8" s="13" t="s">
        <v>13</v>
      </c>
      <c r="E8" s="40">
        <v>0</v>
      </c>
      <c r="F8" s="40">
        <v>0</v>
      </c>
      <c r="G8" s="40">
        <v>0</v>
      </c>
      <c r="H8" s="40">
        <v>30</v>
      </c>
      <c r="I8" s="40">
        <v>5</v>
      </c>
      <c r="J8" s="40">
        <v>2</v>
      </c>
      <c r="K8" s="40">
        <v>3</v>
      </c>
      <c r="L8" s="40">
        <v>0</v>
      </c>
      <c r="M8" s="40">
        <v>1</v>
      </c>
      <c r="N8" s="40">
        <v>68</v>
      </c>
      <c r="O8" s="40">
        <v>0</v>
      </c>
      <c r="P8" s="40">
        <v>5</v>
      </c>
      <c r="Q8" s="40">
        <v>12</v>
      </c>
      <c r="R8" s="40">
        <v>0</v>
      </c>
      <c r="S8" s="22">
        <f t="shared" si="0"/>
        <v>126</v>
      </c>
      <c r="U8" s="63" t="s">
        <v>182</v>
      </c>
      <c r="V8" s="63" t="s">
        <v>183</v>
      </c>
      <c r="X8" s="68" t="s">
        <v>195</v>
      </c>
      <c r="Y8" s="66">
        <v>32</v>
      </c>
      <c r="Z8" s="66">
        <v>35</v>
      </c>
      <c r="AA8" s="66">
        <v>50</v>
      </c>
      <c r="AB8" s="66">
        <v>32</v>
      </c>
      <c r="AC8" s="67">
        <v>40</v>
      </c>
      <c r="AD8" s="66">
        <v>84</v>
      </c>
      <c r="AE8" s="66">
        <v>131</v>
      </c>
      <c r="AF8" s="66">
        <v>104</v>
      </c>
    </row>
    <row r="9" spans="2:32" ht="12.75">
      <c r="B9" s="145"/>
      <c r="C9" s="23" t="s">
        <v>71</v>
      </c>
      <c r="D9" s="24" t="s">
        <v>72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22">
        <f t="shared" si="0"/>
        <v>0</v>
      </c>
      <c r="U9" s="63" t="s">
        <v>184</v>
      </c>
      <c r="V9" s="63" t="s">
        <v>185</v>
      </c>
      <c r="X9" s="68" t="s">
        <v>196</v>
      </c>
      <c r="Y9" s="66">
        <v>1140</v>
      </c>
      <c r="Z9" s="66">
        <v>917</v>
      </c>
      <c r="AA9" s="66">
        <v>1003</v>
      </c>
      <c r="AB9" s="66">
        <v>1095</v>
      </c>
      <c r="AC9" s="67">
        <v>1113</v>
      </c>
      <c r="AD9" s="66">
        <v>1256</v>
      </c>
      <c r="AE9" s="66">
        <v>1396</v>
      </c>
      <c r="AF9" s="66">
        <v>1282</v>
      </c>
    </row>
    <row r="10" spans="2:32" ht="12.75">
      <c r="B10" s="145" t="s">
        <v>15</v>
      </c>
      <c r="C10" s="20">
        <v>27</v>
      </c>
      <c r="D10" s="13" t="s">
        <v>16</v>
      </c>
      <c r="E10" s="40">
        <v>1</v>
      </c>
      <c r="F10" s="40">
        <v>1</v>
      </c>
      <c r="G10" s="40">
        <v>1</v>
      </c>
      <c r="H10" s="40">
        <v>25</v>
      </c>
      <c r="I10" s="40">
        <v>5</v>
      </c>
      <c r="J10" s="40">
        <v>2</v>
      </c>
      <c r="K10" s="40">
        <v>2</v>
      </c>
      <c r="L10" s="40">
        <v>6</v>
      </c>
      <c r="M10" s="40">
        <v>2</v>
      </c>
      <c r="N10" s="40">
        <v>77</v>
      </c>
      <c r="O10" s="40">
        <v>2</v>
      </c>
      <c r="P10" s="40">
        <v>3</v>
      </c>
      <c r="Q10" s="40">
        <v>17</v>
      </c>
      <c r="R10" s="40">
        <v>1</v>
      </c>
      <c r="S10" s="22">
        <f t="shared" si="0"/>
        <v>145</v>
      </c>
      <c r="U10" s="63" t="s">
        <v>186</v>
      </c>
      <c r="V10" s="63" t="s">
        <v>187</v>
      </c>
      <c r="X10" s="68" t="s">
        <v>197</v>
      </c>
      <c r="Y10" s="66">
        <v>14</v>
      </c>
      <c r="Z10" s="66">
        <v>16</v>
      </c>
      <c r="AA10" s="66">
        <v>12</v>
      </c>
      <c r="AB10" s="66">
        <v>19</v>
      </c>
      <c r="AC10" s="67">
        <v>29</v>
      </c>
      <c r="AD10" s="66">
        <v>28</v>
      </c>
      <c r="AE10" s="66">
        <v>54</v>
      </c>
      <c r="AF10" s="66">
        <v>73</v>
      </c>
    </row>
    <row r="11" spans="2:32" ht="25.5">
      <c r="B11" s="145"/>
      <c r="C11" s="20" t="s">
        <v>17</v>
      </c>
      <c r="D11" s="25" t="s">
        <v>18</v>
      </c>
      <c r="E11" s="40">
        <v>0</v>
      </c>
      <c r="F11" s="40">
        <v>0</v>
      </c>
      <c r="G11" s="40">
        <v>0</v>
      </c>
      <c r="H11" s="40">
        <v>9</v>
      </c>
      <c r="I11" s="40">
        <v>0</v>
      </c>
      <c r="J11" s="40">
        <v>0</v>
      </c>
      <c r="K11" s="40">
        <v>2</v>
      </c>
      <c r="L11" s="40">
        <v>1</v>
      </c>
      <c r="M11" s="40">
        <v>0</v>
      </c>
      <c r="N11" s="40">
        <v>55</v>
      </c>
      <c r="O11" s="40">
        <v>0</v>
      </c>
      <c r="P11" s="40">
        <v>0</v>
      </c>
      <c r="Q11" s="40">
        <v>0</v>
      </c>
      <c r="R11" s="40">
        <v>0</v>
      </c>
      <c r="S11" s="22">
        <f t="shared" si="0"/>
        <v>67</v>
      </c>
      <c r="U11" s="134" t="s">
        <v>188</v>
      </c>
      <c r="V11" s="134" t="s">
        <v>189</v>
      </c>
      <c r="X11" s="69" t="s">
        <v>198</v>
      </c>
      <c r="Y11" s="40">
        <v>11</v>
      </c>
      <c r="Z11" s="40">
        <v>13</v>
      </c>
      <c r="AA11" s="40">
        <v>9</v>
      </c>
      <c r="AB11" s="40">
        <v>9</v>
      </c>
      <c r="AC11" s="70">
        <v>15</v>
      </c>
      <c r="AD11" s="40">
        <v>18</v>
      </c>
      <c r="AE11" s="40">
        <v>31</v>
      </c>
      <c r="AF11" s="40">
        <v>27</v>
      </c>
    </row>
    <row r="12" spans="2:32" ht="12.75">
      <c r="B12" s="26" t="s">
        <v>21</v>
      </c>
      <c r="C12" s="20">
        <v>7</v>
      </c>
      <c r="D12" s="21" t="s">
        <v>73</v>
      </c>
      <c r="E12" s="40">
        <v>0</v>
      </c>
      <c r="F12" s="40">
        <v>0</v>
      </c>
      <c r="G12" s="40">
        <v>1</v>
      </c>
      <c r="H12" s="40">
        <v>8</v>
      </c>
      <c r="I12" s="40">
        <v>0</v>
      </c>
      <c r="J12" s="40">
        <v>0</v>
      </c>
      <c r="K12" s="40">
        <v>1</v>
      </c>
      <c r="L12" s="40">
        <v>2</v>
      </c>
      <c r="M12" s="40">
        <v>0</v>
      </c>
      <c r="N12" s="40">
        <v>25</v>
      </c>
      <c r="O12" s="40">
        <v>0</v>
      </c>
      <c r="P12" s="40">
        <v>1</v>
      </c>
      <c r="Q12" s="40">
        <v>4</v>
      </c>
      <c r="R12" s="40">
        <v>0</v>
      </c>
      <c r="S12" s="22">
        <f t="shared" si="0"/>
        <v>42</v>
      </c>
      <c r="X12" s="68" t="s">
        <v>199</v>
      </c>
      <c r="Y12" s="66">
        <v>148</v>
      </c>
      <c r="Z12" s="66">
        <v>85</v>
      </c>
      <c r="AA12" s="66">
        <v>120</v>
      </c>
      <c r="AB12" s="66">
        <v>134</v>
      </c>
      <c r="AC12" s="67">
        <v>139</v>
      </c>
      <c r="AD12" s="66">
        <v>157</v>
      </c>
      <c r="AE12" s="66">
        <v>214</v>
      </c>
      <c r="AF12" s="66">
        <v>189</v>
      </c>
    </row>
    <row r="13" spans="2:32" ht="12.75">
      <c r="B13" s="145" t="s">
        <v>23</v>
      </c>
      <c r="C13" s="20">
        <v>6</v>
      </c>
      <c r="D13" s="13" t="s">
        <v>24</v>
      </c>
      <c r="E13" s="40">
        <v>0</v>
      </c>
      <c r="F13" s="40">
        <v>3</v>
      </c>
      <c r="G13" s="40">
        <v>2</v>
      </c>
      <c r="H13" s="40">
        <v>27</v>
      </c>
      <c r="I13" s="40">
        <v>0</v>
      </c>
      <c r="J13" s="40">
        <v>0</v>
      </c>
      <c r="K13" s="40">
        <v>3</v>
      </c>
      <c r="L13" s="40">
        <v>1</v>
      </c>
      <c r="M13" s="40">
        <v>0</v>
      </c>
      <c r="N13" s="40">
        <v>78</v>
      </c>
      <c r="O13" s="40">
        <v>1</v>
      </c>
      <c r="P13" s="40">
        <v>0</v>
      </c>
      <c r="Q13" s="40">
        <v>6</v>
      </c>
      <c r="R13" s="40">
        <v>0</v>
      </c>
      <c r="S13" s="22">
        <f t="shared" si="0"/>
        <v>121</v>
      </c>
      <c r="X13" s="68" t="s">
        <v>200</v>
      </c>
      <c r="Y13" s="66">
        <v>32</v>
      </c>
      <c r="Z13" s="66">
        <v>46</v>
      </c>
      <c r="AA13" s="66">
        <v>43</v>
      </c>
      <c r="AB13" s="66">
        <v>27</v>
      </c>
      <c r="AC13" s="67">
        <v>47</v>
      </c>
      <c r="AD13" s="66">
        <v>44</v>
      </c>
      <c r="AE13" s="66">
        <v>112</v>
      </c>
      <c r="AF13" s="66">
        <v>57</v>
      </c>
    </row>
    <row r="14" spans="2:32" ht="12.75">
      <c r="B14" s="145"/>
      <c r="C14" s="20">
        <v>9</v>
      </c>
      <c r="D14" s="13" t="s">
        <v>27</v>
      </c>
      <c r="E14" s="40">
        <v>0</v>
      </c>
      <c r="F14" s="40">
        <v>1</v>
      </c>
      <c r="G14" s="40">
        <v>0</v>
      </c>
      <c r="H14" s="40">
        <v>19</v>
      </c>
      <c r="I14" s="40">
        <v>1</v>
      </c>
      <c r="J14" s="40">
        <v>0</v>
      </c>
      <c r="K14" s="40">
        <v>0</v>
      </c>
      <c r="L14" s="40">
        <v>0</v>
      </c>
      <c r="M14" s="40">
        <v>0</v>
      </c>
      <c r="N14" s="40">
        <v>39</v>
      </c>
      <c r="O14" s="40">
        <v>1</v>
      </c>
      <c r="P14" s="40">
        <v>1</v>
      </c>
      <c r="Q14" s="40">
        <v>1</v>
      </c>
      <c r="R14" s="40">
        <v>0</v>
      </c>
      <c r="S14" s="22">
        <f t="shared" si="0"/>
        <v>63</v>
      </c>
      <c r="X14" s="68" t="s">
        <v>201</v>
      </c>
      <c r="Y14" s="66">
        <v>27</v>
      </c>
      <c r="Z14" s="66">
        <v>4</v>
      </c>
      <c r="AA14" s="66">
        <v>9</v>
      </c>
      <c r="AB14" s="66">
        <v>12</v>
      </c>
      <c r="AC14" s="67">
        <v>48</v>
      </c>
      <c r="AD14" s="66">
        <v>20</v>
      </c>
      <c r="AE14" s="66">
        <v>74</v>
      </c>
      <c r="AF14" s="66">
        <v>65</v>
      </c>
    </row>
    <row r="15" spans="2:32" ht="12.75">
      <c r="B15" s="145"/>
      <c r="C15" s="20">
        <v>21</v>
      </c>
      <c r="D15" s="13" t="s">
        <v>28</v>
      </c>
      <c r="E15" s="40">
        <v>0</v>
      </c>
      <c r="F15" s="40">
        <v>1</v>
      </c>
      <c r="G15" s="40">
        <v>0</v>
      </c>
      <c r="H15" s="40">
        <v>8</v>
      </c>
      <c r="I15" s="40">
        <v>1</v>
      </c>
      <c r="J15" s="40">
        <v>0</v>
      </c>
      <c r="K15" s="40">
        <v>1</v>
      </c>
      <c r="L15" s="40">
        <v>0</v>
      </c>
      <c r="M15" s="40">
        <v>0</v>
      </c>
      <c r="N15" s="40">
        <v>36</v>
      </c>
      <c r="O15" s="40">
        <v>3</v>
      </c>
      <c r="P15" s="40">
        <v>0</v>
      </c>
      <c r="Q15" s="40">
        <v>1</v>
      </c>
      <c r="R15" s="40">
        <v>0</v>
      </c>
      <c r="S15" s="22">
        <f t="shared" si="0"/>
        <v>51</v>
      </c>
      <c r="X15" s="68" t="s">
        <v>202</v>
      </c>
      <c r="Y15" s="66">
        <v>3391</v>
      </c>
      <c r="Z15" s="66">
        <v>2794</v>
      </c>
      <c r="AA15" s="66">
        <v>3287</v>
      </c>
      <c r="AB15" s="66">
        <v>2993</v>
      </c>
      <c r="AC15" s="67">
        <v>3212</v>
      </c>
      <c r="AD15" s="66">
        <v>3282</v>
      </c>
      <c r="AE15" s="66">
        <v>3700</v>
      </c>
      <c r="AF15" s="66">
        <v>3815</v>
      </c>
    </row>
    <row r="16" spans="2:32" ht="12.75">
      <c r="B16" s="145"/>
      <c r="C16" s="20">
        <v>33</v>
      </c>
      <c r="D16" s="13" t="s">
        <v>31</v>
      </c>
      <c r="E16" s="40">
        <v>2</v>
      </c>
      <c r="F16" s="40">
        <v>2</v>
      </c>
      <c r="G16" s="40">
        <v>3</v>
      </c>
      <c r="H16" s="40">
        <v>21</v>
      </c>
      <c r="I16" s="40">
        <v>2</v>
      </c>
      <c r="J16" s="40">
        <v>0</v>
      </c>
      <c r="K16" s="40">
        <v>6</v>
      </c>
      <c r="L16" s="40">
        <v>0</v>
      </c>
      <c r="M16" s="40">
        <v>1</v>
      </c>
      <c r="N16" s="40">
        <v>63</v>
      </c>
      <c r="O16" s="40">
        <v>1</v>
      </c>
      <c r="P16" s="40">
        <v>0</v>
      </c>
      <c r="Q16" s="40">
        <v>8</v>
      </c>
      <c r="R16" s="40">
        <v>1</v>
      </c>
      <c r="S16" s="22">
        <f t="shared" si="0"/>
        <v>110</v>
      </c>
      <c r="X16" s="68" t="s">
        <v>203</v>
      </c>
      <c r="Y16" s="66">
        <v>6</v>
      </c>
      <c r="Z16" s="66">
        <v>8</v>
      </c>
      <c r="AA16" s="66">
        <v>15</v>
      </c>
      <c r="AB16" s="66">
        <v>3</v>
      </c>
      <c r="AC16" s="67">
        <v>15</v>
      </c>
      <c r="AD16" s="66">
        <v>13</v>
      </c>
      <c r="AE16" s="66">
        <v>82</v>
      </c>
      <c r="AF16" s="66">
        <v>37</v>
      </c>
    </row>
    <row r="17" spans="2:32" ht="12.75">
      <c r="B17" s="145"/>
      <c r="C17" s="20">
        <v>66</v>
      </c>
      <c r="D17" s="28" t="s">
        <v>12</v>
      </c>
      <c r="E17" s="40">
        <v>0</v>
      </c>
      <c r="F17" s="40">
        <v>1</v>
      </c>
      <c r="G17" s="40">
        <v>0</v>
      </c>
      <c r="H17" s="40">
        <v>8</v>
      </c>
      <c r="I17" s="40">
        <v>1</v>
      </c>
      <c r="J17" s="40">
        <v>0</v>
      </c>
      <c r="K17" s="40">
        <v>1</v>
      </c>
      <c r="L17" s="40">
        <v>0</v>
      </c>
      <c r="M17" s="40">
        <v>0</v>
      </c>
      <c r="N17" s="40">
        <v>22</v>
      </c>
      <c r="O17" s="40">
        <v>1</v>
      </c>
      <c r="P17" s="40">
        <v>0</v>
      </c>
      <c r="Q17" s="40">
        <v>2</v>
      </c>
      <c r="R17" s="40">
        <v>0</v>
      </c>
      <c r="S17" s="22">
        <f t="shared" si="0"/>
        <v>36</v>
      </c>
      <c r="X17" s="68" t="s">
        <v>204</v>
      </c>
      <c r="Y17" s="66">
        <v>22</v>
      </c>
      <c r="Z17" s="66">
        <v>36</v>
      </c>
      <c r="AA17" s="66">
        <v>36</v>
      </c>
      <c r="AB17" s="66">
        <v>94</v>
      </c>
      <c r="AC17" s="67">
        <v>31</v>
      </c>
      <c r="AD17" s="66">
        <v>32</v>
      </c>
      <c r="AE17" s="66">
        <v>62</v>
      </c>
      <c r="AF17" s="66">
        <v>139</v>
      </c>
    </row>
    <row r="18" spans="2:32" ht="12.75">
      <c r="B18" s="145"/>
      <c r="C18" s="29" t="s">
        <v>32</v>
      </c>
      <c r="D18" s="13" t="s">
        <v>33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22">
        <f t="shared" si="0"/>
        <v>0</v>
      </c>
      <c r="X18" s="68" t="s">
        <v>205</v>
      </c>
      <c r="Y18" s="66">
        <v>286</v>
      </c>
      <c r="Z18" s="66">
        <v>228</v>
      </c>
      <c r="AA18" s="66">
        <v>290</v>
      </c>
      <c r="AB18" s="66">
        <v>248</v>
      </c>
      <c r="AC18" s="67">
        <v>278</v>
      </c>
      <c r="AD18" s="66">
        <v>353</v>
      </c>
      <c r="AE18" s="66">
        <v>503</v>
      </c>
      <c r="AF18" s="66">
        <v>467</v>
      </c>
    </row>
    <row r="19" spans="2:32" ht="12.75">
      <c r="B19" s="145"/>
      <c r="C19" s="26" t="s">
        <v>74</v>
      </c>
      <c r="D19" s="13" t="s">
        <v>75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22">
        <f t="shared" si="0"/>
        <v>0</v>
      </c>
      <c r="X19" s="68" t="s">
        <v>206</v>
      </c>
      <c r="Y19" s="66">
        <v>25</v>
      </c>
      <c r="Z19" s="66">
        <v>23</v>
      </c>
      <c r="AA19" s="66">
        <v>19</v>
      </c>
      <c r="AB19" s="66">
        <v>20</v>
      </c>
      <c r="AC19" s="67">
        <v>14</v>
      </c>
      <c r="AD19" s="66">
        <v>17</v>
      </c>
      <c r="AE19" s="66">
        <v>38</v>
      </c>
      <c r="AF19" s="66">
        <v>25</v>
      </c>
    </row>
    <row r="20" spans="2:32" ht="12.75">
      <c r="B20" s="145" t="s">
        <v>34</v>
      </c>
      <c r="C20" s="20">
        <v>32</v>
      </c>
      <c r="D20" s="13" t="s">
        <v>35</v>
      </c>
      <c r="E20" s="40">
        <v>0</v>
      </c>
      <c r="F20" s="40">
        <v>1</v>
      </c>
      <c r="G20" s="40">
        <v>1</v>
      </c>
      <c r="H20" s="40">
        <v>36</v>
      </c>
      <c r="I20" s="40">
        <v>1</v>
      </c>
      <c r="J20" s="40">
        <v>2</v>
      </c>
      <c r="K20" s="40">
        <v>8</v>
      </c>
      <c r="L20" s="40">
        <v>1</v>
      </c>
      <c r="M20" s="40">
        <v>2</v>
      </c>
      <c r="N20" s="40">
        <v>96</v>
      </c>
      <c r="O20" s="40">
        <v>1</v>
      </c>
      <c r="P20" s="40">
        <v>1</v>
      </c>
      <c r="Q20" s="40">
        <v>7</v>
      </c>
      <c r="R20" s="40">
        <v>2</v>
      </c>
      <c r="S20" s="22">
        <f t="shared" si="0"/>
        <v>159</v>
      </c>
      <c r="X20" s="106" t="s">
        <v>9</v>
      </c>
      <c r="Y20" s="107">
        <f aca="true" t="shared" si="1" ref="Y20:AE20">SUM(Y6:Y19)</f>
        <v>5162</v>
      </c>
      <c r="Z20" s="107">
        <f t="shared" si="1"/>
        <v>4227</v>
      </c>
      <c r="AA20" s="107">
        <f t="shared" si="1"/>
        <v>4919</v>
      </c>
      <c r="AB20" s="107">
        <f t="shared" si="1"/>
        <v>4719</v>
      </c>
      <c r="AC20" s="107">
        <f t="shared" si="1"/>
        <v>5012</v>
      </c>
      <c r="AD20" s="107">
        <f t="shared" si="1"/>
        <v>5335</v>
      </c>
      <c r="AE20" s="107">
        <f t="shared" si="1"/>
        <v>6508</v>
      </c>
      <c r="AF20" s="107">
        <f>SUM(AF6:AF19)</f>
        <v>6381</v>
      </c>
    </row>
    <row r="21" spans="2:30" ht="12.75">
      <c r="B21" s="145"/>
      <c r="C21" s="20">
        <v>31</v>
      </c>
      <c r="D21" s="13" t="s">
        <v>37</v>
      </c>
      <c r="E21" s="40">
        <v>6</v>
      </c>
      <c r="F21" s="40">
        <v>4</v>
      </c>
      <c r="G21" s="40">
        <v>7</v>
      </c>
      <c r="H21" s="40">
        <v>55</v>
      </c>
      <c r="I21" s="40">
        <v>6</v>
      </c>
      <c r="J21" s="40">
        <v>5</v>
      </c>
      <c r="K21" s="40">
        <v>18</v>
      </c>
      <c r="L21" s="40">
        <v>3</v>
      </c>
      <c r="M21" s="40">
        <v>3</v>
      </c>
      <c r="N21" s="40">
        <v>160</v>
      </c>
      <c r="O21" s="40">
        <v>6</v>
      </c>
      <c r="P21" s="40">
        <v>13</v>
      </c>
      <c r="Q21" s="40">
        <v>15</v>
      </c>
      <c r="R21" s="40">
        <v>4</v>
      </c>
      <c r="S21" s="22">
        <f t="shared" si="0"/>
        <v>305</v>
      </c>
      <c r="Y21" s="62"/>
      <c r="Z21" s="62"/>
      <c r="AA21" s="62"/>
      <c r="AB21" s="62"/>
      <c r="AC21" s="62"/>
      <c r="AD21" s="62"/>
    </row>
    <row r="22" spans="2:30" ht="12.75">
      <c r="B22" s="145"/>
      <c r="C22" s="20">
        <v>91</v>
      </c>
      <c r="D22" s="13" t="s">
        <v>36</v>
      </c>
      <c r="E22" s="40">
        <v>0</v>
      </c>
      <c r="F22" s="40">
        <v>0</v>
      </c>
      <c r="G22" s="40">
        <v>0</v>
      </c>
      <c r="H22" s="40">
        <v>3</v>
      </c>
      <c r="I22" s="40">
        <v>0</v>
      </c>
      <c r="J22" s="40">
        <v>0</v>
      </c>
      <c r="K22" s="40">
        <v>0</v>
      </c>
      <c r="L22" s="40">
        <v>1</v>
      </c>
      <c r="M22" s="40">
        <v>0</v>
      </c>
      <c r="N22" s="40">
        <v>12</v>
      </c>
      <c r="O22" s="40">
        <v>0</v>
      </c>
      <c r="P22" s="40">
        <v>1</v>
      </c>
      <c r="Q22" s="40">
        <v>0</v>
      </c>
      <c r="R22" s="40">
        <v>0</v>
      </c>
      <c r="S22" s="22">
        <f t="shared" si="0"/>
        <v>17</v>
      </c>
      <c r="X22" s="64" t="s">
        <v>98</v>
      </c>
      <c r="Y22" s="62"/>
      <c r="Z22" s="62"/>
      <c r="AA22" s="62"/>
      <c r="AB22" s="62"/>
      <c r="AC22" s="62"/>
      <c r="AD22" s="62"/>
    </row>
    <row r="23" spans="2:19" ht="12.75">
      <c r="B23" s="145"/>
      <c r="C23" s="20">
        <v>92</v>
      </c>
      <c r="D23" s="13" t="s">
        <v>38</v>
      </c>
      <c r="E23" s="40">
        <v>0</v>
      </c>
      <c r="F23" s="40">
        <v>0</v>
      </c>
      <c r="G23" s="40">
        <v>0</v>
      </c>
      <c r="H23" s="40">
        <v>15</v>
      </c>
      <c r="I23" s="40">
        <v>1</v>
      </c>
      <c r="J23" s="40">
        <v>0</v>
      </c>
      <c r="K23" s="40">
        <v>4</v>
      </c>
      <c r="L23" s="40">
        <v>1</v>
      </c>
      <c r="M23" s="40">
        <v>0</v>
      </c>
      <c r="N23" s="40">
        <v>63</v>
      </c>
      <c r="O23" s="40">
        <v>0</v>
      </c>
      <c r="P23" s="40">
        <v>0</v>
      </c>
      <c r="Q23" s="40">
        <v>6</v>
      </c>
      <c r="R23" s="40">
        <v>0</v>
      </c>
      <c r="S23" s="22">
        <f t="shared" si="0"/>
        <v>90</v>
      </c>
    </row>
    <row r="24" spans="2:19" ht="12.75">
      <c r="B24" s="145"/>
      <c r="C24" s="20">
        <v>99</v>
      </c>
      <c r="D24" s="13" t="s">
        <v>39</v>
      </c>
      <c r="E24" s="40">
        <v>0</v>
      </c>
      <c r="F24" s="40">
        <v>0</v>
      </c>
      <c r="G24" s="40">
        <v>0</v>
      </c>
      <c r="H24" s="40">
        <v>13</v>
      </c>
      <c r="I24" s="40">
        <v>0</v>
      </c>
      <c r="J24" s="40">
        <v>1</v>
      </c>
      <c r="K24" s="40">
        <v>4</v>
      </c>
      <c r="L24" s="40">
        <v>0</v>
      </c>
      <c r="M24" s="40">
        <v>0</v>
      </c>
      <c r="N24" s="40">
        <v>39</v>
      </c>
      <c r="O24" s="40">
        <v>0</v>
      </c>
      <c r="P24" s="40">
        <v>1</v>
      </c>
      <c r="Q24" s="40">
        <v>2</v>
      </c>
      <c r="R24" s="40">
        <v>0</v>
      </c>
      <c r="S24" s="22">
        <f t="shared" si="0"/>
        <v>60</v>
      </c>
    </row>
    <row r="25" spans="2:19" ht="12.75">
      <c r="B25" s="145" t="s">
        <v>40</v>
      </c>
      <c r="C25" s="20">
        <v>13</v>
      </c>
      <c r="D25" s="13" t="s">
        <v>40</v>
      </c>
      <c r="E25" s="40">
        <v>3</v>
      </c>
      <c r="F25" s="40">
        <v>2</v>
      </c>
      <c r="G25" s="40">
        <v>3</v>
      </c>
      <c r="H25" s="40">
        <v>54</v>
      </c>
      <c r="I25" s="40">
        <v>3</v>
      </c>
      <c r="J25" s="40">
        <v>0</v>
      </c>
      <c r="K25" s="40">
        <v>13</v>
      </c>
      <c r="L25" s="40">
        <v>4</v>
      </c>
      <c r="M25" s="40">
        <v>0</v>
      </c>
      <c r="N25" s="40">
        <v>150</v>
      </c>
      <c r="O25" s="40">
        <v>0</v>
      </c>
      <c r="P25" s="40">
        <v>3</v>
      </c>
      <c r="Q25" s="40">
        <v>16</v>
      </c>
      <c r="R25" s="40">
        <v>0</v>
      </c>
      <c r="S25" s="22">
        <f t="shared" si="0"/>
        <v>251</v>
      </c>
    </row>
    <row r="26" spans="2:19" ht="12.75">
      <c r="B26" s="145"/>
      <c r="C26" s="20">
        <v>38</v>
      </c>
      <c r="D26" s="13" t="s">
        <v>41</v>
      </c>
      <c r="E26" s="40">
        <v>0</v>
      </c>
      <c r="F26" s="40">
        <v>0</v>
      </c>
      <c r="G26" s="40">
        <v>0</v>
      </c>
      <c r="H26" s="40">
        <v>34</v>
      </c>
      <c r="I26" s="40">
        <v>0</v>
      </c>
      <c r="J26" s="40">
        <v>0</v>
      </c>
      <c r="K26" s="40">
        <v>5</v>
      </c>
      <c r="L26" s="40">
        <v>0</v>
      </c>
      <c r="M26" s="40">
        <v>0</v>
      </c>
      <c r="N26" s="40">
        <v>89</v>
      </c>
      <c r="O26" s="40">
        <v>0</v>
      </c>
      <c r="P26" s="40">
        <v>0</v>
      </c>
      <c r="Q26" s="40">
        <v>9</v>
      </c>
      <c r="R26" s="40">
        <v>0</v>
      </c>
      <c r="S26" s="22">
        <f t="shared" si="0"/>
        <v>137</v>
      </c>
    </row>
    <row r="27" spans="2:19" ht="12.75">
      <c r="B27" s="26" t="s">
        <v>42</v>
      </c>
      <c r="C27" s="20">
        <v>14</v>
      </c>
      <c r="D27" s="13" t="s">
        <v>42</v>
      </c>
      <c r="E27" s="40">
        <v>2</v>
      </c>
      <c r="F27" s="40">
        <v>2</v>
      </c>
      <c r="G27" s="40">
        <v>2</v>
      </c>
      <c r="H27" s="40">
        <v>20</v>
      </c>
      <c r="I27" s="40">
        <v>3</v>
      </c>
      <c r="J27" s="40">
        <v>1</v>
      </c>
      <c r="K27" s="40">
        <v>7</v>
      </c>
      <c r="L27" s="40">
        <v>0</v>
      </c>
      <c r="M27" s="40">
        <v>1</v>
      </c>
      <c r="N27" s="40">
        <v>72</v>
      </c>
      <c r="O27" s="40">
        <v>2</v>
      </c>
      <c r="P27" s="40">
        <v>2</v>
      </c>
      <c r="Q27" s="40">
        <v>12</v>
      </c>
      <c r="R27" s="40">
        <v>1</v>
      </c>
      <c r="S27" s="22">
        <f t="shared" si="0"/>
        <v>127</v>
      </c>
    </row>
    <row r="28" spans="2:19" ht="12.75">
      <c r="B28" s="145" t="s">
        <v>43</v>
      </c>
      <c r="C28" s="20">
        <v>28</v>
      </c>
      <c r="D28" s="13" t="s">
        <v>44</v>
      </c>
      <c r="E28" s="40">
        <v>2</v>
      </c>
      <c r="F28" s="40">
        <v>2</v>
      </c>
      <c r="G28" s="40">
        <v>3</v>
      </c>
      <c r="H28" s="40">
        <v>28</v>
      </c>
      <c r="I28" s="40">
        <v>2</v>
      </c>
      <c r="J28" s="40">
        <v>1</v>
      </c>
      <c r="K28" s="40">
        <v>5</v>
      </c>
      <c r="L28" s="40">
        <v>4</v>
      </c>
      <c r="M28" s="40">
        <v>0</v>
      </c>
      <c r="N28" s="40">
        <v>127</v>
      </c>
      <c r="O28" s="40">
        <v>0</v>
      </c>
      <c r="P28" s="40">
        <v>1</v>
      </c>
      <c r="Q28" s="40">
        <v>16</v>
      </c>
      <c r="R28" s="40">
        <v>2</v>
      </c>
      <c r="S28" s="22">
        <f t="shared" si="0"/>
        <v>193</v>
      </c>
    </row>
    <row r="29" spans="2:19" ht="12.75">
      <c r="B29" s="145"/>
      <c r="C29" s="20">
        <v>37</v>
      </c>
      <c r="D29" s="13" t="s">
        <v>45</v>
      </c>
      <c r="E29" s="40">
        <v>0</v>
      </c>
      <c r="F29" s="40">
        <v>0</v>
      </c>
      <c r="G29" s="40">
        <v>0</v>
      </c>
      <c r="H29" s="40">
        <v>26</v>
      </c>
      <c r="I29" s="40">
        <v>0</v>
      </c>
      <c r="J29" s="40">
        <v>0</v>
      </c>
      <c r="K29" s="40">
        <v>1</v>
      </c>
      <c r="L29" s="40">
        <v>1</v>
      </c>
      <c r="M29" s="40">
        <v>0</v>
      </c>
      <c r="N29" s="40">
        <v>62</v>
      </c>
      <c r="O29" s="40">
        <v>0</v>
      </c>
      <c r="P29" s="40">
        <v>1</v>
      </c>
      <c r="Q29" s="40">
        <v>6</v>
      </c>
      <c r="R29" s="40">
        <v>0</v>
      </c>
      <c r="S29" s="22">
        <f t="shared" si="0"/>
        <v>97</v>
      </c>
    </row>
    <row r="30" spans="2:19" ht="12.75">
      <c r="B30" s="145"/>
      <c r="C30" s="20">
        <v>12</v>
      </c>
      <c r="D30" s="13" t="s">
        <v>46</v>
      </c>
      <c r="E30" s="40">
        <v>1</v>
      </c>
      <c r="F30" s="40">
        <v>1</v>
      </c>
      <c r="G30" s="40">
        <v>1</v>
      </c>
      <c r="H30" s="40">
        <v>26</v>
      </c>
      <c r="I30" s="40">
        <v>1</v>
      </c>
      <c r="J30" s="40">
        <v>1</v>
      </c>
      <c r="K30" s="40">
        <v>3</v>
      </c>
      <c r="L30" s="40">
        <v>2</v>
      </c>
      <c r="M30" s="40">
        <v>0</v>
      </c>
      <c r="N30" s="40">
        <v>57</v>
      </c>
      <c r="O30" s="40">
        <v>1</v>
      </c>
      <c r="P30" s="40">
        <v>1</v>
      </c>
      <c r="Q30" s="40">
        <v>13</v>
      </c>
      <c r="R30" s="40">
        <v>0</v>
      </c>
      <c r="S30" s="22">
        <f t="shared" si="0"/>
        <v>108</v>
      </c>
    </row>
    <row r="31" spans="2:19" ht="12.75">
      <c r="B31" s="145"/>
      <c r="C31" s="20">
        <v>34</v>
      </c>
      <c r="D31" s="28" t="s">
        <v>48</v>
      </c>
      <c r="E31" s="40">
        <v>0</v>
      </c>
      <c r="F31" s="40">
        <v>0</v>
      </c>
      <c r="G31" s="40">
        <v>1</v>
      </c>
      <c r="H31" s="40">
        <v>19</v>
      </c>
      <c r="I31" s="40">
        <v>2</v>
      </c>
      <c r="J31" s="40">
        <v>0</v>
      </c>
      <c r="K31" s="40">
        <v>2</v>
      </c>
      <c r="L31" s="40">
        <v>1</v>
      </c>
      <c r="M31" s="40">
        <v>0</v>
      </c>
      <c r="N31" s="40">
        <v>55</v>
      </c>
      <c r="O31" s="40">
        <v>0</v>
      </c>
      <c r="P31" s="40">
        <v>0</v>
      </c>
      <c r="Q31" s="40">
        <v>8</v>
      </c>
      <c r="R31" s="40">
        <v>0</v>
      </c>
      <c r="S31" s="22">
        <f t="shared" si="0"/>
        <v>88</v>
      </c>
    </row>
    <row r="32" spans="2:19" ht="12.75">
      <c r="B32" s="145"/>
      <c r="C32" s="20">
        <v>36</v>
      </c>
      <c r="D32" s="13" t="s">
        <v>47</v>
      </c>
      <c r="E32" s="40">
        <v>1</v>
      </c>
      <c r="F32" s="40">
        <v>0</v>
      </c>
      <c r="G32" s="40">
        <v>0</v>
      </c>
      <c r="H32" s="40">
        <v>18</v>
      </c>
      <c r="I32" s="40">
        <v>0</v>
      </c>
      <c r="J32" s="40">
        <v>0</v>
      </c>
      <c r="K32" s="40">
        <v>2</v>
      </c>
      <c r="L32" s="40">
        <v>1</v>
      </c>
      <c r="M32" s="40">
        <v>0</v>
      </c>
      <c r="N32" s="40">
        <v>45</v>
      </c>
      <c r="O32" s="40">
        <v>0</v>
      </c>
      <c r="P32" s="40">
        <v>0</v>
      </c>
      <c r="Q32" s="40">
        <v>5</v>
      </c>
      <c r="R32" s="40">
        <v>0</v>
      </c>
      <c r="S32" s="22">
        <f t="shared" si="0"/>
        <v>72</v>
      </c>
    </row>
    <row r="33" spans="2:19" ht="12.75">
      <c r="B33" s="145" t="s">
        <v>49</v>
      </c>
      <c r="C33" s="20">
        <v>53</v>
      </c>
      <c r="D33" s="13" t="s">
        <v>50</v>
      </c>
      <c r="E33" s="40">
        <v>0</v>
      </c>
      <c r="F33" s="40">
        <v>0</v>
      </c>
      <c r="G33" s="40">
        <v>0</v>
      </c>
      <c r="H33" s="40">
        <v>13</v>
      </c>
      <c r="I33" s="40">
        <v>0</v>
      </c>
      <c r="J33" s="40">
        <v>0</v>
      </c>
      <c r="K33" s="40">
        <v>2</v>
      </c>
      <c r="L33" s="40">
        <v>0</v>
      </c>
      <c r="M33" s="40">
        <v>0</v>
      </c>
      <c r="N33" s="40">
        <v>12</v>
      </c>
      <c r="O33" s="40">
        <v>0</v>
      </c>
      <c r="P33" s="40">
        <v>0</v>
      </c>
      <c r="Q33" s="40">
        <v>0</v>
      </c>
      <c r="R33" s="40">
        <v>0</v>
      </c>
      <c r="S33" s="22">
        <f t="shared" si="0"/>
        <v>27</v>
      </c>
    </row>
    <row r="34" spans="2:19" ht="12.75">
      <c r="B34" s="145"/>
      <c r="C34" s="20">
        <v>16</v>
      </c>
      <c r="D34" s="13" t="s">
        <v>52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22">
        <f t="shared" si="0"/>
        <v>0</v>
      </c>
    </row>
    <row r="35" spans="2:19" ht="12.75">
      <c r="B35" s="145"/>
      <c r="C35" s="20">
        <v>86</v>
      </c>
      <c r="D35" s="13" t="s">
        <v>53</v>
      </c>
      <c r="E35" s="40">
        <v>4</v>
      </c>
      <c r="F35" s="40">
        <v>1</v>
      </c>
      <c r="G35" s="40">
        <v>0</v>
      </c>
      <c r="H35" s="40">
        <v>13</v>
      </c>
      <c r="I35" s="40">
        <v>0</v>
      </c>
      <c r="J35" s="40">
        <v>0</v>
      </c>
      <c r="K35" s="40">
        <v>3</v>
      </c>
      <c r="L35" s="40">
        <v>2</v>
      </c>
      <c r="M35" s="40">
        <v>0</v>
      </c>
      <c r="N35" s="40">
        <v>59</v>
      </c>
      <c r="O35" s="40">
        <v>1</v>
      </c>
      <c r="P35" s="40">
        <v>2</v>
      </c>
      <c r="Q35" s="40">
        <v>10</v>
      </c>
      <c r="R35" s="40">
        <v>0</v>
      </c>
      <c r="S35" s="22">
        <f t="shared" si="0"/>
        <v>95</v>
      </c>
    </row>
    <row r="36" spans="2:19" ht="25.5">
      <c r="B36" s="145"/>
      <c r="C36" s="3" t="s">
        <v>54</v>
      </c>
      <c r="D36" s="4" t="s">
        <v>55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22">
        <f t="shared" si="0"/>
        <v>0</v>
      </c>
    </row>
    <row r="37" spans="2:19" ht="25.5">
      <c r="B37" s="145"/>
      <c r="C37" s="3" t="s">
        <v>56</v>
      </c>
      <c r="D37" s="4" t="s">
        <v>57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22">
        <f t="shared" si="0"/>
        <v>0</v>
      </c>
    </row>
    <row r="38" spans="2:19" ht="12.75">
      <c r="B38" s="145"/>
      <c r="C38" s="20">
        <v>22</v>
      </c>
      <c r="D38" s="13" t="s">
        <v>58</v>
      </c>
      <c r="E38" s="40">
        <v>0</v>
      </c>
      <c r="F38" s="40">
        <v>0</v>
      </c>
      <c r="G38" s="40">
        <v>0</v>
      </c>
      <c r="H38" s="40">
        <v>22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77</v>
      </c>
      <c r="O38" s="40">
        <v>0</v>
      </c>
      <c r="P38" s="40">
        <v>0</v>
      </c>
      <c r="Q38" s="40">
        <v>3</v>
      </c>
      <c r="R38" s="40">
        <v>0</v>
      </c>
      <c r="S38" s="22">
        <f t="shared" si="0"/>
        <v>102</v>
      </c>
    </row>
    <row r="39" spans="2:19" ht="12.75">
      <c r="B39" s="145"/>
      <c r="C39" s="20">
        <v>23</v>
      </c>
      <c r="D39" s="13" t="s">
        <v>59</v>
      </c>
      <c r="E39" s="40">
        <v>3</v>
      </c>
      <c r="F39" s="40">
        <v>0</v>
      </c>
      <c r="G39" s="40">
        <v>2</v>
      </c>
      <c r="H39" s="40">
        <v>60</v>
      </c>
      <c r="I39" s="40">
        <v>3</v>
      </c>
      <c r="J39" s="40">
        <v>1</v>
      </c>
      <c r="K39" s="40">
        <v>9</v>
      </c>
      <c r="L39" s="40">
        <v>2</v>
      </c>
      <c r="M39" s="40">
        <v>2</v>
      </c>
      <c r="N39" s="40">
        <v>116</v>
      </c>
      <c r="O39" s="40">
        <v>1</v>
      </c>
      <c r="P39" s="40">
        <v>0</v>
      </c>
      <c r="Q39" s="40">
        <v>20</v>
      </c>
      <c r="R39" s="40">
        <v>0</v>
      </c>
      <c r="S39" s="22">
        <f t="shared" si="0"/>
        <v>219</v>
      </c>
    </row>
    <row r="40" spans="2:19" ht="12.75">
      <c r="B40" s="145"/>
      <c r="C40" s="20">
        <v>25</v>
      </c>
      <c r="D40" s="28" t="s">
        <v>63</v>
      </c>
      <c r="E40" s="40">
        <v>1</v>
      </c>
      <c r="F40" s="40">
        <v>0</v>
      </c>
      <c r="G40" s="40">
        <v>0</v>
      </c>
      <c r="H40" s="40">
        <v>20</v>
      </c>
      <c r="I40" s="40">
        <v>0</v>
      </c>
      <c r="J40" s="40">
        <v>0</v>
      </c>
      <c r="K40" s="40">
        <v>6</v>
      </c>
      <c r="L40" s="40">
        <v>1</v>
      </c>
      <c r="M40" s="40">
        <v>0</v>
      </c>
      <c r="N40" s="40">
        <v>61</v>
      </c>
      <c r="O40" s="40">
        <v>0</v>
      </c>
      <c r="P40" s="40">
        <v>1</v>
      </c>
      <c r="Q40" s="40">
        <v>11</v>
      </c>
      <c r="R40" s="40">
        <v>2</v>
      </c>
      <c r="S40" s="22">
        <f t="shared" si="0"/>
        <v>103</v>
      </c>
    </row>
    <row r="41" spans="2:19" ht="12.75">
      <c r="B41" s="145"/>
      <c r="C41" s="20">
        <v>89</v>
      </c>
      <c r="D41" s="13" t="s">
        <v>51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2</v>
      </c>
      <c r="O41" s="40">
        <v>0</v>
      </c>
      <c r="P41" s="40">
        <v>0</v>
      </c>
      <c r="Q41" s="40">
        <v>0</v>
      </c>
      <c r="R41" s="40">
        <v>0</v>
      </c>
      <c r="S41" s="22">
        <f t="shared" si="0"/>
        <v>2</v>
      </c>
    </row>
    <row r="42" spans="2:19" ht="12.75">
      <c r="B42" s="145"/>
      <c r="C42" s="20" t="s">
        <v>76</v>
      </c>
      <c r="D42" s="13" t="s">
        <v>77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22">
        <f t="shared" si="0"/>
        <v>0</v>
      </c>
    </row>
    <row r="43" spans="2:19" ht="12.75">
      <c r="B43" s="145"/>
      <c r="C43" s="26" t="s">
        <v>78</v>
      </c>
      <c r="D43" s="13" t="s">
        <v>79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22">
        <f t="shared" si="0"/>
        <v>0</v>
      </c>
    </row>
    <row r="44" spans="2:19" ht="12.75">
      <c r="B44" s="145"/>
      <c r="C44" s="20">
        <v>24</v>
      </c>
      <c r="D44" s="13" t="s">
        <v>62</v>
      </c>
      <c r="E44" s="40">
        <v>0</v>
      </c>
      <c r="F44" s="40">
        <v>1</v>
      </c>
      <c r="G44" s="40">
        <v>1</v>
      </c>
      <c r="H44" s="40">
        <v>27</v>
      </c>
      <c r="I44" s="40">
        <v>2</v>
      </c>
      <c r="J44" s="40">
        <v>0</v>
      </c>
      <c r="K44" s="40">
        <v>5</v>
      </c>
      <c r="L44" s="40">
        <v>1</v>
      </c>
      <c r="M44" s="40">
        <v>0</v>
      </c>
      <c r="N44" s="40">
        <v>60</v>
      </c>
      <c r="O44" s="40">
        <v>1</v>
      </c>
      <c r="P44" s="40">
        <v>0</v>
      </c>
      <c r="Q44" s="40">
        <v>8</v>
      </c>
      <c r="R44" s="40">
        <v>1</v>
      </c>
      <c r="S44" s="22">
        <f t="shared" si="0"/>
        <v>107</v>
      </c>
    </row>
    <row r="45" spans="2:19" ht="12.75">
      <c r="B45" s="144" t="s">
        <v>9</v>
      </c>
      <c r="C45" s="144"/>
      <c r="D45" s="144"/>
      <c r="E45" s="107">
        <f aca="true" t="shared" si="2" ref="E45:S45">SUM(E6:E44)</f>
        <v>32</v>
      </c>
      <c r="F45" s="107">
        <f t="shared" si="2"/>
        <v>25</v>
      </c>
      <c r="G45" s="107">
        <f t="shared" si="2"/>
        <v>28</v>
      </c>
      <c r="H45" s="107">
        <f t="shared" si="2"/>
        <v>706</v>
      </c>
      <c r="I45" s="107">
        <f t="shared" si="2"/>
        <v>42</v>
      </c>
      <c r="J45" s="107">
        <f t="shared" si="2"/>
        <v>16</v>
      </c>
      <c r="K45" s="107">
        <f t="shared" si="2"/>
        <v>121</v>
      </c>
      <c r="L45" s="107">
        <f t="shared" si="2"/>
        <v>37</v>
      </c>
      <c r="M45" s="107">
        <f t="shared" si="2"/>
        <v>13</v>
      </c>
      <c r="N45" s="107">
        <f t="shared" si="2"/>
        <v>2002</v>
      </c>
      <c r="O45" s="107">
        <f t="shared" si="2"/>
        <v>23</v>
      </c>
      <c r="P45" s="107">
        <f t="shared" si="2"/>
        <v>40</v>
      </c>
      <c r="Q45" s="107">
        <f t="shared" si="2"/>
        <v>235</v>
      </c>
      <c r="R45" s="107">
        <f t="shared" si="2"/>
        <v>14</v>
      </c>
      <c r="S45" s="107">
        <f t="shared" si="2"/>
        <v>3334</v>
      </c>
    </row>
    <row r="46" ht="12.75"/>
    <row r="47" ht="12.75">
      <c r="B47" s="64" t="s">
        <v>98</v>
      </c>
    </row>
    <row r="48" ht="12.75"/>
    <row r="49" ht="12.75"/>
    <row r="50" spans="2:19" ht="15.75">
      <c r="B50" s="178" t="s">
        <v>190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</row>
    <row r="51" ht="12.75"/>
    <row r="52" spans="2:19" ht="12.75">
      <c r="B52" s="143" t="s">
        <v>2</v>
      </c>
      <c r="C52" s="143" t="s">
        <v>3</v>
      </c>
      <c r="D52" s="143" t="s">
        <v>4</v>
      </c>
      <c r="E52" s="179" t="s">
        <v>161</v>
      </c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 t="s">
        <v>9</v>
      </c>
    </row>
    <row r="53" spans="2:19" ht="12.75">
      <c r="B53" s="143"/>
      <c r="C53" s="143"/>
      <c r="D53" s="143"/>
      <c r="E53" s="108" t="s">
        <v>162</v>
      </c>
      <c r="F53" s="108" t="s">
        <v>163</v>
      </c>
      <c r="G53" s="108" t="s">
        <v>164</v>
      </c>
      <c r="H53" s="108" t="s">
        <v>165</v>
      </c>
      <c r="I53" s="108" t="s">
        <v>166</v>
      </c>
      <c r="J53" s="108" t="s">
        <v>167</v>
      </c>
      <c r="K53" s="108" t="s">
        <v>168</v>
      </c>
      <c r="L53" s="108" t="s">
        <v>169</v>
      </c>
      <c r="M53" s="108" t="s">
        <v>170</v>
      </c>
      <c r="N53" s="108" t="s">
        <v>171</v>
      </c>
      <c r="O53" s="108" t="s">
        <v>172</v>
      </c>
      <c r="P53" s="108" t="s">
        <v>173</v>
      </c>
      <c r="Q53" s="108" t="s">
        <v>174</v>
      </c>
      <c r="R53" s="108" t="s">
        <v>175</v>
      </c>
      <c r="S53" s="179"/>
    </row>
    <row r="54" spans="2:19" ht="12.75">
      <c r="B54" s="145" t="s">
        <v>10</v>
      </c>
      <c r="C54" s="20">
        <v>1</v>
      </c>
      <c r="D54" s="21" t="s">
        <v>69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22">
        <f>SUM(E54:R54)</f>
        <v>0</v>
      </c>
    </row>
    <row r="55" spans="2:19" ht="12.75">
      <c r="B55" s="145"/>
      <c r="C55" s="20">
        <v>4</v>
      </c>
      <c r="D55" s="21" t="s">
        <v>70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22">
        <f aca="true" t="shared" si="3" ref="S55:S96">SUM(E55:R55)</f>
        <v>0</v>
      </c>
    </row>
    <row r="56" spans="2:19" ht="12.75">
      <c r="B56" s="145"/>
      <c r="C56" s="20">
        <v>68</v>
      </c>
      <c r="D56" s="13" t="s">
        <v>13</v>
      </c>
      <c r="E56" s="40">
        <v>1</v>
      </c>
      <c r="F56" s="40">
        <v>1</v>
      </c>
      <c r="G56" s="40">
        <v>0</v>
      </c>
      <c r="H56" s="40">
        <v>33</v>
      </c>
      <c r="I56" s="40">
        <v>2</v>
      </c>
      <c r="J56" s="40">
        <v>2</v>
      </c>
      <c r="K56" s="40">
        <v>2</v>
      </c>
      <c r="L56" s="40">
        <v>2</v>
      </c>
      <c r="M56" s="40">
        <v>0</v>
      </c>
      <c r="N56" s="40">
        <v>92</v>
      </c>
      <c r="O56" s="40">
        <v>0</v>
      </c>
      <c r="P56" s="40">
        <v>3</v>
      </c>
      <c r="Q56" s="40">
        <v>14</v>
      </c>
      <c r="R56" s="40">
        <v>0</v>
      </c>
      <c r="S56" s="22">
        <f t="shared" si="3"/>
        <v>152</v>
      </c>
    </row>
    <row r="57" spans="2:19" ht="12.75">
      <c r="B57" s="145"/>
      <c r="C57" s="23" t="s">
        <v>71</v>
      </c>
      <c r="D57" s="24" t="s">
        <v>72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22">
        <f t="shared" si="3"/>
        <v>0</v>
      </c>
    </row>
    <row r="58" spans="2:19" ht="12.75">
      <c r="B58" s="145" t="s">
        <v>15</v>
      </c>
      <c r="C58" s="20">
        <v>27</v>
      </c>
      <c r="D58" s="13" t="s">
        <v>16</v>
      </c>
      <c r="E58" s="40">
        <v>1</v>
      </c>
      <c r="F58" s="40">
        <v>1</v>
      </c>
      <c r="G58" s="40">
        <v>3</v>
      </c>
      <c r="H58" s="40">
        <v>25</v>
      </c>
      <c r="I58" s="40">
        <v>1</v>
      </c>
      <c r="J58" s="40">
        <v>1</v>
      </c>
      <c r="K58" s="40">
        <v>4</v>
      </c>
      <c r="L58" s="40">
        <v>0</v>
      </c>
      <c r="M58" s="40">
        <v>3</v>
      </c>
      <c r="N58" s="40">
        <v>82</v>
      </c>
      <c r="O58" s="40">
        <v>0</v>
      </c>
      <c r="P58" s="40">
        <v>1</v>
      </c>
      <c r="Q58" s="40">
        <v>15</v>
      </c>
      <c r="R58" s="40">
        <v>0</v>
      </c>
      <c r="S58" s="22">
        <f t="shared" si="3"/>
        <v>137</v>
      </c>
    </row>
    <row r="59" spans="2:19" ht="25.5">
      <c r="B59" s="145"/>
      <c r="C59" s="20" t="s">
        <v>19</v>
      </c>
      <c r="D59" s="13" t="s">
        <v>82</v>
      </c>
      <c r="E59" s="40">
        <v>0</v>
      </c>
      <c r="F59" s="40">
        <v>0</v>
      </c>
      <c r="G59" s="40">
        <v>32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1</v>
      </c>
      <c r="N59" s="40">
        <v>60</v>
      </c>
      <c r="O59" s="40">
        <v>0</v>
      </c>
      <c r="P59" s="40">
        <v>0</v>
      </c>
      <c r="Q59" s="40">
        <v>0</v>
      </c>
      <c r="R59" s="40">
        <v>0</v>
      </c>
      <c r="S59" s="22">
        <f t="shared" si="3"/>
        <v>93</v>
      </c>
    </row>
    <row r="60" spans="2:19" ht="25.5">
      <c r="B60" s="145"/>
      <c r="C60" s="20" t="s">
        <v>17</v>
      </c>
      <c r="D60" s="25" t="s">
        <v>18</v>
      </c>
      <c r="E60" s="40">
        <v>0</v>
      </c>
      <c r="F60" s="40">
        <v>0</v>
      </c>
      <c r="G60" s="40">
        <v>1</v>
      </c>
      <c r="H60" s="40">
        <v>8</v>
      </c>
      <c r="I60" s="40">
        <v>0</v>
      </c>
      <c r="J60" s="40">
        <v>0</v>
      </c>
      <c r="K60" s="40">
        <v>0</v>
      </c>
      <c r="L60" s="40">
        <v>1</v>
      </c>
      <c r="M60" s="40">
        <v>0</v>
      </c>
      <c r="N60" s="40">
        <v>37</v>
      </c>
      <c r="O60" s="40">
        <v>0</v>
      </c>
      <c r="P60" s="40">
        <v>0</v>
      </c>
      <c r="Q60" s="40">
        <v>1</v>
      </c>
      <c r="R60" s="40">
        <v>0</v>
      </c>
      <c r="S60" s="22">
        <f t="shared" si="3"/>
        <v>48</v>
      </c>
    </row>
    <row r="61" spans="2:19" ht="12.75">
      <c r="B61" s="26" t="s">
        <v>21</v>
      </c>
      <c r="C61" s="20">
        <v>7</v>
      </c>
      <c r="D61" s="21" t="s">
        <v>73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22">
        <f t="shared" si="3"/>
        <v>0</v>
      </c>
    </row>
    <row r="62" spans="2:19" ht="12.75">
      <c r="B62" s="151" t="s">
        <v>23</v>
      </c>
      <c r="C62" s="20">
        <v>6</v>
      </c>
      <c r="D62" s="13" t="s">
        <v>24</v>
      </c>
      <c r="E62" s="40">
        <v>1</v>
      </c>
      <c r="F62" s="40">
        <v>0</v>
      </c>
      <c r="G62" s="40">
        <v>6</v>
      </c>
      <c r="H62" s="40">
        <v>35</v>
      </c>
      <c r="I62" s="40">
        <v>1</v>
      </c>
      <c r="J62" s="40">
        <v>0</v>
      </c>
      <c r="K62" s="40">
        <v>1</v>
      </c>
      <c r="L62" s="40">
        <v>1</v>
      </c>
      <c r="M62" s="40">
        <v>0</v>
      </c>
      <c r="N62" s="40">
        <v>98</v>
      </c>
      <c r="O62" s="40">
        <v>0</v>
      </c>
      <c r="P62" s="40">
        <v>1</v>
      </c>
      <c r="Q62" s="40">
        <v>9</v>
      </c>
      <c r="R62" s="40">
        <v>1</v>
      </c>
      <c r="S62" s="22">
        <f t="shared" si="3"/>
        <v>154</v>
      </c>
    </row>
    <row r="63" spans="2:19" ht="12.75">
      <c r="B63" s="152"/>
      <c r="C63" s="20">
        <v>9</v>
      </c>
      <c r="D63" s="13" t="s">
        <v>27</v>
      </c>
      <c r="E63" s="40">
        <v>1</v>
      </c>
      <c r="F63" s="40">
        <v>0</v>
      </c>
      <c r="G63" s="40">
        <v>0</v>
      </c>
      <c r="H63" s="40">
        <v>16</v>
      </c>
      <c r="I63" s="40">
        <v>0</v>
      </c>
      <c r="J63" s="40">
        <v>0</v>
      </c>
      <c r="K63" s="40">
        <v>1</v>
      </c>
      <c r="L63" s="40">
        <v>0</v>
      </c>
      <c r="M63" s="40">
        <v>0</v>
      </c>
      <c r="N63" s="40">
        <v>43</v>
      </c>
      <c r="O63" s="40">
        <v>0</v>
      </c>
      <c r="P63" s="40">
        <v>1</v>
      </c>
      <c r="Q63" s="40">
        <v>4</v>
      </c>
      <c r="R63" s="40">
        <v>0</v>
      </c>
      <c r="S63" s="22">
        <f t="shared" si="3"/>
        <v>66</v>
      </c>
    </row>
    <row r="64" spans="2:19" ht="12.75">
      <c r="B64" s="152"/>
      <c r="C64" s="20">
        <v>21</v>
      </c>
      <c r="D64" s="13" t="s">
        <v>28</v>
      </c>
      <c r="E64" s="40">
        <v>0</v>
      </c>
      <c r="F64" s="40">
        <v>1</v>
      </c>
      <c r="G64" s="40">
        <v>0</v>
      </c>
      <c r="H64" s="40">
        <v>1</v>
      </c>
      <c r="I64" s="40">
        <v>0</v>
      </c>
      <c r="J64" s="40">
        <v>1</v>
      </c>
      <c r="K64" s="40">
        <v>0</v>
      </c>
      <c r="L64" s="40">
        <v>0</v>
      </c>
      <c r="M64" s="40">
        <v>0</v>
      </c>
      <c r="N64" s="40">
        <v>36</v>
      </c>
      <c r="O64" s="40">
        <v>2</v>
      </c>
      <c r="P64" s="40">
        <v>0</v>
      </c>
      <c r="Q64" s="40">
        <v>1</v>
      </c>
      <c r="R64" s="40">
        <v>0</v>
      </c>
      <c r="S64" s="22">
        <f t="shared" si="3"/>
        <v>42</v>
      </c>
    </row>
    <row r="65" spans="2:19" ht="12.75">
      <c r="B65" s="152"/>
      <c r="C65" s="20">
        <v>33</v>
      </c>
      <c r="D65" s="13" t="s">
        <v>31</v>
      </c>
      <c r="E65" s="40">
        <v>3</v>
      </c>
      <c r="F65" s="40">
        <v>1</v>
      </c>
      <c r="G65" s="40">
        <v>0</v>
      </c>
      <c r="H65" s="40">
        <v>25</v>
      </c>
      <c r="I65" s="40">
        <v>1</v>
      </c>
      <c r="J65" s="40">
        <v>1</v>
      </c>
      <c r="K65" s="40">
        <v>6</v>
      </c>
      <c r="L65" s="40">
        <v>1</v>
      </c>
      <c r="M65" s="40">
        <v>0</v>
      </c>
      <c r="N65" s="40">
        <v>80</v>
      </c>
      <c r="O65" s="40">
        <v>1</v>
      </c>
      <c r="P65" s="40">
        <v>2</v>
      </c>
      <c r="Q65" s="40">
        <v>6</v>
      </c>
      <c r="R65" s="40">
        <v>0</v>
      </c>
      <c r="S65" s="22">
        <f t="shared" si="3"/>
        <v>127</v>
      </c>
    </row>
    <row r="66" spans="2:19" ht="12.75">
      <c r="B66" s="152"/>
      <c r="C66" s="20">
        <v>66</v>
      </c>
      <c r="D66" s="28" t="s">
        <v>12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22">
        <f t="shared" si="3"/>
        <v>0</v>
      </c>
    </row>
    <row r="67" spans="2:19" ht="25.5">
      <c r="B67" s="152"/>
      <c r="C67" s="20" t="s">
        <v>29</v>
      </c>
      <c r="D67" s="25" t="s">
        <v>30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2</v>
      </c>
      <c r="Q67" s="40">
        <v>0</v>
      </c>
      <c r="R67" s="40">
        <v>0</v>
      </c>
      <c r="S67" s="22">
        <f t="shared" si="3"/>
        <v>2</v>
      </c>
    </row>
    <row r="68" spans="2:19" ht="12.75">
      <c r="B68" s="152"/>
      <c r="C68" s="29" t="s">
        <v>32</v>
      </c>
      <c r="D68" s="13" t="s">
        <v>33</v>
      </c>
      <c r="E68" s="40">
        <v>0</v>
      </c>
      <c r="F68" s="40">
        <v>0</v>
      </c>
      <c r="G68" s="40">
        <v>9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37</v>
      </c>
      <c r="N68" s="40">
        <v>1</v>
      </c>
      <c r="O68" s="40">
        <v>1</v>
      </c>
      <c r="P68" s="40">
        <v>0</v>
      </c>
      <c r="Q68" s="40">
        <v>0</v>
      </c>
      <c r="R68" s="40">
        <v>0</v>
      </c>
      <c r="S68" s="22">
        <f t="shared" si="3"/>
        <v>48</v>
      </c>
    </row>
    <row r="69" spans="2:19" ht="12.75">
      <c r="B69" s="152"/>
      <c r="C69" s="26" t="s">
        <v>74</v>
      </c>
      <c r="D69" s="13" t="s">
        <v>75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22">
        <f t="shared" si="3"/>
        <v>0</v>
      </c>
    </row>
    <row r="70" spans="2:19" ht="25.5">
      <c r="B70" s="153"/>
      <c r="C70" s="26" t="s">
        <v>25</v>
      </c>
      <c r="D70" s="13" t="s">
        <v>26</v>
      </c>
      <c r="E70" s="40">
        <v>0</v>
      </c>
      <c r="F70" s="40">
        <v>0</v>
      </c>
      <c r="G70" s="40">
        <v>0</v>
      </c>
      <c r="H70" s="40">
        <v>1</v>
      </c>
      <c r="I70" s="40">
        <v>2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26</v>
      </c>
      <c r="Q70" s="40">
        <v>0</v>
      </c>
      <c r="R70" s="40">
        <v>0</v>
      </c>
      <c r="S70" s="22">
        <f t="shared" si="3"/>
        <v>29</v>
      </c>
    </row>
    <row r="71" spans="2:19" ht="12.75">
      <c r="B71" s="145" t="s">
        <v>34</v>
      </c>
      <c r="C71" s="20">
        <v>32</v>
      </c>
      <c r="D71" s="13" t="s">
        <v>35</v>
      </c>
      <c r="E71" s="40">
        <v>3</v>
      </c>
      <c r="F71" s="40">
        <v>2</v>
      </c>
      <c r="G71" s="40">
        <v>1</v>
      </c>
      <c r="H71" s="40">
        <v>30</v>
      </c>
      <c r="I71" s="40">
        <v>2</v>
      </c>
      <c r="J71" s="40">
        <v>0</v>
      </c>
      <c r="K71" s="40">
        <v>7</v>
      </c>
      <c r="L71" s="40">
        <v>3</v>
      </c>
      <c r="M71" s="40">
        <v>0</v>
      </c>
      <c r="N71" s="40">
        <v>99</v>
      </c>
      <c r="O71" s="40">
        <v>3</v>
      </c>
      <c r="P71" s="40">
        <v>3</v>
      </c>
      <c r="Q71" s="40">
        <v>17</v>
      </c>
      <c r="R71" s="40">
        <v>2</v>
      </c>
      <c r="S71" s="22">
        <f t="shared" si="3"/>
        <v>172</v>
      </c>
    </row>
    <row r="72" spans="2:19" ht="12.75">
      <c r="B72" s="145"/>
      <c r="C72" s="20">
        <v>31</v>
      </c>
      <c r="D72" s="13" t="s">
        <v>37</v>
      </c>
      <c r="E72" s="40">
        <v>7</v>
      </c>
      <c r="F72" s="40">
        <v>3</v>
      </c>
      <c r="G72" s="40">
        <v>5</v>
      </c>
      <c r="H72" s="40">
        <v>31</v>
      </c>
      <c r="I72" s="40">
        <v>5</v>
      </c>
      <c r="J72" s="40">
        <v>3</v>
      </c>
      <c r="K72" s="40">
        <v>7</v>
      </c>
      <c r="L72" s="40">
        <v>5</v>
      </c>
      <c r="M72" s="40">
        <v>4</v>
      </c>
      <c r="N72" s="40">
        <v>104</v>
      </c>
      <c r="O72" s="40">
        <v>3</v>
      </c>
      <c r="P72" s="40">
        <v>12</v>
      </c>
      <c r="Q72" s="40">
        <v>7</v>
      </c>
      <c r="R72" s="40">
        <v>4</v>
      </c>
      <c r="S72" s="22">
        <f t="shared" si="3"/>
        <v>200</v>
      </c>
    </row>
    <row r="73" spans="2:19" ht="12.75">
      <c r="B73" s="145"/>
      <c r="C73" s="20">
        <v>91</v>
      </c>
      <c r="D73" s="13" t="s">
        <v>36</v>
      </c>
      <c r="E73" s="40">
        <v>0</v>
      </c>
      <c r="F73" s="40">
        <v>0</v>
      </c>
      <c r="G73" s="40">
        <v>0</v>
      </c>
      <c r="H73" s="40">
        <v>7</v>
      </c>
      <c r="I73" s="40">
        <v>0</v>
      </c>
      <c r="J73" s="40">
        <v>0</v>
      </c>
      <c r="K73" s="40">
        <v>1</v>
      </c>
      <c r="L73" s="40">
        <v>0</v>
      </c>
      <c r="M73" s="40">
        <v>0</v>
      </c>
      <c r="N73" s="40">
        <v>17</v>
      </c>
      <c r="O73" s="40">
        <v>0</v>
      </c>
      <c r="P73" s="40">
        <v>0</v>
      </c>
      <c r="Q73" s="40">
        <v>0</v>
      </c>
      <c r="R73" s="40">
        <v>0</v>
      </c>
      <c r="S73" s="22">
        <f t="shared" si="3"/>
        <v>25</v>
      </c>
    </row>
    <row r="74" spans="2:19" ht="12.75">
      <c r="B74" s="145"/>
      <c r="C74" s="20">
        <v>92</v>
      </c>
      <c r="D74" s="13" t="s">
        <v>38</v>
      </c>
      <c r="E74" s="40">
        <v>0</v>
      </c>
      <c r="F74" s="40">
        <v>2</v>
      </c>
      <c r="G74" s="40">
        <v>1</v>
      </c>
      <c r="H74" s="40">
        <v>12</v>
      </c>
      <c r="I74" s="40">
        <v>1</v>
      </c>
      <c r="J74" s="40">
        <v>0</v>
      </c>
      <c r="K74" s="40">
        <v>0</v>
      </c>
      <c r="L74" s="40">
        <v>2</v>
      </c>
      <c r="M74" s="40">
        <v>0</v>
      </c>
      <c r="N74" s="40">
        <v>45</v>
      </c>
      <c r="O74" s="40">
        <v>0</v>
      </c>
      <c r="P74" s="40">
        <v>1</v>
      </c>
      <c r="Q74" s="40">
        <v>3</v>
      </c>
      <c r="R74" s="40">
        <v>0</v>
      </c>
      <c r="S74" s="22">
        <f t="shared" si="3"/>
        <v>67</v>
      </c>
    </row>
    <row r="75" spans="2:19" ht="12.75">
      <c r="B75" s="145"/>
      <c r="C75" s="20">
        <v>99</v>
      </c>
      <c r="D75" s="13" t="s">
        <v>39</v>
      </c>
      <c r="E75" s="40">
        <v>0</v>
      </c>
      <c r="F75" s="40">
        <v>0</v>
      </c>
      <c r="G75" s="40">
        <v>0</v>
      </c>
      <c r="H75" s="40">
        <v>17</v>
      </c>
      <c r="I75" s="40">
        <v>0</v>
      </c>
      <c r="J75" s="40">
        <v>0</v>
      </c>
      <c r="K75" s="40">
        <v>2</v>
      </c>
      <c r="L75" s="40">
        <v>1</v>
      </c>
      <c r="M75" s="40">
        <v>0</v>
      </c>
      <c r="N75" s="40">
        <v>38</v>
      </c>
      <c r="O75" s="40">
        <v>0</v>
      </c>
      <c r="P75" s="40">
        <v>0</v>
      </c>
      <c r="Q75" s="40">
        <v>5</v>
      </c>
      <c r="R75" s="40">
        <v>1</v>
      </c>
      <c r="S75" s="22">
        <f t="shared" si="3"/>
        <v>64</v>
      </c>
    </row>
    <row r="76" spans="2:19" ht="12.75">
      <c r="B76" s="145" t="s">
        <v>40</v>
      </c>
      <c r="C76" s="20">
        <v>13</v>
      </c>
      <c r="D76" s="13" t="s">
        <v>40</v>
      </c>
      <c r="E76" s="40">
        <v>5</v>
      </c>
      <c r="F76" s="40">
        <v>0</v>
      </c>
      <c r="G76" s="40">
        <v>4</v>
      </c>
      <c r="H76" s="40">
        <v>43</v>
      </c>
      <c r="I76" s="40">
        <v>2</v>
      </c>
      <c r="J76" s="40">
        <v>1</v>
      </c>
      <c r="K76" s="40">
        <v>3</v>
      </c>
      <c r="L76" s="40">
        <v>1</v>
      </c>
      <c r="M76" s="40">
        <v>0</v>
      </c>
      <c r="N76" s="40">
        <v>84</v>
      </c>
      <c r="O76" s="40">
        <v>2</v>
      </c>
      <c r="P76" s="40">
        <v>3</v>
      </c>
      <c r="Q76" s="40">
        <v>11</v>
      </c>
      <c r="R76" s="40">
        <v>1</v>
      </c>
      <c r="S76" s="22">
        <f t="shared" si="3"/>
        <v>160</v>
      </c>
    </row>
    <row r="77" spans="2:19" ht="12.75">
      <c r="B77" s="145"/>
      <c r="C77" s="20">
        <v>38</v>
      </c>
      <c r="D77" s="13" t="s">
        <v>41</v>
      </c>
      <c r="E77" s="40">
        <v>0</v>
      </c>
      <c r="F77" s="40">
        <v>0</v>
      </c>
      <c r="G77" s="40">
        <v>2</v>
      </c>
      <c r="H77" s="40">
        <v>28</v>
      </c>
      <c r="I77" s="40">
        <v>0</v>
      </c>
      <c r="J77" s="40">
        <v>0</v>
      </c>
      <c r="K77" s="40">
        <v>5</v>
      </c>
      <c r="L77" s="40">
        <v>0</v>
      </c>
      <c r="M77" s="40">
        <v>0</v>
      </c>
      <c r="N77" s="40">
        <v>101</v>
      </c>
      <c r="O77" s="40">
        <v>0</v>
      </c>
      <c r="P77" s="40">
        <v>1</v>
      </c>
      <c r="Q77" s="40">
        <v>14</v>
      </c>
      <c r="R77" s="40">
        <v>0</v>
      </c>
      <c r="S77" s="22">
        <f t="shared" si="3"/>
        <v>151</v>
      </c>
    </row>
    <row r="78" spans="2:19" ht="12.75">
      <c r="B78" s="26" t="s">
        <v>42</v>
      </c>
      <c r="C78" s="20">
        <v>14</v>
      </c>
      <c r="D78" s="13" t="s">
        <v>42</v>
      </c>
      <c r="E78" s="40">
        <v>1</v>
      </c>
      <c r="F78" s="40">
        <v>0</v>
      </c>
      <c r="G78" s="40">
        <v>1</v>
      </c>
      <c r="H78" s="40">
        <v>19</v>
      </c>
      <c r="I78" s="40">
        <v>3</v>
      </c>
      <c r="J78" s="40">
        <v>0</v>
      </c>
      <c r="K78" s="40">
        <v>1</v>
      </c>
      <c r="L78" s="40">
        <v>1</v>
      </c>
      <c r="M78" s="40">
        <v>1</v>
      </c>
      <c r="N78" s="40">
        <v>44</v>
      </c>
      <c r="O78" s="40">
        <v>1</v>
      </c>
      <c r="P78" s="40">
        <v>2</v>
      </c>
      <c r="Q78" s="40">
        <v>7</v>
      </c>
      <c r="R78" s="40">
        <v>0</v>
      </c>
      <c r="S78" s="22">
        <f t="shared" si="3"/>
        <v>81</v>
      </c>
    </row>
    <row r="79" spans="2:19" ht="12.75">
      <c r="B79" s="145" t="s">
        <v>43</v>
      </c>
      <c r="C79" s="20">
        <v>28</v>
      </c>
      <c r="D79" s="13" t="s">
        <v>44</v>
      </c>
      <c r="E79" s="40">
        <v>2</v>
      </c>
      <c r="F79" s="40">
        <v>1</v>
      </c>
      <c r="G79" s="40">
        <v>2</v>
      </c>
      <c r="H79" s="40">
        <v>42</v>
      </c>
      <c r="I79" s="40">
        <v>1</v>
      </c>
      <c r="J79" s="40">
        <v>1</v>
      </c>
      <c r="K79" s="40">
        <v>3</v>
      </c>
      <c r="L79" s="40">
        <v>1</v>
      </c>
      <c r="M79" s="40">
        <v>1</v>
      </c>
      <c r="N79" s="40">
        <v>76</v>
      </c>
      <c r="O79" s="40">
        <v>0</v>
      </c>
      <c r="P79" s="40">
        <v>0</v>
      </c>
      <c r="Q79" s="40">
        <v>12</v>
      </c>
      <c r="R79" s="40">
        <v>1</v>
      </c>
      <c r="S79" s="22">
        <f t="shared" si="3"/>
        <v>143</v>
      </c>
    </row>
    <row r="80" spans="2:19" ht="12.75">
      <c r="B80" s="145"/>
      <c r="C80" s="20">
        <v>37</v>
      </c>
      <c r="D80" s="13" t="s">
        <v>45</v>
      </c>
      <c r="E80" s="40">
        <v>0</v>
      </c>
      <c r="F80" s="40">
        <v>0</v>
      </c>
      <c r="G80" s="40">
        <v>0</v>
      </c>
      <c r="H80" s="40">
        <v>16</v>
      </c>
      <c r="I80" s="40">
        <v>0</v>
      </c>
      <c r="J80" s="40">
        <v>0</v>
      </c>
      <c r="K80" s="40">
        <v>1</v>
      </c>
      <c r="L80" s="40">
        <v>0</v>
      </c>
      <c r="M80" s="40">
        <v>0</v>
      </c>
      <c r="N80" s="40">
        <v>43</v>
      </c>
      <c r="O80" s="40">
        <v>0</v>
      </c>
      <c r="P80" s="40">
        <v>0</v>
      </c>
      <c r="Q80" s="40">
        <v>1</v>
      </c>
      <c r="R80" s="40">
        <v>0</v>
      </c>
      <c r="S80" s="22">
        <f t="shared" si="3"/>
        <v>61</v>
      </c>
    </row>
    <row r="81" spans="2:19" ht="12.75">
      <c r="B81" s="145"/>
      <c r="C81" s="20">
        <v>12</v>
      </c>
      <c r="D81" s="13" t="s">
        <v>46</v>
      </c>
      <c r="E81" s="40">
        <v>1</v>
      </c>
      <c r="F81" s="40">
        <v>0</v>
      </c>
      <c r="G81" s="40">
        <v>0</v>
      </c>
      <c r="H81" s="40">
        <v>21</v>
      </c>
      <c r="I81" s="40">
        <v>1</v>
      </c>
      <c r="J81" s="40">
        <v>0</v>
      </c>
      <c r="K81" s="40">
        <v>5</v>
      </c>
      <c r="L81" s="40">
        <v>0</v>
      </c>
      <c r="M81" s="40">
        <v>0</v>
      </c>
      <c r="N81" s="40">
        <v>42</v>
      </c>
      <c r="O81" s="40">
        <v>1</v>
      </c>
      <c r="P81" s="40">
        <v>1</v>
      </c>
      <c r="Q81" s="40">
        <v>6</v>
      </c>
      <c r="R81" s="40">
        <v>0</v>
      </c>
      <c r="S81" s="22">
        <f t="shared" si="3"/>
        <v>78</v>
      </c>
    </row>
    <row r="82" spans="2:19" ht="12.75">
      <c r="B82" s="145"/>
      <c r="C82" s="20">
        <v>34</v>
      </c>
      <c r="D82" s="28" t="s">
        <v>48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22">
        <f t="shared" si="3"/>
        <v>0</v>
      </c>
    </row>
    <row r="83" spans="2:19" ht="12.75">
      <c r="B83" s="145"/>
      <c r="C83" s="20">
        <v>36</v>
      </c>
      <c r="D83" s="13" t="s">
        <v>47</v>
      </c>
      <c r="E83" s="40">
        <v>0</v>
      </c>
      <c r="F83" s="40">
        <v>0</v>
      </c>
      <c r="G83" s="40">
        <v>1</v>
      </c>
      <c r="H83" s="40">
        <v>16</v>
      </c>
      <c r="I83" s="40">
        <v>0</v>
      </c>
      <c r="J83" s="40">
        <v>0</v>
      </c>
      <c r="K83" s="40">
        <v>1</v>
      </c>
      <c r="L83" s="40">
        <v>0</v>
      </c>
      <c r="M83" s="40">
        <v>0</v>
      </c>
      <c r="N83" s="40">
        <v>36</v>
      </c>
      <c r="O83" s="40">
        <v>0</v>
      </c>
      <c r="P83" s="40">
        <v>0</v>
      </c>
      <c r="Q83" s="40">
        <v>2</v>
      </c>
      <c r="R83" s="40">
        <v>0</v>
      </c>
      <c r="S83" s="22">
        <f t="shared" si="3"/>
        <v>56</v>
      </c>
    </row>
    <row r="84" spans="2:19" ht="12.75">
      <c r="B84" s="145" t="s">
        <v>49</v>
      </c>
      <c r="C84" s="20">
        <v>53</v>
      </c>
      <c r="D84" s="13" t="s">
        <v>50</v>
      </c>
      <c r="E84" s="40">
        <v>0</v>
      </c>
      <c r="F84" s="40">
        <v>0</v>
      </c>
      <c r="G84" s="40">
        <v>1</v>
      </c>
      <c r="H84" s="40">
        <v>5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19</v>
      </c>
      <c r="O84" s="40">
        <v>0</v>
      </c>
      <c r="P84" s="40">
        <v>0</v>
      </c>
      <c r="Q84" s="40">
        <v>0</v>
      </c>
      <c r="R84" s="40">
        <v>0</v>
      </c>
      <c r="S84" s="22">
        <f t="shared" si="3"/>
        <v>25</v>
      </c>
    </row>
    <row r="85" spans="2:19" ht="12.75">
      <c r="B85" s="145"/>
      <c r="C85" s="20">
        <v>16</v>
      </c>
      <c r="D85" s="13" t="s">
        <v>52</v>
      </c>
      <c r="E85" s="40">
        <v>2</v>
      </c>
      <c r="F85" s="40">
        <v>0</v>
      </c>
      <c r="G85" s="40">
        <v>1</v>
      </c>
      <c r="H85" s="40">
        <v>20</v>
      </c>
      <c r="I85" s="40">
        <v>3</v>
      </c>
      <c r="J85" s="40">
        <v>1</v>
      </c>
      <c r="K85" s="40">
        <v>2</v>
      </c>
      <c r="L85" s="40">
        <v>0</v>
      </c>
      <c r="M85" s="40">
        <v>1</v>
      </c>
      <c r="N85" s="40">
        <v>43</v>
      </c>
      <c r="O85" s="40">
        <v>0</v>
      </c>
      <c r="P85" s="40">
        <v>0</v>
      </c>
      <c r="Q85" s="40">
        <v>12</v>
      </c>
      <c r="R85" s="40">
        <v>1</v>
      </c>
      <c r="S85" s="22">
        <f t="shared" si="3"/>
        <v>86</v>
      </c>
    </row>
    <row r="86" spans="2:19" ht="12.75">
      <c r="B86" s="145"/>
      <c r="C86" s="20">
        <v>86</v>
      </c>
      <c r="D86" s="13" t="s">
        <v>53</v>
      </c>
      <c r="E86" s="40">
        <v>0</v>
      </c>
      <c r="F86" s="40">
        <v>0</v>
      </c>
      <c r="G86" s="40">
        <v>3</v>
      </c>
      <c r="H86" s="40">
        <v>24</v>
      </c>
      <c r="I86" s="40">
        <v>0</v>
      </c>
      <c r="J86" s="40">
        <v>0</v>
      </c>
      <c r="K86" s="40">
        <v>3</v>
      </c>
      <c r="L86" s="40">
        <v>0</v>
      </c>
      <c r="M86" s="40">
        <v>0</v>
      </c>
      <c r="N86" s="40">
        <v>47</v>
      </c>
      <c r="O86" s="40">
        <v>0</v>
      </c>
      <c r="P86" s="40">
        <v>0</v>
      </c>
      <c r="Q86" s="40">
        <v>9</v>
      </c>
      <c r="R86" s="40">
        <v>0</v>
      </c>
      <c r="S86" s="22">
        <f t="shared" si="3"/>
        <v>86</v>
      </c>
    </row>
    <row r="87" spans="2:19" ht="25.5">
      <c r="B87" s="145"/>
      <c r="C87" s="3" t="s">
        <v>54</v>
      </c>
      <c r="D87" s="4" t="s">
        <v>55</v>
      </c>
      <c r="E87" s="40">
        <v>1</v>
      </c>
      <c r="F87" s="40">
        <v>0</v>
      </c>
      <c r="G87" s="40">
        <v>0</v>
      </c>
      <c r="H87" s="40">
        <v>1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144</v>
      </c>
      <c r="O87" s="40">
        <v>0</v>
      </c>
      <c r="P87" s="40">
        <v>0</v>
      </c>
      <c r="Q87" s="40">
        <v>20</v>
      </c>
      <c r="R87" s="40">
        <v>0</v>
      </c>
      <c r="S87" s="22">
        <f t="shared" si="3"/>
        <v>166</v>
      </c>
    </row>
    <row r="88" spans="2:19" ht="25.5">
      <c r="B88" s="145"/>
      <c r="C88" s="3" t="s">
        <v>56</v>
      </c>
      <c r="D88" s="4" t="s">
        <v>57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53</v>
      </c>
      <c r="O88" s="40">
        <v>0</v>
      </c>
      <c r="P88" s="40">
        <v>0</v>
      </c>
      <c r="Q88" s="40">
        <v>23</v>
      </c>
      <c r="R88" s="40">
        <v>0</v>
      </c>
      <c r="S88" s="22">
        <f t="shared" si="3"/>
        <v>76</v>
      </c>
    </row>
    <row r="89" spans="2:19" ht="12.75">
      <c r="B89" s="145"/>
      <c r="C89" s="20">
        <v>22</v>
      </c>
      <c r="D89" s="13" t="s">
        <v>58</v>
      </c>
      <c r="E89" s="40">
        <v>0</v>
      </c>
      <c r="F89" s="40">
        <v>1</v>
      </c>
      <c r="G89" s="40">
        <v>1</v>
      </c>
      <c r="H89" s="40">
        <v>26</v>
      </c>
      <c r="I89" s="40">
        <v>1</v>
      </c>
      <c r="J89" s="40">
        <v>0</v>
      </c>
      <c r="K89" s="40">
        <v>4</v>
      </c>
      <c r="L89" s="40">
        <v>0</v>
      </c>
      <c r="M89" s="40">
        <v>1</v>
      </c>
      <c r="N89" s="40">
        <v>87</v>
      </c>
      <c r="O89" s="40">
        <v>0</v>
      </c>
      <c r="P89" s="40">
        <v>1</v>
      </c>
      <c r="Q89" s="40">
        <v>9</v>
      </c>
      <c r="R89" s="40">
        <v>0</v>
      </c>
      <c r="S89" s="22">
        <f t="shared" si="3"/>
        <v>131</v>
      </c>
    </row>
    <row r="90" spans="2:19" ht="12.75">
      <c r="B90" s="145"/>
      <c r="C90" s="20">
        <v>23</v>
      </c>
      <c r="D90" s="13" t="s">
        <v>59</v>
      </c>
      <c r="E90" s="40">
        <v>1</v>
      </c>
      <c r="F90" s="40">
        <v>0</v>
      </c>
      <c r="G90" s="40">
        <v>2</v>
      </c>
      <c r="H90" s="40">
        <v>52</v>
      </c>
      <c r="I90" s="40">
        <v>3</v>
      </c>
      <c r="J90" s="40">
        <v>0</v>
      </c>
      <c r="K90" s="40">
        <v>6</v>
      </c>
      <c r="L90" s="40">
        <v>1</v>
      </c>
      <c r="M90" s="40">
        <v>2</v>
      </c>
      <c r="N90" s="40">
        <v>118</v>
      </c>
      <c r="O90" s="40">
        <v>0</v>
      </c>
      <c r="P90" s="40">
        <v>3</v>
      </c>
      <c r="Q90" s="40">
        <v>20</v>
      </c>
      <c r="R90" s="40">
        <v>0</v>
      </c>
      <c r="S90" s="22">
        <f t="shared" si="3"/>
        <v>208</v>
      </c>
    </row>
    <row r="91" spans="2:19" ht="12.75">
      <c r="B91" s="145"/>
      <c r="C91" s="20">
        <v>25</v>
      </c>
      <c r="D91" s="28" t="s">
        <v>63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2">
        <f t="shared" si="3"/>
        <v>0</v>
      </c>
    </row>
    <row r="92" spans="2:19" ht="12.75">
      <c r="B92" s="145"/>
      <c r="C92" s="20">
        <v>89</v>
      </c>
      <c r="D92" s="13" t="s">
        <v>51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22">
        <f t="shared" si="3"/>
        <v>0</v>
      </c>
    </row>
    <row r="93" spans="2:19" ht="12.75">
      <c r="B93" s="145"/>
      <c r="C93" s="20" t="s">
        <v>76</v>
      </c>
      <c r="D93" s="13" t="s">
        <v>77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22">
        <f t="shared" si="3"/>
        <v>0</v>
      </c>
    </row>
    <row r="94" spans="2:19" ht="12.75">
      <c r="B94" s="145"/>
      <c r="C94" s="20" t="s">
        <v>60</v>
      </c>
      <c r="D94" s="13" t="s">
        <v>61</v>
      </c>
      <c r="E94" s="40">
        <v>0</v>
      </c>
      <c r="F94" s="40">
        <v>0</v>
      </c>
      <c r="G94" s="40">
        <v>0</v>
      </c>
      <c r="H94" s="40">
        <v>1</v>
      </c>
      <c r="I94" s="40">
        <v>1</v>
      </c>
      <c r="J94" s="40">
        <v>0</v>
      </c>
      <c r="K94" s="40">
        <v>0</v>
      </c>
      <c r="L94" s="40">
        <v>0</v>
      </c>
      <c r="M94" s="40">
        <v>0</v>
      </c>
      <c r="N94" s="40">
        <v>2</v>
      </c>
      <c r="O94" s="40">
        <v>0</v>
      </c>
      <c r="P94" s="40">
        <v>35</v>
      </c>
      <c r="Q94" s="40">
        <v>0</v>
      </c>
      <c r="R94" s="40">
        <v>0</v>
      </c>
      <c r="S94" s="22">
        <f t="shared" si="3"/>
        <v>39</v>
      </c>
    </row>
    <row r="95" spans="2:19" ht="12.75">
      <c r="B95" s="145"/>
      <c r="C95" s="26" t="s">
        <v>78</v>
      </c>
      <c r="D95" s="13" t="s">
        <v>79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22">
        <f t="shared" si="3"/>
        <v>0</v>
      </c>
    </row>
    <row r="96" spans="2:19" ht="12.75">
      <c r="B96" s="145"/>
      <c r="C96" s="20">
        <v>24</v>
      </c>
      <c r="D96" s="13" t="s">
        <v>62</v>
      </c>
      <c r="E96" s="40">
        <v>1</v>
      </c>
      <c r="F96" s="40">
        <v>0</v>
      </c>
      <c r="G96" s="40">
        <v>0</v>
      </c>
      <c r="H96" s="40">
        <v>21</v>
      </c>
      <c r="I96" s="40">
        <v>1</v>
      </c>
      <c r="J96" s="40">
        <v>0</v>
      </c>
      <c r="K96" s="40">
        <v>3</v>
      </c>
      <c r="L96" s="40">
        <v>0</v>
      </c>
      <c r="M96" s="40">
        <v>1</v>
      </c>
      <c r="N96" s="40">
        <v>42</v>
      </c>
      <c r="O96" s="40">
        <v>0</v>
      </c>
      <c r="P96" s="40">
        <v>1</v>
      </c>
      <c r="Q96" s="40">
        <v>4</v>
      </c>
      <c r="R96" s="40">
        <v>0</v>
      </c>
      <c r="S96" s="22">
        <f t="shared" si="3"/>
        <v>74</v>
      </c>
    </row>
    <row r="97" spans="2:19" ht="12.75">
      <c r="B97" s="158" t="s">
        <v>9</v>
      </c>
      <c r="C97" s="159"/>
      <c r="D97" s="160"/>
      <c r="E97" s="107">
        <f aca="true" t="shared" si="4" ref="E97:S97">SUM(E54:E96)</f>
        <v>31</v>
      </c>
      <c r="F97" s="107">
        <f t="shared" si="4"/>
        <v>13</v>
      </c>
      <c r="G97" s="107">
        <f t="shared" si="4"/>
        <v>76</v>
      </c>
      <c r="H97" s="107">
        <f t="shared" si="4"/>
        <v>576</v>
      </c>
      <c r="I97" s="107">
        <f t="shared" si="4"/>
        <v>31</v>
      </c>
      <c r="J97" s="107">
        <f t="shared" si="4"/>
        <v>11</v>
      </c>
      <c r="K97" s="107">
        <f t="shared" si="4"/>
        <v>68</v>
      </c>
      <c r="L97" s="107">
        <f t="shared" si="4"/>
        <v>20</v>
      </c>
      <c r="M97" s="107">
        <f t="shared" si="4"/>
        <v>52</v>
      </c>
      <c r="N97" s="107">
        <f t="shared" si="4"/>
        <v>1813</v>
      </c>
      <c r="O97" s="107">
        <f t="shared" si="4"/>
        <v>14</v>
      </c>
      <c r="P97" s="107">
        <f t="shared" si="4"/>
        <v>99</v>
      </c>
      <c r="Q97" s="107">
        <f t="shared" si="4"/>
        <v>232</v>
      </c>
      <c r="R97" s="107">
        <f t="shared" si="4"/>
        <v>11</v>
      </c>
      <c r="S97" s="107">
        <f t="shared" si="4"/>
        <v>3047</v>
      </c>
    </row>
    <row r="98" ht="12.75"/>
    <row r="99" ht="12.75">
      <c r="B99" s="64" t="s">
        <v>98</v>
      </c>
    </row>
    <row r="100" ht="12.75"/>
    <row r="101" ht="12.75"/>
    <row r="102" ht="12.75"/>
    <row r="103" ht="12.75"/>
    <row r="104" ht="12.75"/>
    <row r="105" ht="12.75"/>
    <row r="106" ht="12.75"/>
  </sheetData>
  <sheetProtection password="CD78" sheet="1" objects="1" scenarios="1"/>
  <mergeCells count="30">
    <mergeCell ref="B84:B96"/>
    <mergeCell ref="B97:D97"/>
    <mergeCell ref="X2:AF3"/>
    <mergeCell ref="B54:B57"/>
    <mergeCell ref="B58:B60"/>
    <mergeCell ref="B62:B70"/>
    <mergeCell ref="B71:B75"/>
    <mergeCell ref="B76:B77"/>
    <mergeCell ref="B79:B83"/>
    <mergeCell ref="B28:B32"/>
    <mergeCell ref="B33:B44"/>
    <mergeCell ref="B45:D45"/>
    <mergeCell ref="B50:S50"/>
    <mergeCell ref="B52:B53"/>
    <mergeCell ref="C52:C53"/>
    <mergeCell ref="D52:D53"/>
    <mergeCell ref="E52:R52"/>
    <mergeCell ref="S52:S53"/>
    <mergeCell ref="B6:B9"/>
    <mergeCell ref="B10:B11"/>
    <mergeCell ref="B13:B19"/>
    <mergeCell ref="B20:B24"/>
    <mergeCell ref="U4:V4"/>
    <mergeCell ref="B25:B26"/>
    <mergeCell ref="B2:S2"/>
    <mergeCell ref="B4:B5"/>
    <mergeCell ref="C4:C5"/>
    <mergeCell ref="D4:D5"/>
    <mergeCell ref="E4:R4"/>
    <mergeCell ref="S4:S5"/>
  </mergeCells>
  <conditionalFormatting sqref="C6:C7">
    <cfRule type="duplicateValues" priority="5" dxfId="11">
      <formula>AND(COUNTIF($C$6:$C$7,C6)&gt;1,NOT(ISBLANK(C6)))</formula>
    </cfRule>
  </conditionalFormatting>
  <conditionalFormatting sqref="C8:C44">
    <cfRule type="duplicateValues" priority="4" dxfId="11">
      <formula>AND(COUNTIF($C$8:$C$44,C8)&gt;1,NOT(ISBLANK(C8)))</formula>
    </cfRule>
  </conditionalFormatting>
  <conditionalFormatting sqref="C54:C55">
    <cfRule type="duplicateValues" priority="3" dxfId="11">
      <formula>AND(COUNTIF($C$54:$C$55,C54)&gt;1,NOT(ISBLANK(C54)))</formula>
    </cfRule>
  </conditionalFormatting>
  <conditionalFormatting sqref="C54:C96">
    <cfRule type="duplicateValues" priority="2" dxfId="11">
      <formula>AND(COUNTIF($C$54:$C$96,C54)&gt;1,NOT(ISBLANK(C54)))</formula>
    </cfRule>
  </conditionalFormatting>
  <conditionalFormatting sqref="C56:C96">
    <cfRule type="duplicateValues" priority="1" dxfId="11">
      <formula>AND(COUNTIF($C$56:$C$96,C56)&gt;1,NOT(ISBLANK(C56)))</formula>
    </cfRule>
  </conditionalFormatting>
  <printOptions/>
  <pageMargins left="0.7" right="0.7" top="0.75" bottom="0.75" header="0.3" footer="0.3"/>
  <pageSetup orientation="portrait" paperSize="9"/>
  <ignoredErrors>
    <ignoredError sqref="Y20:AF20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90"/>
  <sheetViews>
    <sheetView showGridLines="0" showZeros="0" zoomScalePageLayoutView="0" workbookViewId="0" topLeftCell="A22">
      <selection activeCell="A1" sqref="A1"/>
    </sheetView>
  </sheetViews>
  <sheetFormatPr defaultColWidth="0" defaultRowHeight="15" zeroHeight="1"/>
  <cols>
    <col min="1" max="1" width="4.7109375" style="44" customWidth="1"/>
    <col min="2" max="2" width="21.28125" style="44" customWidth="1"/>
    <col min="3" max="3" width="4.28125" style="44" hidden="1" customWidth="1"/>
    <col min="4" max="4" width="51.421875" style="72" bestFit="1" customWidth="1"/>
    <col min="5" max="11" width="6.57421875" style="72" customWidth="1"/>
    <col min="12" max="12" width="8.140625" style="72" customWidth="1"/>
    <col min="13" max="13" width="7.57421875" style="72" customWidth="1"/>
    <col min="14" max="14" width="6.57421875" style="72" customWidth="1"/>
    <col min="15" max="15" width="4.7109375" style="72" customWidth="1"/>
    <col min="16" max="16" width="6.57421875" style="72" hidden="1" customWidth="1"/>
    <col min="17" max="17" width="6.57421875" style="44" hidden="1" customWidth="1"/>
    <col min="18" max="18" width="6.00390625" style="44" hidden="1" customWidth="1"/>
    <col min="19" max="16384" width="11.421875" style="44" hidden="1" customWidth="1"/>
  </cols>
  <sheetData>
    <row r="1" ht="12.75"/>
    <row r="2" spans="2:18" ht="15.75">
      <c r="B2" s="180" t="s">
        <v>212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71"/>
      <c r="P2" s="71"/>
      <c r="Q2" s="71"/>
      <c r="R2" s="71"/>
    </row>
    <row r="3" spans="2:14" ht="12.7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ht="12.75"/>
    <row r="5" spans="2:16" ht="12.75">
      <c r="B5" s="143" t="s">
        <v>2</v>
      </c>
      <c r="C5" s="143" t="s">
        <v>3</v>
      </c>
      <c r="D5" s="148" t="s">
        <v>4</v>
      </c>
      <c r="E5" s="182" t="s">
        <v>5</v>
      </c>
      <c r="F5" s="149"/>
      <c r="G5" s="149"/>
      <c r="H5" s="149"/>
      <c r="I5" s="149"/>
      <c r="J5" s="183" t="s">
        <v>6</v>
      </c>
      <c r="K5" s="143"/>
      <c r="L5" s="143"/>
      <c r="M5" s="143"/>
      <c r="N5" s="164"/>
      <c r="O5" s="44"/>
      <c r="P5" s="44"/>
    </row>
    <row r="6" spans="2:16" ht="12.75">
      <c r="B6" s="143"/>
      <c r="C6" s="143"/>
      <c r="D6" s="148"/>
      <c r="E6" s="182" t="s">
        <v>213</v>
      </c>
      <c r="F6" s="150"/>
      <c r="G6" s="148" t="s">
        <v>214</v>
      </c>
      <c r="H6" s="150"/>
      <c r="I6" s="184" t="s">
        <v>9</v>
      </c>
      <c r="J6" s="183" t="s">
        <v>213</v>
      </c>
      <c r="K6" s="143"/>
      <c r="L6" s="143" t="s">
        <v>214</v>
      </c>
      <c r="M6" s="143"/>
      <c r="N6" s="186" t="s">
        <v>9</v>
      </c>
      <c r="O6" s="44"/>
      <c r="P6" s="44"/>
    </row>
    <row r="7" spans="2:16" ht="12.75">
      <c r="B7" s="143"/>
      <c r="C7" s="143"/>
      <c r="D7" s="148"/>
      <c r="E7" s="104" t="s">
        <v>142</v>
      </c>
      <c r="F7" s="105" t="s">
        <v>104</v>
      </c>
      <c r="G7" s="105" t="s">
        <v>142</v>
      </c>
      <c r="H7" s="105" t="s">
        <v>104</v>
      </c>
      <c r="I7" s="185"/>
      <c r="J7" s="104" t="s">
        <v>142</v>
      </c>
      <c r="K7" s="105" t="s">
        <v>104</v>
      </c>
      <c r="L7" s="105" t="s">
        <v>142</v>
      </c>
      <c r="M7" s="105" t="s">
        <v>104</v>
      </c>
      <c r="N7" s="186"/>
      <c r="O7" s="44"/>
      <c r="P7" s="44"/>
    </row>
    <row r="8" spans="2:17" ht="12.75">
      <c r="B8" s="141" t="s">
        <v>10</v>
      </c>
      <c r="C8" s="3">
        <v>4</v>
      </c>
      <c r="D8" s="4" t="s">
        <v>11</v>
      </c>
      <c r="E8" s="73">
        <v>94</v>
      </c>
      <c r="F8" s="77">
        <f>E8/E$47</f>
        <v>0.027341477603257707</v>
      </c>
      <c r="G8" s="74">
        <v>22</v>
      </c>
      <c r="H8" s="77">
        <f>G8/G$47</f>
        <v>0.024746906636670417</v>
      </c>
      <c r="I8" s="75">
        <f>G8+E8</f>
        <v>116</v>
      </c>
      <c r="J8" s="73"/>
      <c r="K8" s="77">
        <f>J8/J$47</f>
        <v>0</v>
      </c>
      <c r="L8" s="74"/>
      <c r="M8" s="77">
        <f>L8/L$47</f>
        <v>0</v>
      </c>
      <c r="N8" s="75">
        <f>L8+J8</f>
        <v>0</v>
      </c>
      <c r="O8" s="76"/>
      <c r="P8" s="76"/>
      <c r="Q8" s="76"/>
    </row>
    <row r="9" spans="2:17" ht="12.75">
      <c r="B9" s="141"/>
      <c r="C9" s="3">
        <v>66</v>
      </c>
      <c r="D9" s="4" t="s">
        <v>12</v>
      </c>
      <c r="E9" s="73">
        <v>28</v>
      </c>
      <c r="F9" s="77">
        <f aca="true" t="shared" si="0" ref="F9:F46">E9/E$47</f>
        <v>0.008144269924374637</v>
      </c>
      <c r="G9" s="74">
        <v>12</v>
      </c>
      <c r="H9" s="77">
        <f aca="true" t="shared" si="1" ref="H9:H46">G9/G$47</f>
        <v>0.013498312710911136</v>
      </c>
      <c r="I9" s="75">
        <f aca="true" t="shared" si="2" ref="I9:I46">G9+E9</f>
        <v>40</v>
      </c>
      <c r="J9" s="73"/>
      <c r="K9" s="77">
        <f aca="true" t="shared" si="3" ref="K9:K46">J9/J$47</f>
        <v>0</v>
      </c>
      <c r="L9" s="74"/>
      <c r="M9" s="77">
        <f aca="true" t="shared" si="4" ref="M9:M46">L9/L$47</f>
        <v>0</v>
      </c>
      <c r="N9" s="75">
        <f aca="true" t="shared" si="5" ref="N9:N46">L9+J9</f>
        <v>0</v>
      </c>
      <c r="O9" s="76"/>
      <c r="P9" s="76"/>
      <c r="Q9" s="76"/>
    </row>
    <row r="10" spans="2:17" ht="12.75">
      <c r="B10" s="141"/>
      <c r="C10" s="3">
        <v>68</v>
      </c>
      <c r="D10" s="4" t="s">
        <v>13</v>
      </c>
      <c r="E10" s="73">
        <v>135</v>
      </c>
      <c r="F10" s="77">
        <f t="shared" si="0"/>
        <v>0.03926701570680628</v>
      </c>
      <c r="G10" s="74">
        <v>11</v>
      </c>
      <c r="H10" s="77">
        <f t="shared" si="1"/>
        <v>0.012373453318335208</v>
      </c>
      <c r="I10" s="75">
        <f t="shared" si="2"/>
        <v>146</v>
      </c>
      <c r="J10" s="73">
        <v>137</v>
      </c>
      <c r="K10" s="77">
        <f t="shared" si="3"/>
        <v>0.04358892777601018</v>
      </c>
      <c r="L10" s="74">
        <v>27</v>
      </c>
      <c r="M10" s="77">
        <f t="shared" si="4"/>
        <v>0.03354037267080745</v>
      </c>
      <c r="N10" s="75">
        <f t="shared" si="5"/>
        <v>164</v>
      </c>
      <c r="O10" s="76"/>
      <c r="P10" s="76"/>
      <c r="Q10" s="76"/>
    </row>
    <row r="11" spans="2:17" ht="12.75">
      <c r="B11" s="141"/>
      <c r="C11" s="3">
        <v>1</v>
      </c>
      <c r="D11" s="4" t="s">
        <v>14</v>
      </c>
      <c r="E11" s="73">
        <v>119</v>
      </c>
      <c r="F11" s="77">
        <f t="shared" si="0"/>
        <v>0.03461314717859221</v>
      </c>
      <c r="G11" s="74">
        <v>24</v>
      </c>
      <c r="H11" s="77">
        <f t="shared" si="1"/>
        <v>0.02699662542182227</v>
      </c>
      <c r="I11" s="75">
        <f t="shared" si="2"/>
        <v>143</v>
      </c>
      <c r="J11" s="73"/>
      <c r="K11" s="77">
        <f t="shared" si="3"/>
        <v>0</v>
      </c>
      <c r="L11" s="74"/>
      <c r="M11" s="77">
        <f t="shared" si="4"/>
        <v>0</v>
      </c>
      <c r="N11" s="75">
        <f t="shared" si="5"/>
        <v>0</v>
      </c>
      <c r="O11" s="76"/>
      <c r="P11" s="76"/>
      <c r="Q11" s="76"/>
    </row>
    <row r="12" spans="2:17" ht="12.75">
      <c r="B12" s="141" t="s">
        <v>15</v>
      </c>
      <c r="C12" s="3">
        <v>27</v>
      </c>
      <c r="D12" s="4" t="s">
        <v>16</v>
      </c>
      <c r="E12" s="73">
        <v>162</v>
      </c>
      <c r="F12" s="77">
        <f t="shared" si="0"/>
        <v>0.04712041884816754</v>
      </c>
      <c r="G12" s="74">
        <v>22</v>
      </c>
      <c r="H12" s="77">
        <f t="shared" si="1"/>
        <v>0.024746906636670417</v>
      </c>
      <c r="I12" s="75">
        <f t="shared" si="2"/>
        <v>184</v>
      </c>
      <c r="J12" s="73">
        <v>140</v>
      </c>
      <c r="K12" s="77">
        <f t="shared" si="3"/>
        <v>0.044543429844097995</v>
      </c>
      <c r="L12" s="74">
        <v>34</v>
      </c>
      <c r="M12" s="77">
        <f t="shared" si="4"/>
        <v>0.0422360248447205</v>
      </c>
      <c r="N12" s="75">
        <f t="shared" si="5"/>
        <v>174</v>
      </c>
      <c r="O12" s="76"/>
      <c r="P12" s="76"/>
      <c r="Q12" s="76"/>
    </row>
    <row r="13" spans="2:17" ht="25.5">
      <c r="B13" s="141"/>
      <c r="C13" s="3" t="s">
        <v>17</v>
      </c>
      <c r="D13" s="4" t="s">
        <v>18</v>
      </c>
      <c r="E13" s="73">
        <v>52</v>
      </c>
      <c r="F13" s="77">
        <f t="shared" si="0"/>
        <v>0.015125072716695753</v>
      </c>
      <c r="G13" s="74">
        <v>16</v>
      </c>
      <c r="H13" s="77">
        <f t="shared" si="1"/>
        <v>0.01799775028121485</v>
      </c>
      <c r="I13" s="75">
        <f t="shared" si="2"/>
        <v>68</v>
      </c>
      <c r="J13" s="73">
        <v>38</v>
      </c>
      <c r="K13" s="77">
        <f t="shared" si="3"/>
        <v>0.012090359529112313</v>
      </c>
      <c r="L13" s="74">
        <v>10</v>
      </c>
      <c r="M13" s="77">
        <f t="shared" si="4"/>
        <v>0.012422360248447204</v>
      </c>
      <c r="N13" s="75">
        <f t="shared" si="5"/>
        <v>48</v>
      </c>
      <c r="O13" s="76"/>
      <c r="P13" s="76"/>
      <c r="Q13" s="76"/>
    </row>
    <row r="14" spans="2:17" ht="25.5">
      <c r="B14" s="141"/>
      <c r="C14" s="10" t="s">
        <v>19</v>
      </c>
      <c r="D14" s="4" t="s">
        <v>20</v>
      </c>
      <c r="E14" s="73"/>
      <c r="F14" s="77">
        <f t="shared" si="0"/>
        <v>0</v>
      </c>
      <c r="G14" s="74"/>
      <c r="H14" s="77">
        <f t="shared" si="1"/>
        <v>0</v>
      </c>
      <c r="I14" s="75">
        <f t="shared" si="2"/>
        <v>0</v>
      </c>
      <c r="J14" s="73">
        <v>93</v>
      </c>
      <c r="K14" s="77">
        <f t="shared" si="3"/>
        <v>0.02958956411072224</v>
      </c>
      <c r="L14" s="74">
        <v>0</v>
      </c>
      <c r="M14" s="77">
        <f t="shared" si="4"/>
        <v>0</v>
      </c>
      <c r="N14" s="75">
        <f t="shared" si="5"/>
        <v>93</v>
      </c>
      <c r="O14" s="76"/>
      <c r="P14" s="76"/>
      <c r="Q14" s="76"/>
    </row>
    <row r="15" spans="2:17" ht="12.75">
      <c r="B15" s="11" t="s">
        <v>21</v>
      </c>
      <c r="C15" s="3">
        <v>7</v>
      </c>
      <c r="D15" s="4" t="s">
        <v>22</v>
      </c>
      <c r="E15" s="73">
        <v>48</v>
      </c>
      <c r="F15" s="77">
        <f t="shared" si="0"/>
        <v>0.013961605584642234</v>
      </c>
      <c r="G15" s="74">
        <v>5</v>
      </c>
      <c r="H15" s="77">
        <f t="shared" si="1"/>
        <v>0.00562429696287964</v>
      </c>
      <c r="I15" s="75">
        <f t="shared" si="2"/>
        <v>53</v>
      </c>
      <c r="J15" s="73"/>
      <c r="K15" s="77">
        <f t="shared" si="3"/>
        <v>0</v>
      </c>
      <c r="L15" s="74"/>
      <c r="M15" s="77">
        <f t="shared" si="4"/>
        <v>0</v>
      </c>
      <c r="N15" s="75">
        <f t="shared" si="5"/>
        <v>0</v>
      </c>
      <c r="O15" s="76"/>
      <c r="P15" s="76"/>
      <c r="Q15" s="76"/>
    </row>
    <row r="16" spans="2:17" ht="12.75">
      <c r="B16" s="141" t="s">
        <v>23</v>
      </c>
      <c r="C16" s="3">
        <v>6</v>
      </c>
      <c r="D16" s="4" t="s">
        <v>24</v>
      </c>
      <c r="E16" s="73">
        <v>113</v>
      </c>
      <c r="F16" s="77">
        <f t="shared" si="0"/>
        <v>0.032867946480511924</v>
      </c>
      <c r="G16" s="74">
        <v>19</v>
      </c>
      <c r="H16" s="77">
        <f t="shared" si="1"/>
        <v>0.021372328458942633</v>
      </c>
      <c r="I16" s="75">
        <f t="shared" si="2"/>
        <v>132</v>
      </c>
      <c r="J16" s="73">
        <v>142</v>
      </c>
      <c r="K16" s="77">
        <f t="shared" si="3"/>
        <v>0.04517976455615654</v>
      </c>
      <c r="L16" s="74">
        <v>30</v>
      </c>
      <c r="M16" s="77">
        <f t="shared" si="4"/>
        <v>0.037267080745341616</v>
      </c>
      <c r="N16" s="75">
        <f t="shared" si="5"/>
        <v>172</v>
      </c>
      <c r="O16" s="76"/>
      <c r="P16" s="76"/>
      <c r="Q16" s="76"/>
    </row>
    <row r="17" spans="2:17" ht="25.5">
      <c r="B17" s="141"/>
      <c r="C17" s="10" t="s">
        <v>25</v>
      </c>
      <c r="D17" s="4" t="s">
        <v>26</v>
      </c>
      <c r="E17" s="73"/>
      <c r="F17" s="77">
        <f t="shared" si="0"/>
        <v>0</v>
      </c>
      <c r="G17" s="74"/>
      <c r="H17" s="77">
        <f t="shared" si="1"/>
        <v>0</v>
      </c>
      <c r="I17" s="75">
        <f t="shared" si="2"/>
        <v>0</v>
      </c>
      <c r="J17" s="73">
        <v>31</v>
      </c>
      <c r="K17" s="77">
        <f t="shared" si="3"/>
        <v>0.009863188036907413</v>
      </c>
      <c r="L17" s="74">
        <v>2</v>
      </c>
      <c r="M17" s="77">
        <f t="shared" si="4"/>
        <v>0.002484472049689441</v>
      </c>
      <c r="N17" s="75">
        <f t="shared" si="5"/>
        <v>33</v>
      </c>
      <c r="O17" s="76"/>
      <c r="P17" s="76"/>
      <c r="Q17" s="76"/>
    </row>
    <row r="18" spans="2:17" ht="12.75">
      <c r="B18" s="141"/>
      <c r="C18" s="3">
        <v>9</v>
      </c>
      <c r="D18" s="4" t="s">
        <v>27</v>
      </c>
      <c r="E18" s="73">
        <v>63</v>
      </c>
      <c r="F18" s="77">
        <f t="shared" si="0"/>
        <v>0.01832460732984293</v>
      </c>
      <c r="G18" s="74">
        <v>7</v>
      </c>
      <c r="H18" s="77">
        <f t="shared" si="1"/>
        <v>0.007874015748031496</v>
      </c>
      <c r="I18" s="75">
        <f t="shared" si="2"/>
        <v>70</v>
      </c>
      <c r="J18" s="73">
        <v>64</v>
      </c>
      <c r="K18" s="77">
        <f t="shared" si="3"/>
        <v>0.02036271078587337</v>
      </c>
      <c r="L18" s="74">
        <v>7</v>
      </c>
      <c r="M18" s="77">
        <f t="shared" si="4"/>
        <v>0.008695652173913044</v>
      </c>
      <c r="N18" s="75">
        <f t="shared" si="5"/>
        <v>71</v>
      </c>
      <c r="O18" s="76"/>
      <c r="P18" s="76"/>
      <c r="Q18" s="76"/>
    </row>
    <row r="19" spans="2:17" ht="12.75">
      <c r="B19" s="141"/>
      <c r="C19" s="3">
        <v>21</v>
      </c>
      <c r="D19" s="4" t="s">
        <v>28</v>
      </c>
      <c r="E19" s="73">
        <v>56</v>
      </c>
      <c r="F19" s="77">
        <f t="shared" si="0"/>
        <v>0.016288539848749273</v>
      </c>
      <c r="G19" s="74">
        <v>9</v>
      </c>
      <c r="H19" s="77">
        <f t="shared" si="1"/>
        <v>0.010123734533183352</v>
      </c>
      <c r="I19" s="75">
        <f t="shared" si="2"/>
        <v>65</v>
      </c>
      <c r="J19" s="73">
        <v>49</v>
      </c>
      <c r="K19" s="77">
        <f t="shared" si="3"/>
        <v>0.015590200445434299</v>
      </c>
      <c r="L19" s="74">
        <v>6</v>
      </c>
      <c r="M19" s="77">
        <f t="shared" si="4"/>
        <v>0.007453416149068323</v>
      </c>
      <c r="N19" s="75">
        <f t="shared" si="5"/>
        <v>55</v>
      </c>
      <c r="O19" s="76"/>
      <c r="P19" s="76"/>
      <c r="Q19" s="76"/>
    </row>
    <row r="20" spans="2:17" ht="25.5">
      <c r="B20" s="141"/>
      <c r="C20" s="10" t="s">
        <v>29</v>
      </c>
      <c r="D20" s="4" t="s">
        <v>30</v>
      </c>
      <c r="E20" s="73"/>
      <c r="F20" s="77">
        <f t="shared" si="0"/>
        <v>0</v>
      </c>
      <c r="G20" s="74"/>
      <c r="H20" s="77">
        <f t="shared" si="1"/>
        <v>0</v>
      </c>
      <c r="I20" s="75">
        <f t="shared" si="2"/>
        <v>0</v>
      </c>
      <c r="J20" s="73">
        <v>28</v>
      </c>
      <c r="K20" s="77">
        <f t="shared" si="3"/>
        <v>0.008908685968819599</v>
      </c>
      <c r="L20" s="74">
        <v>0</v>
      </c>
      <c r="M20" s="77">
        <f t="shared" si="4"/>
        <v>0</v>
      </c>
      <c r="N20" s="75">
        <f t="shared" si="5"/>
        <v>28</v>
      </c>
      <c r="O20" s="76"/>
      <c r="P20" s="76"/>
      <c r="Q20" s="76"/>
    </row>
    <row r="21" spans="2:17" ht="12.75">
      <c r="B21" s="141"/>
      <c r="C21" s="3">
        <v>33</v>
      </c>
      <c r="D21" s="4" t="s">
        <v>31</v>
      </c>
      <c r="E21" s="73">
        <v>120</v>
      </c>
      <c r="F21" s="77">
        <f t="shared" si="0"/>
        <v>0.034904013961605584</v>
      </c>
      <c r="G21" s="74">
        <v>11</v>
      </c>
      <c r="H21" s="77">
        <f t="shared" si="1"/>
        <v>0.012373453318335208</v>
      </c>
      <c r="I21" s="75">
        <f t="shared" si="2"/>
        <v>131</v>
      </c>
      <c r="J21" s="73">
        <v>123</v>
      </c>
      <c r="K21" s="77">
        <f t="shared" si="3"/>
        <v>0.03913458479160038</v>
      </c>
      <c r="L21" s="74">
        <v>22</v>
      </c>
      <c r="M21" s="77">
        <f t="shared" si="4"/>
        <v>0.02732919254658385</v>
      </c>
      <c r="N21" s="75">
        <f t="shared" si="5"/>
        <v>145</v>
      </c>
      <c r="O21" s="76"/>
      <c r="P21" s="76"/>
      <c r="Q21" s="76"/>
    </row>
    <row r="22" spans="2:17" ht="12.75">
      <c r="B22" s="141"/>
      <c r="C22" s="10" t="s">
        <v>32</v>
      </c>
      <c r="D22" s="4" t="s">
        <v>33</v>
      </c>
      <c r="E22" s="73"/>
      <c r="F22" s="77">
        <f t="shared" si="0"/>
        <v>0</v>
      </c>
      <c r="G22" s="74"/>
      <c r="H22" s="77">
        <f t="shared" si="1"/>
        <v>0</v>
      </c>
      <c r="I22" s="75">
        <f t="shared" si="2"/>
        <v>0</v>
      </c>
      <c r="J22" s="73">
        <v>47</v>
      </c>
      <c r="K22" s="77">
        <f t="shared" si="3"/>
        <v>0.014953865733375756</v>
      </c>
      <c r="L22" s="74">
        <v>1</v>
      </c>
      <c r="M22" s="77">
        <f t="shared" si="4"/>
        <v>0.0012422360248447205</v>
      </c>
      <c r="N22" s="75">
        <f t="shared" si="5"/>
        <v>48</v>
      </c>
      <c r="O22" s="76"/>
      <c r="P22" s="76"/>
      <c r="Q22" s="76"/>
    </row>
    <row r="23" spans="2:17" ht="12.75">
      <c r="B23" s="141" t="s">
        <v>34</v>
      </c>
      <c r="C23" s="3">
        <v>32</v>
      </c>
      <c r="D23" s="4" t="s">
        <v>35</v>
      </c>
      <c r="E23" s="73">
        <v>161</v>
      </c>
      <c r="F23" s="77">
        <f t="shared" si="0"/>
        <v>0.046829552065154156</v>
      </c>
      <c r="G23" s="74">
        <v>33</v>
      </c>
      <c r="H23" s="77">
        <f t="shared" si="1"/>
        <v>0.03712035995500562</v>
      </c>
      <c r="I23" s="75">
        <f t="shared" si="2"/>
        <v>194</v>
      </c>
      <c r="J23" s="73">
        <v>165</v>
      </c>
      <c r="K23" s="77">
        <f t="shared" si="3"/>
        <v>0.05249761374482978</v>
      </c>
      <c r="L23" s="74">
        <v>33</v>
      </c>
      <c r="M23" s="77">
        <f t="shared" si="4"/>
        <v>0.040993788819875775</v>
      </c>
      <c r="N23" s="75">
        <f t="shared" si="5"/>
        <v>198</v>
      </c>
      <c r="O23" s="76"/>
      <c r="P23" s="76"/>
      <c r="Q23" s="76"/>
    </row>
    <row r="24" spans="2:17" ht="12.75">
      <c r="B24" s="141"/>
      <c r="C24" s="12">
        <v>91</v>
      </c>
      <c r="D24" s="13" t="s">
        <v>36</v>
      </c>
      <c r="E24" s="73">
        <v>12</v>
      </c>
      <c r="F24" s="77">
        <f t="shared" si="0"/>
        <v>0.0034904013961605585</v>
      </c>
      <c r="G24" s="74">
        <v>7</v>
      </c>
      <c r="H24" s="77">
        <f t="shared" si="1"/>
        <v>0.007874015748031496</v>
      </c>
      <c r="I24" s="75">
        <f t="shared" si="2"/>
        <v>19</v>
      </c>
      <c r="J24" s="73">
        <v>18</v>
      </c>
      <c r="K24" s="77">
        <f t="shared" si="3"/>
        <v>0.005727012408526885</v>
      </c>
      <c r="L24" s="74">
        <v>11</v>
      </c>
      <c r="M24" s="77">
        <f t="shared" si="4"/>
        <v>0.013664596273291925</v>
      </c>
      <c r="N24" s="75">
        <f t="shared" si="5"/>
        <v>29</v>
      </c>
      <c r="O24" s="76"/>
      <c r="P24" s="76"/>
      <c r="Q24" s="76"/>
    </row>
    <row r="25" spans="2:17" ht="12.75">
      <c r="B25" s="141"/>
      <c r="C25" s="3">
        <v>31</v>
      </c>
      <c r="D25" s="4" t="s">
        <v>37</v>
      </c>
      <c r="E25" s="73">
        <v>455</v>
      </c>
      <c r="F25" s="77">
        <f t="shared" si="0"/>
        <v>0.13234438627108785</v>
      </c>
      <c r="G25" s="74">
        <v>207</v>
      </c>
      <c r="H25" s="77">
        <f t="shared" si="1"/>
        <v>0.23284589426321708</v>
      </c>
      <c r="I25" s="75">
        <f t="shared" si="2"/>
        <v>662</v>
      </c>
      <c r="J25" s="73">
        <v>368</v>
      </c>
      <c r="K25" s="77">
        <f t="shared" si="3"/>
        <v>0.11708558701877188</v>
      </c>
      <c r="L25" s="74">
        <v>190</v>
      </c>
      <c r="M25" s="77">
        <f t="shared" si="4"/>
        <v>0.2360248447204969</v>
      </c>
      <c r="N25" s="75">
        <f t="shared" si="5"/>
        <v>558</v>
      </c>
      <c r="O25" s="76"/>
      <c r="P25" s="76"/>
      <c r="Q25" s="76"/>
    </row>
    <row r="26" spans="2:17" ht="12.75">
      <c r="B26" s="141"/>
      <c r="C26" s="3">
        <v>92</v>
      </c>
      <c r="D26" s="4" t="s">
        <v>38</v>
      </c>
      <c r="E26" s="73">
        <v>79</v>
      </c>
      <c r="F26" s="77">
        <f t="shared" si="0"/>
        <v>0.02297847585805701</v>
      </c>
      <c r="G26" s="74">
        <v>50</v>
      </c>
      <c r="H26" s="77">
        <f t="shared" si="1"/>
        <v>0.0562429696287964</v>
      </c>
      <c r="I26" s="75">
        <f t="shared" si="2"/>
        <v>129</v>
      </c>
      <c r="J26" s="73">
        <v>58</v>
      </c>
      <c r="K26" s="77">
        <f t="shared" si="3"/>
        <v>0.01845370664969774</v>
      </c>
      <c r="L26" s="74">
        <v>49</v>
      </c>
      <c r="M26" s="77">
        <f t="shared" si="4"/>
        <v>0.06086956521739131</v>
      </c>
      <c r="N26" s="75">
        <f t="shared" si="5"/>
        <v>107</v>
      </c>
      <c r="O26" s="76"/>
      <c r="P26" s="76"/>
      <c r="Q26" s="76"/>
    </row>
    <row r="27" spans="2:17" ht="12.75">
      <c r="B27" s="141"/>
      <c r="C27" s="3">
        <v>99</v>
      </c>
      <c r="D27" s="4" t="s">
        <v>39</v>
      </c>
      <c r="E27" s="73">
        <v>59</v>
      </c>
      <c r="F27" s="77">
        <f t="shared" si="0"/>
        <v>0.01716114019778941</v>
      </c>
      <c r="G27" s="74">
        <v>11</v>
      </c>
      <c r="H27" s="77">
        <f t="shared" si="1"/>
        <v>0.012373453318335208</v>
      </c>
      <c r="I27" s="75">
        <f t="shared" si="2"/>
        <v>70</v>
      </c>
      <c r="J27" s="73">
        <v>50</v>
      </c>
      <c r="K27" s="77">
        <f t="shared" si="3"/>
        <v>0.01590836780146357</v>
      </c>
      <c r="L27" s="74">
        <v>21</v>
      </c>
      <c r="M27" s="77">
        <f t="shared" si="4"/>
        <v>0.02608695652173913</v>
      </c>
      <c r="N27" s="75">
        <f t="shared" si="5"/>
        <v>71</v>
      </c>
      <c r="O27" s="76"/>
      <c r="P27" s="76"/>
      <c r="Q27" s="76"/>
    </row>
    <row r="28" spans="2:17" ht="12.75">
      <c r="B28" s="141" t="s">
        <v>40</v>
      </c>
      <c r="C28" s="3">
        <v>13</v>
      </c>
      <c r="D28" s="4" t="s">
        <v>40</v>
      </c>
      <c r="E28" s="73">
        <v>252</v>
      </c>
      <c r="F28" s="77">
        <f t="shared" si="0"/>
        <v>0.07329842931937172</v>
      </c>
      <c r="G28" s="74">
        <v>105</v>
      </c>
      <c r="H28" s="77">
        <f t="shared" si="1"/>
        <v>0.11811023622047244</v>
      </c>
      <c r="I28" s="75">
        <f t="shared" si="2"/>
        <v>357</v>
      </c>
      <c r="J28" s="73">
        <v>158</v>
      </c>
      <c r="K28" s="77">
        <f t="shared" si="3"/>
        <v>0.05027044225262488</v>
      </c>
      <c r="L28" s="74">
        <v>69</v>
      </c>
      <c r="M28" s="77">
        <f t="shared" si="4"/>
        <v>0.08571428571428572</v>
      </c>
      <c r="N28" s="75">
        <f t="shared" si="5"/>
        <v>227</v>
      </c>
      <c r="O28" s="76"/>
      <c r="P28" s="76"/>
      <c r="Q28" s="76"/>
    </row>
    <row r="29" spans="2:17" ht="12.75">
      <c r="B29" s="141"/>
      <c r="C29" s="3">
        <v>38</v>
      </c>
      <c r="D29" s="4" t="s">
        <v>41</v>
      </c>
      <c r="E29" s="73">
        <v>110</v>
      </c>
      <c r="F29" s="77">
        <f t="shared" si="0"/>
        <v>0.031995346131471786</v>
      </c>
      <c r="G29" s="74">
        <v>41</v>
      </c>
      <c r="H29" s="77">
        <f t="shared" si="1"/>
        <v>0.04611923509561305</v>
      </c>
      <c r="I29" s="75">
        <f t="shared" si="2"/>
        <v>151</v>
      </c>
      <c r="J29" s="73">
        <v>129</v>
      </c>
      <c r="K29" s="77">
        <f t="shared" si="3"/>
        <v>0.04104358892777601</v>
      </c>
      <c r="L29" s="74">
        <v>44</v>
      </c>
      <c r="M29" s="77">
        <f t="shared" si="4"/>
        <v>0.0546583850931677</v>
      </c>
      <c r="N29" s="75">
        <f t="shared" si="5"/>
        <v>173</v>
      </c>
      <c r="O29" s="76"/>
      <c r="P29" s="76"/>
      <c r="Q29" s="76"/>
    </row>
    <row r="30" spans="2:17" ht="12.75">
      <c r="B30" s="11" t="s">
        <v>42</v>
      </c>
      <c r="C30" s="3">
        <v>14</v>
      </c>
      <c r="D30" s="4" t="s">
        <v>42</v>
      </c>
      <c r="E30" s="73">
        <v>143</v>
      </c>
      <c r="F30" s="77">
        <f t="shared" si="0"/>
        <v>0.04159394997091332</v>
      </c>
      <c r="G30" s="74">
        <v>58</v>
      </c>
      <c r="H30" s="77">
        <f t="shared" si="1"/>
        <v>0.06524184476940383</v>
      </c>
      <c r="I30" s="75">
        <f t="shared" si="2"/>
        <v>201</v>
      </c>
      <c r="J30" s="73">
        <v>105</v>
      </c>
      <c r="K30" s="77">
        <f t="shared" si="3"/>
        <v>0.0334075723830735</v>
      </c>
      <c r="L30" s="74">
        <v>35</v>
      </c>
      <c r="M30" s="77">
        <f t="shared" si="4"/>
        <v>0.043478260869565216</v>
      </c>
      <c r="N30" s="75">
        <f t="shared" si="5"/>
        <v>140</v>
      </c>
      <c r="O30" s="76"/>
      <c r="P30" s="76"/>
      <c r="Q30" s="76"/>
    </row>
    <row r="31" spans="2:17" ht="12.75">
      <c r="B31" s="141" t="s">
        <v>43</v>
      </c>
      <c r="C31" s="3">
        <v>28</v>
      </c>
      <c r="D31" s="4" t="s">
        <v>44</v>
      </c>
      <c r="E31" s="73">
        <v>209</v>
      </c>
      <c r="F31" s="77">
        <f t="shared" si="0"/>
        <v>0.060791157649796396</v>
      </c>
      <c r="G31" s="74">
        <v>21</v>
      </c>
      <c r="H31" s="77">
        <f t="shared" si="1"/>
        <v>0.023622047244094488</v>
      </c>
      <c r="I31" s="75">
        <f t="shared" si="2"/>
        <v>230</v>
      </c>
      <c r="J31" s="73">
        <v>147</v>
      </c>
      <c r="K31" s="77">
        <f t="shared" si="3"/>
        <v>0.0467706013363029</v>
      </c>
      <c r="L31" s="74">
        <v>26</v>
      </c>
      <c r="M31" s="77">
        <f t="shared" si="4"/>
        <v>0.03229813664596273</v>
      </c>
      <c r="N31" s="75">
        <f t="shared" si="5"/>
        <v>173</v>
      </c>
      <c r="O31" s="76"/>
      <c r="P31" s="76"/>
      <c r="Q31" s="76"/>
    </row>
    <row r="32" spans="2:17" ht="12.75">
      <c r="B32" s="141"/>
      <c r="C32" s="3">
        <v>37</v>
      </c>
      <c r="D32" s="4" t="s">
        <v>45</v>
      </c>
      <c r="E32" s="73">
        <v>78</v>
      </c>
      <c r="F32" s="77">
        <f t="shared" si="0"/>
        <v>0.02268760907504363</v>
      </c>
      <c r="G32" s="74">
        <v>29</v>
      </c>
      <c r="H32" s="77">
        <f t="shared" si="1"/>
        <v>0.03262092238470191</v>
      </c>
      <c r="I32" s="75">
        <f t="shared" si="2"/>
        <v>107</v>
      </c>
      <c r="J32" s="73">
        <v>45</v>
      </c>
      <c r="K32" s="77">
        <f t="shared" si="3"/>
        <v>0.014317531021317213</v>
      </c>
      <c r="L32" s="74">
        <v>24</v>
      </c>
      <c r="M32" s="77">
        <f t="shared" si="4"/>
        <v>0.02981366459627329</v>
      </c>
      <c r="N32" s="75">
        <f t="shared" si="5"/>
        <v>69</v>
      </c>
      <c r="O32" s="76"/>
      <c r="P32" s="76"/>
      <c r="Q32" s="76"/>
    </row>
    <row r="33" spans="2:17" ht="12.75">
      <c r="B33" s="141"/>
      <c r="C33" s="3">
        <v>12</v>
      </c>
      <c r="D33" s="4" t="s">
        <v>46</v>
      </c>
      <c r="E33" s="73">
        <v>116</v>
      </c>
      <c r="F33" s="77">
        <f t="shared" si="0"/>
        <v>0.03374054682955206</v>
      </c>
      <c r="G33" s="74">
        <v>28</v>
      </c>
      <c r="H33" s="77">
        <f t="shared" si="1"/>
        <v>0.031496062992125984</v>
      </c>
      <c r="I33" s="75">
        <f t="shared" si="2"/>
        <v>144</v>
      </c>
      <c r="J33" s="73">
        <v>83</v>
      </c>
      <c r="K33" s="77">
        <f t="shared" si="3"/>
        <v>0.026407890550429525</v>
      </c>
      <c r="L33" s="74">
        <v>22</v>
      </c>
      <c r="M33" s="77">
        <f t="shared" si="4"/>
        <v>0.02732919254658385</v>
      </c>
      <c r="N33" s="75">
        <f t="shared" si="5"/>
        <v>105</v>
      </c>
      <c r="O33" s="76"/>
      <c r="P33" s="76"/>
      <c r="Q33" s="76"/>
    </row>
    <row r="34" spans="2:17" ht="12.75">
      <c r="B34" s="141"/>
      <c r="C34" s="3">
        <v>36</v>
      </c>
      <c r="D34" s="4" t="s">
        <v>47</v>
      </c>
      <c r="E34" s="73">
        <v>61</v>
      </c>
      <c r="F34" s="77">
        <f t="shared" si="0"/>
        <v>0.017742873763816173</v>
      </c>
      <c r="G34" s="74">
        <v>26</v>
      </c>
      <c r="H34" s="77">
        <f t="shared" si="1"/>
        <v>0.02924634420697413</v>
      </c>
      <c r="I34" s="75">
        <f t="shared" si="2"/>
        <v>87</v>
      </c>
      <c r="J34" s="73">
        <v>52</v>
      </c>
      <c r="K34" s="77">
        <f t="shared" si="3"/>
        <v>0.01654470251352211</v>
      </c>
      <c r="L34" s="74">
        <v>17</v>
      </c>
      <c r="M34" s="77">
        <f t="shared" si="4"/>
        <v>0.02111801242236025</v>
      </c>
      <c r="N34" s="75">
        <f t="shared" si="5"/>
        <v>69</v>
      </c>
      <c r="O34" s="76"/>
      <c r="P34" s="76"/>
      <c r="Q34" s="76"/>
    </row>
    <row r="35" spans="2:17" ht="12.75">
      <c r="B35" s="141"/>
      <c r="C35" s="3">
        <v>34</v>
      </c>
      <c r="D35" s="4" t="s">
        <v>48</v>
      </c>
      <c r="E35" s="73">
        <v>75</v>
      </c>
      <c r="F35" s="77">
        <f t="shared" si="0"/>
        <v>0.02181500872600349</v>
      </c>
      <c r="G35" s="74">
        <v>18</v>
      </c>
      <c r="H35" s="77">
        <f t="shared" si="1"/>
        <v>0.020247469066366704</v>
      </c>
      <c r="I35" s="75">
        <f t="shared" si="2"/>
        <v>93</v>
      </c>
      <c r="J35" s="73"/>
      <c r="K35" s="77">
        <f t="shared" si="3"/>
        <v>0</v>
      </c>
      <c r="L35" s="74"/>
      <c r="M35" s="77">
        <f t="shared" si="4"/>
        <v>0</v>
      </c>
      <c r="N35" s="75">
        <f t="shared" si="5"/>
        <v>0</v>
      </c>
      <c r="O35" s="76"/>
      <c r="P35" s="76"/>
      <c r="Q35" s="76"/>
    </row>
    <row r="36" spans="2:17" ht="12.75">
      <c r="B36" s="141" t="s">
        <v>49</v>
      </c>
      <c r="C36" s="3">
        <v>53</v>
      </c>
      <c r="D36" s="4" t="s">
        <v>50</v>
      </c>
      <c r="E36" s="73">
        <v>23</v>
      </c>
      <c r="F36" s="77">
        <f t="shared" si="0"/>
        <v>0.006689936009307737</v>
      </c>
      <c r="G36" s="74">
        <v>4</v>
      </c>
      <c r="H36" s="77">
        <f t="shared" si="1"/>
        <v>0.0044994375703037125</v>
      </c>
      <c r="I36" s="75">
        <f t="shared" si="2"/>
        <v>27</v>
      </c>
      <c r="J36" s="73">
        <v>18</v>
      </c>
      <c r="K36" s="77">
        <f t="shared" si="3"/>
        <v>0.005727012408526885</v>
      </c>
      <c r="L36" s="74">
        <v>8</v>
      </c>
      <c r="M36" s="77">
        <f t="shared" si="4"/>
        <v>0.009937888198757764</v>
      </c>
      <c r="N36" s="75">
        <f t="shared" si="5"/>
        <v>26</v>
      </c>
      <c r="O36" s="76"/>
      <c r="P36" s="76"/>
      <c r="Q36" s="76"/>
    </row>
    <row r="37" spans="2:17" ht="12.75">
      <c r="B37" s="141"/>
      <c r="C37" s="3">
        <v>89</v>
      </c>
      <c r="D37" s="4" t="s">
        <v>51</v>
      </c>
      <c r="E37" s="73">
        <v>2</v>
      </c>
      <c r="F37" s="77">
        <f t="shared" si="0"/>
        <v>0.0005817335660267597</v>
      </c>
      <c r="G37" s="74">
        <v>0</v>
      </c>
      <c r="H37" s="77">
        <f t="shared" si="1"/>
        <v>0</v>
      </c>
      <c r="I37" s="75">
        <f t="shared" si="2"/>
        <v>2</v>
      </c>
      <c r="J37" s="73"/>
      <c r="K37" s="77">
        <f t="shared" si="3"/>
        <v>0</v>
      </c>
      <c r="L37" s="74"/>
      <c r="M37" s="77">
        <f t="shared" si="4"/>
        <v>0</v>
      </c>
      <c r="N37" s="75">
        <f t="shared" si="5"/>
        <v>0</v>
      </c>
      <c r="O37" s="76"/>
      <c r="P37" s="76"/>
      <c r="Q37" s="76"/>
    </row>
    <row r="38" spans="2:17" ht="12.75">
      <c r="B38" s="141"/>
      <c r="C38" s="3">
        <v>16</v>
      </c>
      <c r="D38" s="4" t="s">
        <v>52</v>
      </c>
      <c r="E38" s="73"/>
      <c r="F38" s="77">
        <f t="shared" si="0"/>
        <v>0</v>
      </c>
      <c r="G38" s="74"/>
      <c r="H38" s="77">
        <f t="shared" si="1"/>
        <v>0</v>
      </c>
      <c r="I38" s="75">
        <f t="shared" si="2"/>
        <v>0</v>
      </c>
      <c r="J38" s="73">
        <v>84</v>
      </c>
      <c r="K38" s="77">
        <f t="shared" si="3"/>
        <v>0.026726057906458798</v>
      </c>
      <c r="L38" s="74">
        <v>28</v>
      </c>
      <c r="M38" s="77">
        <f t="shared" si="4"/>
        <v>0.034782608695652174</v>
      </c>
      <c r="N38" s="75">
        <f t="shared" si="5"/>
        <v>112</v>
      </c>
      <c r="O38" s="76"/>
      <c r="P38" s="76"/>
      <c r="Q38" s="76"/>
    </row>
    <row r="39" spans="2:17" ht="12.75">
      <c r="B39" s="141"/>
      <c r="C39" s="3">
        <v>86</v>
      </c>
      <c r="D39" s="4" t="s">
        <v>53</v>
      </c>
      <c r="E39" s="73">
        <v>85</v>
      </c>
      <c r="F39" s="77">
        <f t="shared" si="0"/>
        <v>0.02472367655613729</v>
      </c>
      <c r="G39" s="74">
        <v>26</v>
      </c>
      <c r="H39" s="77">
        <f t="shared" si="1"/>
        <v>0.02924634420697413</v>
      </c>
      <c r="I39" s="75">
        <f t="shared" si="2"/>
        <v>111</v>
      </c>
      <c r="J39" s="73">
        <v>78</v>
      </c>
      <c r="K39" s="77">
        <f t="shared" si="3"/>
        <v>0.02481705377028317</v>
      </c>
      <c r="L39" s="74">
        <v>24</v>
      </c>
      <c r="M39" s="77">
        <f t="shared" si="4"/>
        <v>0.02981366459627329</v>
      </c>
      <c r="N39" s="75">
        <f t="shared" si="5"/>
        <v>102</v>
      </c>
      <c r="O39" s="76"/>
      <c r="P39" s="76"/>
      <c r="Q39" s="76"/>
    </row>
    <row r="40" spans="2:17" ht="25.5">
      <c r="B40" s="141"/>
      <c r="C40" s="10" t="s">
        <v>54</v>
      </c>
      <c r="D40" s="4" t="s">
        <v>55</v>
      </c>
      <c r="E40" s="73"/>
      <c r="F40" s="77">
        <f t="shared" si="0"/>
        <v>0</v>
      </c>
      <c r="G40" s="74"/>
      <c r="H40" s="77">
        <f t="shared" si="1"/>
        <v>0</v>
      </c>
      <c r="I40" s="75">
        <f t="shared" si="2"/>
        <v>0</v>
      </c>
      <c r="J40" s="73">
        <v>166</v>
      </c>
      <c r="K40" s="77">
        <f t="shared" si="3"/>
        <v>0.05281578110085905</v>
      </c>
      <c r="L40" s="74">
        <v>0</v>
      </c>
      <c r="M40" s="77">
        <f t="shared" si="4"/>
        <v>0</v>
      </c>
      <c r="N40" s="75">
        <f t="shared" si="5"/>
        <v>166</v>
      </c>
      <c r="O40" s="76"/>
      <c r="P40" s="76"/>
      <c r="Q40" s="76"/>
    </row>
    <row r="41" spans="2:17" ht="25.5">
      <c r="B41" s="141"/>
      <c r="C41" s="10" t="s">
        <v>56</v>
      </c>
      <c r="D41" s="4" t="s">
        <v>57</v>
      </c>
      <c r="E41" s="73"/>
      <c r="F41" s="77">
        <f t="shared" si="0"/>
        <v>0</v>
      </c>
      <c r="G41" s="74"/>
      <c r="H41" s="77">
        <f t="shared" si="1"/>
        <v>0</v>
      </c>
      <c r="I41" s="75">
        <f t="shared" si="2"/>
        <v>0</v>
      </c>
      <c r="J41" s="73">
        <v>76</v>
      </c>
      <c r="K41" s="77">
        <f t="shared" si="3"/>
        <v>0.024180719058224626</v>
      </c>
      <c r="L41" s="74">
        <v>0</v>
      </c>
      <c r="M41" s="77">
        <f t="shared" si="4"/>
        <v>0</v>
      </c>
      <c r="N41" s="75">
        <f t="shared" si="5"/>
        <v>76</v>
      </c>
      <c r="O41" s="76"/>
      <c r="P41" s="76"/>
      <c r="Q41" s="76"/>
    </row>
    <row r="42" spans="2:17" ht="12.75">
      <c r="B42" s="141"/>
      <c r="C42" s="3">
        <v>22</v>
      </c>
      <c r="D42" s="4" t="s">
        <v>58</v>
      </c>
      <c r="E42" s="73">
        <v>101</v>
      </c>
      <c r="F42" s="77">
        <f t="shared" si="0"/>
        <v>0.029377545084351368</v>
      </c>
      <c r="G42" s="74">
        <v>12</v>
      </c>
      <c r="H42" s="77">
        <f t="shared" si="1"/>
        <v>0.013498312710911136</v>
      </c>
      <c r="I42" s="75">
        <f t="shared" si="2"/>
        <v>113</v>
      </c>
      <c r="J42" s="73">
        <v>128</v>
      </c>
      <c r="K42" s="77">
        <f t="shared" si="3"/>
        <v>0.04072542157174674</v>
      </c>
      <c r="L42" s="74">
        <v>17</v>
      </c>
      <c r="M42" s="77">
        <f t="shared" si="4"/>
        <v>0.02111801242236025</v>
      </c>
      <c r="N42" s="75">
        <f t="shared" si="5"/>
        <v>145</v>
      </c>
      <c r="O42" s="76"/>
      <c r="P42" s="76"/>
      <c r="Q42" s="76"/>
    </row>
    <row r="43" spans="2:17" ht="12.75">
      <c r="B43" s="141"/>
      <c r="C43" s="3">
        <v>23</v>
      </c>
      <c r="D43" s="4" t="s">
        <v>59</v>
      </c>
      <c r="E43" s="73">
        <v>217</v>
      </c>
      <c r="F43" s="77">
        <f t="shared" si="0"/>
        <v>0.06311809191390343</v>
      </c>
      <c r="G43" s="74">
        <v>24</v>
      </c>
      <c r="H43" s="77">
        <f t="shared" si="1"/>
        <v>0.02699662542182227</v>
      </c>
      <c r="I43" s="75">
        <f t="shared" si="2"/>
        <v>241</v>
      </c>
      <c r="J43" s="73">
        <v>202</v>
      </c>
      <c r="K43" s="77">
        <f t="shared" si="3"/>
        <v>0.06426980591791283</v>
      </c>
      <c r="L43" s="74">
        <v>31</v>
      </c>
      <c r="M43" s="77">
        <f t="shared" si="4"/>
        <v>0.03850931677018633</v>
      </c>
      <c r="N43" s="75">
        <f t="shared" si="5"/>
        <v>233</v>
      </c>
      <c r="O43" s="76"/>
      <c r="P43" s="76"/>
      <c r="Q43" s="76"/>
    </row>
    <row r="44" spans="2:17" ht="12.75">
      <c r="B44" s="141"/>
      <c r="C44" s="3" t="s">
        <v>60</v>
      </c>
      <c r="D44" s="4" t="s">
        <v>61</v>
      </c>
      <c r="E44" s="73"/>
      <c r="F44" s="77">
        <f t="shared" si="0"/>
        <v>0</v>
      </c>
      <c r="G44" s="74"/>
      <c r="H44" s="77">
        <f t="shared" si="1"/>
        <v>0</v>
      </c>
      <c r="I44" s="75">
        <f t="shared" si="2"/>
        <v>0</v>
      </c>
      <c r="J44" s="73">
        <v>38</v>
      </c>
      <c r="K44" s="77">
        <f t="shared" si="3"/>
        <v>0.012090359529112313</v>
      </c>
      <c r="L44" s="74">
        <v>3</v>
      </c>
      <c r="M44" s="77">
        <f t="shared" si="4"/>
        <v>0.0037267080745341614</v>
      </c>
      <c r="N44" s="75">
        <f t="shared" si="5"/>
        <v>41</v>
      </c>
      <c r="O44" s="76"/>
      <c r="P44" s="76"/>
      <c r="Q44" s="76"/>
    </row>
    <row r="45" spans="2:17" ht="12.75">
      <c r="B45" s="141"/>
      <c r="C45" s="3">
        <v>24</v>
      </c>
      <c r="D45" s="4" t="s">
        <v>62</v>
      </c>
      <c r="E45" s="73">
        <v>118</v>
      </c>
      <c r="F45" s="77">
        <f t="shared" si="0"/>
        <v>0.03432228039557882</v>
      </c>
      <c r="G45" s="74">
        <v>10</v>
      </c>
      <c r="H45" s="77">
        <f t="shared" si="1"/>
        <v>0.01124859392575928</v>
      </c>
      <c r="I45" s="75">
        <f t="shared" si="2"/>
        <v>128</v>
      </c>
      <c r="J45" s="73">
        <v>83</v>
      </c>
      <c r="K45" s="77">
        <f t="shared" si="3"/>
        <v>0.026407890550429525</v>
      </c>
      <c r="L45" s="74">
        <v>14</v>
      </c>
      <c r="M45" s="77">
        <f t="shared" si="4"/>
        <v>0.017391304347826087</v>
      </c>
      <c r="N45" s="75">
        <f t="shared" si="5"/>
        <v>97</v>
      </c>
      <c r="O45" s="76"/>
      <c r="P45" s="76"/>
      <c r="Q45" s="76"/>
    </row>
    <row r="46" spans="2:17" ht="12.75">
      <c r="B46" s="141"/>
      <c r="C46" s="3">
        <v>25</v>
      </c>
      <c r="D46" s="4" t="s">
        <v>63</v>
      </c>
      <c r="E46" s="73">
        <v>92</v>
      </c>
      <c r="F46" s="77">
        <f t="shared" si="0"/>
        <v>0.02675974403723095</v>
      </c>
      <c r="G46" s="74">
        <v>21</v>
      </c>
      <c r="H46" s="77">
        <f t="shared" si="1"/>
        <v>0.023622047244094488</v>
      </c>
      <c r="I46" s="75">
        <f t="shared" si="2"/>
        <v>113</v>
      </c>
      <c r="J46" s="73"/>
      <c r="K46" s="77">
        <f t="shared" si="3"/>
        <v>0</v>
      </c>
      <c r="L46" s="74"/>
      <c r="M46" s="77">
        <f t="shared" si="4"/>
        <v>0</v>
      </c>
      <c r="N46" s="75">
        <f t="shared" si="5"/>
        <v>0</v>
      </c>
      <c r="O46" s="76"/>
      <c r="P46" s="76"/>
      <c r="Q46" s="76"/>
    </row>
    <row r="47" spans="2:16" ht="12.75">
      <c r="B47" s="158" t="s">
        <v>9</v>
      </c>
      <c r="C47" s="159"/>
      <c r="D47" s="187"/>
      <c r="E47" s="100">
        <f>SUM(E8:E46)</f>
        <v>3438</v>
      </c>
      <c r="F47" s="101">
        <f>E47/I47</f>
        <v>0.7945458747400046</v>
      </c>
      <c r="G47" s="102">
        <f>SUM(G8:G46)</f>
        <v>889</v>
      </c>
      <c r="H47" s="101">
        <f>G47/I47</f>
        <v>0.20545412525999537</v>
      </c>
      <c r="I47" s="103">
        <f>SUM(I8:I46)</f>
        <v>4327</v>
      </c>
      <c r="J47" s="100">
        <f>SUM(J8:J46)</f>
        <v>3143</v>
      </c>
      <c r="K47" s="101">
        <f>J47/N47</f>
        <v>0.7960992907801419</v>
      </c>
      <c r="L47" s="102">
        <f>SUM(L8:L46)</f>
        <v>805</v>
      </c>
      <c r="M47" s="101">
        <f>L47/N47</f>
        <v>0.20390070921985815</v>
      </c>
      <c r="N47" s="135">
        <f>SUM(N8:N46)</f>
        <v>3948</v>
      </c>
      <c r="O47" s="44"/>
      <c r="P47" s="76"/>
    </row>
    <row r="48" ht="12.75"/>
    <row r="49" ht="12.75">
      <c r="B49" s="44" t="s">
        <v>98</v>
      </c>
    </row>
    <row r="50" ht="12.75"/>
    <row r="51" ht="12.75"/>
    <row r="52" ht="12.75">
      <c r="B52" s="72"/>
    </row>
    <row r="53" spans="2:3" ht="12.75">
      <c r="B53" s="72"/>
      <c r="C53" s="78"/>
    </row>
    <row r="54" ht="12.75">
      <c r="B54" s="72"/>
    </row>
    <row r="55" ht="12.75">
      <c r="B55" s="72"/>
    </row>
    <row r="56" ht="12.75">
      <c r="B56" s="72"/>
    </row>
    <row r="57" ht="12.75" hidden="1">
      <c r="B57" s="72"/>
    </row>
    <row r="58" ht="12.75" hidden="1">
      <c r="B58" s="72"/>
    </row>
    <row r="59" ht="12.75" hidden="1">
      <c r="B59" s="72"/>
    </row>
    <row r="60" ht="12.75" hidden="1">
      <c r="B60" s="72"/>
    </row>
    <row r="61" ht="12.75" hidden="1">
      <c r="B61" s="72"/>
    </row>
    <row r="62" ht="12.75" hidden="1">
      <c r="B62" s="72"/>
    </row>
    <row r="63" ht="12.75" hidden="1">
      <c r="B63" s="72"/>
    </row>
    <row r="64" ht="12.75" hidden="1">
      <c r="B64" s="72"/>
    </row>
    <row r="65" ht="12.75" hidden="1">
      <c r="B65" s="72"/>
    </row>
    <row r="66" ht="12.75" hidden="1">
      <c r="B66" s="72"/>
    </row>
    <row r="67" ht="12.75" hidden="1">
      <c r="B67" s="72"/>
    </row>
    <row r="68" ht="12.75" hidden="1">
      <c r="B68" s="72"/>
    </row>
    <row r="69" ht="12.75" hidden="1">
      <c r="B69" s="72"/>
    </row>
    <row r="70" ht="12.75" hidden="1">
      <c r="B70" s="72"/>
    </row>
    <row r="71" ht="12.75" hidden="1">
      <c r="B71" s="72"/>
    </row>
    <row r="72" ht="12.75" hidden="1">
      <c r="B72" s="72"/>
    </row>
    <row r="73" ht="12.75" hidden="1">
      <c r="B73" s="72"/>
    </row>
    <row r="74" ht="12.75" hidden="1">
      <c r="B74" s="72"/>
    </row>
    <row r="75" ht="12.75" hidden="1">
      <c r="B75" s="72"/>
    </row>
    <row r="76" ht="12.75" hidden="1">
      <c r="B76" s="72"/>
    </row>
    <row r="77" ht="12.75" hidden="1">
      <c r="B77" s="72"/>
    </row>
    <row r="78" ht="12.75" hidden="1">
      <c r="B78" s="72"/>
    </row>
    <row r="79" ht="12.75" hidden="1">
      <c r="B79" s="72"/>
    </row>
    <row r="80" ht="12.75" hidden="1">
      <c r="B80" s="72"/>
    </row>
    <row r="81" ht="12.75" hidden="1">
      <c r="B81" s="72"/>
    </row>
    <row r="82" ht="12.75" hidden="1">
      <c r="B82" s="72"/>
    </row>
    <row r="83" ht="12.75" hidden="1">
      <c r="B83" s="72"/>
    </row>
    <row r="84" ht="12.75" hidden="1">
      <c r="B84" s="72"/>
    </row>
    <row r="85" ht="12.75" hidden="1">
      <c r="B85" s="72"/>
    </row>
    <row r="86" ht="12.75" hidden="1">
      <c r="B86" s="72"/>
    </row>
    <row r="87" ht="12.75" hidden="1">
      <c r="B87" s="72"/>
    </row>
    <row r="88" ht="12.75" hidden="1">
      <c r="B88" s="72"/>
    </row>
    <row r="89" spans="2:3" ht="12.75" hidden="1">
      <c r="B89" s="72"/>
      <c r="C89" s="78"/>
    </row>
    <row r="90" ht="12.75" hidden="1">
      <c r="B90" s="72"/>
    </row>
  </sheetData>
  <sheetProtection password="CD78" sheet="1" objects="1" scenarios="1"/>
  <mergeCells count="20">
    <mergeCell ref="B31:B35"/>
    <mergeCell ref="B36:B46"/>
    <mergeCell ref="B47:D47"/>
    <mergeCell ref="L6:M6"/>
    <mergeCell ref="B8:B11"/>
    <mergeCell ref="B12:B14"/>
    <mergeCell ref="B16:B22"/>
    <mergeCell ref="B23:B27"/>
    <mergeCell ref="B28:B29"/>
    <mergeCell ref="B2:N3"/>
    <mergeCell ref="B5:B7"/>
    <mergeCell ref="C5:C7"/>
    <mergeCell ref="D5:D7"/>
    <mergeCell ref="E5:I5"/>
    <mergeCell ref="J5:N5"/>
    <mergeCell ref="E6:F6"/>
    <mergeCell ref="G6:H6"/>
    <mergeCell ref="I6:I7"/>
    <mergeCell ref="J6:K6"/>
    <mergeCell ref="N6:N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89"/>
  <sheetViews>
    <sheetView showGridLines="0" showZeros="0" zoomScalePageLayoutView="0" workbookViewId="0" topLeftCell="E31">
      <selection activeCell="A1" sqref="A1"/>
    </sheetView>
  </sheetViews>
  <sheetFormatPr defaultColWidth="0" defaultRowHeight="12.75" customHeight="1" zeroHeight="1"/>
  <cols>
    <col min="1" max="1" width="4.7109375" style="79" customWidth="1"/>
    <col min="2" max="2" width="23.57421875" style="79" customWidth="1"/>
    <col min="3" max="3" width="4.421875" style="79" hidden="1" customWidth="1"/>
    <col min="4" max="4" width="80.140625" style="79" bestFit="1" customWidth="1"/>
    <col min="5" max="12" width="5.7109375" style="81" customWidth="1"/>
    <col min="13" max="13" width="7.28125" style="81" customWidth="1"/>
    <col min="14" max="19" width="5.7109375" style="81" customWidth="1"/>
    <col min="20" max="29" width="5.7109375" style="79" customWidth="1"/>
    <col min="30" max="30" width="4.7109375" style="79" customWidth="1"/>
    <col min="31" max="16384" width="11.421875" style="79" hidden="1" customWidth="1"/>
  </cols>
  <sheetData>
    <row r="1" spans="2:4" ht="12.75" customHeight="1">
      <c r="B1" s="80"/>
      <c r="C1" s="80"/>
      <c r="D1" s="80"/>
    </row>
    <row r="2" spans="2:29" s="136" customFormat="1" ht="15.75">
      <c r="B2" s="189" t="s">
        <v>211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</row>
    <row r="3" ht="12.75" customHeight="1"/>
    <row r="4" spans="2:29" ht="12.75" customHeight="1">
      <c r="B4" s="138" t="s">
        <v>2</v>
      </c>
      <c r="C4" s="138" t="s">
        <v>3</v>
      </c>
      <c r="D4" s="143" t="s">
        <v>4</v>
      </c>
      <c r="E4" s="188">
        <v>1998</v>
      </c>
      <c r="F4" s="188"/>
      <c r="G4" s="188">
        <v>1999</v>
      </c>
      <c r="H4" s="188"/>
      <c r="I4" s="188">
        <v>2000</v>
      </c>
      <c r="J4" s="188"/>
      <c r="K4" s="188">
        <v>2001</v>
      </c>
      <c r="L4" s="188"/>
      <c r="M4" s="99">
        <v>2002</v>
      </c>
      <c r="N4" s="188">
        <v>2003</v>
      </c>
      <c r="O4" s="188"/>
      <c r="P4" s="188">
        <v>2004</v>
      </c>
      <c r="Q4" s="188"/>
      <c r="R4" s="188">
        <v>2005</v>
      </c>
      <c r="S4" s="188"/>
      <c r="T4" s="188">
        <v>2006</v>
      </c>
      <c r="U4" s="188"/>
      <c r="V4" s="188">
        <v>2007</v>
      </c>
      <c r="W4" s="188"/>
      <c r="X4" s="188">
        <v>2008</v>
      </c>
      <c r="Y4" s="188"/>
      <c r="Z4" s="188">
        <v>2009</v>
      </c>
      <c r="AA4" s="188"/>
      <c r="AB4" s="188">
        <v>2010</v>
      </c>
      <c r="AC4" s="188"/>
    </row>
    <row r="5" spans="2:29" ht="12.75" customHeight="1">
      <c r="B5" s="138"/>
      <c r="C5" s="138"/>
      <c r="D5" s="143"/>
      <c r="E5" s="99" t="s">
        <v>87</v>
      </c>
      <c r="F5" s="99" t="s">
        <v>88</v>
      </c>
      <c r="G5" s="99" t="s">
        <v>87</v>
      </c>
      <c r="H5" s="99" t="s">
        <v>88</v>
      </c>
      <c r="I5" s="99" t="s">
        <v>87</v>
      </c>
      <c r="J5" s="99" t="s">
        <v>88</v>
      </c>
      <c r="K5" s="99" t="s">
        <v>87</v>
      </c>
      <c r="L5" s="99" t="s">
        <v>88</v>
      </c>
      <c r="M5" s="99" t="s">
        <v>87</v>
      </c>
      <c r="N5" s="99" t="s">
        <v>87</v>
      </c>
      <c r="O5" s="99" t="s">
        <v>88</v>
      </c>
      <c r="P5" s="99" t="s">
        <v>87</v>
      </c>
      <c r="Q5" s="99" t="s">
        <v>88</v>
      </c>
      <c r="R5" s="99" t="s">
        <v>87</v>
      </c>
      <c r="S5" s="99" t="s">
        <v>88</v>
      </c>
      <c r="T5" s="99" t="s">
        <v>87</v>
      </c>
      <c r="U5" s="99" t="s">
        <v>88</v>
      </c>
      <c r="V5" s="99" t="s">
        <v>87</v>
      </c>
      <c r="W5" s="99" t="s">
        <v>88</v>
      </c>
      <c r="X5" s="99" t="s">
        <v>87</v>
      </c>
      <c r="Y5" s="99" t="s">
        <v>88</v>
      </c>
      <c r="Z5" s="99" t="s">
        <v>87</v>
      </c>
      <c r="AA5" s="99" t="s">
        <v>88</v>
      </c>
      <c r="AB5" s="99" t="s">
        <v>87</v>
      </c>
      <c r="AC5" s="99" t="s">
        <v>88</v>
      </c>
    </row>
    <row r="6" spans="1:30" ht="12.75" customHeight="1">
      <c r="A6"/>
      <c r="B6" s="191" t="s">
        <v>10</v>
      </c>
      <c r="C6" s="82">
        <v>1</v>
      </c>
      <c r="D6" s="65" t="s">
        <v>14</v>
      </c>
      <c r="E6" s="83">
        <v>26</v>
      </c>
      <c r="F6" s="83"/>
      <c r="G6" s="83">
        <v>60</v>
      </c>
      <c r="H6" s="83"/>
      <c r="I6" s="83">
        <v>46</v>
      </c>
      <c r="J6" s="83"/>
      <c r="K6" s="83">
        <v>87</v>
      </c>
      <c r="L6" s="83"/>
      <c r="M6" s="83">
        <v>116</v>
      </c>
      <c r="N6" s="83">
        <v>66</v>
      </c>
      <c r="O6" s="83"/>
      <c r="P6" s="83">
        <v>114</v>
      </c>
      <c r="Q6" s="83"/>
      <c r="R6" s="83">
        <v>129</v>
      </c>
      <c r="S6" s="83"/>
      <c r="T6" s="82">
        <v>148</v>
      </c>
      <c r="U6" s="82"/>
      <c r="V6" s="82">
        <v>138</v>
      </c>
      <c r="W6" s="82"/>
      <c r="X6" s="84">
        <v>124</v>
      </c>
      <c r="Y6" s="84"/>
      <c r="Z6" s="84">
        <v>153</v>
      </c>
      <c r="AA6" s="84"/>
      <c r="AB6" s="84">
        <v>143</v>
      </c>
      <c r="AC6" s="84">
        <v>0</v>
      </c>
      <c r="AD6" s="88"/>
    </row>
    <row r="7" spans="1:30" ht="12.75" customHeight="1">
      <c r="A7"/>
      <c r="B7" s="192"/>
      <c r="C7" s="82">
        <v>2</v>
      </c>
      <c r="D7" s="65" t="s">
        <v>215</v>
      </c>
      <c r="E7" s="83">
        <v>20</v>
      </c>
      <c r="F7" s="83"/>
      <c r="G7" s="83">
        <v>27</v>
      </c>
      <c r="H7" s="83"/>
      <c r="I7" s="83">
        <v>40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2"/>
      <c r="U7" s="82"/>
      <c r="V7" s="82"/>
      <c r="W7" s="82"/>
      <c r="X7" s="84"/>
      <c r="Y7" s="84"/>
      <c r="Z7" s="84"/>
      <c r="AA7" s="84"/>
      <c r="AB7" s="84"/>
      <c r="AC7" s="84"/>
      <c r="AD7" s="88"/>
    </row>
    <row r="8" spans="1:30" ht="12.75" customHeight="1">
      <c r="A8"/>
      <c r="B8" s="192"/>
      <c r="C8" s="82">
        <v>3</v>
      </c>
      <c r="D8" s="65" t="s">
        <v>216</v>
      </c>
      <c r="E8" s="83">
        <v>15</v>
      </c>
      <c r="F8" s="83"/>
      <c r="G8" s="83">
        <v>32</v>
      </c>
      <c r="H8" s="83"/>
      <c r="I8" s="83">
        <v>33</v>
      </c>
      <c r="J8" s="83"/>
      <c r="K8" s="83">
        <v>13</v>
      </c>
      <c r="L8" s="83"/>
      <c r="M8" s="83">
        <v>45</v>
      </c>
      <c r="N8" s="83">
        <v>24</v>
      </c>
      <c r="O8" s="83"/>
      <c r="P8" s="83">
        <v>46</v>
      </c>
      <c r="Q8" s="83"/>
      <c r="R8" s="83"/>
      <c r="S8" s="83"/>
      <c r="T8" s="82"/>
      <c r="U8" s="82"/>
      <c r="V8" s="82"/>
      <c r="W8" s="82"/>
      <c r="X8" s="84"/>
      <c r="Y8" s="84"/>
      <c r="Z8" s="84"/>
      <c r="AA8" s="84"/>
      <c r="AB8" s="84"/>
      <c r="AC8" s="84"/>
      <c r="AD8" s="88"/>
    </row>
    <row r="9" spans="1:30" ht="12.75" customHeight="1">
      <c r="A9"/>
      <c r="B9" s="192"/>
      <c r="C9" s="82">
        <v>4</v>
      </c>
      <c r="D9" s="65" t="s">
        <v>11</v>
      </c>
      <c r="E9" s="83"/>
      <c r="F9" s="83"/>
      <c r="G9" s="83"/>
      <c r="H9" s="83"/>
      <c r="I9" s="83"/>
      <c r="J9" s="83"/>
      <c r="K9" s="83">
        <v>49</v>
      </c>
      <c r="L9" s="83"/>
      <c r="M9" s="83">
        <v>94</v>
      </c>
      <c r="N9" s="83">
        <v>77</v>
      </c>
      <c r="O9" s="83"/>
      <c r="P9" s="83">
        <v>101</v>
      </c>
      <c r="Q9" s="83"/>
      <c r="R9" s="83">
        <v>104</v>
      </c>
      <c r="S9" s="83"/>
      <c r="T9" s="82">
        <v>77</v>
      </c>
      <c r="U9" s="82"/>
      <c r="V9" s="82">
        <v>69</v>
      </c>
      <c r="W9" s="82"/>
      <c r="X9" s="84">
        <v>83</v>
      </c>
      <c r="Y9" s="84"/>
      <c r="Z9" s="84">
        <v>110</v>
      </c>
      <c r="AA9" s="84"/>
      <c r="AB9" s="84">
        <v>116</v>
      </c>
      <c r="AC9" s="84">
        <v>0</v>
      </c>
      <c r="AD9" s="88"/>
    </row>
    <row r="10" spans="1:30" ht="12.75" customHeight="1">
      <c r="A10"/>
      <c r="B10" s="192"/>
      <c r="C10" s="82">
        <v>66</v>
      </c>
      <c r="D10" s="65" t="s">
        <v>12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>
        <v>47</v>
      </c>
      <c r="S10" s="83"/>
      <c r="T10" s="82">
        <v>110</v>
      </c>
      <c r="U10" s="82"/>
      <c r="V10" s="82">
        <v>43</v>
      </c>
      <c r="W10" s="82"/>
      <c r="X10" s="84">
        <v>49</v>
      </c>
      <c r="Y10" s="84"/>
      <c r="Z10" s="84">
        <v>45</v>
      </c>
      <c r="AA10" s="84"/>
      <c r="AB10" s="84">
        <v>40</v>
      </c>
      <c r="AC10" s="84">
        <v>0</v>
      </c>
      <c r="AD10" s="88"/>
    </row>
    <row r="11" spans="1:30" ht="12.75" customHeight="1">
      <c r="A11"/>
      <c r="B11" s="192"/>
      <c r="C11" s="82">
        <v>68</v>
      </c>
      <c r="D11" s="65" t="s">
        <v>13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>
        <v>89</v>
      </c>
      <c r="R11" s="83">
        <v>102</v>
      </c>
      <c r="S11" s="83">
        <v>94</v>
      </c>
      <c r="T11" s="82">
        <v>99</v>
      </c>
      <c r="U11" s="82">
        <v>106</v>
      </c>
      <c r="V11" s="82">
        <v>91</v>
      </c>
      <c r="W11" s="82">
        <v>107</v>
      </c>
      <c r="X11" s="84">
        <v>107</v>
      </c>
      <c r="Y11" s="84">
        <v>114</v>
      </c>
      <c r="Z11" s="84">
        <v>125</v>
      </c>
      <c r="AA11" s="84">
        <v>145</v>
      </c>
      <c r="AB11" s="84">
        <v>146</v>
      </c>
      <c r="AC11" s="84">
        <v>164</v>
      </c>
      <c r="AD11" s="88"/>
    </row>
    <row r="12" spans="1:30" ht="12.75" customHeight="1">
      <c r="A12"/>
      <c r="B12" s="193"/>
      <c r="C12" s="82" t="s">
        <v>71</v>
      </c>
      <c r="D12" s="85" t="s">
        <v>217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2"/>
      <c r="U12" s="82"/>
      <c r="V12" s="82"/>
      <c r="W12" s="82"/>
      <c r="X12" s="84"/>
      <c r="Y12" s="84"/>
      <c r="Z12" s="84"/>
      <c r="AA12" s="84">
        <v>55</v>
      </c>
      <c r="AB12" s="84"/>
      <c r="AC12" s="84"/>
      <c r="AD12" s="88"/>
    </row>
    <row r="13" spans="1:30" ht="12.75" customHeight="1">
      <c r="A13"/>
      <c r="B13" s="194" t="s">
        <v>15</v>
      </c>
      <c r="C13" s="82">
        <v>27</v>
      </c>
      <c r="D13" s="65" t="s">
        <v>16</v>
      </c>
      <c r="E13" s="83">
        <v>108</v>
      </c>
      <c r="F13" s="83">
        <v>90</v>
      </c>
      <c r="G13" s="83">
        <v>100</v>
      </c>
      <c r="H13" s="83">
        <v>65</v>
      </c>
      <c r="I13" s="83">
        <v>82</v>
      </c>
      <c r="J13" s="83">
        <v>105</v>
      </c>
      <c r="K13" s="83">
        <v>223</v>
      </c>
      <c r="L13" s="83">
        <v>115</v>
      </c>
      <c r="M13" s="83">
        <v>144</v>
      </c>
      <c r="N13" s="83">
        <v>172</v>
      </c>
      <c r="O13" s="83">
        <v>142</v>
      </c>
      <c r="P13" s="83">
        <v>133</v>
      </c>
      <c r="Q13" s="83">
        <v>97</v>
      </c>
      <c r="R13" s="83">
        <v>104</v>
      </c>
      <c r="S13" s="83">
        <v>93</v>
      </c>
      <c r="T13" s="82">
        <v>95</v>
      </c>
      <c r="U13" s="82">
        <v>120</v>
      </c>
      <c r="V13" s="82">
        <v>109</v>
      </c>
      <c r="W13" s="82">
        <v>115</v>
      </c>
      <c r="X13" s="84">
        <v>140</v>
      </c>
      <c r="Y13" s="84">
        <v>110</v>
      </c>
      <c r="Z13" s="84">
        <v>169</v>
      </c>
      <c r="AA13" s="84">
        <v>152</v>
      </c>
      <c r="AB13" s="84">
        <v>184</v>
      </c>
      <c r="AC13" s="84">
        <v>174</v>
      </c>
      <c r="AD13" s="88"/>
    </row>
    <row r="14" spans="1:30" ht="12.75" customHeight="1">
      <c r="A14"/>
      <c r="B14" s="195"/>
      <c r="C14" s="82" t="s">
        <v>17</v>
      </c>
      <c r="D14" s="37" t="s">
        <v>18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2"/>
      <c r="U14" s="82"/>
      <c r="V14" s="82"/>
      <c r="W14" s="82"/>
      <c r="X14" s="84"/>
      <c r="Y14" s="84"/>
      <c r="Z14" s="84">
        <v>109</v>
      </c>
      <c r="AA14" s="84"/>
      <c r="AB14" s="84">
        <v>68</v>
      </c>
      <c r="AC14" s="84">
        <v>48</v>
      </c>
      <c r="AD14" s="88"/>
    </row>
    <row r="15" spans="1:30" ht="12.75" customHeight="1">
      <c r="A15"/>
      <c r="B15" s="196"/>
      <c r="C15" s="82" t="s">
        <v>19</v>
      </c>
      <c r="D15" s="37" t="s">
        <v>20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2"/>
      <c r="U15" s="82"/>
      <c r="V15" s="82"/>
      <c r="W15" s="82"/>
      <c r="X15" s="84"/>
      <c r="Y15" s="84"/>
      <c r="Z15" s="84"/>
      <c r="AA15" s="84"/>
      <c r="AB15" s="84">
        <v>0</v>
      </c>
      <c r="AC15" s="84">
        <v>93</v>
      </c>
      <c r="AD15" s="88"/>
    </row>
    <row r="16" spans="1:30" ht="12.75" customHeight="1">
      <c r="A16"/>
      <c r="B16" s="82" t="s">
        <v>218</v>
      </c>
      <c r="C16" s="82">
        <v>7</v>
      </c>
      <c r="D16" s="65" t="s">
        <v>22</v>
      </c>
      <c r="E16" s="83">
        <v>70</v>
      </c>
      <c r="F16" s="83">
        <v>52</v>
      </c>
      <c r="G16" s="83">
        <v>75</v>
      </c>
      <c r="H16" s="83">
        <v>63</v>
      </c>
      <c r="I16" s="83">
        <v>59</v>
      </c>
      <c r="J16" s="83"/>
      <c r="K16" s="83">
        <v>55</v>
      </c>
      <c r="L16" s="83">
        <v>66</v>
      </c>
      <c r="M16" s="83">
        <v>75</v>
      </c>
      <c r="N16" s="83">
        <v>90</v>
      </c>
      <c r="O16" s="83">
        <v>83</v>
      </c>
      <c r="P16" s="83"/>
      <c r="Q16" s="83">
        <v>56</v>
      </c>
      <c r="R16" s="83"/>
      <c r="S16" s="83">
        <v>60</v>
      </c>
      <c r="T16" s="82"/>
      <c r="U16" s="82">
        <v>48</v>
      </c>
      <c r="V16" s="82"/>
      <c r="W16" s="82">
        <v>43</v>
      </c>
      <c r="X16" s="84"/>
      <c r="Y16" s="84">
        <v>46</v>
      </c>
      <c r="Z16" s="84">
        <v>75</v>
      </c>
      <c r="AA16" s="84"/>
      <c r="AB16" s="84">
        <v>53</v>
      </c>
      <c r="AC16" s="84">
        <v>0</v>
      </c>
      <c r="AD16" s="88"/>
    </row>
    <row r="17" spans="1:30" ht="12.75" customHeight="1">
      <c r="A17"/>
      <c r="B17" s="191" t="s">
        <v>219</v>
      </c>
      <c r="C17" s="82">
        <v>6</v>
      </c>
      <c r="D17" s="65" t="s">
        <v>24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>
        <v>90</v>
      </c>
      <c r="R17" s="83">
        <v>121</v>
      </c>
      <c r="S17" s="83">
        <v>100</v>
      </c>
      <c r="T17" s="82">
        <v>115</v>
      </c>
      <c r="U17" s="82">
        <v>110</v>
      </c>
      <c r="V17" s="82">
        <v>144</v>
      </c>
      <c r="W17" s="82">
        <v>156</v>
      </c>
      <c r="X17" s="84">
        <v>113</v>
      </c>
      <c r="Y17" s="84">
        <v>139</v>
      </c>
      <c r="Z17" s="84">
        <v>162</v>
      </c>
      <c r="AA17" s="84">
        <v>137</v>
      </c>
      <c r="AB17" s="84">
        <v>132</v>
      </c>
      <c r="AC17" s="84">
        <v>172</v>
      </c>
      <c r="AD17" s="88"/>
    </row>
    <row r="18" spans="1:30" ht="12.75" customHeight="1">
      <c r="A18"/>
      <c r="B18" s="192"/>
      <c r="C18" s="82">
        <v>9</v>
      </c>
      <c r="D18" s="65" t="s">
        <v>27</v>
      </c>
      <c r="E18" s="83"/>
      <c r="F18" s="83"/>
      <c r="G18" s="83"/>
      <c r="H18" s="83"/>
      <c r="I18" s="83"/>
      <c r="J18" s="83"/>
      <c r="K18" s="83">
        <v>102</v>
      </c>
      <c r="L18" s="83">
        <v>48</v>
      </c>
      <c r="M18" s="83">
        <v>62</v>
      </c>
      <c r="N18" s="83">
        <v>78</v>
      </c>
      <c r="O18" s="83">
        <v>81</v>
      </c>
      <c r="P18" s="83">
        <v>73</v>
      </c>
      <c r="Q18" s="83">
        <v>71</v>
      </c>
      <c r="R18" s="83">
        <v>68</v>
      </c>
      <c r="S18" s="83">
        <v>50</v>
      </c>
      <c r="T18" s="82">
        <v>66</v>
      </c>
      <c r="U18" s="82">
        <v>56</v>
      </c>
      <c r="V18" s="82">
        <v>77</v>
      </c>
      <c r="W18" s="82">
        <v>59</v>
      </c>
      <c r="X18" s="84">
        <v>64</v>
      </c>
      <c r="Y18" s="84">
        <v>64</v>
      </c>
      <c r="Z18" s="84">
        <v>54</v>
      </c>
      <c r="AA18" s="84">
        <v>65</v>
      </c>
      <c r="AB18" s="84">
        <v>70</v>
      </c>
      <c r="AC18" s="84">
        <v>71</v>
      </c>
      <c r="AD18" s="88"/>
    </row>
    <row r="19" spans="1:30" ht="12.75" customHeight="1">
      <c r="A19"/>
      <c r="B19" s="192"/>
      <c r="C19" s="82">
        <v>10</v>
      </c>
      <c r="D19" s="65" t="s">
        <v>220</v>
      </c>
      <c r="E19" s="83">
        <v>62</v>
      </c>
      <c r="F19" s="83">
        <v>53</v>
      </c>
      <c r="G19" s="83">
        <v>71</v>
      </c>
      <c r="H19" s="83">
        <v>67</v>
      </c>
      <c r="I19" s="83">
        <v>53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2"/>
      <c r="U19" s="82"/>
      <c r="V19" s="82"/>
      <c r="W19" s="82"/>
      <c r="X19" s="84"/>
      <c r="Y19" s="84"/>
      <c r="Z19" s="84"/>
      <c r="AA19" s="84"/>
      <c r="AB19" s="84"/>
      <c r="AC19" s="84"/>
      <c r="AD19" s="88"/>
    </row>
    <row r="20" spans="1:30" ht="12.75" customHeight="1">
      <c r="A20"/>
      <c r="B20" s="192"/>
      <c r="C20" s="82">
        <v>21</v>
      </c>
      <c r="D20" s="65" t="s">
        <v>28</v>
      </c>
      <c r="E20" s="83">
        <v>36</v>
      </c>
      <c r="F20" s="83">
        <v>20</v>
      </c>
      <c r="G20" s="83">
        <v>24</v>
      </c>
      <c r="H20" s="83">
        <v>34</v>
      </c>
      <c r="I20" s="83">
        <v>34</v>
      </c>
      <c r="J20" s="83"/>
      <c r="K20" s="83">
        <v>35</v>
      </c>
      <c r="L20" s="83">
        <v>28</v>
      </c>
      <c r="M20" s="83">
        <v>37</v>
      </c>
      <c r="N20" s="83">
        <v>59</v>
      </c>
      <c r="O20" s="83">
        <v>49</v>
      </c>
      <c r="P20" s="83">
        <v>38</v>
      </c>
      <c r="Q20" s="83">
        <v>51</v>
      </c>
      <c r="R20" s="83">
        <v>77</v>
      </c>
      <c r="S20" s="83">
        <v>46</v>
      </c>
      <c r="T20" s="82">
        <v>62</v>
      </c>
      <c r="U20" s="82">
        <v>45</v>
      </c>
      <c r="V20" s="82">
        <v>50</v>
      </c>
      <c r="W20" s="82">
        <v>52</v>
      </c>
      <c r="X20" s="84">
        <v>48</v>
      </c>
      <c r="Y20" s="84">
        <v>60</v>
      </c>
      <c r="Z20" s="84">
        <v>40</v>
      </c>
      <c r="AA20" s="84">
        <v>64</v>
      </c>
      <c r="AB20" s="84">
        <v>65</v>
      </c>
      <c r="AC20" s="84">
        <v>55</v>
      </c>
      <c r="AD20" s="88"/>
    </row>
    <row r="21" spans="1:30" ht="12.75" customHeight="1">
      <c r="A21"/>
      <c r="B21" s="192"/>
      <c r="C21" s="82">
        <v>33</v>
      </c>
      <c r="D21" s="65" t="s">
        <v>31</v>
      </c>
      <c r="E21" s="83"/>
      <c r="F21" s="83">
        <v>29</v>
      </c>
      <c r="G21" s="83"/>
      <c r="H21" s="83">
        <v>54</v>
      </c>
      <c r="I21" s="83"/>
      <c r="J21" s="83"/>
      <c r="K21" s="83">
        <v>92</v>
      </c>
      <c r="L21" s="83">
        <v>101</v>
      </c>
      <c r="M21" s="83">
        <v>149</v>
      </c>
      <c r="N21" s="83">
        <v>187</v>
      </c>
      <c r="O21" s="83">
        <v>170</v>
      </c>
      <c r="P21" s="83">
        <v>122</v>
      </c>
      <c r="Q21" s="83">
        <v>125</v>
      </c>
      <c r="R21" s="83">
        <v>143</v>
      </c>
      <c r="S21" s="83">
        <v>105</v>
      </c>
      <c r="T21" s="82">
        <v>116</v>
      </c>
      <c r="U21" s="82">
        <v>115</v>
      </c>
      <c r="V21" s="82">
        <v>121</v>
      </c>
      <c r="W21" s="82">
        <v>137</v>
      </c>
      <c r="X21" s="84">
        <v>155</v>
      </c>
      <c r="Y21" s="84">
        <v>155</v>
      </c>
      <c r="Z21" s="84">
        <v>146</v>
      </c>
      <c r="AA21" s="84">
        <v>158</v>
      </c>
      <c r="AB21" s="84">
        <v>131</v>
      </c>
      <c r="AC21" s="84">
        <v>145</v>
      </c>
      <c r="AD21" s="88"/>
    </row>
    <row r="22" spans="1:30" ht="12.75" customHeight="1">
      <c r="A22"/>
      <c r="B22" s="192"/>
      <c r="C22" s="82">
        <v>80</v>
      </c>
      <c r="D22" s="65" t="s">
        <v>221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2"/>
      <c r="U22" s="82">
        <v>63</v>
      </c>
      <c r="V22" s="82"/>
      <c r="W22" s="82"/>
      <c r="X22" s="84"/>
      <c r="Y22" s="84"/>
      <c r="Z22" s="84"/>
      <c r="AA22" s="84"/>
      <c r="AB22" s="84"/>
      <c r="AC22" s="84"/>
      <c r="AD22" s="88"/>
    </row>
    <row r="23" spans="1:30" ht="12.75" customHeight="1">
      <c r="A23"/>
      <c r="B23" s="192"/>
      <c r="C23" s="82" t="s">
        <v>222</v>
      </c>
      <c r="D23" s="65" t="s">
        <v>223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/>
      <c r="U23" s="82"/>
      <c r="V23" s="82"/>
      <c r="W23" s="82">
        <v>35</v>
      </c>
      <c r="X23" s="84"/>
      <c r="Y23" s="84"/>
      <c r="Z23" s="84"/>
      <c r="AA23" s="84"/>
      <c r="AB23" s="84"/>
      <c r="AC23" s="84"/>
      <c r="AD23" s="88"/>
    </row>
    <row r="24" spans="1:30" ht="12.75" customHeight="1">
      <c r="A24"/>
      <c r="B24" s="192"/>
      <c r="C24" s="82" t="s">
        <v>29</v>
      </c>
      <c r="D24" s="25" t="s">
        <v>30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2"/>
      <c r="U24" s="82"/>
      <c r="V24" s="82"/>
      <c r="W24" s="82"/>
      <c r="X24" s="84"/>
      <c r="Y24" s="84"/>
      <c r="Z24" s="84"/>
      <c r="AA24" s="84"/>
      <c r="AB24" s="84">
        <v>0</v>
      </c>
      <c r="AC24" s="84">
        <v>28</v>
      </c>
      <c r="AD24" s="88"/>
    </row>
    <row r="25" spans="1:30" ht="12.75" customHeight="1">
      <c r="A25"/>
      <c r="B25" s="192"/>
      <c r="C25" s="82" t="s">
        <v>74</v>
      </c>
      <c r="D25" s="85" t="s">
        <v>75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2"/>
      <c r="U25" s="82"/>
      <c r="V25" s="82"/>
      <c r="W25" s="82"/>
      <c r="X25" s="84"/>
      <c r="Y25" s="84"/>
      <c r="Z25" s="84"/>
      <c r="AA25" s="84">
        <v>52</v>
      </c>
      <c r="AB25" s="84"/>
      <c r="AC25" s="84"/>
      <c r="AD25" s="88"/>
    </row>
    <row r="26" spans="1:30" ht="12.75" customHeight="1">
      <c r="A26"/>
      <c r="B26" s="192"/>
      <c r="C26" s="82" t="s">
        <v>32</v>
      </c>
      <c r="D26" s="85" t="s">
        <v>33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2"/>
      <c r="U26" s="82"/>
      <c r="V26" s="82"/>
      <c r="W26" s="82"/>
      <c r="X26" s="84"/>
      <c r="Y26" s="84"/>
      <c r="Z26" s="84"/>
      <c r="AA26" s="84">
        <v>50</v>
      </c>
      <c r="AB26" s="84">
        <v>0</v>
      </c>
      <c r="AC26" s="84">
        <v>48</v>
      </c>
      <c r="AD26" s="88"/>
    </row>
    <row r="27" spans="1:30" ht="12.75" customHeight="1">
      <c r="A27"/>
      <c r="B27" s="193"/>
      <c r="C27" s="82" t="s">
        <v>25</v>
      </c>
      <c r="D27" s="13" t="s">
        <v>26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2"/>
      <c r="U27" s="82"/>
      <c r="V27" s="82"/>
      <c r="W27" s="82"/>
      <c r="X27" s="84"/>
      <c r="Y27" s="84"/>
      <c r="Z27" s="84"/>
      <c r="AA27" s="84"/>
      <c r="AB27" s="84">
        <v>0</v>
      </c>
      <c r="AC27" s="84">
        <v>33</v>
      </c>
      <c r="AD27" s="88"/>
    </row>
    <row r="28" spans="1:30" ht="12.75" customHeight="1">
      <c r="A28"/>
      <c r="B28" s="191" t="s">
        <v>34</v>
      </c>
      <c r="C28" s="82">
        <v>31</v>
      </c>
      <c r="D28" s="65" t="s">
        <v>37</v>
      </c>
      <c r="E28" s="83">
        <v>234</v>
      </c>
      <c r="F28" s="83">
        <v>162</v>
      </c>
      <c r="G28" s="83">
        <v>181</v>
      </c>
      <c r="H28" s="83">
        <v>141</v>
      </c>
      <c r="I28" s="83">
        <v>130</v>
      </c>
      <c r="J28" s="83">
        <v>293</v>
      </c>
      <c r="K28" s="83">
        <v>506</v>
      </c>
      <c r="L28" s="83">
        <v>420</v>
      </c>
      <c r="M28" s="83">
        <v>507</v>
      </c>
      <c r="N28" s="83">
        <v>716</v>
      </c>
      <c r="O28" s="83">
        <v>528</v>
      </c>
      <c r="P28" s="83">
        <v>465</v>
      </c>
      <c r="Q28" s="83">
        <v>477</v>
      </c>
      <c r="R28" s="83">
        <v>626</v>
      </c>
      <c r="S28" s="83">
        <v>536</v>
      </c>
      <c r="T28" s="82">
        <v>541</v>
      </c>
      <c r="U28" s="82">
        <v>499</v>
      </c>
      <c r="V28" s="82">
        <v>636</v>
      </c>
      <c r="W28" s="82">
        <v>548</v>
      </c>
      <c r="X28" s="84">
        <v>629</v>
      </c>
      <c r="Y28" s="84">
        <v>530</v>
      </c>
      <c r="Z28" s="84">
        <v>551</v>
      </c>
      <c r="AA28" s="84">
        <v>637</v>
      </c>
      <c r="AB28" s="84">
        <v>662</v>
      </c>
      <c r="AC28" s="84">
        <v>558</v>
      </c>
      <c r="AD28" s="88"/>
    </row>
    <row r="29" spans="1:30" ht="12.75" customHeight="1">
      <c r="A29"/>
      <c r="B29" s="192"/>
      <c r="C29" s="82">
        <v>32</v>
      </c>
      <c r="D29" s="65" t="s">
        <v>35</v>
      </c>
      <c r="E29" s="83">
        <v>71</v>
      </c>
      <c r="F29" s="83">
        <v>37</v>
      </c>
      <c r="G29" s="83">
        <v>76</v>
      </c>
      <c r="H29" s="83">
        <v>62</v>
      </c>
      <c r="I29" s="83">
        <v>42</v>
      </c>
      <c r="J29" s="83">
        <v>64</v>
      </c>
      <c r="K29" s="83">
        <v>100</v>
      </c>
      <c r="L29" s="83">
        <v>81</v>
      </c>
      <c r="M29" s="83">
        <v>133</v>
      </c>
      <c r="N29" s="83">
        <v>196</v>
      </c>
      <c r="O29" s="83">
        <v>138</v>
      </c>
      <c r="P29" s="83">
        <v>117</v>
      </c>
      <c r="Q29" s="83">
        <v>133</v>
      </c>
      <c r="R29" s="83">
        <v>144</v>
      </c>
      <c r="S29" s="83">
        <v>133</v>
      </c>
      <c r="T29" s="82">
        <v>127</v>
      </c>
      <c r="U29" s="82">
        <v>148</v>
      </c>
      <c r="V29" s="82">
        <v>146</v>
      </c>
      <c r="W29" s="82">
        <v>172</v>
      </c>
      <c r="X29" s="84">
        <v>201</v>
      </c>
      <c r="Y29" s="84">
        <v>187</v>
      </c>
      <c r="Z29" s="84">
        <v>198</v>
      </c>
      <c r="AA29" s="84">
        <v>205</v>
      </c>
      <c r="AB29" s="84">
        <v>194</v>
      </c>
      <c r="AC29" s="84">
        <v>198</v>
      </c>
      <c r="AD29" s="88"/>
    </row>
    <row r="30" spans="1:30" ht="12.75" customHeight="1">
      <c r="A30"/>
      <c r="B30" s="192"/>
      <c r="C30" s="82">
        <v>91</v>
      </c>
      <c r="D30" s="13" t="s">
        <v>36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2"/>
      <c r="U30" s="82"/>
      <c r="V30" s="82"/>
      <c r="W30" s="82"/>
      <c r="X30" s="84"/>
      <c r="Y30" s="84"/>
      <c r="Z30" s="84"/>
      <c r="AA30" s="84"/>
      <c r="AB30" s="84">
        <v>19</v>
      </c>
      <c r="AC30" s="84">
        <v>29</v>
      </c>
      <c r="AD30" s="88"/>
    </row>
    <row r="31" spans="1:30" ht="12.75" customHeight="1">
      <c r="A31"/>
      <c r="B31" s="192"/>
      <c r="C31" s="82">
        <v>92</v>
      </c>
      <c r="D31" s="39" t="s">
        <v>38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2"/>
      <c r="U31" s="82"/>
      <c r="V31" s="82"/>
      <c r="W31" s="82"/>
      <c r="X31" s="84"/>
      <c r="Y31" s="84"/>
      <c r="Z31" s="84"/>
      <c r="AA31" s="84">
        <v>135</v>
      </c>
      <c r="AB31" s="84">
        <v>129</v>
      </c>
      <c r="AC31" s="84">
        <v>107</v>
      </c>
      <c r="AD31" s="88"/>
    </row>
    <row r="32" spans="1:30" ht="12.75" customHeight="1">
      <c r="A32"/>
      <c r="B32" s="193"/>
      <c r="C32" s="82">
        <v>99</v>
      </c>
      <c r="D32" s="39" t="s">
        <v>39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2"/>
      <c r="U32" s="82"/>
      <c r="V32" s="82"/>
      <c r="W32" s="82"/>
      <c r="X32" s="84"/>
      <c r="Y32" s="84"/>
      <c r="Z32" s="84">
        <v>150</v>
      </c>
      <c r="AA32" s="84">
        <v>52</v>
      </c>
      <c r="AB32" s="84">
        <v>70</v>
      </c>
      <c r="AC32" s="84">
        <v>71</v>
      </c>
      <c r="AD32" s="88"/>
    </row>
    <row r="33" spans="1:30" ht="12.75" customHeight="1">
      <c r="A33"/>
      <c r="B33" s="141" t="s">
        <v>224</v>
      </c>
      <c r="C33" s="82">
        <v>12</v>
      </c>
      <c r="D33" s="65" t="s">
        <v>46</v>
      </c>
      <c r="E33" s="83">
        <v>118</v>
      </c>
      <c r="F33" s="83">
        <v>84</v>
      </c>
      <c r="G33" s="83">
        <v>92</v>
      </c>
      <c r="H33" s="83">
        <v>80</v>
      </c>
      <c r="I33" s="83">
        <v>63</v>
      </c>
      <c r="J33" s="83">
        <v>69</v>
      </c>
      <c r="K33" s="83">
        <v>157</v>
      </c>
      <c r="L33" s="83">
        <v>90</v>
      </c>
      <c r="M33" s="83">
        <v>139</v>
      </c>
      <c r="N33" s="83">
        <v>167</v>
      </c>
      <c r="O33" s="83">
        <v>101</v>
      </c>
      <c r="P33" s="83">
        <v>120</v>
      </c>
      <c r="Q33" s="83">
        <v>90</v>
      </c>
      <c r="R33" s="83">
        <v>122</v>
      </c>
      <c r="S33" s="83">
        <v>97</v>
      </c>
      <c r="T33" s="82">
        <v>114</v>
      </c>
      <c r="U33" s="82">
        <v>98</v>
      </c>
      <c r="V33" s="82">
        <v>119</v>
      </c>
      <c r="W33" s="82">
        <v>108</v>
      </c>
      <c r="X33" s="84">
        <v>127</v>
      </c>
      <c r="Y33" s="84">
        <v>95</v>
      </c>
      <c r="Z33" s="84">
        <v>129</v>
      </c>
      <c r="AA33" s="84">
        <v>104</v>
      </c>
      <c r="AB33" s="84">
        <v>144</v>
      </c>
      <c r="AC33" s="84">
        <v>105</v>
      </c>
      <c r="AD33" s="88"/>
    </row>
    <row r="34" spans="1:30" ht="12.75" customHeight="1">
      <c r="A34"/>
      <c r="B34" s="141"/>
      <c r="C34" s="82">
        <v>28</v>
      </c>
      <c r="D34" s="65" t="s">
        <v>44</v>
      </c>
      <c r="E34" s="83">
        <v>212</v>
      </c>
      <c r="F34" s="83">
        <v>108</v>
      </c>
      <c r="G34" s="83">
        <v>151</v>
      </c>
      <c r="H34" s="83">
        <v>119</v>
      </c>
      <c r="I34" s="83">
        <v>142</v>
      </c>
      <c r="J34" s="83">
        <v>180</v>
      </c>
      <c r="K34" s="83">
        <v>424</v>
      </c>
      <c r="L34" s="83">
        <v>233</v>
      </c>
      <c r="M34" s="83">
        <v>480</v>
      </c>
      <c r="N34" s="83">
        <v>382</v>
      </c>
      <c r="O34" s="83">
        <v>278</v>
      </c>
      <c r="P34" s="83">
        <v>244</v>
      </c>
      <c r="Q34" s="83">
        <v>207</v>
      </c>
      <c r="R34" s="83">
        <v>322</v>
      </c>
      <c r="S34" s="83">
        <v>198</v>
      </c>
      <c r="T34" s="82">
        <v>243</v>
      </c>
      <c r="U34" s="82">
        <v>207</v>
      </c>
      <c r="V34" s="82">
        <v>291</v>
      </c>
      <c r="W34" s="82">
        <v>215</v>
      </c>
      <c r="X34" s="84">
        <v>233</v>
      </c>
      <c r="Y34" s="84">
        <v>193</v>
      </c>
      <c r="Z34" s="84">
        <v>241</v>
      </c>
      <c r="AA34" s="84">
        <v>183</v>
      </c>
      <c r="AB34" s="84">
        <v>230</v>
      </c>
      <c r="AC34" s="84">
        <v>173</v>
      </c>
      <c r="AD34" s="88"/>
    </row>
    <row r="35" spans="1:30" ht="12.75" customHeight="1">
      <c r="A35"/>
      <c r="B35" s="141"/>
      <c r="C35" s="82">
        <v>34</v>
      </c>
      <c r="D35" s="65" t="s">
        <v>48</v>
      </c>
      <c r="E35" s="83"/>
      <c r="F35" s="83"/>
      <c r="G35" s="83"/>
      <c r="H35" s="83"/>
      <c r="I35" s="83"/>
      <c r="J35" s="83"/>
      <c r="K35" s="83"/>
      <c r="L35" s="83"/>
      <c r="M35" s="83"/>
      <c r="N35" s="83">
        <v>180</v>
      </c>
      <c r="O35" s="83"/>
      <c r="P35" s="83">
        <v>107</v>
      </c>
      <c r="Q35" s="83"/>
      <c r="R35" s="83">
        <v>141</v>
      </c>
      <c r="S35" s="83"/>
      <c r="T35" s="82">
        <v>108</v>
      </c>
      <c r="U35" s="82"/>
      <c r="V35" s="82">
        <v>93</v>
      </c>
      <c r="W35" s="82"/>
      <c r="X35" s="84">
        <v>95</v>
      </c>
      <c r="Y35" s="84"/>
      <c r="Z35" s="84">
        <v>121</v>
      </c>
      <c r="AA35" s="84"/>
      <c r="AB35" s="84">
        <v>93</v>
      </c>
      <c r="AC35" s="84">
        <v>0</v>
      </c>
      <c r="AD35" s="88"/>
    </row>
    <row r="36" spans="1:30" ht="12.75" customHeight="1">
      <c r="A36"/>
      <c r="B36" s="141"/>
      <c r="C36" s="82">
        <v>36</v>
      </c>
      <c r="D36" s="65" t="s">
        <v>47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>
        <v>99</v>
      </c>
      <c r="P36" s="83">
        <v>105</v>
      </c>
      <c r="Q36" s="83">
        <v>79</v>
      </c>
      <c r="R36" s="83">
        <v>107</v>
      </c>
      <c r="S36" s="83">
        <v>66</v>
      </c>
      <c r="T36" s="82">
        <v>113</v>
      </c>
      <c r="U36" s="82">
        <v>86</v>
      </c>
      <c r="V36" s="82">
        <v>102</v>
      </c>
      <c r="W36" s="82">
        <v>97</v>
      </c>
      <c r="X36" s="84">
        <v>121</v>
      </c>
      <c r="Y36" s="84">
        <v>86</v>
      </c>
      <c r="Z36" s="84">
        <v>130</v>
      </c>
      <c r="AA36" s="84">
        <v>59</v>
      </c>
      <c r="AB36" s="84">
        <v>87</v>
      </c>
      <c r="AC36" s="84">
        <v>69</v>
      </c>
      <c r="AD36" s="88"/>
    </row>
    <row r="37" spans="1:30" ht="12.75" customHeight="1">
      <c r="A37"/>
      <c r="B37" s="141"/>
      <c r="C37" s="82">
        <v>37</v>
      </c>
      <c r="D37" s="65" t="s">
        <v>45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>
        <v>130</v>
      </c>
      <c r="P37" s="83">
        <v>110</v>
      </c>
      <c r="Q37" s="83">
        <v>99</v>
      </c>
      <c r="R37" s="83">
        <v>115</v>
      </c>
      <c r="S37" s="83">
        <v>85</v>
      </c>
      <c r="T37" s="82">
        <v>153</v>
      </c>
      <c r="U37" s="82">
        <v>104</v>
      </c>
      <c r="V37" s="82">
        <v>121</v>
      </c>
      <c r="W37" s="82">
        <v>115</v>
      </c>
      <c r="X37" s="84">
        <v>145</v>
      </c>
      <c r="Y37" s="84">
        <v>126</v>
      </c>
      <c r="Z37" s="84">
        <v>156</v>
      </c>
      <c r="AA37" s="84">
        <v>78</v>
      </c>
      <c r="AB37" s="84">
        <v>107</v>
      </c>
      <c r="AC37" s="84">
        <v>69</v>
      </c>
      <c r="AD37" s="88"/>
    </row>
    <row r="38" spans="1:30" ht="12.75" customHeight="1">
      <c r="A38"/>
      <c r="B38" s="141" t="s">
        <v>225</v>
      </c>
      <c r="C38" s="82">
        <v>13</v>
      </c>
      <c r="D38" s="65" t="s">
        <v>40</v>
      </c>
      <c r="E38" s="83">
        <v>180</v>
      </c>
      <c r="F38" s="83">
        <v>94</v>
      </c>
      <c r="G38" s="83">
        <v>111</v>
      </c>
      <c r="H38" s="83">
        <v>75</v>
      </c>
      <c r="I38" s="83">
        <v>87</v>
      </c>
      <c r="J38" s="83">
        <v>98</v>
      </c>
      <c r="K38" s="83">
        <v>335</v>
      </c>
      <c r="L38" s="83">
        <v>192</v>
      </c>
      <c r="M38" s="83">
        <v>331</v>
      </c>
      <c r="N38" s="83">
        <v>315</v>
      </c>
      <c r="O38" s="83">
        <v>222</v>
      </c>
      <c r="P38" s="83">
        <v>241</v>
      </c>
      <c r="Q38" s="83">
        <v>207</v>
      </c>
      <c r="R38" s="83">
        <v>346</v>
      </c>
      <c r="S38" s="83">
        <v>262</v>
      </c>
      <c r="T38" s="82">
        <v>316</v>
      </c>
      <c r="U38" s="82">
        <v>251</v>
      </c>
      <c r="V38" s="82">
        <v>374</v>
      </c>
      <c r="W38" s="82">
        <v>265</v>
      </c>
      <c r="X38" s="84">
        <v>385</v>
      </c>
      <c r="Y38" s="84">
        <v>275</v>
      </c>
      <c r="Z38" s="84">
        <v>416</v>
      </c>
      <c r="AA38" s="84">
        <v>268</v>
      </c>
      <c r="AB38" s="84">
        <v>357</v>
      </c>
      <c r="AC38" s="84">
        <v>227</v>
      </c>
      <c r="AD38" s="88"/>
    </row>
    <row r="39" spans="1:30" ht="12.75" customHeight="1">
      <c r="A39"/>
      <c r="B39" s="141"/>
      <c r="C39" s="82">
        <v>38</v>
      </c>
      <c r="D39" s="65" t="s">
        <v>41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>
        <v>106</v>
      </c>
      <c r="P39" s="83">
        <v>123</v>
      </c>
      <c r="Q39" s="83">
        <v>95</v>
      </c>
      <c r="R39" s="83">
        <v>113</v>
      </c>
      <c r="S39" s="83">
        <v>111</v>
      </c>
      <c r="T39" s="82">
        <v>160</v>
      </c>
      <c r="U39" s="82">
        <v>134</v>
      </c>
      <c r="V39" s="82">
        <v>123</v>
      </c>
      <c r="W39" s="82">
        <v>136</v>
      </c>
      <c r="X39" s="84">
        <v>176</v>
      </c>
      <c r="Y39" s="84">
        <v>156</v>
      </c>
      <c r="Z39" s="84">
        <v>182</v>
      </c>
      <c r="AA39" s="84">
        <v>203</v>
      </c>
      <c r="AB39" s="84">
        <v>151</v>
      </c>
      <c r="AC39" s="84">
        <v>173</v>
      </c>
      <c r="AD39" s="88"/>
    </row>
    <row r="40" spans="1:30" ht="12.75" customHeight="1">
      <c r="A40"/>
      <c r="B40" s="141"/>
      <c r="C40" s="82" t="s">
        <v>226</v>
      </c>
      <c r="D40" s="65" t="s">
        <v>227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2"/>
      <c r="U40" s="82"/>
      <c r="V40" s="82">
        <v>46</v>
      </c>
      <c r="W40" s="82"/>
      <c r="X40" s="84"/>
      <c r="Y40" s="84"/>
      <c r="Z40" s="84"/>
      <c r="AA40" s="84"/>
      <c r="AB40" s="84"/>
      <c r="AC40" s="84"/>
      <c r="AD40" s="88"/>
    </row>
    <row r="41" spans="1:30" ht="12.75" customHeight="1">
      <c r="A41"/>
      <c r="B41" s="141" t="s">
        <v>228</v>
      </c>
      <c r="C41" s="82">
        <v>14</v>
      </c>
      <c r="D41" s="65" t="s">
        <v>42</v>
      </c>
      <c r="E41" s="83">
        <v>129</v>
      </c>
      <c r="F41" s="83">
        <v>74</v>
      </c>
      <c r="G41" s="83">
        <v>95</v>
      </c>
      <c r="H41" s="83">
        <v>67</v>
      </c>
      <c r="I41" s="83">
        <v>72</v>
      </c>
      <c r="J41" s="83">
        <v>69</v>
      </c>
      <c r="K41" s="83">
        <v>154</v>
      </c>
      <c r="L41" s="83">
        <v>118</v>
      </c>
      <c r="M41" s="83">
        <v>165</v>
      </c>
      <c r="N41" s="83">
        <v>172</v>
      </c>
      <c r="O41" s="83">
        <v>141</v>
      </c>
      <c r="P41" s="83">
        <v>130</v>
      </c>
      <c r="Q41" s="83">
        <v>90</v>
      </c>
      <c r="R41" s="83">
        <v>181</v>
      </c>
      <c r="S41" s="83">
        <v>130</v>
      </c>
      <c r="T41" s="82">
        <v>163</v>
      </c>
      <c r="U41" s="82">
        <v>131</v>
      </c>
      <c r="V41" s="82">
        <v>228</v>
      </c>
      <c r="W41" s="82">
        <v>144</v>
      </c>
      <c r="X41" s="84">
        <v>173</v>
      </c>
      <c r="Y41" s="84">
        <v>124</v>
      </c>
      <c r="Z41" s="84">
        <v>180</v>
      </c>
      <c r="AA41" s="84">
        <v>121</v>
      </c>
      <c r="AB41" s="84">
        <v>201</v>
      </c>
      <c r="AC41" s="84">
        <v>140</v>
      </c>
      <c r="AD41" s="88"/>
    </row>
    <row r="42" spans="1:30" ht="12.75" customHeight="1">
      <c r="A42"/>
      <c r="B42" s="141"/>
      <c r="C42" s="82">
        <v>39</v>
      </c>
      <c r="D42" s="65" t="s">
        <v>229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>
        <v>75</v>
      </c>
      <c r="P42" s="83">
        <v>45</v>
      </c>
      <c r="Q42" s="83">
        <v>35</v>
      </c>
      <c r="R42" s="83">
        <v>64</v>
      </c>
      <c r="S42" s="83">
        <v>42</v>
      </c>
      <c r="T42" s="82">
        <v>59</v>
      </c>
      <c r="U42" s="82">
        <v>55</v>
      </c>
      <c r="V42" s="82"/>
      <c r="W42" s="82"/>
      <c r="X42" s="84"/>
      <c r="Y42" s="84"/>
      <c r="Z42" s="84"/>
      <c r="AA42" s="84"/>
      <c r="AB42" s="84"/>
      <c r="AC42" s="84"/>
      <c r="AD42" s="88"/>
    </row>
    <row r="43" spans="1:30" ht="12.75" customHeight="1">
      <c r="A43"/>
      <c r="B43" s="141" t="s">
        <v>49</v>
      </c>
      <c r="C43" s="82">
        <v>16</v>
      </c>
      <c r="D43" s="65" t="s">
        <v>52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>
        <v>81</v>
      </c>
      <c r="R43" s="83"/>
      <c r="S43" s="83">
        <v>124</v>
      </c>
      <c r="T43" s="82"/>
      <c r="U43" s="82">
        <v>101</v>
      </c>
      <c r="V43" s="82"/>
      <c r="W43" s="82">
        <v>100</v>
      </c>
      <c r="X43" s="84"/>
      <c r="Y43" s="84">
        <v>112</v>
      </c>
      <c r="Z43" s="84"/>
      <c r="AA43" s="84">
        <v>99</v>
      </c>
      <c r="AB43" s="84">
        <v>0</v>
      </c>
      <c r="AC43" s="84">
        <v>112</v>
      </c>
      <c r="AD43" s="88"/>
    </row>
    <row r="44" spans="1:30" ht="12.75" customHeight="1">
      <c r="A44"/>
      <c r="B44" s="141"/>
      <c r="C44" s="82">
        <v>22</v>
      </c>
      <c r="D44" s="65" t="s">
        <v>58</v>
      </c>
      <c r="E44" s="83">
        <v>142</v>
      </c>
      <c r="F44" s="83">
        <v>110</v>
      </c>
      <c r="G44" s="83">
        <v>132</v>
      </c>
      <c r="H44" s="83">
        <v>106</v>
      </c>
      <c r="I44" s="83">
        <v>71</v>
      </c>
      <c r="J44" s="83">
        <v>90</v>
      </c>
      <c r="K44" s="83">
        <v>91</v>
      </c>
      <c r="L44" s="83">
        <v>96</v>
      </c>
      <c r="M44" s="83">
        <v>107</v>
      </c>
      <c r="N44" s="83">
        <v>140</v>
      </c>
      <c r="O44" s="83">
        <v>149</v>
      </c>
      <c r="P44" s="83">
        <v>89</v>
      </c>
      <c r="Q44" s="83">
        <v>85</v>
      </c>
      <c r="R44" s="83">
        <v>95</v>
      </c>
      <c r="S44" s="83">
        <v>99</v>
      </c>
      <c r="T44" s="82">
        <v>86</v>
      </c>
      <c r="U44" s="82">
        <v>106</v>
      </c>
      <c r="V44" s="82">
        <v>99</v>
      </c>
      <c r="W44" s="82">
        <v>97</v>
      </c>
      <c r="X44" s="84">
        <v>120</v>
      </c>
      <c r="Y44" s="84">
        <v>132</v>
      </c>
      <c r="Z44" s="84">
        <v>121</v>
      </c>
      <c r="AA44" s="84">
        <v>115</v>
      </c>
      <c r="AB44" s="84">
        <v>113</v>
      </c>
      <c r="AC44" s="84">
        <v>145</v>
      </c>
      <c r="AD44" s="88"/>
    </row>
    <row r="45" spans="1:30" ht="12.75" customHeight="1">
      <c r="A45"/>
      <c r="B45" s="141"/>
      <c r="C45" s="82">
        <v>23</v>
      </c>
      <c r="D45" s="65" t="s">
        <v>59</v>
      </c>
      <c r="E45" s="83">
        <v>196</v>
      </c>
      <c r="F45" s="83">
        <v>152</v>
      </c>
      <c r="G45" s="83">
        <v>127</v>
      </c>
      <c r="H45" s="83">
        <v>90</v>
      </c>
      <c r="I45" s="83">
        <v>113</v>
      </c>
      <c r="J45" s="83">
        <v>131</v>
      </c>
      <c r="K45" s="83">
        <v>177</v>
      </c>
      <c r="L45" s="83">
        <v>150</v>
      </c>
      <c r="M45" s="83">
        <v>187</v>
      </c>
      <c r="N45" s="83">
        <v>325</v>
      </c>
      <c r="O45" s="83">
        <v>254</v>
      </c>
      <c r="P45" s="83">
        <v>143</v>
      </c>
      <c r="Q45" s="83">
        <v>197</v>
      </c>
      <c r="R45" s="83">
        <v>229</v>
      </c>
      <c r="S45" s="83">
        <v>239</v>
      </c>
      <c r="T45" s="82">
        <v>221</v>
      </c>
      <c r="U45" s="82">
        <v>186</v>
      </c>
      <c r="V45" s="82">
        <v>277</v>
      </c>
      <c r="W45" s="82">
        <v>276</v>
      </c>
      <c r="X45" s="84">
        <v>276</v>
      </c>
      <c r="Y45" s="84">
        <v>299</v>
      </c>
      <c r="Z45" s="84">
        <v>316</v>
      </c>
      <c r="AA45" s="84">
        <v>336</v>
      </c>
      <c r="AB45" s="84">
        <v>241</v>
      </c>
      <c r="AC45" s="84">
        <v>233</v>
      </c>
      <c r="AD45" s="88"/>
    </row>
    <row r="46" spans="1:30" ht="12.75" customHeight="1">
      <c r="A46"/>
      <c r="B46" s="141"/>
      <c r="C46" s="82">
        <v>24</v>
      </c>
      <c r="D46" s="65" t="s">
        <v>62</v>
      </c>
      <c r="E46" s="83">
        <v>115</v>
      </c>
      <c r="F46" s="83">
        <v>73</v>
      </c>
      <c r="G46" s="83">
        <v>95</v>
      </c>
      <c r="H46" s="83">
        <v>93</v>
      </c>
      <c r="I46" s="83">
        <v>82</v>
      </c>
      <c r="J46" s="83">
        <v>83</v>
      </c>
      <c r="K46" s="83">
        <v>66</v>
      </c>
      <c r="L46" s="83">
        <v>111</v>
      </c>
      <c r="M46" s="83">
        <v>120</v>
      </c>
      <c r="N46" s="83">
        <v>111</v>
      </c>
      <c r="O46" s="83">
        <v>129</v>
      </c>
      <c r="P46" s="83">
        <v>86</v>
      </c>
      <c r="Q46" s="83">
        <v>94</v>
      </c>
      <c r="R46" s="83">
        <v>117</v>
      </c>
      <c r="S46" s="83">
        <v>122</v>
      </c>
      <c r="T46" s="82">
        <v>107</v>
      </c>
      <c r="U46" s="82">
        <v>95</v>
      </c>
      <c r="V46" s="82">
        <v>104</v>
      </c>
      <c r="W46" s="82">
        <v>111</v>
      </c>
      <c r="X46" s="84">
        <v>109</v>
      </c>
      <c r="Y46" s="84">
        <v>118</v>
      </c>
      <c r="Z46" s="84">
        <v>157</v>
      </c>
      <c r="AA46" s="84">
        <v>141</v>
      </c>
      <c r="AB46" s="84">
        <v>128</v>
      </c>
      <c r="AC46" s="84">
        <v>97</v>
      </c>
      <c r="AD46" s="88"/>
    </row>
    <row r="47" spans="1:30" ht="12.75" customHeight="1">
      <c r="A47"/>
      <c r="B47" s="141"/>
      <c r="C47" s="82">
        <v>25</v>
      </c>
      <c r="D47" s="65" t="s">
        <v>63</v>
      </c>
      <c r="E47" s="83">
        <v>100</v>
      </c>
      <c r="F47" s="83">
        <v>91</v>
      </c>
      <c r="G47" s="83">
        <v>88</v>
      </c>
      <c r="H47" s="83">
        <v>79</v>
      </c>
      <c r="I47" s="83">
        <v>74</v>
      </c>
      <c r="J47" s="83">
        <v>100</v>
      </c>
      <c r="K47" s="83">
        <v>114</v>
      </c>
      <c r="L47" s="83">
        <v>95</v>
      </c>
      <c r="M47" s="83">
        <v>134</v>
      </c>
      <c r="N47" s="83">
        <v>189</v>
      </c>
      <c r="O47" s="83">
        <v>115</v>
      </c>
      <c r="P47" s="83">
        <v>141</v>
      </c>
      <c r="Q47" s="83"/>
      <c r="R47" s="83">
        <v>128</v>
      </c>
      <c r="S47" s="83"/>
      <c r="T47" s="82">
        <v>156</v>
      </c>
      <c r="U47" s="82"/>
      <c r="V47" s="82">
        <v>103</v>
      </c>
      <c r="W47" s="82"/>
      <c r="X47" s="84">
        <v>114</v>
      </c>
      <c r="Y47" s="84"/>
      <c r="Z47" s="84">
        <v>129</v>
      </c>
      <c r="AA47" s="84"/>
      <c r="AB47" s="84">
        <v>113</v>
      </c>
      <c r="AC47" s="84">
        <v>0</v>
      </c>
      <c r="AD47" s="88"/>
    </row>
    <row r="48" spans="1:30" ht="12.75" customHeight="1">
      <c r="A48"/>
      <c r="B48" s="141"/>
      <c r="C48" s="82">
        <v>53</v>
      </c>
      <c r="D48" s="65" t="s">
        <v>50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2">
        <v>21</v>
      </c>
      <c r="U48" s="82"/>
      <c r="V48" s="82">
        <v>29</v>
      </c>
      <c r="W48" s="82">
        <v>46</v>
      </c>
      <c r="X48" s="84">
        <v>39</v>
      </c>
      <c r="Y48" s="84">
        <v>36</v>
      </c>
      <c r="Z48" s="84">
        <v>36</v>
      </c>
      <c r="AA48" s="84">
        <v>22</v>
      </c>
      <c r="AB48" s="84">
        <v>27</v>
      </c>
      <c r="AC48" s="84">
        <v>26</v>
      </c>
      <c r="AD48" s="88"/>
    </row>
    <row r="49" spans="1:30" ht="12.75" customHeight="1">
      <c r="A49"/>
      <c r="B49" s="141"/>
      <c r="C49" s="82">
        <v>65</v>
      </c>
      <c r="D49" s="65" t="s">
        <v>230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>
        <v>27</v>
      </c>
      <c r="R49" s="83"/>
      <c r="S49" s="83"/>
      <c r="T49" s="82">
        <v>17</v>
      </c>
      <c r="U49" s="82"/>
      <c r="V49" s="82">
        <v>6</v>
      </c>
      <c r="W49" s="82">
        <v>8</v>
      </c>
      <c r="X49" s="84"/>
      <c r="Y49" s="84">
        <v>4</v>
      </c>
      <c r="Z49" s="84"/>
      <c r="AA49" s="84"/>
      <c r="AB49" s="84"/>
      <c r="AC49" s="84"/>
      <c r="AD49" s="88"/>
    </row>
    <row r="50" spans="1:30" ht="12.75" customHeight="1">
      <c r="A50"/>
      <c r="B50" s="141"/>
      <c r="C50" s="86">
        <v>86</v>
      </c>
      <c r="D50" s="65" t="s">
        <v>53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2"/>
      <c r="U50" s="82"/>
      <c r="V50" s="82"/>
      <c r="W50" s="82">
        <v>102</v>
      </c>
      <c r="X50" s="84">
        <v>138</v>
      </c>
      <c r="Y50" s="84">
        <v>78</v>
      </c>
      <c r="Z50" s="84">
        <v>136</v>
      </c>
      <c r="AA50" s="84">
        <v>79</v>
      </c>
      <c r="AB50" s="84">
        <v>111</v>
      </c>
      <c r="AC50" s="84">
        <v>102</v>
      </c>
      <c r="AD50" s="88"/>
    </row>
    <row r="51" spans="1:30" ht="12.75" customHeight="1">
      <c r="A51"/>
      <c r="B51" s="141"/>
      <c r="C51" s="26">
        <v>89</v>
      </c>
      <c r="D51" s="39" t="s">
        <v>51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2"/>
      <c r="U51" s="82"/>
      <c r="V51" s="82"/>
      <c r="W51" s="82"/>
      <c r="X51" s="84"/>
      <c r="Y51" s="84">
        <v>51</v>
      </c>
      <c r="Z51" s="84"/>
      <c r="AA51" s="84"/>
      <c r="AB51" s="84">
        <v>2</v>
      </c>
      <c r="AC51" s="84">
        <v>0</v>
      </c>
      <c r="AD51" s="88"/>
    </row>
    <row r="52" spans="1:30" ht="12.75" customHeight="1">
      <c r="A52"/>
      <c r="B52" s="141"/>
      <c r="C52" s="26" t="s">
        <v>76</v>
      </c>
      <c r="D52" s="39" t="s">
        <v>77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2"/>
      <c r="U52" s="82"/>
      <c r="V52" s="82"/>
      <c r="W52" s="82"/>
      <c r="X52" s="84"/>
      <c r="Y52" s="84">
        <v>48</v>
      </c>
      <c r="Z52" s="84"/>
      <c r="AA52" s="84">
        <v>38</v>
      </c>
      <c r="AB52" s="84"/>
      <c r="AC52" s="84"/>
      <c r="AD52" s="88"/>
    </row>
    <row r="53" spans="1:30" ht="12.75" customHeight="1">
      <c r="A53"/>
      <c r="B53" s="141"/>
      <c r="C53" s="26" t="s">
        <v>60</v>
      </c>
      <c r="D53" s="13" t="s">
        <v>61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2"/>
      <c r="U53" s="82"/>
      <c r="V53" s="82"/>
      <c r="W53" s="82"/>
      <c r="X53" s="84"/>
      <c r="Y53" s="84"/>
      <c r="Z53" s="84"/>
      <c r="AA53" s="84"/>
      <c r="AB53" s="84">
        <v>0</v>
      </c>
      <c r="AC53" s="84">
        <v>41</v>
      </c>
      <c r="AD53" s="88"/>
    </row>
    <row r="54" spans="1:30" ht="12.75" customHeight="1">
      <c r="A54"/>
      <c r="B54" s="141"/>
      <c r="C54" s="26" t="s">
        <v>231</v>
      </c>
      <c r="D54" s="39" t="s">
        <v>232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2"/>
      <c r="U54" s="82"/>
      <c r="V54" s="82"/>
      <c r="W54" s="82"/>
      <c r="X54" s="84"/>
      <c r="Y54" s="84">
        <v>1</v>
      </c>
      <c r="Z54" s="84"/>
      <c r="AA54" s="84"/>
      <c r="AB54" s="84"/>
      <c r="AC54" s="84"/>
      <c r="AD54" s="88"/>
    </row>
    <row r="55" spans="1:30" ht="12.75" customHeight="1">
      <c r="A55"/>
      <c r="B55" s="141"/>
      <c r="C55" s="26" t="s">
        <v>78</v>
      </c>
      <c r="D55" s="85" t="s">
        <v>79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2"/>
      <c r="U55" s="82"/>
      <c r="V55" s="82"/>
      <c r="W55" s="82"/>
      <c r="X55" s="84"/>
      <c r="Y55" s="84"/>
      <c r="Z55" s="84"/>
      <c r="AA55" s="84">
        <v>74</v>
      </c>
      <c r="AB55" s="84"/>
      <c r="AC55" s="84"/>
      <c r="AD55" s="88"/>
    </row>
    <row r="56" spans="1:30" ht="12.75" customHeight="1">
      <c r="A56"/>
      <c r="B56" s="141"/>
      <c r="C56" s="26" t="s">
        <v>233</v>
      </c>
      <c r="D56" s="39" t="s">
        <v>234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2"/>
      <c r="U56" s="82"/>
      <c r="V56" s="82"/>
      <c r="W56" s="82"/>
      <c r="X56" s="84"/>
      <c r="Y56" s="84"/>
      <c r="Z56" s="84">
        <v>40</v>
      </c>
      <c r="AA56" s="84"/>
      <c r="AB56" s="84"/>
      <c r="AC56" s="84"/>
      <c r="AD56" s="88"/>
    </row>
    <row r="57" spans="1:30" ht="12.75" customHeight="1">
      <c r="A57"/>
      <c r="B57" s="141"/>
      <c r="C57" s="26" t="s">
        <v>235</v>
      </c>
      <c r="D57" s="85" t="s">
        <v>236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2"/>
      <c r="U57" s="82"/>
      <c r="V57" s="82"/>
      <c r="W57" s="82"/>
      <c r="X57" s="84"/>
      <c r="Y57" s="84"/>
      <c r="Z57" s="84">
        <v>15</v>
      </c>
      <c r="AA57" s="84"/>
      <c r="AB57" s="84"/>
      <c r="AC57" s="84"/>
      <c r="AD57" s="88"/>
    </row>
    <row r="58" spans="1:30" ht="12.75" customHeight="1">
      <c r="A58"/>
      <c r="B58" s="141"/>
      <c r="C58" s="26" t="s">
        <v>54</v>
      </c>
      <c r="D58" s="37" t="s">
        <v>237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2"/>
      <c r="U58" s="82"/>
      <c r="V58" s="82"/>
      <c r="W58" s="82"/>
      <c r="X58" s="84"/>
      <c r="Y58" s="84"/>
      <c r="Z58" s="84">
        <v>31</v>
      </c>
      <c r="AA58" s="84">
        <v>40</v>
      </c>
      <c r="AB58" s="84">
        <v>0</v>
      </c>
      <c r="AC58" s="84">
        <v>166</v>
      </c>
      <c r="AD58" s="88"/>
    </row>
    <row r="59" spans="1:30" ht="12.75" customHeight="1">
      <c r="A59"/>
      <c r="B59" s="141"/>
      <c r="C59" s="26" t="s">
        <v>56</v>
      </c>
      <c r="D59" s="37" t="s">
        <v>238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2"/>
      <c r="U59" s="82"/>
      <c r="V59" s="82"/>
      <c r="W59" s="82"/>
      <c r="X59" s="84"/>
      <c r="Y59" s="84"/>
      <c r="Z59" s="84">
        <v>23</v>
      </c>
      <c r="AA59" s="84">
        <v>112</v>
      </c>
      <c r="AB59" s="84">
        <v>0</v>
      </c>
      <c r="AC59" s="84">
        <v>76</v>
      </c>
      <c r="AD59" s="88"/>
    </row>
    <row r="60" spans="2:29" ht="12.75" customHeight="1">
      <c r="B60" s="197" t="s">
        <v>9</v>
      </c>
      <c r="C60" s="198"/>
      <c r="D60" s="199"/>
      <c r="E60" s="97">
        <f aca="true" t="shared" si="0" ref="E60:Y60">SUM(E6:E54)</f>
        <v>1834</v>
      </c>
      <c r="F60" s="97">
        <f t="shared" si="0"/>
        <v>1229</v>
      </c>
      <c r="G60" s="97">
        <f t="shared" si="0"/>
        <v>1537</v>
      </c>
      <c r="H60" s="97">
        <f t="shared" si="0"/>
        <v>1195</v>
      </c>
      <c r="I60" s="97">
        <f t="shared" si="0"/>
        <v>1223</v>
      </c>
      <c r="J60" s="97">
        <f t="shared" si="0"/>
        <v>1282</v>
      </c>
      <c r="K60" s="97">
        <f t="shared" si="0"/>
        <v>2780</v>
      </c>
      <c r="L60" s="97">
        <f t="shared" si="0"/>
        <v>1944</v>
      </c>
      <c r="M60" s="97">
        <f t="shared" si="0"/>
        <v>3025</v>
      </c>
      <c r="N60" s="97">
        <f t="shared" si="0"/>
        <v>3646</v>
      </c>
      <c r="O60" s="97">
        <f t="shared" si="0"/>
        <v>2990</v>
      </c>
      <c r="P60" s="97">
        <f t="shared" si="0"/>
        <v>2893</v>
      </c>
      <c r="Q60" s="97">
        <f t="shared" si="0"/>
        <v>2575</v>
      </c>
      <c r="R60" s="97">
        <f t="shared" si="0"/>
        <v>3745</v>
      </c>
      <c r="S60" s="97">
        <f t="shared" si="0"/>
        <v>2792</v>
      </c>
      <c r="T60" s="97">
        <f t="shared" si="0"/>
        <v>3593</v>
      </c>
      <c r="U60" s="97">
        <f t="shared" si="0"/>
        <v>2864</v>
      </c>
      <c r="V60" s="97">
        <f t="shared" si="0"/>
        <v>3739</v>
      </c>
      <c r="W60" s="97">
        <f t="shared" si="0"/>
        <v>3244</v>
      </c>
      <c r="X60" s="97">
        <f t="shared" si="0"/>
        <v>3964</v>
      </c>
      <c r="Y60" s="97">
        <f t="shared" si="0"/>
        <v>3339</v>
      </c>
      <c r="Z60" s="97">
        <f>SUM(Z6:Z59)</f>
        <v>4646</v>
      </c>
      <c r="AA60" s="97">
        <f>SUM(AA6:AA59)</f>
        <v>3979</v>
      </c>
      <c r="AB60" s="97">
        <f>SUM(AB6:AB59)</f>
        <v>4327</v>
      </c>
      <c r="AC60" s="97">
        <f>SUM(AC6:AC59)</f>
        <v>3948</v>
      </c>
    </row>
    <row r="61" spans="2:29" ht="12.75" customHeight="1">
      <c r="B61" s="197" t="s">
        <v>239</v>
      </c>
      <c r="C61" s="198"/>
      <c r="D61" s="199"/>
      <c r="E61" s="190">
        <f>E60+F60</f>
        <v>3063</v>
      </c>
      <c r="F61" s="190"/>
      <c r="G61" s="190">
        <f>G60+H60</f>
        <v>2732</v>
      </c>
      <c r="H61" s="190"/>
      <c r="I61" s="190">
        <f>I60+J60</f>
        <v>2505</v>
      </c>
      <c r="J61" s="190"/>
      <c r="K61" s="190">
        <f>K60+L60</f>
        <v>4724</v>
      </c>
      <c r="L61" s="190"/>
      <c r="M61" s="97">
        <f>M60</f>
        <v>3025</v>
      </c>
      <c r="N61" s="190">
        <f>N60+O60</f>
        <v>6636</v>
      </c>
      <c r="O61" s="190"/>
      <c r="P61" s="190">
        <f>P60+Q60</f>
        <v>5468</v>
      </c>
      <c r="Q61" s="190"/>
      <c r="R61" s="190">
        <f>R60+S60</f>
        <v>6537</v>
      </c>
      <c r="S61" s="190"/>
      <c r="T61" s="190">
        <f>T60+U60</f>
        <v>6457</v>
      </c>
      <c r="U61" s="190"/>
      <c r="V61" s="190">
        <f>V60+W60</f>
        <v>6983</v>
      </c>
      <c r="W61" s="188"/>
      <c r="X61" s="190">
        <f>X60+Y60</f>
        <v>7303</v>
      </c>
      <c r="Y61" s="188"/>
      <c r="Z61" s="190">
        <f>Z60+AA60</f>
        <v>8625</v>
      </c>
      <c r="AA61" s="188"/>
      <c r="AB61" s="190">
        <f>AB60+AC60</f>
        <v>8275</v>
      </c>
      <c r="AC61" s="188"/>
    </row>
    <row r="62" spans="2:29" ht="12.75" customHeight="1">
      <c r="B62" s="197" t="s">
        <v>240</v>
      </c>
      <c r="C62" s="198"/>
      <c r="D62" s="199"/>
      <c r="E62" s="200">
        <f>(E61-1543)/1543</f>
        <v>0.9850939727802981</v>
      </c>
      <c r="F62" s="200"/>
      <c r="G62" s="200">
        <f>(G61-E61)/E61</f>
        <v>-0.10806398955272609</v>
      </c>
      <c r="H62" s="200"/>
      <c r="I62" s="200">
        <f>(I61-G61)/G61</f>
        <v>-0.08308931185944363</v>
      </c>
      <c r="J62" s="200"/>
      <c r="K62" s="200">
        <f>(K61-I61)/I61</f>
        <v>0.8858283433133732</v>
      </c>
      <c r="L62" s="200"/>
      <c r="M62" s="98">
        <f>(M61-K61)/K61</f>
        <v>-0.3596528365791702</v>
      </c>
      <c r="N62" s="200">
        <f>(N61-M61)/M61</f>
        <v>1.1937190082644629</v>
      </c>
      <c r="O62" s="200"/>
      <c r="P62" s="200">
        <f>(P61-N61)/N61</f>
        <v>-0.17600964436407474</v>
      </c>
      <c r="Q62" s="200"/>
      <c r="R62" s="200">
        <f>(R61-P61)/P61</f>
        <v>0.19550109729334308</v>
      </c>
      <c r="S62" s="200"/>
      <c r="T62" s="201">
        <f>(T61-R61)/R61</f>
        <v>-0.012238029677221967</v>
      </c>
      <c r="U62" s="201"/>
      <c r="V62" s="201">
        <f>(V61-T61)/T61</f>
        <v>0.08146197924732848</v>
      </c>
      <c r="W62" s="201"/>
      <c r="X62" s="201">
        <f>(X61-V61)/V61</f>
        <v>0.045825576399828157</v>
      </c>
      <c r="Y62" s="201"/>
      <c r="Z62" s="201">
        <f>(Z61-X61)/X61</f>
        <v>0.1810214980145146</v>
      </c>
      <c r="AA62" s="201"/>
      <c r="AB62" s="201">
        <f>(AB61-Z61)/Z61</f>
        <v>-0.04057971014492753</v>
      </c>
      <c r="AC62" s="201"/>
    </row>
    <row r="63" ht="12.75" customHeight="1"/>
    <row r="64" ht="12.75" customHeight="1">
      <c r="B64" s="87" t="s">
        <v>241</v>
      </c>
    </row>
    <row r="65" spans="7:9" ht="12.75" customHeight="1">
      <c r="G65"/>
      <c r="H65"/>
      <c r="I65"/>
    </row>
    <row r="66" spans="7:9" ht="12.75" customHeight="1">
      <c r="G66"/>
      <c r="H66"/>
      <c r="I66"/>
    </row>
    <row r="67" spans="7:9" ht="12.75" customHeight="1">
      <c r="G67"/>
      <c r="H67"/>
      <c r="I67"/>
    </row>
    <row r="68" spans="7:9" ht="12.75" customHeight="1">
      <c r="G68"/>
      <c r="H68"/>
      <c r="I68"/>
    </row>
    <row r="69" spans="7:9" ht="12.75" customHeight="1">
      <c r="G69"/>
      <c r="H69"/>
      <c r="I69"/>
    </row>
    <row r="70" spans="7:9" ht="12.75" customHeight="1">
      <c r="G70"/>
      <c r="H70"/>
      <c r="I70"/>
    </row>
    <row r="71" spans="7:9" ht="12.75" customHeight="1">
      <c r="G71"/>
      <c r="H71"/>
      <c r="I71"/>
    </row>
    <row r="72" spans="7:9" ht="12.75" customHeight="1" hidden="1">
      <c r="G72"/>
      <c r="H72"/>
      <c r="I72"/>
    </row>
    <row r="73" spans="7:9" ht="12.75" customHeight="1" hidden="1">
      <c r="G73"/>
      <c r="H73"/>
      <c r="I73"/>
    </row>
    <row r="74" spans="7:9" ht="12.75" customHeight="1" hidden="1">
      <c r="G74"/>
      <c r="H74"/>
      <c r="I74"/>
    </row>
    <row r="75" spans="7:9" ht="12.75" customHeight="1" hidden="1">
      <c r="G75"/>
      <c r="H75"/>
      <c r="I75"/>
    </row>
    <row r="76" spans="7:9" ht="12.75" customHeight="1" hidden="1">
      <c r="G76"/>
      <c r="H76"/>
      <c r="I76"/>
    </row>
    <row r="77" spans="7:9" ht="12.75" customHeight="1" hidden="1">
      <c r="G77"/>
      <c r="H77"/>
      <c r="I77"/>
    </row>
    <row r="78" spans="7:9" ht="12.75" customHeight="1" hidden="1">
      <c r="G78"/>
      <c r="H78"/>
      <c r="I78"/>
    </row>
    <row r="79" spans="7:9" ht="12.75" customHeight="1" hidden="1">
      <c r="G79"/>
      <c r="H79"/>
      <c r="I79"/>
    </row>
    <row r="80" spans="7:9" ht="12.75" customHeight="1" hidden="1">
      <c r="G80"/>
      <c r="H80"/>
      <c r="I80"/>
    </row>
    <row r="81" spans="7:9" ht="12.75" customHeight="1" hidden="1">
      <c r="G81"/>
      <c r="H81"/>
      <c r="I81"/>
    </row>
    <row r="82" spans="7:9" ht="12.75" customHeight="1" hidden="1">
      <c r="G82"/>
      <c r="H82"/>
      <c r="I82"/>
    </row>
    <row r="83" spans="7:9" ht="12.75" customHeight="1" hidden="1">
      <c r="G83"/>
      <c r="H83"/>
      <c r="I83"/>
    </row>
    <row r="84" spans="7:9" ht="12.75" customHeight="1" hidden="1">
      <c r="G84"/>
      <c r="H84"/>
      <c r="I84"/>
    </row>
    <row r="85" spans="7:9" ht="12.75" customHeight="1" hidden="1">
      <c r="G85"/>
      <c r="H85"/>
      <c r="I85"/>
    </row>
    <row r="86" spans="7:9" ht="12.75" customHeight="1" hidden="1">
      <c r="G86"/>
      <c r="H86"/>
      <c r="I86"/>
    </row>
    <row r="87" spans="7:9" ht="12.75" customHeight="1" hidden="1">
      <c r="G87"/>
      <c r="H87"/>
      <c r="I87"/>
    </row>
    <row r="88" spans="7:9" ht="12.75" customHeight="1" hidden="1">
      <c r="G88"/>
      <c r="H88"/>
      <c r="I88"/>
    </row>
    <row r="89" spans="7:9" ht="12.75" customHeight="1" hidden="1">
      <c r="G89"/>
      <c r="H89"/>
      <c r="I89"/>
    </row>
  </sheetData>
  <sheetProtection password="CD78" sheet="1" objects="1" scenarios="1"/>
  <mergeCells count="51">
    <mergeCell ref="AB62:AC62"/>
    <mergeCell ref="P62:Q62"/>
    <mergeCell ref="R62:S62"/>
    <mergeCell ref="T62:U62"/>
    <mergeCell ref="V62:W62"/>
    <mergeCell ref="X62:Y62"/>
    <mergeCell ref="Z62:AA62"/>
    <mergeCell ref="V61:W61"/>
    <mergeCell ref="X61:Y61"/>
    <mergeCell ref="Z61:AA61"/>
    <mergeCell ref="AB61:AC61"/>
    <mergeCell ref="B62:D62"/>
    <mergeCell ref="E62:F62"/>
    <mergeCell ref="G62:H62"/>
    <mergeCell ref="I62:J62"/>
    <mergeCell ref="K62:L62"/>
    <mergeCell ref="N62:O62"/>
    <mergeCell ref="I61:J61"/>
    <mergeCell ref="K61:L61"/>
    <mergeCell ref="N61:O61"/>
    <mergeCell ref="P61:Q61"/>
    <mergeCell ref="R61:S61"/>
    <mergeCell ref="T61:U61"/>
    <mergeCell ref="G61:H61"/>
    <mergeCell ref="B6:B12"/>
    <mergeCell ref="B13:B15"/>
    <mergeCell ref="B17:B27"/>
    <mergeCell ref="B28:B32"/>
    <mergeCell ref="B33:B37"/>
    <mergeCell ref="B38:B40"/>
    <mergeCell ref="B41:B42"/>
    <mergeCell ref="B43:B59"/>
    <mergeCell ref="B60:D60"/>
    <mergeCell ref="B61:D61"/>
    <mergeCell ref="E61:F61"/>
    <mergeCell ref="AB4:AC4"/>
    <mergeCell ref="B2:AC2"/>
    <mergeCell ref="B4:B5"/>
    <mergeCell ref="C4:C5"/>
    <mergeCell ref="D4:D5"/>
    <mergeCell ref="E4:F4"/>
    <mergeCell ref="G4:H4"/>
    <mergeCell ref="I4:J4"/>
    <mergeCell ref="K4:L4"/>
    <mergeCell ref="N4:O4"/>
    <mergeCell ref="P4:Q4"/>
    <mergeCell ref="R4:S4"/>
    <mergeCell ref="T4:U4"/>
    <mergeCell ref="V4:W4"/>
    <mergeCell ref="X4:Y4"/>
    <mergeCell ref="Z4:AA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2011-05-27T22:09:25Z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