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80" windowHeight="7815" activeTab="0"/>
  </bookViews>
  <sheets>
    <sheet name="Contenido" sheetId="1" r:id="rId1"/>
    <sheet name="RE-01" sheetId="2" r:id="rId2"/>
    <sheet name="RE-011" sheetId="3" r:id="rId3"/>
    <sheet name="RE-012" sheetId="4" r:id="rId4"/>
    <sheet name="RE-02" sheetId="5" r:id="rId5"/>
    <sheet name="RE-03" sheetId="6" r:id="rId6"/>
    <sheet name="RE-04" sheetId="7" r:id="rId7"/>
    <sheet name="RE-05" sheetId="8" r:id="rId8"/>
    <sheet name="RE-06" sheetId="9" r:id="rId9"/>
    <sheet name="RE-07" sheetId="10" r:id="rId10"/>
    <sheet name="RE-08" sheetId="11" r:id="rId11"/>
    <sheet name="RE-09" sheetId="12" r:id="rId12"/>
    <sheet name="RE-10" sheetId="13" r:id="rId13"/>
    <sheet name="RE-11" sheetId="14" r:id="rId14"/>
    <sheet name="RE-12" sheetId="15" r:id="rId15"/>
    <sheet name="RE-13" sheetId="16" r:id="rId16"/>
    <sheet name="RE-14" sheetId="17" r:id="rId17"/>
    <sheet name="RE-15" sheetId="18" r:id="rId18"/>
  </sheets>
  <definedNames>
    <definedName name="_Toc207008504" localSheetId="9">'RE-07'!#REF!</definedName>
    <definedName name="_Toc283201073" localSheetId="7">'RE-05'!#REF!</definedName>
    <definedName name="_Toc283201078" localSheetId="12">'RE-10'!$B$2</definedName>
  </definedNames>
  <calcPr fullCalcOnLoad="1"/>
</workbook>
</file>

<file path=xl/sharedStrings.xml><?xml version="1.0" encoding="utf-8"?>
<sst xmlns="http://schemas.openxmlformats.org/spreadsheetml/2006/main" count="407" uniqueCount="291">
  <si>
    <t>PROMEDIO DE VALORES DE MATRÍCULA DE PROGRAMAS SUBSIDIADOS 2010</t>
  </si>
  <si>
    <t>CAPÍTULO 8</t>
  </si>
  <si>
    <t>RECURSOS ECONÓMICOS</t>
  </si>
  <si>
    <t>DISTRIBUCIÓN DE PRESUPUESTO - ASIGNACIÓN A FACULTADES (2008-2010)</t>
  </si>
  <si>
    <t>ESTRUCTURA DEL PERSONAL DOCENTE SEGÚN TIEMPO DE DEDICACIÓN 2010</t>
  </si>
  <si>
    <t>PORCENTAJE RECURSOS APLICADOS A PERSONAL ADMINISTRATIVO Y DOCENTE 2010</t>
  </si>
  <si>
    <t>INVERSIÓN FÍSICA Y TECNOLÓGICA (2006-2010)</t>
  </si>
  <si>
    <t>EFICIENCIA Y PRODUCTIVIDAD DE LA INVESTIGACIÓN (2006-2010)</t>
  </si>
  <si>
    <t>GENERACIÓN DE INGRESOS PROPIOS (2006-2010)</t>
  </si>
  <si>
    <t>TARIFAS DE MATRÍCULA UTP POR ESTRATO SOCIOECONÓMICO SEGÚN ORIGEN DEL COLEGIO 2010</t>
  </si>
  <si>
    <t>INCENTIVOS AÑO 2010</t>
  </si>
  <si>
    <t>INVERSIÓN EN MEDIO AMBIENTE Y DESARROLLO SOSTENIBLE 2010</t>
  </si>
  <si>
    <t>Monto de recursos aplicados al personal docente de Tiempo completo</t>
  </si>
  <si>
    <t>Monto de recursos aplicados al personal docente de Medio tiempo</t>
  </si>
  <si>
    <t>Montos totales para pago de docentes</t>
  </si>
  <si>
    <t>CONCEPTO</t>
  </si>
  <si>
    <t>MONTOS DE RECURSOS</t>
  </si>
  <si>
    <t>N° PERSONAS</t>
  </si>
  <si>
    <t>MONTOS TOTALES PARA PAGO DE DOCENTES</t>
  </si>
  <si>
    <r>
      <rPr>
        <b/>
        <sz val="10"/>
        <color indexed="8"/>
        <rFont val="Calibri"/>
        <family val="2"/>
      </rPr>
      <t xml:space="preserve">Fuente: </t>
    </r>
    <r>
      <rPr>
        <sz val="10"/>
        <color indexed="8"/>
        <rFont val="Calibri"/>
        <family val="2"/>
      </rPr>
      <t>Vicerrectoría Administrativa</t>
    </r>
  </si>
  <si>
    <t>No de personas dedicadas a lo administrativo</t>
  </si>
  <si>
    <t>INDICADOR</t>
  </si>
  <si>
    <t>TOTAL DE PERSONAL</t>
  </si>
  <si>
    <t>Monto total del presupuesto</t>
  </si>
  <si>
    <t>Montos de recursos aplicados a inversión (física y tecnológica)</t>
  </si>
  <si>
    <t>Monto de recursos ejecutados en investigación</t>
  </si>
  <si>
    <t>Monto de recursos apropiados</t>
  </si>
  <si>
    <t>Rentas Propias</t>
  </si>
  <si>
    <t>TOTAL INGRESOS</t>
  </si>
  <si>
    <t>Estrato I</t>
  </si>
  <si>
    <t>Estrato II</t>
  </si>
  <si>
    <t>Estrato III</t>
  </si>
  <si>
    <t>Estrato IV</t>
  </si>
  <si>
    <t>Estrato V</t>
  </si>
  <si>
    <t>Estrato VI</t>
  </si>
  <si>
    <t>CÓDIGO</t>
  </si>
  <si>
    <t>ESTRATO</t>
  </si>
  <si>
    <t>Bajo-Bajo</t>
  </si>
  <si>
    <t>Bajo</t>
  </si>
  <si>
    <t>Medio-Bajo</t>
  </si>
  <si>
    <t>Medio</t>
  </si>
  <si>
    <t>Medio-Alto</t>
  </si>
  <si>
    <t>Alto</t>
  </si>
  <si>
    <t>TARIFA MÍNIMA
COLEGIO  PÚBLICO</t>
  </si>
  <si>
    <t>TARIFA MÍNIMA
COLEGIO PRIVADO</t>
  </si>
  <si>
    <r>
      <t>Nota:</t>
    </r>
    <r>
      <rPr>
        <sz val="10"/>
        <color indexed="8"/>
        <rFont val="Calibri"/>
        <family val="2"/>
      </rPr>
      <t xml:space="preserve"> Acuerdo No. 21 del 19 de septiembre de 2003, por medio de la cual se expiden normas para la liquidación de matriculas en los programas de pregrado, articulo segundo: para liquidar los derechos de matrícula con base en los documentos descritos en el artículo anterior se utilizará la siguiente tabla en porcentajes de SMMLV.</t>
    </r>
  </si>
  <si>
    <t>COLEGIO PÚBLICO
% SMMLV</t>
  </si>
  <si>
    <t>COLEGIO PRIVADO
% SMMLV</t>
  </si>
  <si>
    <t>TOTAL
ESTUDIANTES
BECADOS</t>
  </si>
  <si>
    <t>% ESTUDIANTES
BECADOS POR
ESTRATO</t>
  </si>
  <si>
    <t>TOTAL
SUBSIDIOS
EN DINERO</t>
  </si>
  <si>
    <t>% SUBSIDIOS
EN DINERO
POR ESTRATO</t>
  </si>
  <si>
    <t>Estudiantes de Intercambio</t>
  </si>
  <si>
    <t xml:space="preserve">ESTRATO </t>
  </si>
  <si>
    <t>TOTAL</t>
  </si>
  <si>
    <r>
      <rPr>
        <b/>
        <sz val="10"/>
        <color indexed="8"/>
        <rFont val="Calibri"/>
        <family val="2"/>
      </rPr>
      <t>Nota:</t>
    </r>
    <r>
      <rPr>
        <sz val="10"/>
        <color indexed="8"/>
        <rFont val="Calibri"/>
        <family val="2"/>
      </rPr>
      <t xml:space="preserve"> Resolución 657 del 1 de abril de 2002, por medio de la cual se adopta un procedimiento especial de matrícula financiera por un programa de bienestar universitario, artículo primero: Una vez expirado el plazo previsto en el calendario académico para realizar la matrícula financiera, la sección de Bienestar Universitario evaluará las condiciones económicas que impidieron la matrícula financiera para los estudiantes de los estratos uno y dos y recomendara, si fuere el caso, el otorgamiento del subsidio de matrícula hasta por un ciento por ciento del valor liquidado.</t>
    </r>
  </si>
  <si>
    <r>
      <rPr>
        <b/>
        <sz val="10"/>
        <color indexed="8"/>
        <rFont val="Calibri"/>
        <family val="2"/>
      </rPr>
      <t xml:space="preserve">Fuente: </t>
    </r>
    <r>
      <rPr>
        <sz val="10"/>
        <color indexed="8"/>
        <rFont val="Calibri"/>
        <family val="2"/>
      </rPr>
      <t>División Financiera y Jardín Botánico</t>
    </r>
  </si>
  <si>
    <t>ACCIONES</t>
  </si>
  <si>
    <t>APROPIACIÓN DEFINITIVA</t>
  </si>
  <si>
    <t xml:space="preserve">PAGO DE LO COMPROMETIDO </t>
  </si>
  <si>
    <t>Operacionalización del jardín botánico</t>
  </si>
  <si>
    <t>Operacionalización, vivero, educación ambiental,  y manejo de espacios del Jardín Botánico</t>
  </si>
  <si>
    <t>Operacionalización vivero forestal</t>
  </si>
  <si>
    <t xml:space="preserve">Obras de infraestructura física y comunicación en la universidad </t>
  </si>
  <si>
    <t>Manejo de la planta de tratamiento de aguas residuales</t>
  </si>
  <si>
    <t>Ornato (jardinería y mantenimiento zonas verdes)</t>
  </si>
  <si>
    <t>Manejo arbóreo</t>
  </si>
  <si>
    <t>Proyectos de investigación con inversión UTP</t>
  </si>
  <si>
    <t>Programa UTP recicla</t>
  </si>
  <si>
    <t>Proyecto entórnate con la UTP (gestión ambiental)</t>
  </si>
  <si>
    <t>Montos de recursos asignados programas para contrarrestar impactos de actividades generadoras de riesgos ambientales.</t>
  </si>
  <si>
    <t>EJECUCION PRESUPUESTAL DESTINADA AL MEDIO AMBIENTE (EN MILLONES DE PESOS)</t>
  </si>
  <si>
    <t>BOLETÍN ESTADÍSTICO 2010</t>
  </si>
  <si>
    <t xml:space="preserve">MATRÍCULA DE HONOR                 </t>
  </si>
  <si>
    <t>N° ESTUDIANTES
BECADOS</t>
  </si>
  <si>
    <t>TOTAL SUBSIDIOS DE DINERO</t>
  </si>
  <si>
    <t>APOYO MATRÍCULA FONDO UTP</t>
  </si>
  <si>
    <t>BONO DE MATRÍCULA</t>
  </si>
  <si>
    <t>SUBSIDIO DE TRANSPORTE</t>
  </si>
  <si>
    <t>RELIQUIDACIÓN DE MATRÍCULA</t>
  </si>
  <si>
    <t>BONO ALIMENTICIO</t>
  </si>
  <si>
    <t>MONITORIA SOCIAL</t>
  </si>
  <si>
    <t>TOTAL SUBSIDIOS
DE DINERO</t>
  </si>
  <si>
    <r>
      <t xml:space="preserve">INCENTIVOS 2010
</t>
    </r>
    <r>
      <rPr>
        <sz val="12"/>
        <rFont val="Calibri"/>
        <family val="2"/>
      </rPr>
      <t>IDENTIFICAR LOS MECANISMOS INSTITUCIONALES DE DISCRIMINACIÓN POSITIVA QUE FACILITAN LA PERMANENCIA DE ESTUDIANTES DE MENORES RECURSOS EN LA ENTIDAD DE ACUERDO CON LA ESTRUCTURA DE BECAS Y SUBSIDIOS</t>
    </r>
  </si>
  <si>
    <t>COMPROMETIDO
EN EL PERIODO</t>
  </si>
  <si>
    <t>DESCRIPCIÓN</t>
  </si>
  <si>
    <t>PRESUPUESTO 2006</t>
  </si>
  <si>
    <t>PRESUPUESTO 2007</t>
  </si>
  <si>
    <t>PRESUPUESTO 2008</t>
  </si>
  <si>
    <t>PRESUPUESTO 2009</t>
  </si>
  <si>
    <t>PRESUPUESTO 2010</t>
  </si>
  <si>
    <t>Servicios Personales</t>
  </si>
  <si>
    <t>Gastos Generales</t>
  </si>
  <si>
    <t>Transferencias</t>
  </si>
  <si>
    <t>Operación Comercial</t>
  </si>
  <si>
    <t>Inversión</t>
  </si>
  <si>
    <t>TOTALES</t>
  </si>
  <si>
    <t>PRESUPUESTO INSTITUCIONAL</t>
  </si>
  <si>
    <t>TOTAL FUNCIONAMIENTO</t>
  </si>
  <si>
    <t>DISTRUBUCIÓN DE PRESUPUESTO (2006-2010)</t>
  </si>
  <si>
    <t>DISTRIBUCIÓN DE PRESUPUESTO (2006-2010)</t>
  </si>
  <si>
    <t>EJECUCION 2006</t>
  </si>
  <si>
    <t>%</t>
  </si>
  <si>
    <t>EJECUCION 2007</t>
  </si>
  <si>
    <t>EJECUCION 2008</t>
  </si>
  <si>
    <t>EJECUCION 2009</t>
  </si>
  <si>
    <t>EJECUCION 2010</t>
  </si>
  <si>
    <t>Funcionamiento</t>
  </si>
  <si>
    <t>PORCENTAJE DE EJECUCIÓN DE GASTOS QUE SE DEDICAN A FUNCIONAMIENTO E INVERSIÓN (2006-2010)</t>
  </si>
  <si>
    <t>EJECUCIÓN PRESUPUESTAL DE GASTOS</t>
  </si>
  <si>
    <t>Restauración Planta Física</t>
  </si>
  <si>
    <t>Impulso a las Investigaciones</t>
  </si>
  <si>
    <t>Modernización Tecnológica</t>
  </si>
  <si>
    <t>Dotación Laboratorios y Talleres</t>
  </si>
  <si>
    <t>Capacitación Postgraduada</t>
  </si>
  <si>
    <t>Objetivo 1: Desarrollo Institucional</t>
  </si>
  <si>
    <t>Desarrollo Tecnológico y de Comunicaciones</t>
  </si>
  <si>
    <t>Desarrollo Humano y Organizacional</t>
  </si>
  <si>
    <t>Desarrollo Físico Sostenible</t>
  </si>
  <si>
    <t>Objetivo 2: Cobertura con Calidad</t>
  </si>
  <si>
    <t xml:space="preserve">Educabilidad </t>
  </si>
  <si>
    <t>Aprendibilidad</t>
  </si>
  <si>
    <t>Educatividad</t>
  </si>
  <si>
    <t xml:space="preserve">Enseñabilidad </t>
  </si>
  <si>
    <t>Cobertura</t>
  </si>
  <si>
    <t>Objetivo 4: Investigación, Innovación y Extensión</t>
  </si>
  <si>
    <t>Convocatorias</t>
  </si>
  <si>
    <t>Universidad Empresa Estado</t>
  </si>
  <si>
    <t>Políticas de Fomento</t>
  </si>
  <si>
    <t>Objetivo 5: Internacionalización de la UTP</t>
  </si>
  <si>
    <t>Movilidad</t>
  </si>
  <si>
    <t>Doble Titulación</t>
  </si>
  <si>
    <t>Bilinguismo</t>
  </si>
  <si>
    <t>Objetivo 6: Impacto Regional</t>
  </si>
  <si>
    <t>Red de Observatorios Regional</t>
  </si>
  <si>
    <t>Política de Impacto Regional</t>
  </si>
  <si>
    <t>Paisaje Cultural Cafetero</t>
  </si>
  <si>
    <t>Agenda Ecorregión</t>
  </si>
  <si>
    <t>Objetivo 7: Alianzas Estratégicas</t>
  </si>
  <si>
    <t>Aprestamiento Institucional</t>
  </si>
  <si>
    <t>Vigilancia e Inteligencia Competitiva</t>
  </si>
  <si>
    <t>Mercadeo Social</t>
  </si>
  <si>
    <t>TOTAL PLAN DE DESARROLLO</t>
  </si>
  <si>
    <t>EJECUCIÓN DE GASTOS EN INVERSIÓN (2006-2010)</t>
  </si>
  <si>
    <t>EJECUCIÓN PRESUPUESTAL DE GASTOS DESTINADOS A INVERSIÓN</t>
  </si>
  <si>
    <r>
      <rPr>
        <b/>
        <sz val="9"/>
        <color indexed="8"/>
        <rFont val="Calibri"/>
        <family val="2"/>
      </rPr>
      <t>Nota:</t>
    </r>
    <r>
      <rPr>
        <sz val="9"/>
        <color indexed="8"/>
        <rFont val="Calibri"/>
        <family val="2"/>
      </rPr>
      <t xml:space="preserve"> Desde la vigencia 2009, los recursos destinados a Inversión financian los proyectos del Plan de Desarrollo Institucional de la siguiente manera: </t>
    </r>
  </si>
  <si>
    <t>DENOMINACIÓN</t>
  </si>
  <si>
    <t>EJECUCIÓN DE GASTOS EN INVERSIÓN (2006-2008)</t>
  </si>
  <si>
    <t>EJECUCIÓN DE GASTOS EN INVERSIÓN (2009-2010)</t>
  </si>
  <si>
    <t>VALOR ASIGNADO
VIGENCIA 2009</t>
  </si>
  <si>
    <t>VALOR ASIGNADO
VIGENCIA 2010</t>
  </si>
  <si>
    <t>(Millones de pesos)</t>
  </si>
  <si>
    <t>Docencia</t>
  </si>
  <si>
    <t>Investigación</t>
  </si>
  <si>
    <t>Extensión</t>
  </si>
  <si>
    <t>SUB TOTAL FUNCIONES MISIONALES</t>
  </si>
  <si>
    <t>Planta Física</t>
  </si>
  <si>
    <t>TOTAL EJECUCIÓN</t>
  </si>
  <si>
    <t>FUNCIONES MISIONALES</t>
  </si>
  <si>
    <t>EJECUCIÓN DE GASTOS DE ACUERDO CON LAS FUNCIONES MISIONALES  (2006-2010)</t>
  </si>
  <si>
    <t>EJECUCIÓN DE GASTOS DE ACUERDO CON LAS FUNCIONES MISIONALES (2006-2010)</t>
  </si>
  <si>
    <t>Técnico Profesional en Procesos del Turismo Sostenible (por ciclos propedéuticos)</t>
  </si>
  <si>
    <t>Licenciatura en Música</t>
  </si>
  <si>
    <t>Licenciatura en Artes Visuales</t>
  </si>
  <si>
    <t>Licenciatura en Comunicación e Informática Educativa</t>
  </si>
  <si>
    <t>Licenciatura en Matemáticas y Física</t>
  </si>
  <si>
    <t>Licenciatura en Español y Literatura (Nocturno)</t>
  </si>
  <si>
    <t>Ingeniería Eléctrica</t>
  </si>
  <si>
    <t>Ingeniería Industrial</t>
  </si>
  <si>
    <t>Ingeniería Mecánica</t>
  </si>
  <si>
    <t>Química Industrial</t>
  </si>
  <si>
    <t>Licenciatura en Etnoeducación y Desarrollo Comunitario</t>
  </si>
  <si>
    <t>Tecnología Eléctrica</t>
  </si>
  <si>
    <t>Tecnología Industrial</t>
  </si>
  <si>
    <t>Tecnología Mecánica</t>
  </si>
  <si>
    <t>Tecnología Química</t>
  </si>
  <si>
    <t>Administración del Medio Ambiente</t>
  </si>
  <si>
    <t>Ingeniería de Sistemas y Computación</t>
  </si>
  <si>
    <t>Medicina</t>
  </si>
  <si>
    <t>Ciencias del Deporte y la Recreación</t>
  </si>
  <si>
    <t>Licenciatura en Pedagogía Infantil</t>
  </si>
  <si>
    <t>Ingeniería Física</t>
  </si>
  <si>
    <t>Ingeniería Electrónica (Nocturno)</t>
  </si>
  <si>
    <t>Ingeniería de Sistemas y Computación (Nocturno)</t>
  </si>
  <si>
    <t>Ingeniería Industrial (Nocturno)</t>
  </si>
  <si>
    <t>Ingeniería Mecánica (Nocturno)</t>
  </si>
  <si>
    <t>Administración Industrial</t>
  </si>
  <si>
    <t>Licenciatura en Filosofía (Nocturno)</t>
  </si>
  <si>
    <t>Licenciatura en la Enseñanza de la Lengua Inglesa</t>
  </si>
  <si>
    <t>Técnico Profesional en Mecatrónica (por ciclos propedéuticos)</t>
  </si>
  <si>
    <t>Tecnología en Mecatrónica (por ciclos propedéuticos)</t>
  </si>
  <si>
    <t>Ingeniería en Mecatrónica (por ciclos propedéuticos)</t>
  </si>
  <si>
    <t>Fisioterapia y Kinesiología</t>
  </si>
  <si>
    <t>Medicina Veterinaria y Zootecnia</t>
  </si>
  <si>
    <t>Tecnología en Atención Prehospitalaria</t>
  </si>
  <si>
    <t>FACULTAD</t>
  </si>
  <si>
    <t>COD</t>
  </si>
  <si>
    <t>PROGRAMA</t>
  </si>
  <si>
    <t>Bellas Artes y Humanidades</t>
  </si>
  <si>
    <t>Licenciatura en Artes Plásticas *</t>
  </si>
  <si>
    <t>Licenciatura en Filosofía (Diurno) *</t>
  </si>
  <si>
    <t>Ciencias Ambientales</t>
  </si>
  <si>
    <t>AG</t>
  </si>
  <si>
    <t>Ciencias Básicas</t>
  </si>
  <si>
    <t>Ciencias de la Educación</t>
  </si>
  <si>
    <t>Licenciatura en Español y Comunicación Audiovisual *</t>
  </si>
  <si>
    <t>Ciencias de la Salud</t>
  </si>
  <si>
    <t>Ingenierías Eléctrica, Electrónica, Física y Ciencias de la Computación</t>
  </si>
  <si>
    <t>Tecnologías</t>
  </si>
  <si>
    <t>Química Industrial (Profesionalización) *</t>
  </si>
  <si>
    <t>I SEMESTRE</t>
  </si>
  <si>
    <t>II SEMESTRE</t>
  </si>
  <si>
    <t>NÚMERO DE
ESTUDIANTES</t>
  </si>
  <si>
    <t>VALOR
MATRÍCULA</t>
  </si>
  <si>
    <t>PROMEDIO VALOR
MATRÍCULA</t>
  </si>
  <si>
    <t>PROMEDIO DE VALORES DE MATRÍCULA POR PROGRAMAS ACADÉMICOS 2010</t>
  </si>
  <si>
    <t>* Programas que no se ofrecen, la población estudiantil está terminando su proceso de formación de la última cohorte (egresados.)</t>
  </si>
  <si>
    <t>PROMEDIO DE VALORES DE MATRÍCULA DE PROGRAMAS NO SUBSIDIADOS 2010</t>
  </si>
  <si>
    <t>- No se tiene disponible el recaudo por semestre de los Programas en CERES.
- Los programas en extensión en San Andrés Islas son ofrecidos en convenio con el INFOTEP; el INFOTEP estipula el valor de matrícula y del recaudo envía el porcentaje pactado en el convenio a la UTP</t>
  </si>
  <si>
    <t>VIGENCIA 2008</t>
  </si>
  <si>
    <t>VIGENCIA 2009</t>
  </si>
  <si>
    <t>CAPACITACIÓN</t>
  </si>
  <si>
    <t>VIATICOS</t>
  </si>
  <si>
    <t>Apoyo Académico</t>
  </si>
  <si>
    <t>Facultad de Bellas Artes y Humanidades</t>
  </si>
  <si>
    <t>Facultad de Ciencias Ambientales</t>
  </si>
  <si>
    <t>Facultad de Ciencias Básicas</t>
  </si>
  <si>
    <t>Facultad de Ciencias de la Educación</t>
  </si>
  <si>
    <t>Facultad de Ciencias de la Salud</t>
  </si>
  <si>
    <t>Facultad de Ingeniería Industrial</t>
  </si>
  <si>
    <t>Facultad de Ingeniería Mecánica</t>
  </si>
  <si>
    <t>Facultad de Tecnologías</t>
  </si>
  <si>
    <t>VIGENCIA 2010</t>
  </si>
  <si>
    <t>Facultad de Ingenierías Eléctrica, Electrónica, Física y Ciencias de la Computación</t>
  </si>
  <si>
    <t>COMPRA DE EQUIPO</t>
  </si>
  <si>
    <t>EJECUCIÓN DE GASTOS  EN PROYECTOS POR OPERACIÓN COMERCIAL Y CONVOCATORIA PARCE (2006-2010)</t>
  </si>
  <si>
    <t>GESTIÓN DE PROYECTOS</t>
  </si>
  <si>
    <t>Pregrado</t>
  </si>
  <si>
    <t>Postgrado</t>
  </si>
  <si>
    <t>Educación no formal</t>
  </si>
  <si>
    <t>Servicios de extensión</t>
  </si>
  <si>
    <t>Consultoría Profesional</t>
  </si>
  <si>
    <t>Gestión Tecnológica</t>
  </si>
  <si>
    <t>Otros Servicios</t>
  </si>
  <si>
    <t>Proyectos Especiales de Docencia</t>
  </si>
  <si>
    <t xml:space="preserve">Proyectos Especiales de Investigación </t>
  </si>
  <si>
    <t>Proyectos Especiales de Extensión</t>
  </si>
  <si>
    <t>Proyectos PARCE</t>
  </si>
  <si>
    <t>EJECUCIÓN 2006</t>
  </si>
  <si>
    <t>EJECUCIÓN 2007</t>
  </si>
  <si>
    <t>EJECUCIÓN 2008</t>
  </si>
  <si>
    <t>EJECUCIÓN 2009</t>
  </si>
  <si>
    <t>EJECUCIÓN 2010</t>
  </si>
  <si>
    <t>TOTAL PROYECTOS DE OPERACIÓN COMERCIAL</t>
  </si>
  <si>
    <t>SUB TOTAL PROYECTOS DE DOCENCIA</t>
  </si>
  <si>
    <t>SUB TOTAL PROYECTOS DE INVESTIGACIÓN</t>
  </si>
  <si>
    <t>SUB TOTAL PROYECTOS DE EXTENSIÓN</t>
  </si>
  <si>
    <t>CONVOCATORIA DE ACTUALIZACIÓN Y REPOSICIÓN DE EQUIPOS (PARCE)</t>
  </si>
  <si>
    <t>TOTAL EJECUCIÓN POR TIPO DE PROYECTOS</t>
  </si>
  <si>
    <t>N° PROYECTOS 2006</t>
  </si>
  <si>
    <t>N° PROYECTOS 2007</t>
  </si>
  <si>
    <t>N° PROYECTOS 2008</t>
  </si>
  <si>
    <t>N° PROYECTOS 2009</t>
  </si>
  <si>
    <t>N° PROYECTOS 2010</t>
  </si>
  <si>
    <t>TIPO DE PROYECTOS</t>
  </si>
  <si>
    <t>TOTAL N° DE PROYECTOS EJECUTADOS</t>
  </si>
  <si>
    <t>Montos de recursos aplicados al personal docente por hora cátedra *</t>
  </si>
  <si>
    <t>% DE PARTICIPACIÓN</t>
  </si>
  <si>
    <t>Nota: El 170,7% correspondiente al 2009 se debe a que el número de horas ejecutadas dedicadas a investigación fue superior al numero de horas proyectadas para las cuales se tuvo en cuenta los datos de la vigencia 2008.</t>
  </si>
  <si>
    <r>
      <t>Fuente:</t>
    </r>
    <r>
      <rPr>
        <sz val="10"/>
        <rFont val="Calibri"/>
        <family val="2"/>
      </rPr>
      <t xml:space="preserve"> Vicerrectoría Administrativa</t>
    </r>
  </si>
  <si>
    <r>
      <rPr>
        <b/>
        <sz val="10"/>
        <rFont val="Calibri"/>
        <family val="2"/>
      </rPr>
      <t xml:space="preserve">Fuente: </t>
    </r>
    <r>
      <rPr>
        <sz val="10"/>
        <rFont val="Calibri"/>
        <family val="2"/>
      </rPr>
      <t>Vicerrectoría Administrativa</t>
    </r>
  </si>
  <si>
    <t>CONTRIBUCIÓN DE LAS MATRICULAS AL FINANCIAMIENTO INSTITUCIONAL</t>
  </si>
  <si>
    <t>CONTRIBUCIÓN DE LAS MATRICULAS AL FINANCIAMIENTO INSTITUCIONAL (2006-2010)</t>
  </si>
  <si>
    <t xml:space="preserve">Aportes Nación </t>
  </si>
  <si>
    <t>Recursos Propios</t>
  </si>
  <si>
    <t>Ingresos por matrículas pregrado jornada normal</t>
  </si>
  <si>
    <t>Ingresos por matrícula pregrado jornada especial</t>
  </si>
  <si>
    <t xml:space="preserve">Ingresos por matrícula Postgrado </t>
  </si>
  <si>
    <t>VIGENCIA
2006</t>
  </si>
  <si>
    <t>VIGENCIA
2007</t>
  </si>
  <si>
    <t>VIGENCIA
2008</t>
  </si>
  <si>
    <t>VIGENCIA
2009</t>
  </si>
  <si>
    <t>VIGENCIA
2010</t>
  </si>
  <si>
    <t>TOTAL INGRESOS POR MATRÍCULAS</t>
  </si>
  <si>
    <t>TOTAL EJECUCIÓN PRESUPUESTAL DE GASTOS</t>
  </si>
  <si>
    <t>CONTRIBUCIÓN DEL ESTADO AL FINANCIAMIENTO INSTITUCIONAL (2006-2010)</t>
  </si>
  <si>
    <t>CONTRIBUCIÓN DEL ESTADO AL
FINANCIAMIENTO INSTITUCIONAL</t>
  </si>
  <si>
    <t>CONTRIBUCIÓN DE RECURSOS PROPIOS
AL FINANCIAMIENTO INSTITUCIONAL</t>
  </si>
  <si>
    <t>* Personal docente por hora cátegra incluye la sobrecarga.</t>
  </si>
  <si>
    <t>MONTOS DE
RECURSOS</t>
  </si>
  <si>
    <t>N°
PERSONAS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</si>
</sst>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_);_(* \(#,##0\);_(* &quot;-&quot;??_);_(@_)"/>
  </numFmts>
  <fonts count="70">
    <font>
      <sz val="11"/>
      <color theme="1"/>
      <name val="Calibri"/>
      <family val="2"/>
    </font>
    <font>
      <sz val="11"/>
      <color indexed="8"/>
      <name val="Calibri"/>
      <family val="2"/>
    </font>
    <font>
      <b/>
      <sz val="11"/>
      <color indexed="8"/>
      <name val="Calibri"/>
      <family val="2"/>
    </font>
    <font>
      <b/>
      <sz val="11"/>
      <color indexed="10"/>
      <name val="Calibri"/>
      <family val="2"/>
    </font>
    <font>
      <b/>
      <sz val="10"/>
      <color indexed="8"/>
      <name val="Calibri"/>
      <family val="2"/>
    </font>
    <font>
      <sz val="10"/>
      <color indexed="8"/>
      <name val="Calibri"/>
      <family val="2"/>
    </font>
    <font>
      <sz val="12"/>
      <color indexed="8"/>
      <name val="Calibri"/>
      <family val="2"/>
    </font>
    <font>
      <b/>
      <sz val="12"/>
      <color indexed="8"/>
      <name val="Calibri"/>
      <family val="2"/>
    </font>
    <font>
      <b/>
      <sz val="10"/>
      <name val="Calibri"/>
      <family val="2"/>
    </font>
    <font>
      <sz val="10"/>
      <name val="Calibri"/>
      <family val="2"/>
    </font>
    <font>
      <b/>
      <sz val="12"/>
      <name val="Calibri"/>
      <family val="2"/>
    </font>
    <font>
      <sz val="12"/>
      <name val="Calibri"/>
      <family val="2"/>
    </font>
    <font>
      <sz val="11"/>
      <color indexed="9"/>
      <name val="Calibri"/>
      <family val="2"/>
    </font>
    <font>
      <b/>
      <sz val="36"/>
      <color indexed="8"/>
      <name val="Calibri"/>
      <family val="2"/>
    </font>
    <font>
      <b/>
      <sz val="24"/>
      <color indexed="8"/>
      <name val="Calibri"/>
      <family val="2"/>
    </font>
    <font>
      <b/>
      <sz val="16"/>
      <color indexed="8"/>
      <name val="Calibri"/>
      <family val="2"/>
    </font>
    <font>
      <u val="single"/>
      <sz val="11"/>
      <color indexed="12"/>
      <name val="Calibri"/>
      <family val="2"/>
    </font>
    <font>
      <b/>
      <sz val="8"/>
      <color indexed="10"/>
      <name val="Calibri"/>
      <family val="2"/>
    </font>
    <font>
      <sz val="8"/>
      <color indexed="8"/>
      <name val="Calibri"/>
      <family val="2"/>
    </font>
    <font>
      <b/>
      <sz val="9"/>
      <color indexed="8"/>
      <name val="Calibri"/>
      <family val="2"/>
    </font>
    <font>
      <sz val="9"/>
      <color indexed="8"/>
      <name val="Calibri"/>
      <family val="2"/>
    </font>
    <font>
      <b/>
      <sz val="10"/>
      <color indexed="56"/>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36"/>
      <color theme="1"/>
      <name val="Calibri"/>
      <family val="2"/>
    </font>
    <font>
      <b/>
      <sz val="24"/>
      <color theme="1"/>
      <name val="Calibri"/>
      <family val="2"/>
    </font>
    <font>
      <b/>
      <sz val="16"/>
      <color theme="1"/>
      <name val="Calibri"/>
      <family val="2"/>
    </font>
    <font>
      <b/>
      <sz val="10"/>
      <color theme="1"/>
      <name val="Calibri"/>
      <family val="2"/>
    </font>
    <font>
      <sz val="12"/>
      <color theme="1"/>
      <name val="Calibri"/>
      <family val="2"/>
    </font>
    <font>
      <sz val="10"/>
      <color rgb="FF000000"/>
      <name val="Calibri"/>
      <family val="2"/>
    </font>
    <font>
      <b/>
      <sz val="11"/>
      <color rgb="FFFF0000"/>
      <name val="Calibri"/>
      <family val="2"/>
    </font>
    <font>
      <b/>
      <sz val="8"/>
      <color rgb="FFFF0000"/>
      <name val="Calibri"/>
      <family val="2"/>
    </font>
    <font>
      <sz val="8"/>
      <color theme="1"/>
      <name val="Calibri"/>
      <family val="2"/>
    </font>
    <font>
      <b/>
      <sz val="12"/>
      <color theme="1"/>
      <name val="Calibri"/>
      <family val="2"/>
    </font>
    <font>
      <b/>
      <sz val="10"/>
      <color rgb="FF1F497D"/>
      <name val="Calibri"/>
      <family val="2"/>
    </font>
    <font>
      <b/>
      <sz val="10"/>
      <color rgb="FF000000"/>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3" tint="0.7999799847602844"/>
        <bgColor indexed="64"/>
      </patternFill>
    </fill>
    <fill>
      <patternFill patternType="solid">
        <fgColor indexed="65"/>
        <bgColor indexed="64"/>
      </patternFill>
    </fill>
    <fill>
      <patternFill patternType="solid">
        <fgColor indexed="6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top style="thin"/>
      <bottom style="thin"/>
    </border>
    <border>
      <left style="double"/>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double"/>
      <right style="thin"/>
      <top style="thin"/>
      <bottom/>
    </border>
    <border>
      <left style="double"/>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76">
    <xf numFmtId="0" fontId="0" fillId="0" borderId="0" xfId="0" applyFont="1" applyAlignment="1">
      <alignment/>
    </xf>
    <xf numFmtId="4" fontId="56" fillId="33" borderId="10" xfId="0" applyNumberFormat="1" applyFont="1" applyFill="1" applyBorder="1" applyAlignment="1">
      <alignment horizontal="center" vertical="center" wrapText="1"/>
    </xf>
    <xf numFmtId="4" fontId="56" fillId="33" borderId="11" xfId="0" applyNumberFormat="1" applyFont="1" applyFill="1" applyBorder="1" applyAlignment="1">
      <alignment horizontal="center" vertical="center" wrapText="1"/>
    </xf>
    <xf numFmtId="0" fontId="0" fillId="34" borderId="0" xfId="0" applyFill="1" applyAlignment="1">
      <alignment/>
    </xf>
    <xf numFmtId="0" fontId="55" fillId="34" borderId="0" xfId="0" applyFont="1" applyFill="1" applyAlignment="1">
      <alignment horizontal="center"/>
    </xf>
    <xf numFmtId="0" fontId="57" fillId="34" borderId="0" xfId="0" applyFont="1" applyFill="1" applyAlignment="1">
      <alignment horizontal="center"/>
    </xf>
    <xf numFmtId="0" fontId="58" fillId="34" borderId="0" xfId="0" applyFont="1" applyFill="1" applyAlignment="1">
      <alignment horizontal="center"/>
    </xf>
    <xf numFmtId="0" fontId="59" fillId="34" borderId="0" xfId="0" applyFont="1" applyFill="1" applyAlignment="1">
      <alignment horizontal="center"/>
    </xf>
    <xf numFmtId="0" fontId="45" fillId="34" borderId="0" xfId="45" applyFill="1" applyAlignment="1" applyProtection="1">
      <alignment/>
      <protection/>
    </xf>
    <xf numFmtId="0" fontId="60" fillId="8" borderId="11" xfId="27" applyFont="1" applyFill="1" applyBorder="1" applyAlignment="1">
      <alignment horizontal="center" vertical="center" wrapText="1"/>
    </xf>
    <xf numFmtId="0" fontId="60" fillId="8" borderId="12" xfId="27" applyFont="1" applyFill="1" applyBorder="1" applyAlignment="1">
      <alignment horizontal="center" vertical="center" wrapText="1"/>
    </xf>
    <xf numFmtId="4" fontId="60" fillId="8" borderId="11" xfId="27" applyNumberFormat="1" applyFont="1" applyFill="1" applyBorder="1" applyAlignment="1">
      <alignment horizontal="center" vertical="center" wrapText="1"/>
    </xf>
    <xf numFmtId="9" fontId="60" fillId="8" borderId="11" xfId="55" applyFont="1" applyFill="1" applyBorder="1" applyAlignment="1">
      <alignment horizontal="center" vertical="center" wrapText="1"/>
    </xf>
    <xf numFmtId="164" fontId="60" fillId="8" borderId="11" xfId="55" applyNumberFormat="1" applyFont="1" applyFill="1" applyBorder="1" applyAlignment="1">
      <alignment horizontal="center" vertical="center" wrapText="1"/>
    </xf>
    <xf numFmtId="3" fontId="60" fillId="8" borderId="11" xfId="27" applyNumberFormat="1" applyFont="1" applyFill="1" applyBorder="1" applyAlignment="1">
      <alignment horizontal="center" vertical="center" wrapText="1"/>
    </xf>
    <xf numFmtId="0" fontId="60" fillId="8" borderId="11" xfId="0" applyFont="1" applyFill="1" applyBorder="1" applyAlignment="1">
      <alignment horizontal="center" vertical="center" wrapText="1"/>
    </xf>
    <xf numFmtId="164" fontId="60" fillId="8" borderId="11" xfId="0" applyNumberFormat="1" applyFont="1" applyFill="1" applyBorder="1" applyAlignment="1">
      <alignment horizontal="center" vertical="center" wrapText="1"/>
    </xf>
    <xf numFmtId="3" fontId="60" fillId="8" borderId="11" xfId="0" applyNumberFormat="1" applyFont="1" applyFill="1" applyBorder="1" applyAlignment="1">
      <alignment horizontal="center" vertical="center" wrapText="1"/>
    </xf>
    <xf numFmtId="0" fontId="56" fillId="35" borderId="0" xfId="0" applyFont="1" applyFill="1" applyAlignment="1">
      <alignment horizontal="center" vertical="center"/>
    </xf>
    <xf numFmtId="3" fontId="56" fillId="35" borderId="11" xfId="0" applyNumberFormat="1" applyFont="1" applyFill="1" applyBorder="1" applyAlignment="1">
      <alignment horizontal="center" vertical="center" wrapText="1"/>
    </xf>
    <xf numFmtId="0" fontId="56" fillId="35" borderId="0" xfId="0" applyFont="1" applyFill="1" applyAlignment="1">
      <alignment horizontal="left" vertical="center"/>
    </xf>
    <xf numFmtId="0" fontId="56" fillId="35" borderId="0" xfId="0" applyFont="1" applyFill="1" applyAlignment="1">
      <alignment vertical="center"/>
    </xf>
    <xf numFmtId="4" fontId="56" fillId="35" borderId="10" xfId="0" applyNumberFormat="1" applyFont="1" applyFill="1" applyBorder="1" applyAlignment="1">
      <alignment horizontal="center" vertical="center" wrapText="1"/>
    </xf>
    <xf numFmtId="4" fontId="56" fillId="35" borderId="11" xfId="0" applyNumberFormat="1" applyFont="1" applyFill="1" applyBorder="1" applyAlignment="1">
      <alignment horizontal="center" vertical="center" wrapText="1"/>
    </xf>
    <xf numFmtId="0" fontId="10" fillId="35" borderId="0" xfId="0" applyFont="1" applyFill="1" applyAlignment="1">
      <alignment vertical="center" wrapText="1"/>
    </xf>
    <xf numFmtId="0" fontId="61" fillId="35" borderId="0" xfId="0" applyFont="1" applyFill="1" applyAlignment="1">
      <alignment vertical="center"/>
    </xf>
    <xf numFmtId="0" fontId="10" fillId="35" borderId="0" xfId="0" applyFont="1" applyFill="1" applyAlignment="1">
      <alignment horizontal="left" vertical="center" wrapText="1"/>
    </xf>
    <xf numFmtId="0" fontId="56" fillId="35" borderId="0" xfId="0" applyFont="1" applyFill="1" applyAlignment="1">
      <alignment vertical="center" wrapText="1"/>
    </xf>
    <xf numFmtId="3" fontId="9" fillId="35" borderId="11" xfId="0" applyNumberFormat="1" applyFont="1" applyFill="1" applyBorder="1" applyAlignment="1">
      <alignment horizontal="center" vertical="center" wrapText="1"/>
    </xf>
    <xf numFmtId="3" fontId="9" fillId="35" borderId="11" xfId="0" applyNumberFormat="1" applyFont="1" applyFill="1" applyBorder="1" applyAlignment="1">
      <alignment horizontal="center" vertical="center"/>
    </xf>
    <xf numFmtId="10" fontId="9" fillId="35" borderId="11" xfId="55" applyNumberFormat="1" applyFont="1" applyFill="1" applyBorder="1" applyAlignment="1">
      <alignment horizontal="center" vertical="center"/>
    </xf>
    <xf numFmtId="0" fontId="8" fillId="35" borderId="0" xfId="0" applyFont="1" applyFill="1" applyAlignment="1">
      <alignment vertical="center"/>
    </xf>
    <xf numFmtId="3" fontId="56" fillId="35" borderId="0" xfId="0" applyNumberFormat="1" applyFont="1" applyFill="1" applyAlignment="1">
      <alignment vertical="center"/>
    </xf>
    <xf numFmtId="0" fontId="56" fillId="35" borderId="11" xfId="0" applyFont="1" applyFill="1" applyBorder="1" applyAlignment="1">
      <alignment horizontal="center" vertical="center" wrapText="1"/>
    </xf>
    <xf numFmtId="0" fontId="56" fillId="35" borderId="11" xfId="0" applyFont="1" applyFill="1" applyBorder="1" applyAlignment="1">
      <alignment horizontal="center" vertical="center"/>
    </xf>
    <xf numFmtId="0" fontId="56" fillId="35" borderId="11" xfId="0" applyFont="1" applyFill="1" applyBorder="1" applyAlignment="1">
      <alignment horizontal="left" vertical="center"/>
    </xf>
    <xf numFmtId="0" fontId="56" fillId="35" borderId="11" xfId="0" applyFont="1" applyFill="1" applyBorder="1" applyAlignment="1">
      <alignment horizontal="left" vertical="center" wrapText="1"/>
    </xf>
    <xf numFmtId="0" fontId="56" fillId="35" borderId="11" xfId="0" applyFont="1" applyFill="1" applyBorder="1" applyAlignment="1">
      <alignment vertical="center" wrapText="1"/>
    </xf>
    <xf numFmtId="0" fontId="60" fillId="35" borderId="0" xfId="0" applyFont="1" applyFill="1" applyAlignment="1">
      <alignment horizontal="left" vertical="center"/>
    </xf>
    <xf numFmtId="0" fontId="9" fillId="35" borderId="11" xfId="0" applyFont="1" applyFill="1" applyBorder="1" applyAlignment="1">
      <alignment horizontal="left" vertical="center" wrapText="1"/>
    </xf>
    <xf numFmtId="3" fontId="9" fillId="35" borderId="12" xfId="0" applyNumberFormat="1" applyFont="1" applyFill="1" applyBorder="1" applyAlignment="1">
      <alignment horizontal="center" vertical="center" wrapText="1"/>
    </xf>
    <xf numFmtId="3" fontId="60" fillId="8" borderId="12" xfId="27" applyNumberFormat="1" applyFont="1" applyFill="1" applyBorder="1" applyAlignment="1">
      <alignment horizontal="center" vertical="center" wrapText="1"/>
    </xf>
    <xf numFmtId="3" fontId="9" fillId="35" borderId="13" xfId="0" applyNumberFormat="1" applyFont="1" applyFill="1" applyBorder="1" applyAlignment="1">
      <alignment horizontal="center" vertical="center"/>
    </xf>
    <xf numFmtId="3" fontId="60" fillId="8" borderId="13" xfId="27" applyNumberFormat="1" applyFont="1" applyFill="1" applyBorder="1" applyAlignment="1">
      <alignment horizontal="center" vertical="center" wrapText="1"/>
    </xf>
    <xf numFmtId="0" fontId="62" fillId="33" borderId="11" xfId="0" applyFont="1" applyFill="1" applyBorder="1" applyAlignment="1">
      <alignment horizontal="justify" wrapText="1"/>
    </xf>
    <xf numFmtId="0" fontId="62" fillId="35" borderId="11" xfId="0" applyFont="1" applyFill="1" applyBorder="1" applyAlignment="1">
      <alignment horizontal="justify" wrapText="1"/>
    </xf>
    <xf numFmtId="0" fontId="63" fillId="34" borderId="0" xfId="0" applyFont="1" applyFill="1" applyAlignment="1">
      <alignment horizontal="center"/>
    </xf>
    <xf numFmtId="0" fontId="64" fillId="34" borderId="0" xfId="0" applyFont="1" applyFill="1" applyAlignment="1">
      <alignment horizontal="center"/>
    </xf>
    <xf numFmtId="0" fontId="65" fillId="34" borderId="0" xfId="0" applyFont="1" applyFill="1" applyAlignment="1">
      <alignment/>
    </xf>
    <xf numFmtId="0" fontId="65" fillId="0" borderId="0" xfId="0" applyFont="1" applyAlignment="1">
      <alignment/>
    </xf>
    <xf numFmtId="0" fontId="66" fillId="35" borderId="0" xfId="0" applyFont="1" applyFill="1" applyAlignment="1">
      <alignment/>
    </xf>
    <xf numFmtId="0" fontId="56" fillId="0" borderId="11" xfId="0" applyFont="1" applyFill="1" applyBorder="1" applyAlignment="1">
      <alignment vertical="center" wrapText="1"/>
    </xf>
    <xf numFmtId="3" fontId="56" fillId="0" borderId="11" xfId="0" applyNumberFormat="1" applyFont="1" applyFill="1" applyBorder="1" applyAlignment="1">
      <alignment horizontal="center" vertical="center" wrapText="1"/>
    </xf>
    <xf numFmtId="0" fontId="56" fillId="35" borderId="0" xfId="0" applyFont="1" applyFill="1" applyAlignment="1">
      <alignment/>
    </xf>
    <xf numFmtId="0" fontId="61" fillId="36" borderId="0" xfId="0" applyFont="1" applyFill="1" applyAlignment="1">
      <alignment vertical="center"/>
    </xf>
    <xf numFmtId="0" fontId="67" fillId="36" borderId="0" xfId="0" applyFont="1" applyFill="1" applyAlignment="1">
      <alignment vertical="center"/>
    </xf>
    <xf numFmtId="0" fontId="56" fillId="36" borderId="0" xfId="0" applyFont="1" applyFill="1" applyAlignment="1">
      <alignment vertical="center"/>
    </xf>
    <xf numFmtId="10" fontId="56" fillId="0" borderId="11" xfId="0" applyNumberFormat="1" applyFont="1" applyFill="1" applyBorder="1" applyAlignment="1">
      <alignment horizontal="center" vertical="center" wrapText="1"/>
    </xf>
    <xf numFmtId="0" fontId="60" fillId="8" borderId="11" xfId="0" applyFont="1" applyFill="1" applyBorder="1" applyAlignment="1">
      <alignment vertical="center" wrapText="1"/>
    </xf>
    <xf numFmtId="0" fontId="56" fillId="0" borderId="11" xfId="0" applyFont="1" applyFill="1" applyBorder="1" applyAlignment="1">
      <alignment horizontal="center" vertical="center" wrapText="1"/>
    </xf>
    <xf numFmtId="0" fontId="56" fillId="0" borderId="11" xfId="0" applyFont="1" applyFill="1" applyBorder="1" applyAlignment="1">
      <alignment horizontal="left" vertical="center" wrapText="1"/>
    </xf>
    <xf numFmtId="164" fontId="56" fillId="0" borderId="11" xfId="0" applyNumberFormat="1" applyFont="1" applyFill="1" applyBorder="1" applyAlignment="1">
      <alignment horizontal="center" vertical="center" wrapText="1"/>
    </xf>
    <xf numFmtId="0" fontId="60" fillId="8" borderId="11" xfId="0" applyFont="1" applyFill="1" applyBorder="1" applyAlignment="1">
      <alignment horizontal="center" vertical="center"/>
    </xf>
    <xf numFmtId="3" fontId="60" fillId="8" borderId="11" xfId="0" applyNumberFormat="1" applyFont="1" applyFill="1" applyBorder="1" applyAlignment="1">
      <alignment horizontal="center" vertical="center"/>
    </xf>
    <xf numFmtId="6" fontId="60" fillId="8" borderId="11" xfId="0" applyNumberFormat="1" applyFont="1" applyFill="1" applyBorder="1" applyAlignment="1">
      <alignment horizontal="center" vertical="center" wrapText="1"/>
    </xf>
    <xf numFmtId="10" fontId="60" fillId="8" borderId="11" xfId="0" applyNumberFormat="1" applyFont="1" applyFill="1" applyBorder="1" applyAlignment="1">
      <alignment horizontal="center" vertical="center" wrapText="1"/>
    </xf>
    <xf numFmtId="10" fontId="60" fillId="8" borderId="11" xfId="0" applyNumberFormat="1" applyFont="1" applyFill="1" applyBorder="1" applyAlignment="1">
      <alignment horizontal="center" vertical="center"/>
    </xf>
    <xf numFmtId="0" fontId="60" fillId="8"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justify" vertical="center" wrapText="1"/>
    </xf>
    <xf numFmtId="0" fontId="9" fillId="0" borderId="11" xfId="0" applyFont="1" applyBorder="1" applyAlignment="1">
      <alignment horizontal="center" vertical="center" wrapText="1"/>
    </xf>
    <xf numFmtId="1"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68" fillId="8" borderId="11" xfId="0" applyFont="1" applyFill="1" applyBorder="1" applyAlignment="1">
      <alignment horizontal="center" vertical="center" wrapText="1"/>
    </xf>
    <xf numFmtId="3" fontId="56" fillId="35" borderId="11" xfId="0" applyNumberFormat="1" applyFont="1" applyFill="1" applyBorder="1" applyAlignment="1">
      <alignment horizontal="center" vertical="center"/>
    </xf>
    <xf numFmtId="0" fontId="9" fillId="0" borderId="14" xfId="0" applyFont="1" applyBorder="1" applyAlignment="1">
      <alignment horizontal="center" vertical="center" wrapText="1"/>
    </xf>
    <xf numFmtId="1" fontId="56" fillId="35" borderId="0" xfId="0" applyNumberFormat="1" applyFont="1" applyFill="1" applyAlignment="1">
      <alignment vertical="center"/>
    </xf>
    <xf numFmtId="0" fontId="9" fillId="0" borderId="11" xfId="0" applyFont="1" applyFill="1" applyBorder="1" applyAlignment="1">
      <alignment horizontal="left" vertical="center" wrapText="1"/>
    </xf>
    <xf numFmtId="0" fontId="68" fillId="8" borderId="12" xfId="0" applyFont="1" applyFill="1" applyBorder="1" applyAlignment="1">
      <alignment horizontal="center" vertical="center" wrapText="1"/>
    </xf>
    <xf numFmtId="3" fontId="56" fillId="35" borderId="12" xfId="0" applyNumberFormat="1" applyFont="1" applyFill="1" applyBorder="1" applyAlignment="1">
      <alignment horizontal="center" vertical="center"/>
    </xf>
    <xf numFmtId="3" fontId="60" fillId="8" borderId="12" xfId="0" applyNumberFormat="1" applyFont="1" applyFill="1" applyBorder="1" applyAlignment="1">
      <alignment horizontal="center" vertical="center"/>
    </xf>
    <xf numFmtId="0" fontId="68" fillId="8" borderId="13" xfId="0" applyFont="1" applyFill="1" applyBorder="1" applyAlignment="1">
      <alignment horizontal="center" vertical="center" wrapText="1"/>
    </xf>
    <xf numFmtId="3" fontId="56" fillId="35" borderId="13" xfId="0" applyNumberFormat="1" applyFont="1" applyFill="1" applyBorder="1" applyAlignment="1">
      <alignment horizontal="center" vertical="center"/>
    </xf>
    <xf numFmtId="3" fontId="60" fillId="8" borderId="13" xfId="0" applyNumberFormat="1" applyFont="1" applyFill="1" applyBorder="1" applyAlignment="1">
      <alignment horizontal="center" vertical="center"/>
    </xf>
    <xf numFmtId="0" fontId="61" fillId="35" borderId="0" xfId="0" applyFont="1" applyFill="1" applyAlignment="1">
      <alignment horizontal="center" vertical="center"/>
    </xf>
    <xf numFmtId="3" fontId="56" fillId="0" borderId="11" xfId="0" applyNumberFormat="1" applyFont="1" applyBorder="1" applyAlignment="1">
      <alignment horizontal="center" vertical="center"/>
    </xf>
    <xf numFmtId="0" fontId="56" fillId="0" borderId="11" xfId="0" applyFont="1" applyBorder="1" applyAlignment="1">
      <alignment horizontal="left" vertical="center"/>
    </xf>
    <xf numFmtId="0" fontId="56" fillId="0" borderId="11" xfId="0" applyFont="1" applyBorder="1" applyAlignment="1">
      <alignment horizontal="justify" vertical="center"/>
    </xf>
    <xf numFmtId="3" fontId="56" fillId="33" borderId="11" xfId="0" applyNumberFormat="1" applyFont="1" applyFill="1" applyBorder="1" applyAlignment="1">
      <alignment horizontal="center" vertical="center" wrapText="1"/>
    </xf>
    <xf numFmtId="0" fontId="56" fillId="33" borderId="11" xfId="0" applyFont="1" applyFill="1" applyBorder="1" applyAlignment="1">
      <alignment horizontal="left" vertical="center" wrapText="1"/>
    </xf>
    <xf numFmtId="0" fontId="60" fillId="8" borderId="11" xfId="0" applyFont="1" applyFill="1" applyBorder="1" applyAlignment="1">
      <alignment horizontal="center" vertical="center"/>
    </xf>
    <xf numFmtId="3" fontId="56" fillId="35" borderId="0" xfId="0" applyNumberFormat="1" applyFont="1" applyFill="1" applyAlignment="1">
      <alignment horizontal="center" vertical="center"/>
    </xf>
    <xf numFmtId="3" fontId="8" fillId="8" borderId="11" xfId="0" applyNumberFormat="1" applyFont="1" applyFill="1" applyBorder="1" applyAlignment="1">
      <alignment horizontal="center" vertical="center" wrapText="1"/>
    </xf>
    <xf numFmtId="6" fontId="8" fillId="8" borderId="11" xfId="0" applyNumberFormat="1" applyFont="1" applyFill="1" applyBorder="1" applyAlignment="1">
      <alignment horizontal="center" vertical="center" wrapText="1"/>
    </xf>
    <xf numFmtId="0" fontId="8" fillId="35" borderId="0" xfId="0" applyFont="1" applyFill="1" applyAlignment="1">
      <alignment horizontal="left" vertical="center"/>
    </xf>
    <xf numFmtId="0" fontId="9" fillId="35" borderId="0" xfId="0" applyFont="1" applyFill="1" applyAlignment="1">
      <alignment horizontal="center" vertical="center"/>
    </xf>
    <xf numFmtId="0" fontId="8" fillId="8" borderId="11" xfId="0" applyFont="1" applyFill="1" applyBorder="1" applyAlignment="1">
      <alignment horizontal="center" vertical="center" wrapText="1"/>
    </xf>
    <xf numFmtId="0" fontId="9" fillId="35" borderId="11" xfId="0" applyFont="1" applyFill="1" applyBorder="1" applyAlignment="1">
      <alignment horizontal="justify" vertical="center" wrapText="1"/>
    </xf>
    <xf numFmtId="164" fontId="9" fillId="35" borderId="11" xfId="55" applyNumberFormat="1" applyFont="1" applyFill="1" applyBorder="1" applyAlignment="1">
      <alignment horizontal="center" vertical="center" wrapText="1"/>
    </xf>
    <xf numFmtId="9" fontId="9" fillId="35" borderId="0" xfId="55" applyNumberFormat="1" applyFont="1" applyFill="1" applyAlignment="1">
      <alignment horizontal="center" vertical="center"/>
    </xf>
    <xf numFmtId="164" fontId="8" fillId="8" borderId="11" xfId="55" applyNumberFormat="1" applyFont="1" applyFill="1" applyBorder="1" applyAlignment="1">
      <alignment horizontal="center" vertical="center" wrapText="1"/>
    </xf>
    <xf numFmtId="0" fontId="9" fillId="35" borderId="0" xfId="0" applyFont="1" applyFill="1" applyAlignment="1">
      <alignment horizontal="left" vertical="center"/>
    </xf>
    <xf numFmtId="0" fontId="9" fillId="35" borderId="0" xfId="0" applyFont="1" applyFill="1" applyBorder="1" applyAlignment="1">
      <alignment horizontal="center" vertical="center"/>
    </xf>
    <xf numFmtId="0" fontId="9" fillId="35" borderId="11" xfId="0" applyFont="1" applyFill="1" applyBorder="1" applyAlignment="1">
      <alignment horizontal="center" vertical="center" wrapText="1"/>
    </xf>
    <xf numFmtId="9" fontId="9" fillId="35" borderId="11" xfId="55" applyFont="1" applyFill="1" applyBorder="1" applyAlignment="1">
      <alignment horizontal="center" vertical="center" wrapText="1"/>
    </xf>
    <xf numFmtId="9" fontId="8" fillId="8" borderId="11" xfId="55" applyFont="1" applyFill="1" applyBorder="1" applyAlignment="1">
      <alignment horizontal="center" vertical="center" wrapText="1"/>
    </xf>
    <xf numFmtId="0" fontId="8" fillId="35" borderId="0" xfId="0" applyFont="1" applyFill="1" applyAlignment="1">
      <alignment horizontal="center" vertical="center"/>
    </xf>
    <xf numFmtId="0" fontId="9" fillId="35" borderId="0" xfId="0" applyFont="1" applyFill="1" applyAlignment="1">
      <alignment vertical="center"/>
    </xf>
    <xf numFmtId="0" fontId="11" fillId="35" borderId="0" xfId="0" applyFont="1" applyFill="1" applyAlignment="1">
      <alignment vertical="center"/>
    </xf>
    <xf numFmtId="0" fontId="8" fillId="8" borderId="11" xfId="0" applyFont="1" applyFill="1" applyBorder="1" applyAlignment="1">
      <alignment horizontal="center" vertical="center" wrapText="1"/>
    </xf>
    <xf numFmtId="0" fontId="9" fillId="35" borderId="11" xfId="0" applyFont="1" applyFill="1" applyBorder="1" applyAlignment="1">
      <alignment vertical="center" wrapText="1"/>
    </xf>
    <xf numFmtId="3" fontId="9" fillId="35" borderId="11"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3" fontId="8" fillId="8" borderId="11" xfId="0" applyNumberFormat="1" applyFont="1" applyFill="1" applyBorder="1" applyAlignment="1">
      <alignment horizontal="center" vertical="center" wrapText="1"/>
    </xf>
    <xf numFmtId="164" fontId="8" fillId="8" borderId="11" xfId="0" applyNumberFormat="1" applyFont="1" applyFill="1" applyBorder="1" applyAlignment="1">
      <alignment horizontal="center" vertical="center" wrapText="1"/>
    </xf>
    <xf numFmtId="165" fontId="9" fillId="35" borderId="0" xfId="48" applyNumberFormat="1" applyFont="1" applyFill="1" applyAlignment="1">
      <alignment horizontal="center" vertical="center"/>
    </xf>
    <xf numFmtId="0" fontId="9" fillId="35" borderId="0" xfId="0" applyFont="1" applyFill="1" applyAlignment="1">
      <alignment horizontal="left" vertical="center"/>
    </xf>
    <xf numFmtId="0" fontId="56" fillId="0" borderId="11" xfId="0" applyFont="1" applyBorder="1" applyAlignment="1">
      <alignment vertical="center" wrapText="1"/>
    </xf>
    <xf numFmtId="3" fontId="56"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8" fillId="8" borderId="11" xfId="0" applyFont="1" applyFill="1" applyBorder="1" applyAlignment="1">
      <alignment horizontal="center" vertical="center"/>
    </xf>
    <xf numFmtId="0" fontId="68" fillId="8" borderId="11" xfId="0" applyFont="1" applyFill="1" applyBorder="1" applyAlignment="1">
      <alignment horizontal="center" vertical="center"/>
    </xf>
    <xf numFmtId="0" fontId="68" fillId="8" borderId="12" xfId="0" applyFont="1" applyFill="1" applyBorder="1" applyAlignment="1">
      <alignment horizontal="center" vertical="center"/>
    </xf>
    <xf numFmtId="0" fontId="68" fillId="8" borderId="13" xfId="0" applyFont="1" applyFill="1" applyBorder="1" applyAlignment="1">
      <alignment horizontal="center" vertical="center"/>
    </xf>
    <xf numFmtId="0" fontId="66" fillId="35" borderId="0" xfId="0" applyFont="1" applyFill="1" applyAlignment="1">
      <alignment horizontal="center" vertical="center"/>
    </xf>
    <xf numFmtId="0" fontId="60" fillId="8" borderId="11" xfId="0" applyFont="1" applyFill="1" applyBorder="1" applyAlignment="1">
      <alignment horizontal="center" vertical="center"/>
    </xf>
    <xf numFmtId="0" fontId="56" fillId="35" borderId="14" xfId="0" applyFont="1" applyFill="1" applyBorder="1" applyAlignment="1">
      <alignment horizontal="center" vertical="center"/>
    </xf>
    <xf numFmtId="0" fontId="56" fillId="35" borderId="15" xfId="0" applyFont="1" applyFill="1" applyBorder="1" applyAlignment="1">
      <alignment horizontal="center" vertical="center"/>
    </xf>
    <xf numFmtId="0" fontId="56" fillId="35" borderId="16" xfId="0" applyFont="1" applyFill="1" applyBorder="1" applyAlignment="1">
      <alignment horizontal="center" vertical="center"/>
    </xf>
    <xf numFmtId="0" fontId="56" fillId="35" borderId="14" xfId="0" applyFont="1" applyFill="1" applyBorder="1" applyAlignment="1">
      <alignment horizontal="center" vertical="center" wrapText="1"/>
    </xf>
    <xf numFmtId="0" fontId="56" fillId="35" borderId="16"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2" borderId="11" xfId="0" applyFont="1" applyFill="1" applyBorder="1" applyAlignment="1">
      <alignment horizontal="left" vertical="center"/>
    </xf>
    <xf numFmtId="0" fontId="56" fillId="2" borderId="17" xfId="0" applyFont="1" applyFill="1" applyBorder="1" applyAlignment="1" quotePrefix="1">
      <alignment horizontal="justify" vertical="center" wrapText="1"/>
    </xf>
    <xf numFmtId="0" fontId="56" fillId="2" borderId="18" xfId="0" applyFont="1" applyFill="1" applyBorder="1" applyAlignment="1">
      <alignment horizontal="justify" vertical="center" wrapText="1"/>
    </xf>
    <xf numFmtId="0" fontId="56" fillId="2" borderId="19" xfId="0" applyFont="1" applyFill="1" applyBorder="1" applyAlignment="1">
      <alignment horizontal="justify" vertical="center" wrapText="1"/>
    </xf>
    <xf numFmtId="0" fontId="56" fillId="2" borderId="20" xfId="0" applyFont="1" applyFill="1" applyBorder="1" applyAlignment="1">
      <alignment horizontal="justify" vertical="center" wrapText="1"/>
    </xf>
    <xf numFmtId="0" fontId="56" fillId="2" borderId="0" xfId="0" applyFont="1" applyFill="1" applyBorder="1" applyAlignment="1">
      <alignment horizontal="justify" vertical="center" wrapText="1"/>
    </xf>
    <xf numFmtId="0" fontId="56" fillId="2" borderId="21" xfId="0" applyFont="1" applyFill="1" applyBorder="1" applyAlignment="1">
      <alignment horizontal="justify" vertical="center" wrapText="1"/>
    </xf>
    <xf numFmtId="0" fontId="56" fillId="2" borderId="22" xfId="0" applyFont="1" applyFill="1" applyBorder="1" applyAlignment="1">
      <alignment horizontal="justify" vertical="center" wrapText="1"/>
    </xf>
    <xf numFmtId="0" fontId="56" fillId="2" borderId="23" xfId="0" applyFont="1" applyFill="1" applyBorder="1" applyAlignment="1">
      <alignment horizontal="justify" vertical="center" wrapText="1"/>
    </xf>
    <xf numFmtId="0" fontId="56" fillId="2" borderId="24" xfId="0" applyFont="1" applyFill="1" applyBorder="1" applyAlignment="1">
      <alignment horizontal="justify" vertical="center" wrapText="1"/>
    </xf>
    <xf numFmtId="0" fontId="10" fillId="35" borderId="0" xfId="0" applyFont="1" applyFill="1" applyAlignment="1">
      <alignment horizontal="center" vertical="center"/>
    </xf>
    <xf numFmtId="0" fontId="60" fillId="0" borderId="12"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6" fillId="36" borderId="0" xfId="0" applyFont="1" applyFill="1" applyAlignment="1">
      <alignment horizontal="center" vertical="center"/>
    </xf>
    <xf numFmtId="0" fontId="66" fillId="35" borderId="0" xfId="0" applyFont="1" applyFill="1" applyAlignment="1">
      <alignment horizontal="center"/>
    </xf>
    <xf numFmtId="0" fontId="69" fillId="2" borderId="17" xfId="0" applyFont="1" applyFill="1" applyBorder="1" applyAlignment="1">
      <alignment horizontal="justify" vertical="center" wrapText="1"/>
    </xf>
    <xf numFmtId="0" fontId="0" fillId="0" borderId="18" xfId="0" applyBorder="1" applyAlignment="1">
      <alignment/>
    </xf>
    <xf numFmtId="0" fontId="0" fillId="0" borderId="19"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56" fillId="0" borderId="12"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10" fillId="35" borderId="0" xfId="0" applyFont="1" applyFill="1" applyAlignment="1">
      <alignment horizontal="center" vertical="center"/>
    </xf>
    <xf numFmtId="0" fontId="10" fillId="35" borderId="0" xfId="0" applyFont="1" applyFill="1" applyAlignment="1">
      <alignment horizontal="center" vertical="center" wrapText="1"/>
    </xf>
    <xf numFmtId="0" fontId="9" fillId="2" borderId="11" xfId="0" applyFont="1" applyFill="1" applyBorder="1" applyAlignment="1">
      <alignment horizontal="justify" vertical="center" wrapText="1"/>
    </xf>
    <xf numFmtId="0" fontId="60" fillId="35" borderId="11" xfId="0" applyFont="1" applyFill="1" applyBorder="1" applyAlignment="1">
      <alignment horizontal="center" vertical="center" wrapText="1"/>
    </xf>
    <xf numFmtId="0" fontId="60" fillId="2" borderId="11" xfId="0" applyFont="1" applyFill="1" applyBorder="1" applyAlignment="1">
      <alignment horizontal="justify" vertical="center" wrapText="1"/>
    </xf>
    <xf numFmtId="0" fontId="60" fillId="8" borderId="14" xfId="27" applyFont="1" applyFill="1" applyBorder="1" applyAlignment="1">
      <alignment horizontal="center" vertical="center" wrapText="1"/>
    </xf>
    <xf numFmtId="0" fontId="60" fillId="8" borderId="16" xfId="27" applyFont="1" applyFill="1" applyBorder="1" applyAlignment="1">
      <alignment horizontal="center" vertical="center" wrapText="1"/>
    </xf>
    <xf numFmtId="0" fontId="56" fillId="2" borderId="11" xfId="0" applyFont="1" applyFill="1" applyBorder="1" applyAlignment="1">
      <alignment horizontal="justify" vertical="center" wrapText="1"/>
    </xf>
    <xf numFmtId="0" fontId="60" fillId="8" borderId="12" xfId="27" applyFont="1" applyFill="1" applyBorder="1" applyAlignment="1">
      <alignment horizontal="center" vertical="center" wrapText="1"/>
    </xf>
    <xf numFmtId="0" fontId="60" fillId="8" borderId="10" xfId="27" applyFont="1" applyFill="1" applyBorder="1" applyAlignment="1">
      <alignment horizontal="center" vertical="center" wrapText="1"/>
    </xf>
    <xf numFmtId="0" fontId="60" fillId="8" borderId="25" xfId="27" applyFont="1" applyFill="1" applyBorder="1" applyAlignment="1">
      <alignment horizontal="center" vertical="center" wrapText="1"/>
    </xf>
    <xf numFmtId="0" fontId="60" fillId="8" borderId="26" xfId="27" applyFont="1" applyFill="1" applyBorder="1" applyAlignment="1">
      <alignment horizontal="center" vertical="center" wrapText="1"/>
    </xf>
    <xf numFmtId="0" fontId="60" fillId="8" borderId="27" xfId="27" applyFont="1" applyFill="1" applyBorder="1" applyAlignment="1">
      <alignment horizontal="center" vertical="center" wrapText="1"/>
    </xf>
    <xf numFmtId="0" fontId="60" fillId="8" borderId="11" xfId="27" applyFont="1" applyFill="1" applyBorder="1" applyAlignment="1">
      <alignment horizontal="center" vertical="center" wrapText="1"/>
    </xf>
    <xf numFmtId="0" fontId="56" fillId="2" borderId="11" xfId="0" applyFont="1" applyFill="1" applyBorder="1" applyAlignment="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Contenido!A1" /><Relationship Id="rId3" Type="http://schemas.openxmlformats.org/officeDocument/2006/relationships/hyperlink" Target="#Contenido!A1" /></Relationships>
</file>

<file path=xl/drawings/_rels/drawing1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hyperlink" Target="#Contenido!A1" /><Relationship Id="rId3" Type="http://schemas.openxmlformats.org/officeDocument/2006/relationships/hyperlink" Target="#Contenido!A1" /></Relationships>
</file>

<file path=xl/drawings/_rels/drawing12.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hyperlink" Target="#Contenido!A1" /><Relationship Id="rId3" Type="http://schemas.openxmlformats.org/officeDocument/2006/relationships/hyperlink" Target="#Contenido!A1" /></Relationships>
</file>

<file path=xl/drawings/_rels/drawing13.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hyperlink" Target="#Contenido!A1" /><Relationship Id="rId3" Type="http://schemas.openxmlformats.org/officeDocument/2006/relationships/hyperlink" Target="#Contenido!A1" /></Relationships>
</file>

<file path=xl/drawings/_rels/drawing14.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hyperlink" Target="#Contenido!A1" /><Relationship Id="rId3" Type="http://schemas.openxmlformats.org/officeDocument/2006/relationships/hyperlink" Target="#Contenido!A1" /></Relationships>
</file>

<file path=xl/drawings/_rels/drawing15.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hyperlink" Target="#Contenido!A1" /><Relationship Id="rId3" Type="http://schemas.openxmlformats.org/officeDocument/2006/relationships/hyperlink" Target="#Contenido!A1" /></Relationships>
</file>

<file path=xl/drawings/_rels/drawing16.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hyperlink" Target="#Contenido!A1" /><Relationship Id="rId3" Type="http://schemas.openxmlformats.org/officeDocument/2006/relationships/hyperlink" Target="#Contenido!A1" /></Relationships>
</file>

<file path=xl/drawings/_rels/drawing17.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hyperlink" Target="#Contenido!A1" /><Relationship Id="rId3" Type="http://schemas.openxmlformats.org/officeDocument/2006/relationships/hyperlink" Target="#Contenido!A1" /></Relationships>
</file>

<file path=xl/drawings/_rels/drawing18.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hyperlink" Target="#Contenido!A1" /><Relationship Id="rId3" Type="http://schemas.openxmlformats.org/officeDocument/2006/relationships/hyperlink" Target="#Contenido!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Contenido!A1" /><Relationship Id="rId3" Type="http://schemas.openxmlformats.org/officeDocument/2006/relationships/hyperlink" Target="#Contenido!A1"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Contenido!A1" /><Relationship Id="rId3" Type="http://schemas.openxmlformats.org/officeDocument/2006/relationships/hyperlink" Target="#Contenido!A1"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Contenido!A1" /><Relationship Id="rId3" Type="http://schemas.openxmlformats.org/officeDocument/2006/relationships/hyperlink" Target="#Contenido!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Contenido!A1" /><Relationship Id="rId3" Type="http://schemas.openxmlformats.org/officeDocument/2006/relationships/hyperlink" Target="#Contenido!A1"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Contenido!A1" /><Relationship Id="rId3" Type="http://schemas.openxmlformats.org/officeDocument/2006/relationships/hyperlink" Target="#Contenido!A1" /></Relationships>
</file>

<file path=xl/drawings/_rels/drawing7.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Contenido!A1" /><Relationship Id="rId3" Type="http://schemas.openxmlformats.org/officeDocument/2006/relationships/hyperlink" Target="#Contenido!A1"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Contenido!A1" /><Relationship Id="rId3" Type="http://schemas.openxmlformats.org/officeDocument/2006/relationships/hyperlink" Target="#Contenido!A1"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Contenido!A1" /><Relationship Id="rId3" Type="http://schemas.openxmlformats.org/officeDocument/2006/relationships/hyperlink" Target="#Contenid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114300</xdr:rowOff>
    </xdr:from>
    <xdr:to>
      <xdr:col>2</xdr:col>
      <xdr:colOff>1762125</xdr:colOff>
      <xdr:row>6</xdr:row>
      <xdr:rowOff>66675</xdr:rowOff>
    </xdr:to>
    <xdr:pic>
      <xdr:nvPicPr>
        <xdr:cNvPr id="1" name="546d61a1-d0d9-42a2-a768-2197955a8c21" descr="64400CE7-18CB-4663-8847-027D9BFEE4B6@utp"/>
        <xdr:cNvPicPr preferRelativeResize="1">
          <a:picLocks noChangeAspect="1"/>
        </xdr:cNvPicPr>
      </xdr:nvPicPr>
      <xdr:blipFill>
        <a:blip r:embed="rId1"/>
        <a:stretch>
          <a:fillRect/>
        </a:stretch>
      </xdr:blipFill>
      <xdr:spPr>
        <a:xfrm>
          <a:off x="7077075" y="304800"/>
          <a:ext cx="1762125" cy="1514475"/>
        </a:xfrm>
        <a:prstGeom prst="rect">
          <a:avLst/>
        </a:prstGeom>
        <a:noFill/>
        <a:ln w="9525" cmpd="sng">
          <a:noFill/>
        </a:ln>
      </xdr:spPr>
    </xdr:pic>
    <xdr:clientData/>
  </xdr:twoCellAnchor>
  <xdr:twoCellAnchor editAs="oneCell">
    <xdr:from>
      <xdr:col>0</xdr:col>
      <xdr:colOff>352425</xdr:colOff>
      <xdr:row>1</xdr:row>
      <xdr:rowOff>152400</xdr:rowOff>
    </xdr:from>
    <xdr:to>
      <xdr:col>0</xdr:col>
      <xdr:colOff>1257300</xdr:colOff>
      <xdr:row>6</xdr:row>
      <xdr:rowOff>38100</xdr:rowOff>
    </xdr:to>
    <xdr:pic>
      <xdr:nvPicPr>
        <xdr:cNvPr id="2" name="2 Imagen" descr="a color vertical.png"/>
        <xdr:cNvPicPr preferRelativeResize="1">
          <a:picLocks noChangeAspect="1"/>
        </xdr:cNvPicPr>
      </xdr:nvPicPr>
      <xdr:blipFill>
        <a:blip r:embed="rId2"/>
        <a:stretch>
          <a:fillRect/>
        </a:stretch>
      </xdr:blipFill>
      <xdr:spPr>
        <a:xfrm>
          <a:off x="352425" y="342900"/>
          <a:ext cx="904875" cy="1447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17</xdr:row>
      <xdr:rowOff>28575</xdr:rowOff>
    </xdr:from>
    <xdr:to>
      <xdr:col>11</xdr:col>
      <xdr:colOff>28575</xdr:colOff>
      <xdr:row>25</xdr:row>
      <xdr:rowOff>9525</xdr:rowOff>
    </xdr:to>
    <xdr:pic>
      <xdr:nvPicPr>
        <xdr:cNvPr id="1" name="1 Diagrama">
          <a:hlinkClick r:id="rId3"/>
        </xdr:cNvPr>
        <xdr:cNvPicPr preferRelativeResize="1">
          <a:picLocks noChangeAspect="0"/>
        </xdr:cNvPicPr>
      </xdr:nvPicPr>
      <xdr:blipFill>
        <a:blip r:embed="rId1"/>
        <a:stretch>
          <a:fillRect/>
        </a:stretch>
      </xdr:blipFill>
      <xdr:spPr>
        <a:xfrm>
          <a:off x="8258175" y="3143250"/>
          <a:ext cx="1819275" cy="1276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495300</xdr:colOff>
      <xdr:row>12</xdr:row>
      <xdr:rowOff>123825</xdr:rowOff>
    </xdr:from>
    <xdr:to>
      <xdr:col>5</xdr:col>
      <xdr:colOff>76200</xdr:colOff>
      <xdr:row>20</xdr:row>
      <xdr:rowOff>104775</xdr:rowOff>
    </xdr:to>
    <xdr:pic>
      <xdr:nvPicPr>
        <xdr:cNvPr id="1" name="1 Diagrama">
          <a:hlinkClick r:id="rId3"/>
        </xdr:cNvPr>
        <xdr:cNvPicPr preferRelativeResize="1">
          <a:picLocks noChangeAspect="0"/>
        </xdr:cNvPicPr>
      </xdr:nvPicPr>
      <xdr:blipFill>
        <a:blip r:embed="rId1"/>
        <a:stretch>
          <a:fillRect/>
        </a:stretch>
      </xdr:blipFill>
      <xdr:spPr>
        <a:xfrm>
          <a:off x="4038600" y="2752725"/>
          <a:ext cx="1809750" cy="1276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9</xdr:row>
      <xdr:rowOff>95250</xdr:rowOff>
    </xdr:from>
    <xdr:to>
      <xdr:col>5</xdr:col>
      <xdr:colOff>123825</xdr:colOff>
      <xdr:row>17</xdr:row>
      <xdr:rowOff>66675</xdr:rowOff>
    </xdr:to>
    <xdr:pic>
      <xdr:nvPicPr>
        <xdr:cNvPr id="1" name="1 Diagrama">
          <a:hlinkClick r:id="rId3"/>
        </xdr:cNvPr>
        <xdr:cNvPicPr preferRelativeResize="1">
          <a:picLocks noChangeAspect="0"/>
        </xdr:cNvPicPr>
      </xdr:nvPicPr>
      <xdr:blipFill>
        <a:blip r:embed="rId1"/>
        <a:stretch>
          <a:fillRect/>
        </a:stretch>
      </xdr:blipFill>
      <xdr:spPr>
        <a:xfrm>
          <a:off x="3686175" y="1790700"/>
          <a:ext cx="1809750" cy="12668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8</xdr:row>
      <xdr:rowOff>38100</xdr:rowOff>
    </xdr:from>
    <xdr:to>
      <xdr:col>7</xdr:col>
      <xdr:colOff>28575</xdr:colOff>
      <xdr:row>16</xdr:row>
      <xdr:rowOff>19050</xdr:rowOff>
    </xdr:to>
    <xdr:pic>
      <xdr:nvPicPr>
        <xdr:cNvPr id="1" name="1 Diagrama">
          <a:hlinkClick r:id="rId3"/>
        </xdr:cNvPr>
        <xdr:cNvPicPr preferRelativeResize="1">
          <a:picLocks noChangeAspect="0"/>
        </xdr:cNvPicPr>
      </xdr:nvPicPr>
      <xdr:blipFill>
        <a:blip r:embed="rId1"/>
        <a:stretch>
          <a:fillRect/>
        </a:stretch>
      </xdr:blipFill>
      <xdr:spPr>
        <a:xfrm>
          <a:off x="5753100" y="1533525"/>
          <a:ext cx="1809750" cy="1276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13</xdr:row>
      <xdr:rowOff>0</xdr:rowOff>
    </xdr:from>
    <xdr:to>
      <xdr:col>7</xdr:col>
      <xdr:colOff>19050</xdr:colOff>
      <xdr:row>20</xdr:row>
      <xdr:rowOff>133350</xdr:rowOff>
    </xdr:to>
    <xdr:pic>
      <xdr:nvPicPr>
        <xdr:cNvPr id="1" name="1 Diagrama">
          <a:hlinkClick r:id="rId3"/>
        </xdr:cNvPr>
        <xdr:cNvPicPr preferRelativeResize="1">
          <a:picLocks noChangeAspect="0"/>
        </xdr:cNvPicPr>
      </xdr:nvPicPr>
      <xdr:blipFill>
        <a:blip r:embed="rId1"/>
        <a:stretch>
          <a:fillRect/>
        </a:stretch>
      </xdr:blipFill>
      <xdr:spPr>
        <a:xfrm>
          <a:off x="5343525" y="2143125"/>
          <a:ext cx="1809750" cy="12668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9</xdr:row>
      <xdr:rowOff>57150</xdr:rowOff>
    </xdr:from>
    <xdr:to>
      <xdr:col>7</xdr:col>
      <xdr:colOff>38100</xdr:colOff>
      <xdr:row>17</xdr:row>
      <xdr:rowOff>38100</xdr:rowOff>
    </xdr:to>
    <xdr:pic>
      <xdr:nvPicPr>
        <xdr:cNvPr id="1" name="1 Diagrama">
          <a:hlinkClick r:id="rId3"/>
        </xdr:cNvPr>
        <xdr:cNvPicPr preferRelativeResize="1">
          <a:picLocks noChangeAspect="0"/>
        </xdr:cNvPicPr>
      </xdr:nvPicPr>
      <xdr:blipFill>
        <a:blip r:embed="rId1"/>
        <a:stretch>
          <a:fillRect/>
        </a:stretch>
      </xdr:blipFill>
      <xdr:spPr>
        <a:xfrm>
          <a:off x="4429125" y="1552575"/>
          <a:ext cx="1809750" cy="1276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16</xdr:row>
      <xdr:rowOff>114300</xdr:rowOff>
    </xdr:from>
    <xdr:to>
      <xdr:col>9</xdr:col>
      <xdr:colOff>47625</xdr:colOff>
      <xdr:row>24</xdr:row>
      <xdr:rowOff>95250</xdr:rowOff>
    </xdr:to>
    <xdr:pic>
      <xdr:nvPicPr>
        <xdr:cNvPr id="1" name="1 Diagrama">
          <a:hlinkClick r:id="rId3"/>
        </xdr:cNvPr>
        <xdr:cNvPicPr preferRelativeResize="1">
          <a:picLocks noChangeAspect="0"/>
        </xdr:cNvPicPr>
      </xdr:nvPicPr>
      <xdr:blipFill>
        <a:blip r:embed="rId1"/>
        <a:stretch>
          <a:fillRect/>
        </a:stretch>
      </xdr:blipFill>
      <xdr:spPr>
        <a:xfrm>
          <a:off x="5143500" y="2905125"/>
          <a:ext cx="1809750" cy="12763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161925</xdr:colOff>
      <xdr:row>21</xdr:row>
      <xdr:rowOff>95250</xdr:rowOff>
    </xdr:from>
    <xdr:to>
      <xdr:col>12</xdr:col>
      <xdr:colOff>114300</xdr:colOff>
      <xdr:row>29</xdr:row>
      <xdr:rowOff>76200</xdr:rowOff>
    </xdr:to>
    <xdr:pic>
      <xdr:nvPicPr>
        <xdr:cNvPr id="1" name="1 Diagrama">
          <a:hlinkClick r:id="rId3"/>
        </xdr:cNvPr>
        <xdr:cNvPicPr preferRelativeResize="1">
          <a:picLocks noChangeAspect="0"/>
        </xdr:cNvPicPr>
      </xdr:nvPicPr>
      <xdr:blipFill>
        <a:blip r:embed="rId1"/>
        <a:stretch>
          <a:fillRect/>
        </a:stretch>
      </xdr:blipFill>
      <xdr:spPr>
        <a:xfrm>
          <a:off x="9486900" y="3771900"/>
          <a:ext cx="1819275" cy="12763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xdr:colOff>
      <xdr:row>21</xdr:row>
      <xdr:rowOff>152400</xdr:rowOff>
    </xdr:from>
    <xdr:to>
      <xdr:col>5</xdr:col>
      <xdr:colOff>152400</xdr:colOff>
      <xdr:row>29</xdr:row>
      <xdr:rowOff>123825</xdr:rowOff>
    </xdr:to>
    <xdr:pic>
      <xdr:nvPicPr>
        <xdr:cNvPr id="1" name="1 Diagrama">
          <a:hlinkClick r:id="rId3"/>
        </xdr:cNvPr>
        <xdr:cNvPicPr preferRelativeResize="1">
          <a:picLocks noChangeAspect="0"/>
        </xdr:cNvPicPr>
      </xdr:nvPicPr>
      <xdr:blipFill>
        <a:blip r:embed="rId1"/>
        <a:stretch>
          <a:fillRect/>
        </a:stretch>
      </xdr:blipFill>
      <xdr:spPr>
        <a:xfrm>
          <a:off x="4752975" y="4076700"/>
          <a:ext cx="180975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61</xdr:row>
      <xdr:rowOff>85725</xdr:rowOff>
    </xdr:from>
    <xdr:to>
      <xdr:col>10</xdr:col>
      <xdr:colOff>28575</xdr:colOff>
      <xdr:row>69</xdr:row>
      <xdr:rowOff>66675</xdr:rowOff>
    </xdr:to>
    <xdr:pic>
      <xdr:nvPicPr>
        <xdr:cNvPr id="1" name="1 Diagrama">
          <a:hlinkClick r:id="rId3"/>
        </xdr:cNvPr>
        <xdr:cNvPicPr preferRelativeResize="1">
          <a:picLocks noChangeAspect="0"/>
        </xdr:cNvPicPr>
      </xdr:nvPicPr>
      <xdr:blipFill>
        <a:blip r:embed="rId1"/>
        <a:stretch>
          <a:fillRect/>
        </a:stretch>
      </xdr:blipFill>
      <xdr:spPr>
        <a:xfrm>
          <a:off x="9848850" y="10572750"/>
          <a:ext cx="1809750"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12</xdr:row>
      <xdr:rowOff>38100</xdr:rowOff>
    </xdr:from>
    <xdr:to>
      <xdr:col>7</xdr:col>
      <xdr:colOff>38100</xdr:colOff>
      <xdr:row>20</xdr:row>
      <xdr:rowOff>19050</xdr:rowOff>
    </xdr:to>
    <xdr:pic>
      <xdr:nvPicPr>
        <xdr:cNvPr id="1" name="1 Diagrama">
          <a:hlinkClick r:id="rId3"/>
        </xdr:cNvPr>
        <xdr:cNvPicPr preferRelativeResize="1">
          <a:picLocks noChangeAspect="0"/>
        </xdr:cNvPicPr>
      </xdr:nvPicPr>
      <xdr:blipFill>
        <a:blip r:embed="rId1"/>
        <a:stretch>
          <a:fillRect/>
        </a:stretch>
      </xdr:blipFill>
      <xdr:spPr>
        <a:xfrm>
          <a:off x="6219825" y="2343150"/>
          <a:ext cx="1819275"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11</xdr:row>
      <xdr:rowOff>38100</xdr:rowOff>
    </xdr:from>
    <xdr:to>
      <xdr:col>7</xdr:col>
      <xdr:colOff>28575</xdr:colOff>
      <xdr:row>19</xdr:row>
      <xdr:rowOff>19050</xdr:rowOff>
    </xdr:to>
    <xdr:pic>
      <xdr:nvPicPr>
        <xdr:cNvPr id="1" name="1 Diagrama">
          <a:hlinkClick r:id="rId3"/>
        </xdr:cNvPr>
        <xdr:cNvPicPr preferRelativeResize="1">
          <a:picLocks noChangeAspect="0"/>
        </xdr:cNvPicPr>
      </xdr:nvPicPr>
      <xdr:blipFill>
        <a:blip r:embed="rId1"/>
        <a:stretch>
          <a:fillRect/>
        </a:stretch>
      </xdr:blipFill>
      <xdr:spPr>
        <a:xfrm>
          <a:off x="5867400" y="2181225"/>
          <a:ext cx="1809750" cy="1276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13</xdr:row>
      <xdr:rowOff>104775</xdr:rowOff>
    </xdr:from>
    <xdr:to>
      <xdr:col>7</xdr:col>
      <xdr:colOff>95250</xdr:colOff>
      <xdr:row>21</xdr:row>
      <xdr:rowOff>85725</xdr:rowOff>
    </xdr:to>
    <xdr:pic>
      <xdr:nvPicPr>
        <xdr:cNvPr id="1" name="1 Diagrama">
          <a:hlinkClick r:id="rId3"/>
        </xdr:cNvPr>
        <xdr:cNvPicPr preferRelativeResize="1">
          <a:picLocks noChangeAspect="0"/>
        </xdr:cNvPicPr>
      </xdr:nvPicPr>
      <xdr:blipFill>
        <a:blip r:embed="rId1"/>
        <a:stretch>
          <a:fillRect/>
        </a:stretch>
      </xdr:blipFill>
      <xdr:spPr>
        <a:xfrm>
          <a:off x="5143500" y="2409825"/>
          <a:ext cx="1819275" cy="127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123825</xdr:colOff>
      <xdr:row>9</xdr:row>
      <xdr:rowOff>66675</xdr:rowOff>
    </xdr:from>
    <xdr:to>
      <xdr:col>12</xdr:col>
      <xdr:colOff>66675</xdr:colOff>
      <xdr:row>17</xdr:row>
      <xdr:rowOff>47625</xdr:rowOff>
    </xdr:to>
    <xdr:pic>
      <xdr:nvPicPr>
        <xdr:cNvPr id="1" name="1 Diagrama">
          <a:hlinkClick r:id="rId3"/>
        </xdr:cNvPr>
        <xdr:cNvPicPr preferRelativeResize="1">
          <a:picLocks noChangeAspect="0"/>
        </xdr:cNvPicPr>
      </xdr:nvPicPr>
      <xdr:blipFill>
        <a:blip r:embed="rId1"/>
        <a:stretch>
          <a:fillRect/>
        </a:stretch>
      </xdr:blipFill>
      <xdr:spPr>
        <a:xfrm>
          <a:off x="6686550" y="1562100"/>
          <a:ext cx="1819275" cy="1276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52</xdr:row>
      <xdr:rowOff>38100</xdr:rowOff>
    </xdr:from>
    <xdr:to>
      <xdr:col>5</xdr:col>
      <xdr:colOff>38100</xdr:colOff>
      <xdr:row>60</xdr:row>
      <xdr:rowOff>19050</xdr:rowOff>
    </xdr:to>
    <xdr:pic>
      <xdr:nvPicPr>
        <xdr:cNvPr id="1" name="1 Diagrama">
          <a:hlinkClick r:id="rId3"/>
        </xdr:cNvPr>
        <xdr:cNvPicPr preferRelativeResize="1">
          <a:picLocks noChangeAspect="0"/>
        </xdr:cNvPicPr>
      </xdr:nvPicPr>
      <xdr:blipFill>
        <a:blip r:embed="rId1"/>
        <a:stretch>
          <a:fillRect/>
        </a:stretch>
      </xdr:blipFill>
      <xdr:spPr>
        <a:xfrm>
          <a:off x="4295775" y="8696325"/>
          <a:ext cx="1819275" cy="1276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257175</xdr:colOff>
      <xdr:row>12</xdr:row>
      <xdr:rowOff>95250</xdr:rowOff>
    </xdr:from>
    <xdr:to>
      <xdr:col>12</xdr:col>
      <xdr:colOff>57150</xdr:colOff>
      <xdr:row>20</xdr:row>
      <xdr:rowOff>76200</xdr:rowOff>
    </xdr:to>
    <xdr:pic>
      <xdr:nvPicPr>
        <xdr:cNvPr id="1" name="1 Diagrama">
          <a:hlinkClick r:id="rId3"/>
        </xdr:cNvPr>
        <xdr:cNvPicPr preferRelativeResize="1">
          <a:picLocks noChangeAspect="0"/>
        </xdr:cNvPicPr>
      </xdr:nvPicPr>
      <xdr:blipFill>
        <a:blip r:embed="rId1"/>
        <a:stretch>
          <a:fillRect/>
        </a:stretch>
      </xdr:blipFill>
      <xdr:spPr>
        <a:xfrm>
          <a:off x="8020050" y="2076450"/>
          <a:ext cx="1809750" cy="1276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29</xdr:row>
      <xdr:rowOff>152400</xdr:rowOff>
    </xdr:from>
    <xdr:to>
      <xdr:col>7</xdr:col>
      <xdr:colOff>85725</xdr:colOff>
      <xdr:row>37</xdr:row>
      <xdr:rowOff>133350</xdr:rowOff>
    </xdr:to>
    <xdr:pic>
      <xdr:nvPicPr>
        <xdr:cNvPr id="1" name="1 Diagrama">
          <a:hlinkClick r:id="rId3"/>
        </xdr:cNvPr>
        <xdr:cNvPicPr preferRelativeResize="1">
          <a:picLocks noChangeAspect="0"/>
        </xdr:cNvPicPr>
      </xdr:nvPicPr>
      <xdr:blipFill>
        <a:blip r:embed="rId1"/>
        <a:stretch>
          <a:fillRect/>
        </a:stretch>
      </xdr:blipFill>
      <xdr:spPr>
        <a:xfrm>
          <a:off x="6191250" y="5210175"/>
          <a:ext cx="1809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43"/>
  <sheetViews>
    <sheetView showGridLines="0" tabSelected="1" zoomScaleSheetLayoutView="100" zoomScalePageLayoutView="0" workbookViewId="0" topLeftCell="A1">
      <selection activeCell="A1" sqref="A1"/>
    </sheetView>
  </sheetViews>
  <sheetFormatPr defaultColWidth="0" defaultRowHeight="15" zeroHeight="1"/>
  <cols>
    <col min="1" max="1" width="25.140625" style="0" customWidth="1"/>
    <col min="2" max="2" width="81.00390625" style="0" customWidth="1"/>
    <col min="3" max="3" width="26.57421875" style="0" customWidth="1"/>
    <col min="4" max="16384" width="11.421875" style="0" hidden="1" customWidth="1"/>
  </cols>
  <sheetData>
    <row r="1" spans="1:3" ht="15">
      <c r="A1" s="3"/>
      <c r="B1" s="3"/>
      <c r="C1" s="3"/>
    </row>
    <row r="2" spans="1:3" ht="15">
      <c r="A2" s="3"/>
      <c r="B2" s="4" t="s">
        <v>72</v>
      </c>
      <c r="C2" s="3"/>
    </row>
    <row r="3" spans="1:3" ht="15">
      <c r="A3" s="3"/>
      <c r="B3" s="3"/>
      <c r="C3" s="3"/>
    </row>
    <row r="4" spans="1:3" ht="46.5">
      <c r="A4" s="3"/>
      <c r="B4" s="5" t="s">
        <v>1</v>
      </c>
      <c r="C4" s="3"/>
    </row>
    <row r="5" spans="1:3" ht="15">
      <c r="A5" s="3"/>
      <c r="B5" s="4"/>
      <c r="C5" s="3"/>
    </row>
    <row r="6" spans="1:3" ht="31.5">
      <c r="A6" s="3"/>
      <c r="B6" s="6" t="s">
        <v>2</v>
      </c>
      <c r="C6" s="3"/>
    </row>
    <row r="7" spans="1:3" ht="15">
      <c r="A7" s="3"/>
      <c r="B7" s="4"/>
      <c r="C7" s="3"/>
    </row>
    <row r="8" spans="1:3" ht="21">
      <c r="A8" s="3"/>
      <c r="B8" s="7"/>
      <c r="C8" s="3"/>
    </row>
    <row r="9" spans="1:3" ht="15">
      <c r="A9" s="3"/>
      <c r="B9" s="3"/>
      <c r="C9" s="3"/>
    </row>
    <row r="10" spans="1:3" ht="15">
      <c r="A10" s="46"/>
      <c r="B10" s="8" t="s">
        <v>215</v>
      </c>
      <c r="C10" s="3"/>
    </row>
    <row r="11" spans="1:3" s="49" customFormat="1" ht="11.25">
      <c r="A11" s="47"/>
      <c r="B11" s="48"/>
      <c r="C11" s="48"/>
    </row>
    <row r="12" spans="1:3" ht="15">
      <c r="A12" s="46"/>
      <c r="B12" s="8" t="s">
        <v>272</v>
      </c>
      <c r="C12" s="3"/>
    </row>
    <row r="13" spans="1:3" s="49" customFormat="1" ht="11.25">
      <c r="A13" s="47"/>
      <c r="B13" s="48"/>
      <c r="C13" s="48"/>
    </row>
    <row r="14" spans="1:3" ht="15">
      <c r="A14" s="46"/>
      <c r="B14" s="8" t="s">
        <v>285</v>
      </c>
      <c r="C14" s="3"/>
    </row>
    <row r="15" spans="1:3" s="49" customFormat="1" ht="11.25">
      <c r="A15" s="47"/>
      <c r="B15" s="48"/>
      <c r="C15" s="48"/>
    </row>
    <row r="16" spans="1:3" ht="15">
      <c r="A16" s="46"/>
      <c r="B16" s="8" t="s">
        <v>100</v>
      </c>
      <c r="C16" s="3"/>
    </row>
    <row r="17" spans="1:3" s="49" customFormat="1" ht="11.25">
      <c r="A17" s="47"/>
      <c r="B17" s="48"/>
      <c r="C17" s="48"/>
    </row>
    <row r="18" spans="1:3" ht="15">
      <c r="A18" s="46"/>
      <c r="B18" s="8" t="s">
        <v>108</v>
      </c>
      <c r="C18" s="3"/>
    </row>
    <row r="19" spans="1:3" s="49" customFormat="1" ht="11.25">
      <c r="A19" s="47"/>
      <c r="B19" s="48"/>
      <c r="C19" s="48"/>
    </row>
    <row r="20" spans="1:3" ht="15">
      <c r="A20" s="46"/>
      <c r="B20" s="8" t="s">
        <v>143</v>
      </c>
      <c r="C20" s="3"/>
    </row>
    <row r="21" spans="1:3" s="49" customFormat="1" ht="11.25">
      <c r="A21" s="47"/>
      <c r="B21" s="48"/>
      <c r="C21" s="48"/>
    </row>
    <row r="22" spans="1:3" ht="15">
      <c r="A22" s="46"/>
      <c r="B22" s="8" t="s">
        <v>159</v>
      </c>
      <c r="C22" s="3"/>
    </row>
    <row r="23" spans="1:3" s="49" customFormat="1" ht="11.25">
      <c r="A23" s="47"/>
      <c r="B23" s="48"/>
      <c r="C23" s="48"/>
    </row>
    <row r="24" spans="1:3" ht="15">
      <c r="A24" s="46"/>
      <c r="B24" s="8" t="s">
        <v>235</v>
      </c>
      <c r="C24" s="3"/>
    </row>
    <row r="25" spans="1:3" s="49" customFormat="1" ht="11.25">
      <c r="A25" s="47"/>
      <c r="B25" s="48"/>
      <c r="C25" s="48"/>
    </row>
    <row r="26" spans="1:3" ht="15">
      <c r="A26" s="46"/>
      <c r="B26" s="8" t="s">
        <v>3</v>
      </c>
      <c r="C26" s="3"/>
    </row>
    <row r="27" spans="1:3" s="49" customFormat="1" ht="11.25">
      <c r="A27" s="48"/>
      <c r="B27" s="48"/>
      <c r="C27" s="48"/>
    </row>
    <row r="28" spans="1:3" ht="15">
      <c r="A28" s="3"/>
      <c r="B28" s="8" t="s">
        <v>4</v>
      </c>
      <c r="C28" s="3"/>
    </row>
    <row r="29" spans="1:3" s="49" customFormat="1" ht="11.25">
      <c r="A29" s="48"/>
      <c r="B29" s="48"/>
      <c r="C29" s="48"/>
    </row>
    <row r="30" spans="1:3" ht="15">
      <c r="A30" s="3"/>
      <c r="B30" s="8" t="s">
        <v>5</v>
      </c>
      <c r="C30" s="3"/>
    </row>
    <row r="31" spans="1:3" s="49" customFormat="1" ht="11.25">
      <c r="A31" s="48"/>
      <c r="B31" s="48"/>
      <c r="C31" s="48"/>
    </row>
    <row r="32" spans="1:3" ht="15">
      <c r="A32" s="3"/>
      <c r="B32" s="8" t="s">
        <v>6</v>
      </c>
      <c r="C32" s="3"/>
    </row>
    <row r="33" spans="1:3" s="49" customFormat="1" ht="11.25">
      <c r="A33" s="48"/>
      <c r="B33" s="48"/>
      <c r="C33" s="48"/>
    </row>
    <row r="34" spans="1:3" ht="15">
      <c r="A34" s="3"/>
      <c r="B34" s="8" t="s">
        <v>7</v>
      </c>
      <c r="C34" s="3"/>
    </row>
    <row r="35" spans="1:3" s="49" customFormat="1" ht="11.25">
      <c r="A35" s="48"/>
      <c r="B35" s="48"/>
      <c r="C35" s="48"/>
    </row>
    <row r="36" spans="1:3" ht="15">
      <c r="A36" s="3"/>
      <c r="B36" s="8" t="s">
        <v>8</v>
      </c>
      <c r="C36" s="3"/>
    </row>
    <row r="37" spans="1:3" s="49" customFormat="1" ht="11.25">
      <c r="A37" s="48"/>
      <c r="B37" s="48"/>
      <c r="C37" s="48"/>
    </row>
    <row r="38" spans="1:3" ht="15">
      <c r="A38" s="3"/>
      <c r="B38" s="8" t="s">
        <v>9</v>
      </c>
      <c r="C38" s="3"/>
    </row>
    <row r="39" spans="1:3" s="49" customFormat="1" ht="11.25">
      <c r="A39" s="48"/>
      <c r="B39" s="48"/>
      <c r="C39" s="48"/>
    </row>
    <row r="40" spans="1:3" ht="15">
      <c r="A40" s="3"/>
      <c r="B40" s="8" t="s">
        <v>10</v>
      </c>
      <c r="C40" s="3"/>
    </row>
    <row r="41" spans="1:3" s="49" customFormat="1" ht="11.25">
      <c r="A41" s="48"/>
      <c r="B41" s="48"/>
      <c r="C41" s="48"/>
    </row>
    <row r="42" spans="1:3" ht="15">
      <c r="A42" s="3"/>
      <c r="B42" s="8" t="s">
        <v>11</v>
      </c>
      <c r="C42" s="3"/>
    </row>
    <row r="43" spans="1:3" ht="15">
      <c r="A43" s="3"/>
      <c r="B43" s="3"/>
      <c r="C43" s="3"/>
    </row>
    <row r="44" ht="15" hidden="1"/>
  </sheetData>
  <sheetProtection password="CD78" sheet="1" objects="1" scenarios="1"/>
  <hyperlinks>
    <hyperlink ref="B10" location="'RE-01'!A1" display="PROMEDIO DE VALORES DE MATRÍCULA DE PROGRAMAS SUBSIDIADOS 2010"/>
    <hyperlink ref="B18" location="'RE-03'!A1" display="PORCENTAJE DE INGRESOS EJECUTADOS QUE SE DEDICAN A FUNCIONAMIENTO E INVERSIÓN (2006-2010)"/>
    <hyperlink ref="B20" location="'RE-04'!A1" display="PARTIDAS DESTINADAS A INVERSIÓN (2006-2010)"/>
    <hyperlink ref="B22" location="'RE-05'!A1" display="DISTRIBUCIÓN PORCENTUAL DE LOS RECURSOS DE ACUERDO CON LAS FUNCIONES MISIONALES (2006-2010)"/>
    <hyperlink ref="B24" location="'RE-06'!A1" display="EJECUCIÓN PROYECTOS DE DOCENCIA, INVESTIGACIÓN Y EXTENSIÓN POR FACULTAD (2006-2010)"/>
    <hyperlink ref="B26" location="'RE-07'!A1" display="DISTRIBUCIÓN DE PRESUPUESTO - ASIGNACIÓN A FACULTADES (2008-2010)"/>
    <hyperlink ref="B28" location="'RE-08'!A1" display="ESTRUCTURA DEL PERSONAL DOCENTE SEGÚN TIEMPO DE DEDICACIÓN 2010"/>
    <hyperlink ref="B30" location="'RE-09'!A1" display="PORCENTAJE RECURSOS APLICADOS A PERSONAL ADMINISTRATIVO Y DOCENTE 2010"/>
    <hyperlink ref="B32" location="'RE-10'!A1" display="INVERSIÓN FÍSICA Y TECNOLÓGICA (2006-2010)"/>
    <hyperlink ref="B34" location="'RE-11'!A1" display="EFICIENCIA Y PRODUCTIVIDAD DE LA INVESTIGACIÓN (2006-2010)"/>
    <hyperlink ref="B36" location="'RE-12'!A1" display="GENERACIÓN DE INGRESOS PROPIOS (2006-2010)"/>
    <hyperlink ref="B38" location="'RE-13'!A1" display="TARIFAS DE MATRÍCULA UTP POR ESTRATO SOCIOECONÓMICO SEGÚN ORIGEN DEL COLEGIO 2010"/>
    <hyperlink ref="B40" location="'RE-14'!A1" display="INCENTIVOS AÑO 2010"/>
    <hyperlink ref="B42" location="'RE-15'!A1" display="INVERSIÓN EN MEDIO AMBIENTE Y DESARROLLO SOSTENIBLE 2010"/>
    <hyperlink ref="B16" location="'RE-02'!A1" display="DISTRUBUCIÓN DE LOS RECURSOS PRESUPUESTALES (2006-2010)"/>
    <hyperlink ref="B12" location="'RE-011'!A1" display="CONTRIBUCIÓN DE LAS MATRICULAS AL FINANCIAMIENTO INSTITUCIONAL"/>
    <hyperlink ref="B14" location="'RE-012'!A1" display="CONTRIBUCIÓN DEL ESTADO AL FINANCIAMIENTO INSTITUCIONAL (2006-2010)"/>
  </hyperlinks>
  <printOptions/>
  <pageMargins left="0.7" right="0.7" top="0.75" bottom="0.75" header="0.3" footer="0.3"/>
  <pageSetup horizontalDpi="200" verticalDpi="200" orientation="portrait" paperSize="9" r:id="rId2"/>
  <drawing r:id="rId1"/>
</worksheet>
</file>

<file path=xl/worksheets/sheet10.xml><?xml version="1.0" encoding="utf-8"?>
<worksheet xmlns="http://schemas.openxmlformats.org/spreadsheetml/2006/main" xmlns:r="http://schemas.openxmlformats.org/officeDocument/2006/relationships">
  <dimension ref="B2:K18"/>
  <sheetViews>
    <sheetView zoomScalePageLayoutView="0" workbookViewId="0" topLeftCell="A1">
      <selection activeCell="A1" sqref="A1"/>
    </sheetView>
  </sheetViews>
  <sheetFormatPr defaultColWidth="0" defaultRowHeight="15" zeroHeight="1"/>
  <cols>
    <col min="1" max="1" width="4.7109375" style="18" customWidth="1"/>
    <col min="2" max="2" width="37.57421875" style="18" customWidth="1"/>
    <col min="3" max="3" width="12.7109375" style="18" bestFit="1" customWidth="1"/>
    <col min="4" max="5" width="11.7109375" style="18" customWidth="1"/>
    <col min="6" max="6" width="12.7109375" style="18" bestFit="1" customWidth="1"/>
    <col min="7" max="8" width="11.7109375" style="18" customWidth="1"/>
    <col min="9" max="9" width="12.7109375" style="18" bestFit="1" customWidth="1"/>
    <col min="10" max="11" width="11.7109375" style="18" customWidth="1"/>
    <col min="12" max="12" width="4.7109375" style="18" customWidth="1"/>
    <col min="13" max="16384" width="11.421875" style="18" hidden="1" customWidth="1"/>
  </cols>
  <sheetData>
    <row r="1" ht="12.75"/>
    <row r="2" spans="2:11" s="86" customFormat="1" ht="15.75">
      <c r="B2" s="126" t="s">
        <v>3</v>
      </c>
      <c r="C2" s="126"/>
      <c r="D2" s="126"/>
      <c r="E2" s="126"/>
      <c r="F2" s="126"/>
      <c r="G2" s="126"/>
      <c r="H2" s="126"/>
      <c r="I2" s="126"/>
      <c r="J2" s="126"/>
      <c r="K2" s="126"/>
    </row>
    <row r="3" ht="12.75"/>
    <row r="4" spans="2:11" ht="12.75">
      <c r="B4" s="127" t="s">
        <v>85</v>
      </c>
      <c r="C4" s="127" t="s">
        <v>219</v>
      </c>
      <c r="D4" s="127"/>
      <c r="E4" s="127"/>
      <c r="F4" s="127" t="s">
        <v>220</v>
      </c>
      <c r="G4" s="127"/>
      <c r="H4" s="127"/>
      <c r="I4" s="122" t="s">
        <v>232</v>
      </c>
      <c r="J4" s="122"/>
      <c r="K4" s="122"/>
    </row>
    <row r="5" spans="2:11" ht="25.5">
      <c r="B5" s="127"/>
      <c r="C5" s="67" t="s">
        <v>221</v>
      </c>
      <c r="D5" s="67" t="s">
        <v>222</v>
      </c>
      <c r="E5" s="15" t="s">
        <v>234</v>
      </c>
      <c r="F5" s="67" t="s">
        <v>221</v>
      </c>
      <c r="G5" s="67" t="s">
        <v>222</v>
      </c>
      <c r="H5" s="15" t="s">
        <v>234</v>
      </c>
      <c r="I5" s="67" t="s">
        <v>221</v>
      </c>
      <c r="J5" s="67" t="s">
        <v>222</v>
      </c>
      <c r="K5" s="15" t="s">
        <v>234</v>
      </c>
    </row>
    <row r="6" spans="2:11" ht="12.75">
      <c r="B6" s="88" t="s">
        <v>223</v>
      </c>
      <c r="C6" s="87">
        <v>275189428</v>
      </c>
      <c r="D6" s="87">
        <v>115373215</v>
      </c>
      <c r="E6" s="87">
        <v>11731655</v>
      </c>
      <c r="F6" s="87">
        <v>288308872</v>
      </c>
      <c r="G6" s="87">
        <v>61712168</v>
      </c>
      <c r="H6" s="87">
        <v>11102406</v>
      </c>
      <c r="I6" s="87">
        <v>275189428</v>
      </c>
      <c r="J6" s="87">
        <v>25799844</v>
      </c>
      <c r="K6" s="87">
        <v>44354497</v>
      </c>
    </row>
    <row r="7" spans="2:11" ht="12.75">
      <c r="B7" s="88" t="s">
        <v>224</v>
      </c>
      <c r="C7" s="87">
        <v>73028179</v>
      </c>
      <c r="D7" s="87">
        <v>6724822</v>
      </c>
      <c r="E7" s="87">
        <v>11315125</v>
      </c>
      <c r="F7" s="87">
        <v>87171420</v>
      </c>
      <c r="G7" s="87">
        <v>7940645</v>
      </c>
      <c r="H7" s="87">
        <v>29895541</v>
      </c>
      <c r="I7" s="87">
        <v>69911586</v>
      </c>
      <c r="J7" s="87">
        <v>10715587</v>
      </c>
      <c r="K7" s="87">
        <v>70691615</v>
      </c>
    </row>
    <row r="8" spans="2:11" ht="12.75">
      <c r="B8" s="88" t="s">
        <v>225</v>
      </c>
      <c r="C8" s="87">
        <v>38253791</v>
      </c>
      <c r="D8" s="87">
        <v>3054320</v>
      </c>
      <c r="E8" s="87">
        <v>13788955</v>
      </c>
      <c r="F8" s="87">
        <v>31802384</v>
      </c>
      <c r="G8" s="87">
        <v>2226327</v>
      </c>
      <c r="H8" s="87">
        <v>22174552</v>
      </c>
      <c r="I8" s="87">
        <v>109200969</v>
      </c>
      <c r="J8" s="87">
        <v>10007258</v>
      </c>
      <c r="K8" s="87">
        <v>97035403</v>
      </c>
    </row>
    <row r="9" spans="2:11" ht="12.75">
      <c r="B9" s="88" t="s">
        <v>226</v>
      </c>
      <c r="C9" s="87">
        <v>54808775</v>
      </c>
      <c r="D9" s="87">
        <v>7313499</v>
      </c>
      <c r="E9" s="87">
        <v>21761008</v>
      </c>
      <c r="F9" s="87">
        <v>66971090</v>
      </c>
      <c r="G9" s="87">
        <v>10193595</v>
      </c>
      <c r="H9" s="87">
        <v>28970676</v>
      </c>
      <c r="I9" s="87">
        <v>40222089</v>
      </c>
      <c r="J9" s="87">
        <v>4770346</v>
      </c>
      <c r="K9" s="87">
        <v>75305896</v>
      </c>
    </row>
    <row r="10" spans="2:11" ht="12.75">
      <c r="B10" s="88" t="s">
        <v>227</v>
      </c>
      <c r="C10" s="87">
        <v>74017559</v>
      </c>
      <c r="D10" s="87">
        <v>6116379</v>
      </c>
      <c r="E10" s="87">
        <v>21276220</v>
      </c>
      <c r="F10" s="87">
        <v>73562362</v>
      </c>
      <c r="G10" s="87">
        <v>4940324</v>
      </c>
      <c r="H10" s="87">
        <v>29856541</v>
      </c>
      <c r="I10" s="87">
        <v>34370885</v>
      </c>
      <c r="J10" s="87">
        <v>5300000</v>
      </c>
      <c r="K10" s="87">
        <v>22852372</v>
      </c>
    </row>
    <row r="11" spans="2:11" ht="12.75">
      <c r="B11" s="88" t="s">
        <v>228</v>
      </c>
      <c r="C11" s="87">
        <v>69911586</v>
      </c>
      <c r="D11" s="87">
        <v>6547624</v>
      </c>
      <c r="E11" s="87">
        <v>28562211</v>
      </c>
      <c r="F11" s="87">
        <v>81517766</v>
      </c>
      <c r="G11" s="87">
        <v>9244735</v>
      </c>
      <c r="H11" s="87">
        <v>49641492</v>
      </c>
      <c r="I11" s="87">
        <v>69053991</v>
      </c>
      <c r="J11" s="87">
        <v>4264824</v>
      </c>
      <c r="K11" s="87">
        <v>82162487</v>
      </c>
    </row>
    <row r="12" spans="2:11" ht="12.75">
      <c r="B12" s="88" t="s">
        <v>229</v>
      </c>
      <c r="C12" s="87">
        <v>34370885</v>
      </c>
      <c r="D12" s="87">
        <v>3896360</v>
      </c>
      <c r="E12" s="87">
        <v>16312042</v>
      </c>
      <c r="F12" s="87">
        <v>15918049</v>
      </c>
      <c r="G12" s="87">
        <v>512324</v>
      </c>
      <c r="H12" s="87">
        <v>22365564</v>
      </c>
      <c r="I12" s="87">
        <v>73028179</v>
      </c>
      <c r="J12" s="87">
        <v>8557312</v>
      </c>
      <c r="K12" s="87">
        <v>29833020</v>
      </c>
    </row>
    <row r="13" spans="2:11" ht="12.75">
      <c r="B13" s="88" t="s">
        <v>230</v>
      </c>
      <c r="C13" s="87">
        <v>40222089</v>
      </c>
      <c r="D13" s="87">
        <v>3664381</v>
      </c>
      <c r="E13" s="87">
        <v>10020733</v>
      </c>
      <c r="F13" s="87">
        <v>38429971</v>
      </c>
      <c r="G13" s="87">
        <v>4900000</v>
      </c>
      <c r="H13" s="87">
        <v>33286974</v>
      </c>
      <c r="I13" s="87">
        <v>74017559</v>
      </c>
      <c r="J13" s="87">
        <v>6545884</v>
      </c>
      <c r="K13" s="87">
        <v>33458400</v>
      </c>
    </row>
    <row r="14" spans="2:11" ht="25.5">
      <c r="B14" s="89" t="s">
        <v>233</v>
      </c>
      <c r="C14" s="87">
        <v>109200969</v>
      </c>
      <c r="D14" s="87">
        <v>4529130</v>
      </c>
      <c r="E14" s="87">
        <v>26645632</v>
      </c>
      <c r="F14" s="87">
        <v>64049924</v>
      </c>
      <c r="G14" s="87">
        <v>9593309</v>
      </c>
      <c r="H14" s="87">
        <v>51786358</v>
      </c>
      <c r="I14" s="87">
        <v>38253791</v>
      </c>
      <c r="J14" s="87">
        <v>3806238</v>
      </c>
      <c r="K14" s="87">
        <v>22529000</v>
      </c>
    </row>
    <row r="15" spans="2:11" ht="12.75">
      <c r="B15" s="88" t="s">
        <v>231</v>
      </c>
      <c r="C15" s="87">
        <v>69053991</v>
      </c>
      <c r="D15" s="87">
        <v>7237584</v>
      </c>
      <c r="E15" s="87">
        <v>43840929</v>
      </c>
      <c r="F15" s="87">
        <v>97421853</v>
      </c>
      <c r="G15" s="87">
        <v>8970815</v>
      </c>
      <c r="H15" s="87">
        <v>56710315</v>
      </c>
      <c r="I15" s="87">
        <v>54808775</v>
      </c>
      <c r="J15" s="87">
        <v>10686614</v>
      </c>
      <c r="K15" s="87">
        <v>34235000</v>
      </c>
    </row>
    <row r="16" spans="2:11" ht="12.75">
      <c r="B16" s="67" t="s">
        <v>54</v>
      </c>
      <c r="C16" s="63">
        <v>838057252</v>
      </c>
      <c r="D16" s="63">
        <v>164457314</v>
      </c>
      <c r="E16" s="63">
        <v>205254510</v>
      </c>
      <c r="F16" s="63">
        <v>845153691</v>
      </c>
      <c r="G16" s="63">
        <v>120234242</v>
      </c>
      <c r="H16" s="63">
        <v>335790419</v>
      </c>
      <c r="I16" s="63">
        <v>838057252</v>
      </c>
      <c r="J16" s="63">
        <v>90453907</v>
      </c>
      <c r="K16" s="63">
        <v>512457690</v>
      </c>
    </row>
    <row r="17" ht="12.75">
      <c r="B17" s="38"/>
    </row>
    <row r="18" ht="12.75">
      <c r="B18" s="96" t="s">
        <v>269</v>
      </c>
    </row>
    <row r="19" ht="12.75"/>
    <row r="20" ht="12.75"/>
    <row r="21" ht="12.75"/>
    <row r="22" ht="12.75"/>
    <row r="23" ht="12.75"/>
    <row r="24" ht="12.75"/>
    <row r="25" ht="12.75"/>
    <row r="26" ht="12.75"/>
  </sheetData>
  <sheetProtection password="CD78" sheet="1" objects="1" scenarios="1"/>
  <mergeCells count="5">
    <mergeCell ref="B2:K2"/>
    <mergeCell ref="I4:K4"/>
    <mergeCell ref="B4:B5"/>
    <mergeCell ref="C4:E4"/>
    <mergeCell ref="F4:H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G18"/>
  <sheetViews>
    <sheetView zoomScalePageLayoutView="0" workbookViewId="0" topLeftCell="A1">
      <selection activeCell="A1" sqref="A1"/>
    </sheetView>
  </sheetViews>
  <sheetFormatPr defaultColWidth="0" defaultRowHeight="15" zeroHeight="1"/>
  <cols>
    <col min="1" max="1" width="4.7109375" style="97" customWidth="1"/>
    <col min="2" max="2" width="36.7109375" style="97" bestFit="1" customWidth="1"/>
    <col min="3" max="3" width="11.7109375" style="97" customWidth="1"/>
    <col min="4" max="4" width="19.7109375" style="97" customWidth="1"/>
    <col min="5" max="5" width="13.7109375" style="97" customWidth="1"/>
    <col min="6" max="6" width="4.7109375" style="97" customWidth="1"/>
    <col min="7" max="7" width="0" style="97" hidden="1" customWidth="1"/>
    <col min="8" max="16384" width="11.421875" style="97" hidden="1" customWidth="1"/>
  </cols>
  <sheetData>
    <row r="1" ht="12.75"/>
    <row r="2" spans="2:5" ht="15.75">
      <c r="B2" s="161" t="s">
        <v>4</v>
      </c>
      <c r="C2" s="161"/>
      <c r="D2" s="161"/>
      <c r="E2" s="161"/>
    </row>
    <row r="3" ht="12.75"/>
    <row r="4" spans="2:5" ht="25.5">
      <c r="B4" s="98" t="s">
        <v>15</v>
      </c>
      <c r="C4" s="98" t="s">
        <v>17</v>
      </c>
      <c r="D4" s="98" t="s">
        <v>16</v>
      </c>
      <c r="E4" s="98" t="s">
        <v>267</v>
      </c>
    </row>
    <row r="5" spans="2:7" ht="25.5">
      <c r="B5" s="99" t="s">
        <v>12</v>
      </c>
      <c r="C5" s="28">
        <v>414</v>
      </c>
      <c r="D5" s="28">
        <v>31643044563</v>
      </c>
      <c r="E5" s="100">
        <f>D5/$D$8</f>
        <v>0.7940887303419943</v>
      </c>
      <c r="G5" s="101"/>
    </row>
    <row r="6" spans="2:7" ht="25.5">
      <c r="B6" s="99" t="s">
        <v>13</v>
      </c>
      <c r="C6" s="28">
        <v>95</v>
      </c>
      <c r="D6" s="28">
        <v>2079098152</v>
      </c>
      <c r="E6" s="100">
        <f>D6/$D$8</f>
        <v>0.05217539698150779</v>
      </c>
      <c r="G6" s="101"/>
    </row>
    <row r="7" spans="2:7" ht="25.5">
      <c r="B7" s="99" t="s">
        <v>266</v>
      </c>
      <c r="C7" s="28">
        <v>796</v>
      </c>
      <c r="D7" s="28">
        <v>6126105162</v>
      </c>
      <c r="E7" s="100">
        <f>D7/$D$8</f>
        <v>0.1537358726764979</v>
      </c>
      <c r="G7" s="101"/>
    </row>
    <row r="8" spans="2:5" ht="12.75">
      <c r="B8" s="98" t="s">
        <v>18</v>
      </c>
      <c r="C8" s="94">
        <f>SUM(C5:C7)</f>
        <v>1305</v>
      </c>
      <c r="D8" s="94">
        <f>SUM(D5:D7)</f>
        <v>39848247877</v>
      </c>
      <c r="E8" s="102">
        <f>SUM(E5:E7)</f>
        <v>1</v>
      </c>
    </row>
    <row r="9" ht="12.75"/>
    <row r="10" ht="12.75">
      <c r="B10" s="103" t="s">
        <v>270</v>
      </c>
    </row>
    <row r="11" ht="12.75"/>
    <row r="12" spans="2:5" ht="12.75">
      <c r="B12" s="136" t="s">
        <v>288</v>
      </c>
      <c r="C12" s="136"/>
      <c r="D12" s="136"/>
      <c r="E12" s="136"/>
    </row>
    <row r="13" ht="12.75"/>
    <row r="14" ht="12.75"/>
    <row r="15" ht="12.75"/>
    <row r="16" ht="12.75">
      <c r="C16" s="104"/>
    </row>
    <row r="17" ht="12.75"/>
    <row r="18" ht="12.75">
      <c r="C18" s="104"/>
    </row>
    <row r="19" ht="12.75"/>
    <row r="20" ht="12.75"/>
    <row r="21" ht="12.75"/>
  </sheetData>
  <sheetProtection password="CD78" sheet="1" objects="1" scenarios="1"/>
  <mergeCells count="2">
    <mergeCell ref="B2:E2"/>
    <mergeCell ref="B12:E1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2:E12"/>
  <sheetViews>
    <sheetView zoomScalePageLayoutView="0" workbookViewId="0" topLeftCell="A1">
      <selection activeCell="A1" sqref="A1"/>
    </sheetView>
  </sheetViews>
  <sheetFormatPr defaultColWidth="0" defaultRowHeight="15" zeroHeight="1"/>
  <cols>
    <col min="1" max="1" width="4.7109375" style="97" customWidth="1"/>
    <col min="2" max="2" width="38.7109375" style="97" customWidth="1"/>
    <col min="3" max="3" width="9.7109375" style="97" customWidth="1"/>
    <col min="4" max="5" width="13.7109375" style="97" customWidth="1"/>
    <col min="6" max="6" width="4.7109375" style="97" customWidth="1"/>
    <col min="7" max="16384" width="11.421875" style="97" hidden="1" customWidth="1"/>
  </cols>
  <sheetData>
    <row r="1" ht="12.75"/>
    <row r="2" spans="2:5" ht="15.75" customHeight="1">
      <c r="B2" s="162" t="s">
        <v>5</v>
      </c>
      <c r="C2" s="162"/>
      <c r="D2" s="162"/>
      <c r="E2" s="162"/>
    </row>
    <row r="3" spans="2:5" ht="15.75" customHeight="1">
      <c r="B3" s="162"/>
      <c r="C3" s="162"/>
      <c r="D3" s="162"/>
      <c r="E3" s="162"/>
    </row>
    <row r="4" ht="12.75"/>
    <row r="5" spans="2:5" ht="25.5">
      <c r="B5" s="98" t="s">
        <v>15</v>
      </c>
      <c r="C5" s="98" t="s">
        <v>290</v>
      </c>
      <c r="D5" s="98" t="s">
        <v>289</v>
      </c>
      <c r="E5" s="98" t="s">
        <v>267</v>
      </c>
    </row>
    <row r="6" spans="2:5" ht="12.75">
      <c r="B6" s="39" t="s">
        <v>20</v>
      </c>
      <c r="C6" s="105">
        <v>377</v>
      </c>
      <c r="D6" s="28">
        <v>10232843904</v>
      </c>
      <c r="E6" s="106">
        <f>D6/$D$8</f>
        <v>0.20432549571297853</v>
      </c>
    </row>
    <row r="7" spans="2:5" ht="12.75">
      <c r="B7" s="39" t="s">
        <v>14</v>
      </c>
      <c r="C7" s="28">
        <v>1305</v>
      </c>
      <c r="D7" s="28">
        <v>39848247877</v>
      </c>
      <c r="E7" s="106">
        <f>D7/$D$8</f>
        <v>0.7956745042870215</v>
      </c>
    </row>
    <row r="8" spans="2:5" ht="12.75">
      <c r="B8" s="98" t="s">
        <v>22</v>
      </c>
      <c r="C8" s="94">
        <f>SUM(C6:C7)</f>
        <v>1682</v>
      </c>
      <c r="D8" s="94">
        <f>SUM(D6:D7)</f>
        <v>50081091781</v>
      </c>
      <c r="E8" s="107">
        <f>SUM(E6:E7)</f>
        <v>1</v>
      </c>
    </row>
    <row r="9" ht="12.75"/>
    <row r="10" spans="2:4" ht="12.75">
      <c r="B10" s="103" t="s">
        <v>270</v>
      </c>
      <c r="C10" s="108"/>
      <c r="D10" s="108"/>
    </row>
    <row r="11" ht="12.75"/>
    <row r="12" ht="12.75">
      <c r="B12" s="96"/>
    </row>
    <row r="13" ht="12.75"/>
    <row r="14" ht="12.75"/>
    <row r="15" ht="12.75"/>
    <row r="16" ht="12.75"/>
    <row r="17" ht="12.75"/>
    <row r="18" ht="12.75"/>
  </sheetData>
  <sheetProtection password="CD78" sheet="1" objects="1" scenarios="1"/>
  <mergeCells count="1">
    <mergeCell ref="B2:E3"/>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B2:G9"/>
  <sheetViews>
    <sheetView zoomScalePageLayoutView="0" workbookViewId="0" topLeftCell="A1">
      <selection activeCell="A1" sqref="A1"/>
    </sheetView>
  </sheetViews>
  <sheetFormatPr defaultColWidth="0" defaultRowHeight="15" zeroHeight="1"/>
  <cols>
    <col min="1" max="1" width="4.7109375" style="18" customWidth="1"/>
    <col min="2" max="2" width="34.7109375" style="18" customWidth="1"/>
    <col min="3" max="7" width="14.7109375" style="18" customWidth="1"/>
    <col min="8" max="8" width="4.7109375" style="18" customWidth="1"/>
    <col min="9" max="16384" width="11.421875" style="18" hidden="1" customWidth="1"/>
  </cols>
  <sheetData>
    <row r="1" ht="12.75"/>
    <row r="2" spans="2:7" ht="15.75">
      <c r="B2" s="126" t="s">
        <v>6</v>
      </c>
      <c r="C2" s="126"/>
      <c r="D2" s="126"/>
      <c r="E2" s="126"/>
      <c r="F2" s="126"/>
      <c r="G2" s="126"/>
    </row>
    <row r="3" ht="12.75"/>
    <row r="4" spans="2:7" ht="12.75">
      <c r="B4" s="15" t="s">
        <v>15</v>
      </c>
      <c r="C4" s="15">
        <v>2006</v>
      </c>
      <c r="D4" s="15">
        <v>2007</v>
      </c>
      <c r="E4" s="15">
        <v>2008</v>
      </c>
      <c r="F4" s="15">
        <v>2009</v>
      </c>
      <c r="G4" s="15">
        <v>2010</v>
      </c>
    </row>
    <row r="5" spans="2:7" ht="25.5">
      <c r="B5" s="37" t="s">
        <v>24</v>
      </c>
      <c r="C5" s="19">
        <v>8694585936</v>
      </c>
      <c r="D5" s="19">
        <v>10234613840</v>
      </c>
      <c r="E5" s="19">
        <v>10676905077</v>
      </c>
      <c r="F5" s="19">
        <v>11103178160</v>
      </c>
      <c r="G5" s="19">
        <v>10746587737</v>
      </c>
    </row>
    <row r="6" spans="2:7" ht="12.75">
      <c r="B6" s="37" t="s">
        <v>23</v>
      </c>
      <c r="C6" s="19">
        <v>77180285051</v>
      </c>
      <c r="D6" s="19">
        <v>85787716757</v>
      </c>
      <c r="E6" s="19">
        <v>92868460867</v>
      </c>
      <c r="F6" s="19">
        <v>102296607687</v>
      </c>
      <c r="G6" s="19">
        <v>115086499776</v>
      </c>
    </row>
    <row r="7" spans="2:7" ht="12.75">
      <c r="B7" s="15" t="s">
        <v>21</v>
      </c>
      <c r="C7" s="16">
        <f>C5/C6</f>
        <v>0.11265293889825231</v>
      </c>
      <c r="D7" s="16">
        <f>D5/D6</f>
        <v>0.11930162296999108</v>
      </c>
      <c r="E7" s="16">
        <f>E5/E6</f>
        <v>0.11496804165076828</v>
      </c>
      <c r="F7" s="16">
        <f>F5/F6</f>
        <v>0.10853906508779575</v>
      </c>
      <c r="G7" s="16">
        <f>G5/G6</f>
        <v>0.09337835243852885</v>
      </c>
    </row>
    <row r="8" ht="12.75"/>
    <row r="9" ht="12.75">
      <c r="B9" s="20" t="s">
        <v>19</v>
      </c>
    </row>
    <row r="10" ht="12.75"/>
    <row r="11" ht="12.75"/>
    <row r="12" ht="12.75"/>
    <row r="13" ht="12.75"/>
    <row r="14" ht="12.75"/>
    <row r="15" ht="12.75"/>
    <row r="16" ht="12.75"/>
    <row r="17" ht="12.75"/>
  </sheetData>
  <sheetProtection password="CD78" sheet="1" objects="1" scenarios="1"/>
  <mergeCells count="1">
    <mergeCell ref="B2:G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2:G12"/>
  <sheetViews>
    <sheetView zoomScalePageLayoutView="0" workbookViewId="0" topLeftCell="A1">
      <selection activeCell="A1" sqref="A1"/>
    </sheetView>
  </sheetViews>
  <sheetFormatPr defaultColWidth="0" defaultRowHeight="15" zeroHeight="1"/>
  <cols>
    <col min="1" max="1" width="4.7109375" style="21" customWidth="1"/>
    <col min="2" max="2" width="38.7109375" style="21" bestFit="1" customWidth="1"/>
    <col min="3" max="7" width="12.7109375" style="21" customWidth="1"/>
    <col min="8" max="8" width="4.7109375" style="21" customWidth="1"/>
    <col min="9" max="16384" width="11.421875" style="21" hidden="1" customWidth="1"/>
  </cols>
  <sheetData>
    <row r="1" ht="12.75"/>
    <row r="2" spans="2:7" ht="15.75">
      <c r="B2" s="126" t="s">
        <v>7</v>
      </c>
      <c r="C2" s="126"/>
      <c r="D2" s="126"/>
      <c r="E2" s="126"/>
      <c r="F2" s="126"/>
      <c r="G2" s="126"/>
    </row>
    <row r="3" ht="12.75"/>
    <row r="4" spans="2:7" ht="12.75">
      <c r="B4" s="9" t="s">
        <v>15</v>
      </c>
      <c r="C4" s="9">
        <v>2006</v>
      </c>
      <c r="D4" s="9">
        <v>2007</v>
      </c>
      <c r="E4" s="9">
        <v>2008</v>
      </c>
      <c r="F4" s="9">
        <v>2009</v>
      </c>
      <c r="G4" s="9">
        <v>2010</v>
      </c>
    </row>
    <row r="5" spans="2:7" ht="12.75">
      <c r="B5" s="37" t="s">
        <v>25</v>
      </c>
      <c r="C5" s="19">
        <v>4955399129</v>
      </c>
      <c r="D5" s="19">
        <v>7092685426</v>
      </c>
      <c r="E5" s="19">
        <v>7792090175</v>
      </c>
      <c r="F5" s="19">
        <v>8688504461</v>
      </c>
      <c r="G5" s="19">
        <v>6603770222</v>
      </c>
    </row>
    <row r="6" spans="2:7" ht="12.75">
      <c r="B6" s="37" t="s">
        <v>26</v>
      </c>
      <c r="C6" s="19">
        <v>5022590978</v>
      </c>
      <c r="D6" s="19">
        <v>7123357807</v>
      </c>
      <c r="E6" s="19">
        <v>7841267458</v>
      </c>
      <c r="F6" s="19">
        <v>5091302880</v>
      </c>
      <c r="G6" s="19">
        <v>9012268232</v>
      </c>
    </row>
    <row r="7" spans="2:7" ht="12.75">
      <c r="B7" s="15" t="s">
        <v>21</v>
      </c>
      <c r="C7" s="16">
        <f>C5/C6</f>
        <v>0.9866220742851022</v>
      </c>
      <c r="D7" s="16">
        <f>D5/D6</f>
        <v>0.9956941119860835</v>
      </c>
      <c r="E7" s="16">
        <f>E5/E6</f>
        <v>0.9937284012739768</v>
      </c>
      <c r="F7" s="16">
        <f>F5/F6</f>
        <v>1.7065385159328805</v>
      </c>
      <c r="G7" s="16">
        <f>G5/G6</f>
        <v>0.7327534036938549</v>
      </c>
    </row>
    <row r="8" ht="12.75"/>
    <row r="9" ht="12.75">
      <c r="B9" s="20" t="s">
        <v>19</v>
      </c>
    </row>
    <row r="10" ht="12.75"/>
    <row r="11" spans="2:7" ht="12.75" customHeight="1">
      <c r="B11" s="163" t="s">
        <v>268</v>
      </c>
      <c r="C11" s="163"/>
      <c r="D11" s="163"/>
      <c r="E11" s="163"/>
      <c r="F11" s="163"/>
      <c r="G11" s="163"/>
    </row>
    <row r="12" spans="2:7" ht="12.75">
      <c r="B12" s="163"/>
      <c r="C12" s="163"/>
      <c r="D12" s="163"/>
      <c r="E12" s="163"/>
      <c r="F12" s="163"/>
      <c r="G12" s="163"/>
    </row>
    <row r="13" ht="12.75"/>
    <row r="14" ht="12.75"/>
    <row r="15" ht="12.75"/>
    <row r="16" ht="12.75"/>
    <row r="17" ht="12.75"/>
    <row r="18" ht="12.75"/>
    <row r="19" ht="12.75"/>
    <row r="20" ht="12.75"/>
    <row r="21" ht="12.75"/>
    <row r="22" ht="12.75"/>
  </sheetData>
  <sheetProtection password="CD78" sheet="1" objects="1" scenarios="1"/>
  <mergeCells count="2">
    <mergeCell ref="B2:G2"/>
    <mergeCell ref="B11:G12"/>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B2:H23"/>
  <sheetViews>
    <sheetView zoomScalePageLayoutView="0" workbookViewId="0" topLeftCell="A1">
      <selection activeCell="A1" sqref="A1"/>
    </sheetView>
  </sheetViews>
  <sheetFormatPr defaultColWidth="0" defaultRowHeight="15" zeroHeight="1"/>
  <cols>
    <col min="1" max="1" width="4.7109375" style="18" customWidth="1"/>
    <col min="2" max="7" width="14.7109375" style="18" customWidth="1"/>
    <col min="8" max="8" width="4.7109375" style="18" customWidth="1"/>
    <col min="9" max="16384" width="11.421875" style="18" hidden="1" customWidth="1"/>
  </cols>
  <sheetData>
    <row r="1" ht="12.75"/>
    <row r="2" spans="2:7" ht="15.75">
      <c r="B2" s="126" t="s">
        <v>8</v>
      </c>
      <c r="C2" s="126"/>
      <c r="D2" s="126"/>
      <c r="E2" s="126"/>
      <c r="F2" s="126"/>
      <c r="G2" s="126"/>
    </row>
    <row r="3" ht="12.75"/>
    <row r="4" spans="2:7" ht="12.75">
      <c r="B4" s="9" t="s">
        <v>15</v>
      </c>
      <c r="C4" s="9">
        <v>2006</v>
      </c>
      <c r="D4" s="9">
        <v>2007</v>
      </c>
      <c r="E4" s="9">
        <v>2008</v>
      </c>
      <c r="F4" s="9">
        <v>2009</v>
      </c>
      <c r="G4" s="9">
        <v>2010</v>
      </c>
    </row>
    <row r="5" spans="2:7" ht="12.75">
      <c r="B5" s="36" t="s">
        <v>27</v>
      </c>
      <c r="C5" s="19">
        <v>31167359296</v>
      </c>
      <c r="D5" s="19">
        <v>37243935761</v>
      </c>
      <c r="E5" s="19">
        <v>40830119477</v>
      </c>
      <c r="F5" s="19">
        <v>48920440623</v>
      </c>
      <c r="G5" s="19">
        <v>51329553562</v>
      </c>
    </row>
    <row r="6" spans="2:7" ht="12.75">
      <c r="B6" s="9" t="s">
        <v>28</v>
      </c>
      <c r="C6" s="14">
        <v>85860685207</v>
      </c>
      <c r="D6" s="14">
        <v>95137850298</v>
      </c>
      <c r="E6" s="14">
        <v>101897644996</v>
      </c>
      <c r="F6" s="14">
        <v>114478252271</v>
      </c>
      <c r="G6" s="14">
        <v>122322014056</v>
      </c>
    </row>
    <row r="7" spans="2:7" ht="12.75">
      <c r="B7" s="164"/>
      <c r="C7" s="164"/>
      <c r="D7" s="164"/>
      <c r="E7" s="164"/>
      <c r="F7" s="164"/>
      <c r="G7" s="164"/>
    </row>
    <row r="8" spans="2:7" ht="12.75">
      <c r="B8" s="9" t="s">
        <v>21</v>
      </c>
      <c r="C8" s="13">
        <f>C5/C6</f>
        <v>0.36299919131624875</v>
      </c>
      <c r="D8" s="13">
        <f>D5/D6</f>
        <v>0.39147337935785737</v>
      </c>
      <c r="E8" s="13">
        <f>E5/E6</f>
        <v>0.40069738097090263</v>
      </c>
      <c r="F8" s="13">
        <f>F5/F6</f>
        <v>0.42733392284145383</v>
      </c>
      <c r="G8" s="13">
        <f>G5/G6</f>
        <v>0.41962645855799036</v>
      </c>
    </row>
    <row r="9" ht="12.75"/>
    <row r="10" ht="12.75">
      <c r="B10" s="20" t="s">
        <v>19</v>
      </c>
    </row>
    <row r="11" ht="12.75"/>
    <row r="12" ht="12.75"/>
    <row r="13" ht="12.75"/>
    <row r="14" ht="12.75"/>
    <row r="15" ht="12.75"/>
    <row r="16" ht="12.75"/>
    <row r="17" ht="12.75"/>
    <row r="18" ht="12.75"/>
    <row r="19" ht="12.75" hidden="1"/>
    <row r="20" spans="3:7" ht="12.75" hidden="1">
      <c r="C20" s="93"/>
      <c r="D20" s="93"/>
      <c r="E20" s="93"/>
      <c r="F20" s="93"/>
      <c r="G20" s="93"/>
    </row>
    <row r="21" ht="12.75" hidden="1"/>
    <row r="22" ht="12.75" hidden="1"/>
    <row r="23" spans="3:8" ht="12.75" hidden="1">
      <c r="C23" s="93"/>
      <c r="D23" s="93"/>
      <c r="E23" s="93"/>
      <c r="F23" s="93"/>
      <c r="G23" s="93"/>
      <c r="H23" s="93"/>
    </row>
  </sheetData>
  <sheetProtection password="CD78" sheet="1" objects="1" scenarios="1"/>
  <mergeCells count="2">
    <mergeCell ref="B7:G7"/>
    <mergeCell ref="B2:G2"/>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B2:I16"/>
  <sheetViews>
    <sheetView zoomScalePageLayoutView="0" workbookViewId="0" topLeftCell="A1">
      <selection activeCell="A1" sqref="A1"/>
    </sheetView>
  </sheetViews>
  <sheetFormatPr defaultColWidth="0" defaultRowHeight="15" zeroHeight="1"/>
  <cols>
    <col min="1" max="1" width="4.7109375" style="18" customWidth="1"/>
    <col min="2" max="2" width="11.421875" style="18" customWidth="1"/>
    <col min="3" max="4" width="15.421875" style="18" bestFit="1" customWidth="1"/>
    <col min="5" max="5" width="8.7109375" style="18" customWidth="1"/>
    <col min="6" max="6" width="7.28125" style="18" bestFit="1" customWidth="1"/>
    <col min="7" max="7" width="10.140625" style="18" bestFit="1" customWidth="1"/>
    <col min="8" max="8" width="15.00390625" style="18" bestFit="1" customWidth="1"/>
    <col min="9" max="9" width="15.421875" style="18" bestFit="1" customWidth="1"/>
    <col min="10" max="10" width="4.7109375" style="18" customWidth="1"/>
    <col min="11" max="16384" width="11.421875" style="18" hidden="1" customWidth="1"/>
  </cols>
  <sheetData>
    <row r="1" ht="12.75"/>
    <row r="2" spans="2:9" ht="15.75">
      <c r="B2" s="126" t="s">
        <v>9</v>
      </c>
      <c r="C2" s="126"/>
      <c r="D2" s="126"/>
      <c r="E2" s="126"/>
      <c r="F2" s="126"/>
      <c r="G2" s="126"/>
      <c r="H2" s="126"/>
      <c r="I2" s="126"/>
    </row>
    <row r="3" ht="12.75"/>
    <row r="4" spans="2:9" ht="25.5">
      <c r="B4" s="9" t="s">
        <v>36</v>
      </c>
      <c r="C4" s="9" t="s">
        <v>43</v>
      </c>
      <c r="D4" s="9" t="s">
        <v>44</v>
      </c>
      <c r="F4" s="9" t="s">
        <v>35</v>
      </c>
      <c r="G4" s="9" t="s">
        <v>36</v>
      </c>
      <c r="H4" s="9" t="s">
        <v>46</v>
      </c>
      <c r="I4" s="9" t="s">
        <v>47</v>
      </c>
    </row>
    <row r="5" spans="2:9" ht="12.75">
      <c r="B5" s="33" t="s">
        <v>29</v>
      </c>
      <c r="C5" s="19">
        <v>133900</v>
      </c>
      <c r="D5" s="19">
        <v>267800</v>
      </c>
      <c r="F5" s="34">
        <v>1</v>
      </c>
      <c r="G5" s="35" t="s">
        <v>37</v>
      </c>
      <c r="H5" s="34">
        <v>0.25</v>
      </c>
      <c r="I5" s="34">
        <v>0.5</v>
      </c>
    </row>
    <row r="6" spans="2:9" ht="12.75">
      <c r="B6" s="33" t="s">
        <v>30</v>
      </c>
      <c r="C6" s="19">
        <v>267800</v>
      </c>
      <c r="D6" s="19">
        <v>535600</v>
      </c>
      <c r="F6" s="34">
        <v>2</v>
      </c>
      <c r="G6" s="35" t="s">
        <v>38</v>
      </c>
      <c r="H6" s="34">
        <v>0.5</v>
      </c>
      <c r="I6" s="34">
        <v>1</v>
      </c>
    </row>
    <row r="7" spans="2:9" ht="12.75">
      <c r="B7" s="33" t="s">
        <v>31</v>
      </c>
      <c r="C7" s="19">
        <v>401700</v>
      </c>
      <c r="D7" s="19">
        <v>803400</v>
      </c>
      <c r="F7" s="34">
        <v>3</v>
      </c>
      <c r="G7" s="35" t="s">
        <v>39</v>
      </c>
      <c r="H7" s="34">
        <v>0.75</v>
      </c>
      <c r="I7" s="34">
        <v>1.5</v>
      </c>
    </row>
    <row r="8" spans="2:9" ht="12.75">
      <c r="B8" s="33" t="s">
        <v>32</v>
      </c>
      <c r="C8" s="19">
        <v>535600</v>
      </c>
      <c r="D8" s="19">
        <v>1071200</v>
      </c>
      <c r="F8" s="34">
        <v>4</v>
      </c>
      <c r="G8" s="35" t="s">
        <v>40</v>
      </c>
      <c r="H8" s="34">
        <v>1</v>
      </c>
      <c r="I8" s="34">
        <v>2</v>
      </c>
    </row>
    <row r="9" spans="2:9" ht="12.75">
      <c r="B9" s="33" t="s">
        <v>33</v>
      </c>
      <c r="C9" s="19">
        <v>803400</v>
      </c>
      <c r="D9" s="19">
        <v>1606800</v>
      </c>
      <c r="F9" s="34">
        <v>5</v>
      </c>
      <c r="G9" s="35" t="s">
        <v>41</v>
      </c>
      <c r="H9" s="34">
        <v>1.5</v>
      </c>
      <c r="I9" s="34">
        <v>3</v>
      </c>
    </row>
    <row r="10" spans="2:9" ht="12.75">
      <c r="B10" s="33" t="s">
        <v>34</v>
      </c>
      <c r="C10" s="19">
        <v>1071200</v>
      </c>
      <c r="D10" s="19">
        <v>2142400</v>
      </c>
      <c r="F10" s="34">
        <v>6</v>
      </c>
      <c r="G10" s="35" t="s">
        <v>42</v>
      </c>
      <c r="H10" s="34">
        <v>2</v>
      </c>
      <c r="I10" s="34">
        <v>4</v>
      </c>
    </row>
    <row r="11" ht="12.75"/>
    <row r="12" ht="12.75">
      <c r="B12" s="20" t="s">
        <v>19</v>
      </c>
    </row>
    <row r="13" ht="12.75"/>
    <row r="14" spans="2:9" ht="12.75">
      <c r="B14" s="165" t="s">
        <v>45</v>
      </c>
      <c r="C14" s="165"/>
      <c r="D14" s="165"/>
      <c r="E14" s="165"/>
      <c r="F14" s="165"/>
      <c r="G14" s="165"/>
      <c r="H14" s="165"/>
      <c r="I14" s="165"/>
    </row>
    <row r="15" spans="2:9" ht="12.75">
      <c r="B15" s="165"/>
      <c r="C15" s="165"/>
      <c r="D15" s="165"/>
      <c r="E15" s="165"/>
      <c r="F15" s="165"/>
      <c r="G15" s="165"/>
      <c r="H15" s="165"/>
      <c r="I15" s="165"/>
    </row>
    <row r="16" spans="2:9" ht="12.75">
      <c r="B16" s="165"/>
      <c r="C16" s="165"/>
      <c r="D16" s="165"/>
      <c r="E16" s="165"/>
      <c r="F16" s="165"/>
      <c r="G16" s="165"/>
      <c r="H16" s="165"/>
      <c r="I16" s="165"/>
    </row>
    <row r="17" ht="12.75"/>
    <row r="18" ht="12.75"/>
    <row r="19" ht="12.75"/>
    <row r="20" ht="12.75"/>
    <row r="21" ht="12.75"/>
    <row r="22" ht="12.75"/>
    <row r="23" ht="12.75"/>
    <row r="24" ht="12.75"/>
    <row r="25" ht="12.75"/>
  </sheetData>
  <sheetProtection password="CD78" sheet="1" objects="1" scenarios="1"/>
  <mergeCells count="2">
    <mergeCell ref="B14:I16"/>
    <mergeCell ref="B2:I2"/>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B2:T21"/>
  <sheetViews>
    <sheetView zoomScalePageLayoutView="0" workbookViewId="0" topLeftCell="A1">
      <selection activeCell="A1" sqref="A1"/>
    </sheetView>
  </sheetViews>
  <sheetFormatPr defaultColWidth="0" defaultRowHeight="15" zeroHeight="1"/>
  <cols>
    <col min="1" max="1" width="4.7109375" style="21" customWidth="1"/>
    <col min="2" max="2" width="23.140625" style="21" customWidth="1"/>
    <col min="3" max="3" width="13.57421875" style="21" bestFit="1" customWidth="1"/>
    <col min="4" max="4" width="14.421875" style="21" bestFit="1" customWidth="1"/>
    <col min="5" max="5" width="13.57421875" style="21" bestFit="1" customWidth="1"/>
    <col min="6" max="6" width="14.421875" style="21" bestFit="1" customWidth="1"/>
    <col min="7" max="7" width="13.57421875" style="21" bestFit="1" customWidth="1"/>
    <col min="8" max="8" width="14.421875" style="21" bestFit="1" customWidth="1"/>
    <col min="9" max="9" width="13.57421875" style="21" bestFit="1" customWidth="1"/>
    <col min="10" max="10" width="14.421875" style="21" bestFit="1" customWidth="1"/>
    <col min="11" max="11" width="13.57421875" style="21" bestFit="1" customWidth="1"/>
    <col min="12" max="12" width="14.421875" style="21" bestFit="1" customWidth="1"/>
    <col min="13" max="13" width="13.57421875" style="21" bestFit="1" customWidth="1"/>
    <col min="14" max="14" width="14.421875" style="21" bestFit="1" customWidth="1"/>
    <col min="15" max="15" width="13.57421875" style="21" bestFit="1" customWidth="1"/>
    <col min="16" max="16" width="14.421875" style="21" bestFit="1" customWidth="1"/>
    <col min="17" max="17" width="11.28125" style="21" bestFit="1" customWidth="1"/>
    <col min="18" max="18" width="13.00390625" style="21" bestFit="1" customWidth="1"/>
    <col min="19" max="19" width="12.28125" style="21" bestFit="1" customWidth="1"/>
    <col min="20" max="20" width="11.57421875" style="21" bestFit="1" customWidth="1"/>
    <col min="21" max="21" width="4.7109375" style="21" customWidth="1"/>
    <col min="22" max="16384" width="11.421875" style="21" hidden="1" customWidth="1"/>
  </cols>
  <sheetData>
    <row r="1" ht="12.75"/>
    <row r="2" spans="2:17" s="25" customFormat="1" ht="15.75" customHeight="1">
      <c r="B2" s="162" t="s">
        <v>83</v>
      </c>
      <c r="C2" s="162"/>
      <c r="D2" s="162"/>
      <c r="E2" s="162"/>
      <c r="F2" s="162"/>
      <c r="G2" s="162"/>
      <c r="H2" s="162"/>
      <c r="I2" s="162"/>
      <c r="J2" s="162"/>
      <c r="K2" s="162"/>
      <c r="L2" s="162"/>
      <c r="M2" s="24"/>
      <c r="N2" s="24"/>
      <c r="O2" s="24"/>
      <c r="P2" s="24"/>
      <c r="Q2" s="24"/>
    </row>
    <row r="3" spans="2:17" s="25" customFormat="1" ht="15.75" customHeight="1">
      <c r="B3" s="162"/>
      <c r="C3" s="162"/>
      <c r="D3" s="162"/>
      <c r="E3" s="162"/>
      <c r="F3" s="162"/>
      <c r="G3" s="162"/>
      <c r="H3" s="162"/>
      <c r="I3" s="162"/>
      <c r="J3" s="162"/>
      <c r="K3" s="162"/>
      <c r="L3" s="162"/>
      <c r="M3" s="24"/>
      <c r="N3" s="24"/>
      <c r="O3" s="24"/>
      <c r="P3" s="24"/>
      <c r="Q3" s="24"/>
    </row>
    <row r="4" spans="2:17" s="25" customFormat="1" ht="15.75">
      <c r="B4" s="162"/>
      <c r="C4" s="162"/>
      <c r="D4" s="162"/>
      <c r="E4" s="162"/>
      <c r="F4" s="162"/>
      <c r="G4" s="162"/>
      <c r="H4" s="162"/>
      <c r="I4" s="162"/>
      <c r="J4" s="162"/>
      <c r="K4" s="162"/>
      <c r="L4" s="162"/>
      <c r="M4" s="26"/>
      <c r="N4" s="26"/>
      <c r="O4" s="26"/>
      <c r="P4" s="26"/>
      <c r="Q4" s="26"/>
    </row>
    <row r="5" ht="12.75"/>
    <row r="6" spans="2:20" s="27" customFormat="1" ht="12.75">
      <c r="B6" s="174" t="s">
        <v>53</v>
      </c>
      <c r="C6" s="174" t="s">
        <v>73</v>
      </c>
      <c r="D6" s="174"/>
      <c r="E6" s="169" t="s">
        <v>76</v>
      </c>
      <c r="F6" s="170"/>
      <c r="G6" s="169" t="s">
        <v>77</v>
      </c>
      <c r="H6" s="170"/>
      <c r="I6" s="169" t="s">
        <v>78</v>
      </c>
      <c r="J6" s="170"/>
      <c r="K6" s="169" t="s">
        <v>79</v>
      </c>
      <c r="L6" s="170"/>
      <c r="M6" s="169" t="s">
        <v>80</v>
      </c>
      <c r="N6" s="170"/>
      <c r="O6" s="169" t="s">
        <v>81</v>
      </c>
      <c r="P6" s="171"/>
      <c r="Q6" s="172" t="s">
        <v>48</v>
      </c>
      <c r="R6" s="166" t="s">
        <v>49</v>
      </c>
      <c r="S6" s="166" t="s">
        <v>50</v>
      </c>
      <c r="T6" s="166" t="s">
        <v>51</v>
      </c>
    </row>
    <row r="7" spans="2:20" s="27" customFormat="1" ht="25.5">
      <c r="B7" s="174"/>
      <c r="C7" s="9" t="s">
        <v>74</v>
      </c>
      <c r="D7" s="9" t="s">
        <v>82</v>
      </c>
      <c r="E7" s="9" t="s">
        <v>74</v>
      </c>
      <c r="F7" s="9" t="s">
        <v>82</v>
      </c>
      <c r="G7" s="9" t="s">
        <v>74</v>
      </c>
      <c r="H7" s="9" t="s">
        <v>82</v>
      </c>
      <c r="I7" s="9" t="s">
        <v>74</v>
      </c>
      <c r="J7" s="9" t="s">
        <v>75</v>
      </c>
      <c r="K7" s="9" t="s">
        <v>74</v>
      </c>
      <c r="L7" s="9" t="s">
        <v>75</v>
      </c>
      <c r="M7" s="9" t="s">
        <v>74</v>
      </c>
      <c r="N7" s="9" t="s">
        <v>82</v>
      </c>
      <c r="O7" s="9" t="s">
        <v>74</v>
      </c>
      <c r="P7" s="10" t="s">
        <v>82</v>
      </c>
      <c r="Q7" s="173"/>
      <c r="R7" s="167"/>
      <c r="S7" s="167"/>
      <c r="T7" s="167"/>
    </row>
    <row r="8" spans="2:20" ht="12.75">
      <c r="B8" s="39" t="s">
        <v>29</v>
      </c>
      <c r="C8" s="28">
        <v>289</v>
      </c>
      <c r="D8" s="28">
        <v>47388481.75000001</v>
      </c>
      <c r="E8" s="28">
        <v>85</v>
      </c>
      <c r="F8" s="28">
        <v>35090040</v>
      </c>
      <c r="G8" s="28">
        <v>130</v>
      </c>
      <c r="H8" s="28">
        <v>26097404.88</v>
      </c>
      <c r="I8" s="28">
        <v>356</v>
      </c>
      <c r="J8" s="28">
        <v>71514600</v>
      </c>
      <c r="K8" s="28">
        <v>31</v>
      </c>
      <c r="L8" s="28">
        <v>5593633</v>
      </c>
      <c r="M8" s="28">
        <v>174</v>
      </c>
      <c r="N8" s="28">
        <v>30402800</v>
      </c>
      <c r="O8" s="28">
        <v>111</v>
      </c>
      <c r="P8" s="40">
        <v>70701672</v>
      </c>
      <c r="Q8" s="42">
        <f>+C8+E8+G8+I8+K8+M8+O8</f>
        <v>1176</v>
      </c>
      <c r="R8" s="30">
        <f>Q8/$Q$15</f>
        <v>0.22030723117272386</v>
      </c>
      <c r="S8" s="29">
        <f>+D8+F8+H8+J8+L8+N8+P8</f>
        <v>286788631.63</v>
      </c>
      <c r="T8" s="30">
        <f aca="true" t="shared" si="0" ref="T8:T14">+S8/$S$15</f>
        <v>0.15796804359648342</v>
      </c>
    </row>
    <row r="9" spans="2:20" ht="12.75">
      <c r="B9" s="39" t="s">
        <v>30</v>
      </c>
      <c r="C9" s="28">
        <v>912</v>
      </c>
      <c r="D9" s="28">
        <v>233333351.83132353</v>
      </c>
      <c r="E9" s="28">
        <v>97</v>
      </c>
      <c r="F9" s="28">
        <v>47357855</v>
      </c>
      <c r="G9" s="28">
        <v>218</v>
      </c>
      <c r="H9" s="28">
        <v>61115243.34</v>
      </c>
      <c r="I9" s="28">
        <v>532</v>
      </c>
      <c r="J9" s="28">
        <v>109406000</v>
      </c>
      <c r="K9" s="28">
        <v>80</v>
      </c>
      <c r="L9" s="28">
        <v>15761196</v>
      </c>
      <c r="M9" s="28">
        <v>215</v>
      </c>
      <c r="N9" s="28">
        <v>32432600</v>
      </c>
      <c r="O9" s="28">
        <v>188</v>
      </c>
      <c r="P9" s="40">
        <v>126845324</v>
      </c>
      <c r="Q9" s="42">
        <f aca="true" t="shared" si="1" ref="Q9:Q14">+C9+E9+G9+I9+K9+M9+O9</f>
        <v>2242</v>
      </c>
      <c r="R9" s="30">
        <f aca="true" t="shared" si="2" ref="R9:R14">Q9/$Q$15</f>
        <v>0.4200074934432372</v>
      </c>
      <c r="S9" s="29">
        <f aca="true" t="shared" si="3" ref="S9:S14">+D9+F9+H9+J9+L9+N9+P9</f>
        <v>626251570.1713235</v>
      </c>
      <c r="T9" s="30">
        <f t="shared" si="0"/>
        <v>0.34494998904566526</v>
      </c>
    </row>
    <row r="10" spans="2:20" ht="12.75">
      <c r="B10" s="39" t="s">
        <v>31</v>
      </c>
      <c r="C10" s="28">
        <v>804</v>
      </c>
      <c r="D10" s="28">
        <v>290461803.412353</v>
      </c>
      <c r="E10" s="28">
        <v>24</v>
      </c>
      <c r="F10" s="28">
        <v>11841910</v>
      </c>
      <c r="G10" s="28">
        <v>92</v>
      </c>
      <c r="H10" s="28">
        <v>40376683.64</v>
      </c>
      <c r="I10" s="28">
        <v>154</v>
      </c>
      <c r="J10" s="28">
        <v>31681000</v>
      </c>
      <c r="K10" s="28">
        <v>48</v>
      </c>
      <c r="L10" s="28">
        <v>13077311</v>
      </c>
      <c r="M10" s="28">
        <v>86</v>
      </c>
      <c r="N10" s="28">
        <v>12277400</v>
      </c>
      <c r="O10" s="28">
        <v>67</v>
      </c>
      <c r="P10" s="40">
        <v>37542161</v>
      </c>
      <c r="Q10" s="42">
        <f t="shared" si="1"/>
        <v>1275</v>
      </c>
      <c r="R10" s="30">
        <f t="shared" si="2"/>
        <v>0.23885350318471338</v>
      </c>
      <c r="S10" s="29">
        <f t="shared" si="3"/>
        <v>437258269.05235296</v>
      </c>
      <c r="T10" s="30">
        <f t="shared" si="0"/>
        <v>0.2408492725670493</v>
      </c>
    </row>
    <row r="11" spans="2:20" ht="12.75">
      <c r="B11" s="39" t="s">
        <v>32</v>
      </c>
      <c r="C11" s="28">
        <v>275</v>
      </c>
      <c r="D11" s="28">
        <v>147681543.0642741</v>
      </c>
      <c r="E11" s="28">
        <v>18</v>
      </c>
      <c r="F11" s="28">
        <v>7960355</v>
      </c>
      <c r="G11" s="28">
        <v>44</v>
      </c>
      <c r="H11" s="28">
        <v>23486845</v>
      </c>
      <c r="I11" s="28">
        <v>33</v>
      </c>
      <c r="J11" s="28">
        <v>6798122</v>
      </c>
      <c r="K11" s="28">
        <v>14</v>
      </c>
      <c r="L11" s="28">
        <v>6040051</v>
      </c>
      <c r="M11" s="28">
        <v>12</v>
      </c>
      <c r="N11" s="28">
        <v>1645600</v>
      </c>
      <c r="O11" s="28">
        <v>12</v>
      </c>
      <c r="P11" s="40">
        <v>9211187</v>
      </c>
      <c r="Q11" s="42">
        <f t="shared" si="1"/>
        <v>408</v>
      </c>
      <c r="R11" s="30">
        <f t="shared" si="2"/>
        <v>0.07643312101910828</v>
      </c>
      <c r="S11" s="29">
        <f t="shared" si="3"/>
        <v>202823703.0642741</v>
      </c>
      <c r="T11" s="30">
        <f t="shared" si="0"/>
        <v>0.11171873649926749</v>
      </c>
    </row>
    <row r="12" spans="2:20" ht="12.75">
      <c r="B12" s="39" t="s">
        <v>33</v>
      </c>
      <c r="C12" s="28">
        <v>103</v>
      </c>
      <c r="D12" s="28">
        <v>94611495.7869853</v>
      </c>
      <c r="E12" s="28"/>
      <c r="F12" s="28"/>
      <c r="G12" s="28">
        <v>42</v>
      </c>
      <c r="H12" s="28">
        <v>51398410</v>
      </c>
      <c r="I12" s="28">
        <v>3</v>
      </c>
      <c r="J12" s="28">
        <v>690000</v>
      </c>
      <c r="K12" s="28">
        <v>5</v>
      </c>
      <c r="L12" s="28">
        <v>2838710</v>
      </c>
      <c r="M12" s="28">
        <v>1</v>
      </c>
      <c r="N12" s="28">
        <v>187000</v>
      </c>
      <c r="O12" s="28">
        <v>3</v>
      </c>
      <c r="P12" s="40">
        <v>1913122</v>
      </c>
      <c r="Q12" s="42">
        <f t="shared" si="1"/>
        <v>157</v>
      </c>
      <c r="R12" s="30">
        <f t="shared" si="2"/>
        <v>0.029411764705882353</v>
      </c>
      <c r="S12" s="29">
        <f t="shared" si="3"/>
        <v>151638737.78698528</v>
      </c>
      <c r="T12" s="30">
        <f t="shared" si="0"/>
        <v>0.08352518928488953</v>
      </c>
    </row>
    <row r="13" spans="2:20" ht="12.75">
      <c r="B13" s="39" t="s">
        <v>34</v>
      </c>
      <c r="C13" s="28">
        <v>52</v>
      </c>
      <c r="D13" s="28">
        <v>74791557.25</v>
      </c>
      <c r="E13" s="28"/>
      <c r="F13" s="28"/>
      <c r="G13" s="28">
        <v>20</v>
      </c>
      <c r="H13" s="28">
        <v>34491245</v>
      </c>
      <c r="I13" s="28">
        <v>5</v>
      </c>
      <c r="J13" s="28">
        <v>1200000</v>
      </c>
      <c r="K13" s="28"/>
      <c r="L13" s="28"/>
      <c r="M13" s="28"/>
      <c r="N13" s="28"/>
      <c r="O13" s="28"/>
      <c r="P13" s="40"/>
      <c r="Q13" s="42">
        <f t="shared" si="1"/>
        <v>77</v>
      </c>
      <c r="R13" s="30">
        <f t="shared" si="2"/>
        <v>0.014424878231547396</v>
      </c>
      <c r="S13" s="29">
        <f t="shared" si="3"/>
        <v>110482802.25</v>
      </c>
      <c r="T13" s="30">
        <f t="shared" si="0"/>
        <v>0.06085580179135658</v>
      </c>
    </row>
    <row r="14" spans="2:20" ht="12.75">
      <c r="B14" s="39" t="s">
        <v>52</v>
      </c>
      <c r="C14" s="28"/>
      <c r="D14" s="28"/>
      <c r="E14" s="28"/>
      <c r="F14" s="28"/>
      <c r="G14" s="28"/>
      <c r="H14" s="28"/>
      <c r="I14" s="28"/>
      <c r="J14" s="28"/>
      <c r="K14" s="28"/>
      <c r="L14" s="28"/>
      <c r="M14" s="28">
        <v>3</v>
      </c>
      <c r="N14" s="28">
        <v>241400</v>
      </c>
      <c r="O14" s="28"/>
      <c r="P14" s="40"/>
      <c r="Q14" s="42">
        <f t="shared" si="1"/>
        <v>3</v>
      </c>
      <c r="R14" s="30">
        <f t="shared" si="2"/>
        <v>0.0005620082427875609</v>
      </c>
      <c r="S14" s="29">
        <f t="shared" si="3"/>
        <v>241400</v>
      </c>
      <c r="T14" s="30">
        <f t="shared" si="0"/>
        <v>0.00013296721528832764</v>
      </c>
    </row>
    <row r="15" spans="2:20" s="31" customFormat="1" ht="12.75">
      <c r="B15" s="9" t="s">
        <v>54</v>
      </c>
      <c r="C15" s="14">
        <f aca="true" t="shared" si="4" ref="C15:T15">SUM(C8:C14)</f>
        <v>2435</v>
      </c>
      <c r="D15" s="14">
        <f t="shared" si="4"/>
        <v>888268233.0949359</v>
      </c>
      <c r="E15" s="14">
        <f t="shared" si="4"/>
        <v>224</v>
      </c>
      <c r="F15" s="14">
        <f t="shared" si="4"/>
        <v>102250160</v>
      </c>
      <c r="G15" s="14">
        <f t="shared" si="4"/>
        <v>546</v>
      </c>
      <c r="H15" s="14">
        <f t="shared" si="4"/>
        <v>236965831.86</v>
      </c>
      <c r="I15" s="14">
        <f t="shared" si="4"/>
        <v>1083</v>
      </c>
      <c r="J15" s="14">
        <f t="shared" si="4"/>
        <v>221289722</v>
      </c>
      <c r="K15" s="14">
        <f t="shared" si="4"/>
        <v>178</v>
      </c>
      <c r="L15" s="14">
        <f t="shared" si="4"/>
        <v>43310901</v>
      </c>
      <c r="M15" s="14">
        <f t="shared" si="4"/>
        <v>491</v>
      </c>
      <c r="N15" s="14">
        <f t="shared" si="4"/>
        <v>77186800</v>
      </c>
      <c r="O15" s="14">
        <f t="shared" si="4"/>
        <v>381</v>
      </c>
      <c r="P15" s="41">
        <f t="shared" si="4"/>
        <v>246213466</v>
      </c>
      <c r="Q15" s="43">
        <f t="shared" si="4"/>
        <v>5338</v>
      </c>
      <c r="R15" s="12">
        <f t="shared" si="4"/>
        <v>1</v>
      </c>
      <c r="S15" s="14">
        <f t="shared" si="4"/>
        <v>1815485113.954936</v>
      </c>
      <c r="T15" s="12">
        <f t="shared" si="4"/>
        <v>0.9999999999999998</v>
      </c>
    </row>
    <row r="16" ht="12.75"/>
    <row r="17" spans="2:19" ht="12.75">
      <c r="B17" s="20" t="s">
        <v>19</v>
      </c>
      <c r="S17" s="32"/>
    </row>
    <row r="18" spans="16:17" ht="12.75">
      <c r="P18" s="32"/>
      <c r="Q18" s="32"/>
    </row>
    <row r="19" spans="2:12" ht="12.75" customHeight="1">
      <c r="B19" s="168" t="s">
        <v>55</v>
      </c>
      <c r="C19" s="168"/>
      <c r="D19" s="168"/>
      <c r="E19" s="168"/>
      <c r="F19" s="168"/>
      <c r="G19" s="168"/>
      <c r="H19" s="168"/>
      <c r="I19" s="168"/>
      <c r="J19" s="168"/>
      <c r="K19" s="168"/>
      <c r="L19" s="168"/>
    </row>
    <row r="20" spans="2:12" ht="12.75">
      <c r="B20" s="168"/>
      <c r="C20" s="168"/>
      <c r="D20" s="168"/>
      <c r="E20" s="168"/>
      <c r="F20" s="168"/>
      <c r="G20" s="168"/>
      <c r="H20" s="168"/>
      <c r="I20" s="168"/>
      <c r="J20" s="168"/>
      <c r="K20" s="168"/>
      <c r="L20" s="168"/>
    </row>
    <row r="21" spans="2:12" ht="12.75">
      <c r="B21" s="168"/>
      <c r="C21" s="168"/>
      <c r="D21" s="168"/>
      <c r="E21" s="168"/>
      <c r="F21" s="168"/>
      <c r="G21" s="168"/>
      <c r="H21" s="168"/>
      <c r="I21" s="168"/>
      <c r="J21" s="168"/>
      <c r="K21" s="168"/>
      <c r="L21" s="168"/>
    </row>
    <row r="22" ht="12.75"/>
    <row r="23" ht="12.75"/>
    <row r="24" ht="12.75"/>
    <row r="25" ht="12.75"/>
    <row r="26" ht="12.75"/>
    <row r="27" ht="12.75"/>
    <row r="28" ht="12.75"/>
    <row r="29" ht="12.75"/>
    <row r="30" ht="12.75"/>
  </sheetData>
  <sheetProtection password="CD78" sheet="1" objects="1" scenarios="1"/>
  <mergeCells count="14">
    <mergeCell ref="T6:T7"/>
    <mergeCell ref="B2:L4"/>
    <mergeCell ref="B19:L21"/>
    <mergeCell ref="M6:N6"/>
    <mergeCell ref="O6:P6"/>
    <mergeCell ref="Q6:Q7"/>
    <mergeCell ref="R6:R7"/>
    <mergeCell ref="S6:S7"/>
    <mergeCell ref="B6:B7"/>
    <mergeCell ref="C6:D6"/>
    <mergeCell ref="E6:F6"/>
    <mergeCell ref="G6:H6"/>
    <mergeCell ref="I6:J6"/>
    <mergeCell ref="K6:L6"/>
  </mergeCell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B2:E21"/>
  <sheetViews>
    <sheetView zoomScalePageLayoutView="0" workbookViewId="0" topLeftCell="A1">
      <selection activeCell="A1" sqref="A1"/>
    </sheetView>
  </sheetViews>
  <sheetFormatPr defaultColWidth="0" defaultRowHeight="15" zeroHeight="1"/>
  <cols>
    <col min="1" max="1" width="4.7109375" style="21" customWidth="1"/>
    <col min="2" max="2" width="50.8515625" style="21" customWidth="1"/>
    <col min="3" max="3" width="12.00390625" style="21" bestFit="1" customWidth="1"/>
    <col min="4" max="5" width="14.28125" style="21" bestFit="1" customWidth="1"/>
    <col min="6" max="6" width="4.7109375" style="21" customWidth="1"/>
    <col min="7" max="16384" width="11.421875" style="21" hidden="1" customWidth="1"/>
  </cols>
  <sheetData>
    <row r="1" ht="12.75"/>
    <row r="2" spans="2:5" ht="15.75">
      <c r="B2" s="126" t="s">
        <v>11</v>
      </c>
      <c r="C2" s="126"/>
      <c r="D2" s="126"/>
      <c r="E2" s="126"/>
    </row>
    <row r="3" ht="12.75"/>
    <row r="4" spans="2:5" ht="12.75" customHeight="1">
      <c r="B4" s="169" t="s">
        <v>71</v>
      </c>
      <c r="C4" s="171"/>
      <c r="D4" s="171"/>
      <c r="E4" s="170"/>
    </row>
    <row r="5" spans="2:5" ht="25.5">
      <c r="B5" s="9" t="s">
        <v>57</v>
      </c>
      <c r="C5" s="9" t="s">
        <v>58</v>
      </c>
      <c r="D5" s="9" t="s">
        <v>84</v>
      </c>
      <c r="E5" s="9" t="s">
        <v>59</v>
      </c>
    </row>
    <row r="6" spans="2:5" ht="12.75">
      <c r="B6" s="44" t="s">
        <v>60</v>
      </c>
      <c r="C6" s="1">
        <v>169.66</v>
      </c>
      <c r="D6" s="2">
        <v>139.53</v>
      </c>
      <c r="E6" s="2">
        <v>137.91</v>
      </c>
    </row>
    <row r="7" spans="2:5" ht="25.5">
      <c r="B7" s="44" t="s">
        <v>61</v>
      </c>
      <c r="C7" s="1">
        <v>171.98</v>
      </c>
      <c r="D7" s="2">
        <v>115.36</v>
      </c>
      <c r="E7" s="2">
        <v>115.36</v>
      </c>
    </row>
    <row r="8" spans="2:5" ht="12.75">
      <c r="B8" s="44" t="s">
        <v>62</v>
      </c>
      <c r="C8" s="1">
        <v>57.28</v>
      </c>
      <c r="D8" s="2">
        <v>20.48</v>
      </c>
      <c r="E8" s="2">
        <v>20.48</v>
      </c>
    </row>
    <row r="9" spans="2:5" ht="25.5">
      <c r="B9" s="45" t="s">
        <v>63</v>
      </c>
      <c r="C9" s="22">
        <v>1093.84</v>
      </c>
      <c r="D9" s="23">
        <v>1093.84</v>
      </c>
      <c r="E9" s="23">
        <v>657.19</v>
      </c>
    </row>
    <row r="10" spans="2:5" ht="12.75">
      <c r="B10" s="44" t="s">
        <v>64</v>
      </c>
      <c r="C10" s="1">
        <v>13.57</v>
      </c>
      <c r="D10" s="2">
        <v>13.57</v>
      </c>
      <c r="E10" s="2">
        <v>12.44</v>
      </c>
    </row>
    <row r="11" spans="2:5" ht="12.75">
      <c r="B11" s="44" t="s">
        <v>65</v>
      </c>
      <c r="C11" s="1">
        <v>111.07</v>
      </c>
      <c r="D11" s="2">
        <v>111.07</v>
      </c>
      <c r="E11" s="2">
        <v>101.88</v>
      </c>
    </row>
    <row r="12" spans="2:5" ht="12.75">
      <c r="B12" s="44" t="s">
        <v>66</v>
      </c>
      <c r="C12" s="1">
        <v>17.8</v>
      </c>
      <c r="D12" s="2">
        <v>17.8</v>
      </c>
      <c r="E12" s="2">
        <v>17.8</v>
      </c>
    </row>
    <row r="13" spans="2:5" ht="12.75">
      <c r="B13" s="44" t="s">
        <v>67</v>
      </c>
      <c r="C13" s="1">
        <v>195.15</v>
      </c>
      <c r="D13" s="2">
        <v>195.15</v>
      </c>
      <c r="E13" s="2">
        <v>192.77</v>
      </c>
    </row>
    <row r="14" spans="2:5" ht="12.75">
      <c r="B14" s="45" t="s">
        <v>68</v>
      </c>
      <c r="C14" s="22">
        <v>3.05</v>
      </c>
      <c r="D14" s="23">
        <v>3.05</v>
      </c>
      <c r="E14" s="23">
        <v>2.86</v>
      </c>
    </row>
    <row r="15" spans="2:5" ht="12.75">
      <c r="B15" s="44" t="s">
        <v>69</v>
      </c>
      <c r="C15" s="1">
        <v>30.66</v>
      </c>
      <c r="D15" s="2">
        <v>30.66</v>
      </c>
      <c r="E15" s="2">
        <v>30.66</v>
      </c>
    </row>
    <row r="16" spans="2:5" ht="12.75">
      <c r="B16" s="9" t="s">
        <v>54</v>
      </c>
      <c r="C16" s="11">
        <f>SUM(C6:C15)</f>
        <v>1864.0599999999997</v>
      </c>
      <c r="D16" s="11">
        <f>SUM(D6:D15)</f>
        <v>1740.51</v>
      </c>
      <c r="E16" s="11">
        <f>SUM(E6:E15)</f>
        <v>1289.3500000000001</v>
      </c>
    </row>
    <row r="17" ht="12.75"/>
    <row r="18" ht="12.75">
      <c r="B18" s="21" t="s">
        <v>56</v>
      </c>
    </row>
    <row r="19" ht="12.75"/>
    <row r="20" spans="2:5" ht="12.75">
      <c r="B20" s="175" t="s">
        <v>70</v>
      </c>
      <c r="C20" s="175"/>
      <c r="D20" s="175"/>
      <c r="E20" s="175"/>
    </row>
    <row r="21" spans="2:5" ht="12.75">
      <c r="B21" s="175"/>
      <c r="C21" s="175"/>
      <c r="D21" s="175"/>
      <c r="E21" s="175"/>
    </row>
    <row r="22" ht="12.75"/>
    <row r="23" ht="12.75"/>
    <row r="24" ht="12.75"/>
    <row r="25" ht="12.75"/>
    <row r="26" ht="12.75"/>
    <row r="27" ht="12.75"/>
    <row r="28" ht="12.75"/>
    <row r="29" ht="12.75"/>
    <row r="30" ht="12.75"/>
  </sheetData>
  <sheetProtection password="CD78" sheet="1" objects="1" scenarios="1"/>
  <mergeCells count="3">
    <mergeCell ref="B4:E4"/>
    <mergeCell ref="B2:E2"/>
    <mergeCell ref="B20:E2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J62"/>
  <sheetViews>
    <sheetView zoomScalePageLayoutView="0" workbookViewId="0" topLeftCell="A46">
      <selection activeCell="A1" sqref="A1"/>
    </sheetView>
  </sheetViews>
  <sheetFormatPr defaultColWidth="0" defaultRowHeight="15" zeroHeight="1"/>
  <cols>
    <col min="1" max="1" width="4.7109375" style="21" customWidth="1"/>
    <col min="2" max="2" width="24.421875" style="21" customWidth="1"/>
    <col min="3" max="3" width="4.421875" style="21" hidden="1" customWidth="1"/>
    <col min="4" max="4" width="67.28125" style="21" bestFit="1" customWidth="1"/>
    <col min="5" max="5" width="11.28125" style="21" bestFit="1" customWidth="1"/>
    <col min="6" max="6" width="12.28125" style="21" bestFit="1" customWidth="1"/>
    <col min="7" max="7" width="15.421875" style="21" bestFit="1" customWidth="1"/>
    <col min="8" max="8" width="11.28125" style="21" bestFit="1" customWidth="1"/>
    <col min="9" max="9" width="12.28125" style="21" bestFit="1" customWidth="1"/>
    <col min="10" max="10" width="15.421875" style="21" bestFit="1" customWidth="1"/>
    <col min="11" max="11" width="4.7109375" style="21" customWidth="1"/>
    <col min="12" max="16384" width="11.421875" style="21" hidden="1" customWidth="1"/>
  </cols>
  <sheetData>
    <row r="1" ht="12.75"/>
    <row r="2" spans="2:10" s="25" customFormat="1" ht="15.75">
      <c r="B2" s="126" t="s">
        <v>0</v>
      </c>
      <c r="C2" s="126"/>
      <c r="D2" s="126"/>
      <c r="E2" s="126"/>
      <c r="F2" s="126"/>
      <c r="G2" s="126"/>
      <c r="H2" s="126"/>
      <c r="I2" s="126"/>
      <c r="J2" s="126"/>
    </row>
    <row r="3" ht="12.75"/>
    <row r="4" spans="2:10" ht="12.75">
      <c r="B4" s="122" t="s">
        <v>195</v>
      </c>
      <c r="C4" s="122" t="s">
        <v>196</v>
      </c>
      <c r="D4" s="122" t="s">
        <v>197</v>
      </c>
      <c r="E4" s="123" t="s">
        <v>210</v>
      </c>
      <c r="F4" s="123"/>
      <c r="G4" s="124"/>
      <c r="H4" s="125" t="s">
        <v>211</v>
      </c>
      <c r="I4" s="123"/>
      <c r="J4" s="123"/>
    </row>
    <row r="5" spans="2:10" ht="25.5">
      <c r="B5" s="122"/>
      <c r="C5" s="122"/>
      <c r="D5" s="122"/>
      <c r="E5" s="75" t="s">
        <v>212</v>
      </c>
      <c r="F5" s="75" t="s">
        <v>213</v>
      </c>
      <c r="G5" s="80" t="s">
        <v>214</v>
      </c>
      <c r="H5" s="83" t="s">
        <v>212</v>
      </c>
      <c r="I5" s="75" t="s">
        <v>213</v>
      </c>
      <c r="J5" s="75" t="s">
        <v>214</v>
      </c>
    </row>
    <row r="6" spans="2:10" ht="12.75">
      <c r="B6" s="121" t="s">
        <v>198</v>
      </c>
      <c r="C6" s="68">
        <v>2</v>
      </c>
      <c r="D6" s="69" t="s">
        <v>199</v>
      </c>
      <c r="E6" s="76">
        <v>3</v>
      </c>
      <c r="F6" s="76">
        <v>986768</v>
      </c>
      <c r="G6" s="81">
        <v>328922.6666666667</v>
      </c>
      <c r="H6" s="84">
        <v>1</v>
      </c>
      <c r="I6" s="76">
        <v>175311</v>
      </c>
      <c r="J6" s="76">
        <v>175311</v>
      </c>
    </row>
    <row r="7" spans="2:10" ht="12.75">
      <c r="B7" s="121"/>
      <c r="C7" s="70">
        <v>4</v>
      </c>
      <c r="D7" s="71" t="s">
        <v>163</v>
      </c>
      <c r="E7" s="76">
        <v>316</v>
      </c>
      <c r="F7" s="76">
        <v>100848110</v>
      </c>
      <c r="G7" s="81">
        <v>319139.58860759495</v>
      </c>
      <c r="H7" s="84">
        <v>308</v>
      </c>
      <c r="I7" s="76">
        <v>86433338</v>
      </c>
      <c r="J7" s="76">
        <v>280627.7207792208</v>
      </c>
    </row>
    <row r="8" spans="2:10" ht="12.75">
      <c r="B8" s="121"/>
      <c r="C8" s="68">
        <v>3</v>
      </c>
      <c r="D8" s="69" t="s">
        <v>200</v>
      </c>
      <c r="E8" s="76">
        <v>12</v>
      </c>
      <c r="F8" s="76">
        <v>3131475</v>
      </c>
      <c r="G8" s="81">
        <v>260956.25</v>
      </c>
      <c r="H8" s="84">
        <v>15</v>
      </c>
      <c r="I8" s="76">
        <v>3153074</v>
      </c>
      <c r="J8" s="76">
        <v>210204.93333333332</v>
      </c>
    </row>
    <row r="9" spans="2:10" ht="12.75">
      <c r="B9" s="121"/>
      <c r="C9" s="70">
        <v>66</v>
      </c>
      <c r="D9" s="71" t="s">
        <v>187</v>
      </c>
      <c r="E9" s="76">
        <v>123</v>
      </c>
      <c r="F9" s="76">
        <v>36539945</v>
      </c>
      <c r="G9" s="81">
        <v>297072.72357723577</v>
      </c>
      <c r="H9" s="84">
        <v>100</v>
      </c>
      <c r="I9" s="76">
        <v>21119880</v>
      </c>
      <c r="J9" s="76">
        <v>211198.8</v>
      </c>
    </row>
    <row r="10" spans="2:10" ht="12.75">
      <c r="B10" s="121"/>
      <c r="C10" s="70">
        <v>68</v>
      </c>
      <c r="D10" s="71" t="s">
        <v>188</v>
      </c>
      <c r="E10" s="76">
        <v>569</v>
      </c>
      <c r="F10" s="76">
        <v>166903195</v>
      </c>
      <c r="G10" s="81">
        <v>293327.23198594025</v>
      </c>
      <c r="H10" s="84">
        <v>596</v>
      </c>
      <c r="I10" s="76">
        <v>174572442</v>
      </c>
      <c r="J10" s="76">
        <v>292906.7818791946</v>
      </c>
    </row>
    <row r="11" spans="2:10" ht="12.75">
      <c r="B11" s="121"/>
      <c r="C11" s="70">
        <v>1</v>
      </c>
      <c r="D11" s="71" t="s">
        <v>162</v>
      </c>
      <c r="E11" s="76">
        <v>365</v>
      </c>
      <c r="F11" s="76">
        <v>114520809</v>
      </c>
      <c r="G11" s="81">
        <v>313755.64109589043</v>
      </c>
      <c r="H11" s="84">
        <v>326</v>
      </c>
      <c r="I11" s="76">
        <v>91950360</v>
      </c>
      <c r="J11" s="76">
        <v>282056.31901840493</v>
      </c>
    </row>
    <row r="12" spans="2:10" ht="12.75">
      <c r="B12" s="121" t="s">
        <v>201</v>
      </c>
      <c r="C12" s="70">
        <v>27</v>
      </c>
      <c r="D12" s="71" t="s">
        <v>176</v>
      </c>
      <c r="E12" s="76">
        <v>675</v>
      </c>
      <c r="F12" s="76">
        <v>211701648</v>
      </c>
      <c r="G12" s="81">
        <v>313632.0711111111</v>
      </c>
      <c r="H12" s="84">
        <v>687</v>
      </c>
      <c r="I12" s="76">
        <v>209381025</v>
      </c>
      <c r="J12" s="76">
        <v>304775.8733624454</v>
      </c>
    </row>
    <row r="13" spans="2:10" ht="12.75">
      <c r="B13" s="121"/>
      <c r="C13" s="70" t="s">
        <v>202</v>
      </c>
      <c r="D13" s="71" t="s">
        <v>161</v>
      </c>
      <c r="E13" s="76">
        <v>103</v>
      </c>
      <c r="F13" s="76">
        <v>83273549</v>
      </c>
      <c r="G13" s="81">
        <v>808481.0582524271</v>
      </c>
      <c r="H13" s="84">
        <v>130</v>
      </c>
      <c r="I13" s="76">
        <v>94619200</v>
      </c>
      <c r="J13" s="76">
        <v>727840</v>
      </c>
    </row>
    <row r="14" spans="2:10" ht="12.75">
      <c r="B14" s="72" t="s">
        <v>203</v>
      </c>
      <c r="C14" s="70">
        <v>7</v>
      </c>
      <c r="D14" s="71" t="s">
        <v>165</v>
      </c>
      <c r="E14" s="76">
        <v>174</v>
      </c>
      <c r="F14" s="76">
        <v>42987520</v>
      </c>
      <c r="G14" s="81">
        <v>247054.71264367815</v>
      </c>
      <c r="H14" s="84">
        <v>148</v>
      </c>
      <c r="I14" s="76">
        <v>31264146</v>
      </c>
      <c r="J14" s="76">
        <v>211244.22972972973</v>
      </c>
    </row>
    <row r="15" spans="2:10" ht="12.75">
      <c r="B15" s="121" t="s">
        <v>204</v>
      </c>
      <c r="C15" s="70">
        <v>6</v>
      </c>
      <c r="D15" s="71" t="s">
        <v>164</v>
      </c>
      <c r="E15" s="76">
        <v>655</v>
      </c>
      <c r="F15" s="76">
        <v>164109185</v>
      </c>
      <c r="G15" s="81">
        <v>250548.37404580152</v>
      </c>
      <c r="H15" s="84">
        <v>676</v>
      </c>
      <c r="I15" s="76">
        <v>157039200</v>
      </c>
      <c r="J15" s="76">
        <v>232306.50887573964</v>
      </c>
    </row>
    <row r="16" spans="2:10" ht="12.75">
      <c r="B16" s="121"/>
      <c r="C16" s="68">
        <v>10</v>
      </c>
      <c r="D16" s="69" t="s">
        <v>205</v>
      </c>
      <c r="E16" s="76">
        <v>8</v>
      </c>
      <c r="F16" s="76">
        <v>1852154</v>
      </c>
      <c r="G16" s="81">
        <v>231519.25</v>
      </c>
      <c r="H16" s="84">
        <v>6</v>
      </c>
      <c r="I16" s="76">
        <v>1071868</v>
      </c>
      <c r="J16" s="76">
        <v>178644.66666666666</v>
      </c>
    </row>
    <row r="17" spans="2:10" ht="12.75">
      <c r="B17" s="121"/>
      <c r="C17" s="70">
        <v>9</v>
      </c>
      <c r="D17" s="71" t="s">
        <v>166</v>
      </c>
      <c r="E17" s="76">
        <v>432</v>
      </c>
      <c r="F17" s="76">
        <v>99605273</v>
      </c>
      <c r="G17" s="81">
        <v>230567.76157407407</v>
      </c>
      <c r="H17" s="84">
        <v>452</v>
      </c>
      <c r="I17" s="76">
        <v>101700191</v>
      </c>
      <c r="J17" s="76">
        <v>225000.42256637168</v>
      </c>
    </row>
    <row r="18" spans="2:10" ht="12.75">
      <c r="B18" s="121"/>
      <c r="C18" s="70">
        <v>21</v>
      </c>
      <c r="D18" s="71" t="s">
        <v>171</v>
      </c>
      <c r="E18" s="76">
        <v>339</v>
      </c>
      <c r="F18" s="76">
        <v>78124191</v>
      </c>
      <c r="G18" s="81">
        <v>230454.8407079646</v>
      </c>
      <c r="H18" s="84">
        <v>346</v>
      </c>
      <c r="I18" s="76">
        <v>107396141</v>
      </c>
      <c r="J18" s="76">
        <v>310393.4710982659</v>
      </c>
    </row>
    <row r="19" spans="2:10" ht="12.75">
      <c r="B19" s="121"/>
      <c r="C19" s="70">
        <v>33</v>
      </c>
      <c r="D19" s="71" t="s">
        <v>180</v>
      </c>
      <c r="E19" s="76">
        <v>685</v>
      </c>
      <c r="F19" s="76">
        <v>188595141</v>
      </c>
      <c r="G19" s="81">
        <v>275321.37372262776</v>
      </c>
      <c r="H19" s="84">
        <v>717</v>
      </c>
      <c r="I19" s="76">
        <v>193408557</v>
      </c>
      <c r="J19" s="76">
        <v>269746.94142259413</v>
      </c>
    </row>
    <row r="20" spans="2:10" ht="12.75">
      <c r="B20" s="121" t="s">
        <v>206</v>
      </c>
      <c r="C20" s="70">
        <v>32</v>
      </c>
      <c r="D20" s="71" t="s">
        <v>179</v>
      </c>
      <c r="E20" s="76">
        <v>704</v>
      </c>
      <c r="F20" s="76">
        <v>221186742</v>
      </c>
      <c r="G20" s="81">
        <v>314185.7130681818</v>
      </c>
      <c r="H20" s="84">
        <v>735</v>
      </c>
      <c r="I20" s="76">
        <v>229986959</v>
      </c>
      <c r="J20" s="76">
        <v>312907.42721088434</v>
      </c>
    </row>
    <row r="21" spans="2:10" ht="12.75">
      <c r="B21" s="121"/>
      <c r="C21" s="70">
        <v>31</v>
      </c>
      <c r="D21" s="71" t="s">
        <v>178</v>
      </c>
      <c r="E21" s="76">
        <v>678</v>
      </c>
      <c r="F21" s="76">
        <v>306977995</v>
      </c>
      <c r="G21" s="81">
        <v>452769.9041297935</v>
      </c>
      <c r="H21" s="84">
        <v>702</v>
      </c>
      <c r="I21" s="76">
        <v>315255273</v>
      </c>
      <c r="J21" s="76">
        <v>449081.5854700855</v>
      </c>
    </row>
    <row r="22" spans="2:10" ht="12.75">
      <c r="B22" s="77" t="s">
        <v>168</v>
      </c>
      <c r="C22" s="70">
        <v>13</v>
      </c>
      <c r="D22" s="71" t="s">
        <v>168</v>
      </c>
      <c r="E22" s="76">
        <v>1055</v>
      </c>
      <c r="F22" s="76">
        <v>377303745</v>
      </c>
      <c r="G22" s="81">
        <v>357633.8815165877</v>
      </c>
      <c r="H22" s="84">
        <v>1061</v>
      </c>
      <c r="I22" s="76">
        <v>360424125</v>
      </c>
      <c r="J22" s="76">
        <v>339702.2855796419</v>
      </c>
    </row>
    <row r="23" spans="2:10" ht="12.75">
      <c r="B23" s="77" t="s">
        <v>169</v>
      </c>
      <c r="C23" s="70">
        <v>14</v>
      </c>
      <c r="D23" s="71" t="s">
        <v>169</v>
      </c>
      <c r="E23" s="76">
        <v>790</v>
      </c>
      <c r="F23" s="76">
        <v>323151184</v>
      </c>
      <c r="G23" s="81">
        <v>409052.13164556964</v>
      </c>
      <c r="H23" s="84">
        <v>814</v>
      </c>
      <c r="I23" s="76">
        <v>313990663</v>
      </c>
      <c r="J23" s="76">
        <v>385737.91523341526</v>
      </c>
    </row>
    <row r="24" spans="2:10" ht="12.75">
      <c r="B24" s="121" t="s">
        <v>207</v>
      </c>
      <c r="C24" s="70">
        <v>28</v>
      </c>
      <c r="D24" s="71" t="s">
        <v>177</v>
      </c>
      <c r="E24" s="76">
        <v>704</v>
      </c>
      <c r="F24" s="76">
        <v>226853362</v>
      </c>
      <c r="G24" s="81">
        <v>322234.88920454547</v>
      </c>
      <c r="H24" s="84">
        <v>697</v>
      </c>
      <c r="I24" s="76">
        <v>228070153</v>
      </c>
      <c r="J24" s="76">
        <v>327216.86226685793</v>
      </c>
    </row>
    <row r="25" spans="2:10" ht="12.75">
      <c r="B25" s="121"/>
      <c r="C25" s="70">
        <v>12</v>
      </c>
      <c r="D25" s="71" t="s">
        <v>167</v>
      </c>
      <c r="E25" s="76">
        <v>787</v>
      </c>
      <c r="F25" s="76">
        <v>254691219</v>
      </c>
      <c r="G25" s="81">
        <v>323622.8958068615</v>
      </c>
      <c r="H25" s="84">
        <v>798</v>
      </c>
      <c r="I25" s="76">
        <v>246517268</v>
      </c>
      <c r="J25" s="76">
        <v>308918.8822055138</v>
      </c>
    </row>
    <row r="26" spans="2:10" ht="12.75">
      <c r="B26" s="121"/>
      <c r="C26" s="70">
        <v>34</v>
      </c>
      <c r="D26" s="71" t="s">
        <v>181</v>
      </c>
      <c r="E26" s="76">
        <v>273</v>
      </c>
      <c r="F26" s="76">
        <v>87365949</v>
      </c>
      <c r="G26" s="81">
        <v>320021.7912087912</v>
      </c>
      <c r="H26" s="84">
        <v>226</v>
      </c>
      <c r="I26" s="76">
        <v>63004622</v>
      </c>
      <c r="J26" s="76">
        <v>278781.5132743363</v>
      </c>
    </row>
    <row r="27" spans="2:10" ht="12.75">
      <c r="B27" s="133" t="s">
        <v>208</v>
      </c>
      <c r="C27" s="70">
        <v>16</v>
      </c>
      <c r="D27" s="71" t="s">
        <v>170</v>
      </c>
      <c r="E27" s="76">
        <v>322</v>
      </c>
      <c r="F27" s="76">
        <v>107653718</v>
      </c>
      <c r="G27" s="81">
        <v>334328.31677018636</v>
      </c>
      <c r="H27" s="84">
        <v>387</v>
      </c>
      <c r="I27" s="76">
        <v>129989400</v>
      </c>
      <c r="J27" s="76">
        <v>335889.92248062015</v>
      </c>
    </row>
    <row r="28" spans="2:10" ht="12.75">
      <c r="B28" s="134"/>
      <c r="C28" s="70">
        <v>65</v>
      </c>
      <c r="D28" s="69" t="s">
        <v>209</v>
      </c>
      <c r="E28" s="76">
        <v>2</v>
      </c>
      <c r="F28" s="76">
        <v>821940</v>
      </c>
      <c r="G28" s="81">
        <v>410970</v>
      </c>
      <c r="H28" s="84">
        <v>1</v>
      </c>
      <c r="I28" s="76">
        <v>410970</v>
      </c>
      <c r="J28" s="76">
        <v>410970</v>
      </c>
    </row>
    <row r="29" spans="2:10" ht="12.75">
      <c r="B29" s="134"/>
      <c r="C29" s="70">
        <v>22</v>
      </c>
      <c r="D29" s="71" t="s">
        <v>172</v>
      </c>
      <c r="E29" s="76">
        <v>409</v>
      </c>
      <c r="F29" s="76">
        <v>122482127</v>
      </c>
      <c r="G29" s="81">
        <v>299467.3031784841</v>
      </c>
      <c r="H29" s="84">
        <v>425</v>
      </c>
      <c r="I29" s="76">
        <v>121102002</v>
      </c>
      <c r="J29" s="76">
        <v>284945.88705882354</v>
      </c>
    </row>
    <row r="30" spans="2:10" ht="12.75">
      <c r="B30" s="134"/>
      <c r="C30" s="70">
        <v>23</v>
      </c>
      <c r="D30" s="71" t="s">
        <v>173</v>
      </c>
      <c r="E30" s="76">
        <v>592</v>
      </c>
      <c r="F30" s="76">
        <v>181943855</v>
      </c>
      <c r="G30" s="81">
        <v>307337.5929054054</v>
      </c>
      <c r="H30" s="84">
        <v>594</v>
      </c>
      <c r="I30" s="76">
        <v>175673120</v>
      </c>
      <c r="J30" s="76">
        <v>295745.99326599325</v>
      </c>
    </row>
    <row r="31" spans="2:10" ht="12.75">
      <c r="B31" s="134"/>
      <c r="C31" s="70">
        <v>24</v>
      </c>
      <c r="D31" s="71" t="s">
        <v>174</v>
      </c>
      <c r="E31" s="76">
        <v>456</v>
      </c>
      <c r="F31" s="76">
        <v>146433097</v>
      </c>
      <c r="G31" s="81">
        <v>321125.21271929826</v>
      </c>
      <c r="H31" s="84">
        <v>484</v>
      </c>
      <c r="I31" s="76">
        <v>152786048</v>
      </c>
      <c r="J31" s="76">
        <v>315673.652892562</v>
      </c>
    </row>
    <row r="32" spans="2:10" ht="12.75">
      <c r="B32" s="135"/>
      <c r="C32" s="70">
        <v>25</v>
      </c>
      <c r="D32" s="71" t="s">
        <v>175</v>
      </c>
      <c r="E32" s="76">
        <v>303</v>
      </c>
      <c r="F32" s="76">
        <v>99305188</v>
      </c>
      <c r="G32" s="81">
        <v>327739.89438943897</v>
      </c>
      <c r="H32" s="84">
        <v>236</v>
      </c>
      <c r="I32" s="76">
        <v>72402376</v>
      </c>
      <c r="J32" s="76">
        <v>306789.72881355934</v>
      </c>
    </row>
    <row r="33" spans="2:10" ht="12.75">
      <c r="B33" s="122" t="s">
        <v>54</v>
      </c>
      <c r="C33" s="122"/>
      <c r="D33" s="122"/>
      <c r="E33" s="63">
        <f>SUM(E6:E32)</f>
        <v>11534</v>
      </c>
      <c r="F33" s="63">
        <f>SUM(F6:F32)</f>
        <v>3749349084</v>
      </c>
      <c r="G33" s="82">
        <f>F33/E33</f>
        <v>325069.2807352176</v>
      </c>
      <c r="H33" s="85">
        <f>SUM(H6:H32)</f>
        <v>11668</v>
      </c>
      <c r="I33" s="63">
        <f>SUM(I6:I32)</f>
        <v>3682897712</v>
      </c>
      <c r="J33" s="63">
        <f>I33/H33</f>
        <v>315640.8735001714</v>
      </c>
    </row>
    <row r="34" ht="12.75"/>
    <row r="35" spans="2:7" ht="12.75">
      <c r="B35" s="20" t="s">
        <v>19</v>
      </c>
      <c r="G35" s="78"/>
    </row>
    <row r="36" ht="12.75"/>
    <row r="37" spans="2:5" ht="12.75">
      <c r="B37" s="136" t="s">
        <v>216</v>
      </c>
      <c r="C37" s="136"/>
      <c r="D37" s="136"/>
      <c r="E37" s="136"/>
    </row>
    <row r="38" ht="12.75"/>
    <row r="39" spans="2:5" ht="12.75" customHeight="1">
      <c r="B39" s="137" t="s">
        <v>218</v>
      </c>
      <c r="C39" s="138"/>
      <c r="D39" s="138"/>
      <c r="E39" s="139"/>
    </row>
    <row r="40" spans="2:5" ht="12.75">
      <c r="B40" s="140"/>
      <c r="C40" s="141"/>
      <c r="D40" s="141"/>
      <c r="E40" s="142"/>
    </row>
    <row r="41" spans="2:5" ht="12.75">
      <c r="B41" s="143"/>
      <c r="C41" s="144"/>
      <c r="D41" s="144"/>
      <c r="E41" s="145"/>
    </row>
    <row r="42" ht="12.75"/>
    <row r="43" ht="12.75"/>
    <row r="44" ht="12.75"/>
    <row r="45" spans="2:10" s="25" customFormat="1" ht="15.75">
      <c r="B45" s="126" t="s">
        <v>217</v>
      </c>
      <c r="C45" s="126"/>
      <c r="D45" s="126"/>
      <c r="E45" s="126"/>
      <c r="F45" s="126"/>
      <c r="G45" s="126"/>
      <c r="H45" s="126"/>
      <c r="I45" s="126"/>
      <c r="J45" s="126"/>
    </row>
    <row r="46" ht="12.75"/>
    <row r="47" spans="2:10" ht="12.75">
      <c r="B47" s="122" t="s">
        <v>195</v>
      </c>
      <c r="C47" s="122" t="s">
        <v>196</v>
      </c>
      <c r="D47" s="122" t="s">
        <v>197</v>
      </c>
      <c r="E47" s="123" t="s">
        <v>210</v>
      </c>
      <c r="F47" s="123"/>
      <c r="G47" s="124"/>
      <c r="H47" s="125" t="s">
        <v>211</v>
      </c>
      <c r="I47" s="123"/>
      <c r="J47" s="123"/>
    </row>
    <row r="48" spans="2:10" ht="25.5">
      <c r="B48" s="122"/>
      <c r="C48" s="122"/>
      <c r="D48" s="122"/>
      <c r="E48" s="75" t="s">
        <v>212</v>
      </c>
      <c r="F48" s="75" t="s">
        <v>213</v>
      </c>
      <c r="G48" s="80" t="s">
        <v>214</v>
      </c>
      <c r="H48" s="83" t="s">
        <v>212</v>
      </c>
      <c r="I48" s="75" t="s">
        <v>213</v>
      </c>
      <c r="J48" s="75" t="s">
        <v>214</v>
      </c>
    </row>
    <row r="49" spans="2:10" ht="12.75">
      <c r="B49" s="128" t="s">
        <v>206</v>
      </c>
      <c r="C49" s="73">
        <v>91</v>
      </c>
      <c r="D49" s="74" t="s">
        <v>192</v>
      </c>
      <c r="E49" s="76"/>
      <c r="F49" s="76"/>
      <c r="G49" s="81"/>
      <c r="H49" s="84">
        <v>25</v>
      </c>
      <c r="I49" s="76">
        <v>62572500</v>
      </c>
      <c r="J49" s="76">
        <v>2502900</v>
      </c>
    </row>
    <row r="50" spans="2:10" ht="12.75">
      <c r="B50" s="129"/>
      <c r="C50" s="70">
        <v>92</v>
      </c>
      <c r="D50" s="79" t="s">
        <v>193</v>
      </c>
      <c r="E50" s="76">
        <v>103</v>
      </c>
      <c r="F50" s="76">
        <v>311378062</v>
      </c>
      <c r="G50" s="81">
        <v>3023087.980582524</v>
      </c>
      <c r="H50" s="84">
        <v>148</v>
      </c>
      <c r="I50" s="76">
        <v>441947300</v>
      </c>
      <c r="J50" s="76">
        <v>2986130.4054054054</v>
      </c>
    </row>
    <row r="51" spans="2:10" ht="12.75">
      <c r="B51" s="130"/>
      <c r="C51" s="70">
        <v>99</v>
      </c>
      <c r="D51" s="79" t="s">
        <v>194</v>
      </c>
      <c r="E51" s="76">
        <v>82</v>
      </c>
      <c r="F51" s="76">
        <v>124444387</v>
      </c>
      <c r="G51" s="81">
        <v>1517614.475609756</v>
      </c>
      <c r="H51" s="84">
        <v>114</v>
      </c>
      <c r="I51" s="76">
        <v>170651500</v>
      </c>
      <c r="J51" s="76">
        <v>1496942.9824561405</v>
      </c>
    </row>
    <row r="52" spans="2:10" ht="12.75">
      <c r="B52" s="34" t="s">
        <v>168</v>
      </c>
      <c r="C52" s="70">
        <v>38</v>
      </c>
      <c r="D52" s="79" t="s">
        <v>184</v>
      </c>
      <c r="E52" s="76">
        <v>702</v>
      </c>
      <c r="F52" s="76">
        <v>896505526</v>
      </c>
      <c r="G52" s="81">
        <v>1277073.398860399</v>
      </c>
      <c r="H52" s="84">
        <v>766</v>
      </c>
      <c r="I52" s="76">
        <v>980271015</v>
      </c>
      <c r="J52" s="76">
        <v>1279727.173629243</v>
      </c>
    </row>
    <row r="53" spans="2:10" ht="12.75">
      <c r="B53" s="34" t="s">
        <v>169</v>
      </c>
      <c r="C53" s="70">
        <v>39</v>
      </c>
      <c r="D53" s="79" t="s">
        <v>185</v>
      </c>
      <c r="E53" s="76">
        <v>40</v>
      </c>
      <c r="F53" s="76">
        <v>49289248</v>
      </c>
      <c r="G53" s="81">
        <v>1232231.2</v>
      </c>
      <c r="H53" s="84">
        <v>32</v>
      </c>
      <c r="I53" s="76">
        <v>41042750</v>
      </c>
      <c r="J53" s="76">
        <v>1282585.9375</v>
      </c>
    </row>
    <row r="54" spans="2:10" ht="21" customHeight="1">
      <c r="B54" s="131" t="s">
        <v>207</v>
      </c>
      <c r="C54" s="70">
        <v>37</v>
      </c>
      <c r="D54" s="79" t="s">
        <v>183</v>
      </c>
      <c r="E54" s="76">
        <v>302</v>
      </c>
      <c r="F54" s="76">
        <v>406945748</v>
      </c>
      <c r="G54" s="81">
        <v>1347502.476821192</v>
      </c>
      <c r="H54" s="84">
        <v>292</v>
      </c>
      <c r="I54" s="76">
        <v>373777202</v>
      </c>
      <c r="J54" s="76">
        <v>1280058.910958904</v>
      </c>
    </row>
    <row r="55" spans="2:10" ht="21" customHeight="1">
      <c r="B55" s="132"/>
      <c r="C55" s="70">
        <v>36</v>
      </c>
      <c r="D55" s="79" t="s">
        <v>182</v>
      </c>
      <c r="E55" s="76">
        <v>344</v>
      </c>
      <c r="F55" s="76">
        <v>447374351</v>
      </c>
      <c r="G55" s="81">
        <v>1300506.8343023255</v>
      </c>
      <c r="H55" s="84">
        <v>333</v>
      </c>
      <c r="I55" s="76">
        <v>421270125</v>
      </c>
      <c r="J55" s="76">
        <v>1265075.4504504504</v>
      </c>
    </row>
    <row r="56" spans="2:10" ht="12.75">
      <c r="B56" s="128" t="s">
        <v>208</v>
      </c>
      <c r="C56" s="70">
        <v>53</v>
      </c>
      <c r="D56" s="79" t="s">
        <v>186</v>
      </c>
      <c r="E56" s="76">
        <v>126</v>
      </c>
      <c r="F56" s="76">
        <v>154157634</v>
      </c>
      <c r="G56" s="81">
        <v>1223473.2857142857</v>
      </c>
      <c r="H56" s="84">
        <v>131</v>
      </c>
      <c r="I56" s="76">
        <v>153940850</v>
      </c>
      <c r="J56" s="76">
        <v>1175120.9923664122</v>
      </c>
    </row>
    <row r="57" spans="2:10" ht="12.75">
      <c r="B57" s="129"/>
      <c r="C57" s="70">
        <v>89</v>
      </c>
      <c r="D57" s="79" t="s">
        <v>191</v>
      </c>
      <c r="E57" s="76">
        <v>79</v>
      </c>
      <c r="F57" s="76">
        <v>135938307</v>
      </c>
      <c r="G57" s="81">
        <v>1720738.0632911392</v>
      </c>
      <c r="H57" s="84">
        <v>71</v>
      </c>
      <c r="I57" s="76">
        <v>97183275</v>
      </c>
      <c r="J57" s="76">
        <v>1368778.5211267606</v>
      </c>
    </row>
    <row r="58" spans="2:10" ht="12.75">
      <c r="B58" s="129"/>
      <c r="C58" s="70">
        <v>86</v>
      </c>
      <c r="D58" s="79" t="s">
        <v>189</v>
      </c>
      <c r="E58" s="76">
        <v>253</v>
      </c>
      <c r="F58" s="76">
        <v>351150475</v>
      </c>
      <c r="G58" s="81">
        <v>1387946.5415019763</v>
      </c>
      <c r="H58" s="84">
        <v>279</v>
      </c>
      <c r="I58" s="76">
        <v>378655275</v>
      </c>
      <c r="J58" s="76">
        <v>1357187.3655913977</v>
      </c>
    </row>
    <row r="59" spans="2:10" ht="12.75">
      <c r="B59" s="130"/>
      <c r="C59" s="70">
        <v>87</v>
      </c>
      <c r="D59" s="79" t="s">
        <v>190</v>
      </c>
      <c r="E59" s="76">
        <v>67</v>
      </c>
      <c r="F59" s="76">
        <v>89935050</v>
      </c>
      <c r="G59" s="81">
        <v>1342314.1791044776</v>
      </c>
      <c r="H59" s="84">
        <v>76</v>
      </c>
      <c r="I59" s="76">
        <v>98628450</v>
      </c>
      <c r="J59" s="76">
        <v>1297742.7631578948</v>
      </c>
    </row>
    <row r="60" spans="2:10" ht="12.75">
      <c r="B60" s="127" t="s">
        <v>54</v>
      </c>
      <c r="C60" s="127"/>
      <c r="D60" s="127"/>
      <c r="E60" s="63">
        <f>SUM(E49:E59)</f>
        <v>2098</v>
      </c>
      <c r="F60" s="63">
        <f>SUM(F49:F59)</f>
        <v>2967118788</v>
      </c>
      <c r="G60" s="82">
        <f>F60/E60</f>
        <v>1414260.6234509056</v>
      </c>
      <c r="H60" s="85">
        <f>SUM(H49:H59)</f>
        <v>2267</v>
      </c>
      <c r="I60" s="63">
        <f>SUM(I49:I59)</f>
        <v>3219940242</v>
      </c>
      <c r="J60" s="63">
        <f>I60/H60</f>
        <v>1420352.9960299956</v>
      </c>
    </row>
    <row r="61" ht="12.75"/>
    <row r="62" ht="12.75">
      <c r="B62" s="20" t="s">
        <v>19</v>
      </c>
    </row>
    <row r="63" ht="12.75"/>
    <row r="64" ht="12.75"/>
    <row r="65" ht="12.75"/>
    <row r="66" ht="12.75"/>
    <row r="67" ht="12.75"/>
    <row r="68" ht="12.75"/>
    <row r="69" ht="12.75"/>
    <row r="70" ht="12.75"/>
  </sheetData>
  <sheetProtection password="CD78" sheet="1" objects="1" scenarios="1"/>
  <mergeCells count="25">
    <mergeCell ref="H47:J47"/>
    <mergeCell ref="B27:B32"/>
    <mergeCell ref="B37:E37"/>
    <mergeCell ref="B45:J45"/>
    <mergeCell ref="B47:B48"/>
    <mergeCell ref="B39:E41"/>
    <mergeCell ref="C47:C48"/>
    <mergeCell ref="D47:D48"/>
    <mergeCell ref="E47:G47"/>
    <mergeCell ref="B60:D60"/>
    <mergeCell ref="B49:B51"/>
    <mergeCell ref="B54:B55"/>
    <mergeCell ref="B56:B59"/>
    <mergeCell ref="B33:D33"/>
    <mergeCell ref="E4:G4"/>
    <mergeCell ref="H4:J4"/>
    <mergeCell ref="B2:J2"/>
    <mergeCell ref="B15:B19"/>
    <mergeCell ref="B20:B21"/>
    <mergeCell ref="B24:B26"/>
    <mergeCell ref="B4:B5"/>
    <mergeCell ref="C4:C5"/>
    <mergeCell ref="D4:D5"/>
    <mergeCell ref="B6:B11"/>
    <mergeCell ref="B12:B13"/>
  </mergeCells>
  <printOptions/>
  <pageMargins left="0.7" right="0.7" top="0.75" bottom="0.75" header="0.3" footer="0.3"/>
  <pageSetup horizontalDpi="200" verticalDpi="200" orientation="portrait" paperSize="9" r:id="rId2"/>
  <ignoredErrors>
    <ignoredError sqref="G60" formula="1"/>
  </ignoredErrors>
  <drawing r:id="rId1"/>
</worksheet>
</file>

<file path=xl/worksheets/sheet3.xml><?xml version="1.0" encoding="utf-8"?>
<worksheet xmlns="http://schemas.openxmlformats.org/spreadsheetml/2006/main" xmlns:r="http://schemas.openxmlformats.org/officeDocument/2006/relationships">
  <dimension ref="B2:G13"/>
  <sheetViews>
    <sheetView zoomScalePageLayoutView="0" workbookViewId="0" topLeftCell="A1">
      <selection activeCell="A1" sqref="A1"/>
    </sheetView>
  </sheetViews>
  <sheetFormatPr defaultColWidth="0" defaultRowHeight="15" zeroHeight="1"/>
  <cols>
    <col min="1" max="1" width="4.7109375" style="109" customWidth="1"/>
    <col min="2" max="2" width="41.7109375" style="109" customWidth="1"/>
    <col min="3" max="7" width="14.7109375" style="109" customWidth="1"/>
    <col min="8" max="8" width="4.7109375" style="109" customWidth="1"/>
    <col min="9" max="16384" width="11.421875" style="109" hidden="1" customWidth="1"/>
  </cols>
  <sheetData>
    <row r="1" ht="12.75"/>
    <row r="2" spans="2:7" s="110" customFormat="1" ht="15.75">
      <c r="B2" s="146" t="s">
        <v>272</v>
      </c>
      <c r="C2" s="146"/>
      <c r="D2" s="146"/>
      <c r="E2" s="146"/>
      <c r="F2" s="146"/>
      <c r="G2" s="146"/>
    </row>
    <row r="3" ht="12.75"/>
    <row r="4" spans="2:7" ht="25.5">
      <c r="B4" s="111" t="s">
        <v>85</v>
      </c>
      <c r="C4" s="111" t="s">
        <v>278</v>
      </c>
      <c r="D4" s="111" t="s">
        <v>279</v>
      </c>
      <c r="E4" s="111" t="s">
        <v>280</v>
      </c>
      <c r="F4" s="111" t="s">
        <v>281</v>
      </c>
      <c r="G4" s="111" t="s">
        <v>282</v>
      </c>
    </row>
    <row r="5" spans="2:7" ht="12.75">
      <c r="B5" s="112" t="s">
        <v>275</v>
      </c>
      <c r="C5" s="113">
        <v>5153380524</v>
      </c>
      <c r="D5" s="113">
        <v>4879066542</v>
      </c>
      <c r="E5" s="113">
        <v>8571856312</v>
      </c>
      <c r="F5" s="113">
        <v>6182760690</v>
      </c>
      <c r="G5" s="113">
        <v>8450202310</v>
      </c>
    </row>
    <row r="6" spans="2:7" ht="12.75">
      <c r="B6" s="112" t="s">
        <v>276</v>
      </c>
      <c r="C6" s="114"/>
      <c r="D6" s="113">
        <v>2360395014</v>
      </c>
      <c r="E6" s="113">
        <v>4165942810</v>
      </c>
      <c r="F6" s="113">
        <v>5686006655</v>
      </c>
      <c r="G6" s="113">
        <v>7016187199</v>
      </c>
    </row>
    <row r="7" spans="2:7" ht="12.75">
      <c r="B7" s="112" t="s">
        <v>277</v>
      </c>
      <c r="C7" s="113">
        <v>4321332599</v>
      </c>
      <c r="D7" s="113">
        <v>3056600424</v>
      </c>
      <c r="E7" s="113">
        <v>2930486758</v>
      </c>
      <c r="F7" s="113">
        <v>4185723341</v>
      </c>
      <c r="G7" s="113">
        <v>4179782095</v>
      </c>
    </row>
    <row r="8" spans="2:7" ht="12.75">
      <c r="B8" s="111" t="s">
        <v>283</v>
      </c>
      <c r="C8" s="115">
        <f>SUM(C5:C7)</f>
        <v>9474713123</v>
      </c>
      <c r="D8" s="115">
        <f>SUM(D5:D7)</f>
        <v>10296061980</v>
      </c>
      <c r="E8" s="115">
        <f>SUM(E5:E7)</f>
        <v>15668285880</v>
      </c>
      <c r="F8" s="115">
        <f>SUM(F5:F7)</f>
        <v>16054490686</v>
      </c>
      <c r="G8" s="115">
        <f>SUM(G5:G7)</f>
        <v>19646171604</v>
      </c>
    </row>
    <row r="9" spans="2:7" ht="12.75">
      <c r="B9" s="111" t="s">
        <v>284</v>
      </c>
      <c r="C9" s="115">
        <v>77180285051</v>
      </c>
      <c r="D9" s="115">
        <v>85787716757</v>
      </c>
      <c r="E9" s="115">
        <v>92868460867</v>
      </c>
      <c r="F9" s="115">
        <v>102296607687</v>
      </c>
      <c r="G9" s="115">
        <v>115086499776</v>
      </c>
    </row>
    <row r="10" spans="2:7" ht="12.75">
      <c r="B10" s="112"/>
      <c r="C10" s="113"/>
      <c r="D10" s="113"/>
      <c r="E10" s="113"/>
      <c r="F10" s="113"/>
      <c r="G10" s="113"/>
    </row>
    <row r="11" spans="2:7" ht="25.5">
      <c r="B11" s="111" t="s">
        <v>271</v>
      </c>
      <c r="C11" s="116">
        <f>C8/C9</f>
        <v>0.12276079463478529</v>
      </c>
      <c r="D11" s="116">
        <f>D8/D9</f>
        <v>0.12001790430166537</v>
      </c>
      <c r="E11" s="116">
        <f>E8/E9</f>
        <v>0.16871482238129337</v>
      </c>
      <c r="F11" s="116">
        <f>F8/F9</f>
        <v>0.1569405970442579</v>
      </c>
      <c r="G11" s="116">
        <f>G8/G9</f>
        <v>0.17070787314097277</v>
      </c>
    </row>
    <row r="12" spans="3:7" ht="12.75">
      <c r="C12" s="117"/>
      <c r="D12" s="117"/>
      <c r="E12" s="117"/>
      <c r="F12" s="117"/>
      <c r="G12" s="117"/>
    </row>
    <row r="13" ht="12.75">
      <c r="B13" s="118" t="s">
        <v>270</v>
      </c>
    </row>
    <row r="14" ht="12.75"/>
    <row r="15" ht="12.75"/>
    <row r="16" ht="12.75"/>
    <row r="17" ht="12.75"/>
    <row r="18" ht="12.75"/>
    <row r="19" ht="12.75"/>
    <row r="20" ht="12.75"/>
    <row r="21" ht="12.75"/>
  </sheetData>
  <sheetProtection password="CD78" sheet="1" objects="1" scenarios="1"/>
  <mergeCells count="1">
    <mergeCell ref="B2:G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G12"/>
  <sheetViews>
    <sheetView zoomScalePageLayoutView="0" workbookViewId="0" topLeftCell="A1">
      <selection activeCell="A1" sqref="A1"/>
    </sheetView>
  </sheetViews>
  <sheetFormatPr defaultColWidth="0" defaultRowHeight="0" customHeight="1" zeroHeight="1"/>
  <cols>
    <col min="1" max="1" width="4.7109375" style="109" customWidth="1"/>
    <col min="2" max="2" width="36.421875" style="109" bestFit="1" customWidth="1"/>
    <col min="3" max="7" width="14.7109375" style="109" customWidth="1"/>
    <col min="8" max="8" width="4.7109375" style="109" customWidth="1"/>
    <col min="9" max="16384" width="11.421875" style="109" hidden="1" customWidth="1"/>
  </cols>
  <sheetData>
    <row r="1" ht="12.75"/>
    <row r="2" spans="2:7" s="110" customFormat="1" ht="15.75">
      <c r="B2" s="146" t="s">
        <v>285</v>
      </c>
      <c r="C2" s="146"/>
      <c r="D2" s="146"/>
      <c r="E2" s="146"/>
      <c r="F2" s="146"/>
      <c r="G2" s="146"/>
    </row>
    <row r="3" ht="12.75"/>
    <row r="4" spans="2:7" ht="12.75">
      <c r="B4" s="92" t="s">
        <v>85</v>
      </c>
      <c r="C4" s="15" t="s">
        <v>101</v>
      </c>
      <c r="D4" s="15" t="s">
        <v>103</v>
      </c>
      <c r="E4" s="15" t="s">
        <v>104</v>
      </c>
      <c r="F4" s="15" t="s">
        <v>105</v>
      </c>
      <c r="G4" s="15" t="s">
        <v>106</v>
      </c>
    </row>
    <row r="5" spans="2:7" ht="12.75">
      <c r="B5" s="119" t="s">
        <v>273</v>
      </c>
      <c r="C5" s="120">
        <v>54693325911</v>
      </c>
      <c r="D5" s="120">
        <v>57893914537</v>
      </c>
      <c r="E5" s="120">
        <v>61067525519</v>
      </c>
      <c r="F5" s="120">
        <v>65557811648</v>
      </c>
      <c r="G5" s="120">
        <v>70992460494</v>
      </c>
    </row>
    <row r="6" spans="2:7" ht="12.75">
      <c r="B6" s="119" t="s">
        <v>274</v>
      </c>
      <c r="C6" s="120">
        <v>22489518373</v>
      </c>
      <c r="D6" s="120">
        <v>27893821781</v>
      </c>
      <c r="E6" s="120">
        <v>31800961361</v>
      </c>
      <c r="F6" s="120">
        <v>36739780232</v>
      </c>
      <c r="G6" s="120">
        <v>44094216091</v>
      </c>
    </row>
    <row r="7" spans="2:7" ht="12.75">
      <c r="B7" s="15" t="s">
        <v>284</v>
      </c>
      <c r="C7" s="17">
        <v>77180285051</v>
      </c>
      <c r="D7" s="17">
        <v>85787716757</v>
      </c>
      <c r="E7" s="17">
        <v>92868460867</v>
      </c>
      <c r="F7" s="17">
        <v>102296607687</v>
      </c>
      <c r="G7" s="17">
        <v>115086499776</v>
      </c>
    </row>
    <row r="8" spans="2:7" ht="25.5">
      <c r="B8" s="15" t="s">
        <v>286</v>
      </c>
      <c r="C8" s="65">
        <f>C5/C7</f>
        <v>0.7086437407539914</v>
      </c>
      <c r="D8" s="65">
        <f>D5/D7</f>
        <v>0.6748508612367987</v>
      </c>
      <c r="E8" s="65">
        <f>E5/E7</f>
        <v>0.6575701260566472</v>
      </c>
      <c r="F8" s="65">
        <f>F5/F7</f>
        <v>0.6408600747405936</v>
      </c>
      <c r="G8" s="65">
        <f>G5/G7</f>
        <v>0.6168617573058268</v>
      </c>
    </row>
    <row r="9" spans="2:7" ht="12.75">
      <c r="B9" s="147"/>
      <c r="C9" s="148"/>
      <c r="D9" s="148"/>
      <c r="E9" s="148"/>
      <c r="F9" s="148"/>
      <c r="G9" s="149"/>
    </row>
    <row r="10" spans="2:7" ht="25.5">
      <c r="B10" s="15" t="s">
        <v>287</v>
      </c>
      <c r="C10" s="16">
        <f>1-C8</f>
        <v>0.2913562592460086</v>
      </c>
      <c r="D10" s="16">
        <f>1-D8</f>
        <v>0.3251491387632013</v>
      </c>
      <c r="E10" s="16">
        <f>1-E8</f>
        <v>0.3424298739433528</v>
      </c>
      <c r="F10" s="16">
        <f>1-F8</f>
        <v>0.3591399252594064</v>
      </c>
      <c r="G10" s="16">
        <f>1-G8</f>
        <v>0.3831382426941732</v>
      </c>
    </row>
    <row r="11" spans="3:7" ht="12.75">
      <c r="C11" s="117"/>
      <c r="D11" s="117"/>
      <c r="E11" s="117"/>
      <c r="F11" s="117"/>
      <c r="G11" s="117"/>
    </row>
    <row r="12" ht="12.75">
      <c r="B12" s="118" t="s">
        <v>270</v>
      </c>
    </row>
    <row r="13" ht="12.75"/>
    <row r="14" ht="12.75"/>
    <row r="15" ht="12.75"/>
    <row r="16" ht="12.75"/>
    <row r="17" ht="12.75"/>
    <row r="18" ht="12.75"/>
    <row r="19" ht="12.75"/>
    <row r="20" ht="12.75"/>
    <row r="21" ht="12.75" customHeight="1" hidden="1"/>
    <row r="22" ht="12.75" customHeight="1" hidden="1"/>
  </sheetData>
  <sheetProtection password="CD78" sheet="1" objects="1" scenarios="1"/>
  <mergeCells count="2">
    <mergeCell ref="B2:G2"/>
    <mergeCell ref="B9:G9"/>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G14"/>
  <sheetViews>
    <sheetView zoomScalePageLayoutView="0" workbookViewId="0" topLeftCell="A1">
      <selection activeCell="A1" sqref="A1"/>
    </sheetView>
  </sheetViews>
  <sheetFormatPr defaultColWidth="0" defaultRowHeight="15" zeroHeight="1"/>
  <cols>
    <col min="1" max="1" width="4.7109375" style="21" customWidth="1"/>
    <col min="2" max="2" width="24.7109375" style="21" customWidth="1"/>
    <col min="3" max="7" width="14.7109375" style="21" customWidth="1"/>
    <col min="8" max="8" width="4.7109375" style="21" customWidth="1"/>
    <col min="9" max="16384" width="11.421875" style="21" hidden="1" customWidth="1"/>
  </cols>
  <sheetData>
    <row r="1" ht="12.75"/>
    <row r="2" spans="2:7" s="25" customFormat="1" ht="15.75">
      <c r="B2" s="126" t="s">
        <v>99</v>
      </c>
      <c r="C2" s="126"/>
      <c r="D2" s="126"/>
      <c r="E2" s="126"/>
      <c r="F2" s="126"/>
      <c r="G2" s="126"/>
    </row>
    <row r="3" ht="12.75"/>
    <row r="4" spans="2:7" ht="12.75">
      <c r="B4" s="127" t="s">
        <v>97</v>
      </c>
      <c r="C4" s="127"/>
      <c r="D4" s="127"/>
      <c r="E4" s="127"/>
      <c r="F4" s="127"/>
      <c r="G4" s="127"/>
    </row>
    <row r="5" spans="2:7" ht="25.5">
      <c r="B5" s="15" t="s">
        <v>85</v>
      </c>
      <c r="C5" s="15" t="s">
        <v>86</v>
      </c>
      <c r="D5" s="15" t="s">
        <v>87</v>
      </c>
      <c r="E5" s="15" t="s">
        <v>88</v>
      </c>
      <c r="F5" s="15" t="s">
        <v>89</v>
      </c>
      <c r="G5" s="15" t="s">
        <v>90</v>
      </c>
    </row>
    <row r="6" spans="2:7" ht="12.75">
      <c r="B6" s="51" t="s">
        <v>91</v>
      </c>
      <c r="C6" s="52">
        <v>36258870772</v>
      </c>
      <c r="D6" s="52">
        <v>39842515000</v>
      </c>
      <c r="E6" s="52">
        <v>42868058999</v>
      </c>
      <c r="F6" s="52">
        <v>47866363000</v>
      </c>
      <c r="G6" s="52">
        <v>50469714230</v>
      </c>
    </row>
    <row r="7" spans="2:7" ht="12.75">
      <c r="B7" s="51" t="s">
        <v>92</v>
      </c>
      <c r="C7" s="52">
        <v>5874901000</v>
      </c>
      <c r="D7" s="52">
        <v>5976685000</v>
      </c>
      <c r="E7" s="52">
        <v>6569510000</v>
      </c>
      <c r="F7" s="52">
        <v>6690807000</v>
      </c>
      <c r="G7" s="52">
        <v>7625090000</v>
      </c>
    </row>
    <row r="8" spans="2:7" ht="12.75">
      <c r="B8" s="51" t="s">
        <v>93</v>
      </c>
      <c r="C8" s="52">
        <v>16124396690</v>
      </c>
      <c r="D8" s="52">
        <v>16431036227</v>
      </c>
      <c r="E8" s="52">
        <v>19082940440</v>
      </c>
      <c r="F8" s="52">
        <v>19496696804</v>
      </c>
      <c r="G8" s="52">
        <v>22676464203</v>
      </c>
    </row>
    <row r="9" spans="2:7" ht="12.75">
      <c r="B9" s="51" t="s">
        <v>94</v>
      </c>
      <c r="C9" s="52">
        <v>10743000000</v>
      </c>
      <c r="D9" s="52">
        <v>13774000000</v>
      </c>
      <c r="E9" s="52">
        <v>14118000000</v>
      </c>
      <c r="F9" s="52">
        <v>16178610000</v>
      </c>
      <c r="G9" s="52">
        <v>20547000000</v>
      </c>
    </row>
    <row r="10" spans="2:7" ht="12.75">
      <c r="B10" s="15" t="s">
        <v>98</v>
      </c>
      <c r="C10" s="17">
        <f>SUM(C6:C9)</f>
        <v>69001168462</v>
      </c>
      <c r="D10" s="17">
        <f>SUM(D6:D9)</f>
        <v>76024236227</v>
      </c>
      <c r="E10" s="17">
        <f>SUM(E6:E9)</f>
        <v>82638509439</v>
      </c>
      <c r="F10" s="17">
        <f>SUM(F6:F9)</f>
        <v>90232476804</v>
      </c>
      <c r="G10" s="17">
        <f>SUM(G6:G9)</f>
        <v>101318268433</v>
      </c>
    </row>
    <row r="11" spans="2:7" ht="12.75">
      <c r="B11" s="51" t="s">
        <v>95</v>
      </c>
      <c r="C11" s="52">
        <v>8183421449</v>
      </c>
      <c r="D11" s="52">
        <v>9764230310</v>
      </c>
      <c r="E11" s="52">
        <v>10232155134</v>
      </c>
      <c r="F11" s="52">
        <v>12066505021</v>
      </c>
      <c r="G11" s="52">
        <v>13769251000</v>
      </c>
    </row>
    <row r="12" spans="2:7" ht="12.75">
      <c r="B12" s="15" t="s">
        <v>96</v>
      </c>
      <c r="C12" s="17">
        <f>SUM(C11,C10)</f>
        <v>77184589911</v>
      </c>
      <c r="D12" s="17">
        <f>SUM(D11,D10)</f>
        <v>85788466537</v>
      </c>
      <c r="E12" s="17">
        <f>SUM(E11,E10)</f>
        <v>92870664573</v>
      </c>
      <c r="F12" s="17">
        <f>SUM(F11,F10)</f>
        <v>102298981825</v>
      </c>
      <c r="G12" s="17">
        <f>SUM(G11,G10)</f>
        <v>115087519433</v>
      </c>
    </row>
    <row r="13" ht="12.75"/>
    <row r="14" ht="12.75">
      <c r="B14" s="20" t="s">
        <v>19</v>
      </c>
    </row>
    <row r="15" ht="12.75"/>
    <row r="16" ht="12.75"/>
    <row r="17" ht="12.75"/>
    <row r="18" ht="12.75"/>
    <row r="19" ht="12.75"/>
    <row r="20" ht="12.75"/>
    <row r="21" ht="12.75"/>
    <row r="22" ht="12.75"/>
  </sheetData>
  <sheetProtection password="CD78" sheet="1" objects="1" scenarios="1"/>
  <mergeCells count="2">
    <mergeCell ref="B4:G4"/>
    <mergeCell ref="B2:G2"/>
  </mergeCells>
  <printOptions/>
  <pageMargins left="0.7" right="0.7" top="0.75" bottom="0.75" header="0.3" footer="0.3"/>
  <pageSetup horizontalDpi="200" verticalDpi="200" orientation="portrait" paperSize="9" r:id="rId2"/>
  <drawing r:id="rId1"/>
</worksheet>
</file>

<file path=xl/worksheets/sheet6.xml><?xml version="1.0" encoding="utf-8"?>
<worksheet xmlns="http://schemas.openxmlformats.org/spreadsheetml/2006/main" xmlns:r="http://schemas.openxmlformats.org/officeDocument/2006/relationships">
  <dimension ref="B2:L10"/>
  <sheetViews>
    <sheetView zoomScalePageLayoutView="0" workbookViewId="0" topLeftCell="A1">
      <selection activeCell="A1" sqref="A1"/>
    </sheetView>
  </sheetViews>
  <sheetFormatPr defaultColWidth="0" defaultRowHeight="15" zeroHeight="1"/>
  <cols>
    <col min="1" max="1" width="4.7109375" style="56" customWidth="1"/>
    <col min="2" max="3" width="14.7109375" style="56" customWidth="1"/>
    <col min="4" max="4" width="6.7109375" style="56" bestFit="1" customWidth="1"/>
    <col min="5" max="5" width="14.7109375" style="56" customWidth="1"/>
    <col min="6" max="6" width="6.7109375" style="56" bestFit="1" customWidth="1"/>
    <col min="7" max="7" width="14.7109375" style="56" customWidth="1"/>
    <col min="8" max="8" width="6.7109375" style="56" bestFit="1" customWidth="1"/>
    <col min="9" max="9" width="14.7109375" style="56" customWidth="1"/>
    <col min="10" max="10" width="6.7109375" style="56" bestFit="1" customWidth="1"/>
    <col min="11" max="11" width="14.7109375" style="56" customWidth="1"/>
    <col min="12" max="12" width="6.7109375" style="56" bestFit="1" customWidth="1"/>
    <col min="13" max="13" width="4.7109375" style="56" customWidth="1"/>
    <col min="14" max="16384" width="11.421875" style="56" hidden="1" customWidth="1"/>
  </cols>
  <sheetData>
    <row r="1" ht="12.75"/>
    <row r="2" spans="2:12" s="54" customFormat="1" ht="15.75">
      <c r="B2" s="150" t="s">
        <v>108</v>
      </c>
      <c r="C2" s="150"/>
      <c r="D2" s="150"/>
      <c r="E2" s="150"/>
      <c r="F2" s="150"/>
      <c r="G2" s="150"/>
      <c r="H2" s="150"/>
      <c r="I2" s="150"/>
      <c r="J2" s="150"/>
      <c r="K2" s="150"/>
      <c r="L2" s="150"/>
    </row>
    <row r="3" ht="12.75">
      <c r="B3" s="55"/>
    </row>
    <row r="4" spans="2:12" ht="12.75">
      <c r="B4" s="127" t="s">
        <v>109</v>
      </c>
      <c r="C4" s="127"/>
      <c r="D4" s="127"/>
      <c r="E4" s="127"/>
      <c r="F4" s="127"/>
      <c r="G4" s="127"/>
      <c r="H4" s="127"/>
      <c r="I4" s="127"/>
      <c r="J4" s="127"/>
      <c r="K4" s="127"/>
      <c r="L4" s="127"/>
    </row>
    <row r="5" spans="2:12" ht="12.75">
      <c r="B5" s="15" t="s">
        <v>85</v>
      </c>
      <c r="C5" s="15" t="s">
        <v>101</v>
      </c>
      <c r="D5" s="15" t="s">
        <v>102</v>
      </c>
      <c r="E5" s="15" t="s">
        <v>103</v>
      </c>
      <c r="F5" s="15" t="s">
        <v>102</v>
      </c>
      <c r="G5" s="15" t="s">
        <v>104</v>
      </c>
      <c r="H5" s="15" t="s">
        <v>102</v>
      </c>
      <c r="I5" s="15" t="s">
        <v>105</v>
      </c>
      <c r="J5" s="15" t="s">
        <v>102</v>
      </c>
      <c r="K5" s="15" t="s">
        <v>106</v>
      </c>
      <c r="L5" s="15" t="s">
        <v>102</v>
      </c>
    </row>
    <row r="6" spans="2:12" ht="12.75">
      <c r="B6" s="60" t="s">
        <v>107</v>
      </c>
      <c r="C6" s="52">
        <v>68997466063</v>
      </c>
      <c r="D6" s="61">
        <f>C6/C8</f>
        <v>0.8939778599859683</v>
      </c>
      <c r="E6" s="52">
        <v>76023491612</v>
      </c>
      <c r="F6" s="61">
        <f>E6/E8</f>
        <v>0.8861815477306864</v>
      </c>
      <c r="G6" s="52">
        <v>82636321078</v>
      </c>
      <c r="H6" s="61">
        <f>G6/G8</f>
        <v>0.8898211546366233</v>
      </c>
      <c r="I6" s="52">
        <v>90231211197</v>
      </c>
      <c r="J6" s="61">
        <f>I6/I8</f>
        <v>0.8820547742216746</v>
      </c>
      <c r="K6" s="52">
        <v>101317453585</v>
      </c>
      <c r="L6" s="61">
        <f>K6/K8</f>
        <v>0.8803591540467427</v>
      </c>
    </row>
    <row r="7" spans="2:12" ht="12.75">
      <c r="B7" s="60" t="s">
        <v>95</v>
      </c>
      <c r="C7" s="52">
        <v>8182818988</v>
      </c>
      <c r="D7" s="61">
        <f>C7/C8</f>
        <v>0.10602214001403171</v>
      </c>
      <c r="E7" s="52">
        <v>9764225145</v>
      </c>
      <c r="F7" s="61">
        <f>E7/E8</f>
        <v>0.11381845226931361</v>
      </c>
      <c r="G7" s="52">
        <v>10232139789</v>
      </c>
      <c r="H7" s="61">
        <f>G7/G8</f>
        <v>0.11017884536337677</v>
      </c>
      <c r="I7" s="52">
        <v>12065396490</v>
      </c>
      <c r="J7" s="61">
        <f>I7/I8</f>
        <v>0.11794522577832547</v>
      </c>
      <c r="K7" s="52">
        <v>13769046191</v>
      </c>
      <c r="L7" s="61">
        <f>K7/K8</f>
        <v>0.11964084595325733</v>
      </c>
    </row>
    <row r="8" spans="2:12" ht="12.75">
      <c r="B8" s="15" t="s">
        <v>54</v>
      </c>
      <c r="C8" s="17">
        <f aca="true" t="shared" si="0" ref="C8:L8">SUM(C6:C7)</f>
        <v>77180285051</v>
      </c>
      <c r="D8" s="13">
        <f t="shared" si="0"/>
        <v>1</v>
      </c>
      <c r="E8" s="17">
        <f t="shared" si="0"/>
        <v>85787716757</v>
      </c>
      <c r="F8" s="13">
        <f t="shared" si="0"/>
        <v>1</v>
      </c>
      <c r="G8" s="17">
        <f t="shared" si="0"/>
        <v>92868460867</v>
      </c>
      <c r="H8" s="13">
        <f t="shared" si="0"/>
        <v>1</v>
      </c>
      <c r="I8" s="17">
        <f t="shared" si="0"/>
        <v>102296607687</v>
      </c>
      <c r="J8" s="13">
        <f t="shared" si="0"/>
        <v>1</v>
      </c>
      <c r="K8" s="17">
        <f t="shared" si="0"/>
        <v>115086499776</v>
      </c>
      <c r="L8" s="13">
        <f t="shared" si="0"/>
        <v>1</v>
      </c>
    </row>
    <row r="9" ht="12.75"/>
    <row r="10" ht="12.75">
      <c r="B10" s="20" t="s">
        <v>19</v>
      </c>
    </row>
    <row r="11" ht="12.75"/>
    <row r="12" ht="12.75"/>
    <row r="13" ht="12.75"/>
    <row r="14" ht="12.75"/>
    <row r="15" ht="12.75"/>
    <row r="16" ht="12.75"/>
    <row r="17" ht="12.75"/>
    <row r="18" ht="12.75"/>
  </sheetData>
  <sheetProtection password="CD78" sheet="1" objects="1" scenarios="1"/>
  <mergeCells count="2">
    <mergeCell ref="B4:L4"/>
    <mergeCell ref="B2:L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E53"/>
  <sheetViews>
    <sheetView zoomScalePageLayoutView="0" workbookViewId="0" topLeftCell="A22">
      <selection activeCell="A1" sqref="A1"/>
    </sheetView>
  </sheetViews>
  <sheetFormatPr defaultColWidth="0" defaultRowHeight="15" zeroHeight="1"/>
  <cols>
    <col min="1" max="1" width="4.7109375" style="53" customWidth="1"/>
    <col min="2" max="2" width="39.28125" style="53" bestFit="1" customWidth="1"/>
    <col min="3" max="5" width="15.7109375" style="53" customWidth="1"/>
    <col min="6" max="6" width="4.7109375" style="53" customWidth="1"/>
    <col min="7" max="16384" width="11.421875" style="53" hidden="1" customWidth="1"/>
  </cols>
  <sheetData>
    <row r="1" ht="12.75"/>
    <row r="2" spans="2:5" s="50" customFormat="1" ht="15.75">
      <c r="B2" s="151" t="s">
        <v>147</v>
      </c>
      <c r="C2" s="151"/>
      <c r="D2" s="151"/>
      <c r="E2" s="151"/>
    </row>
    <row r="3" ht="12.75"/>
    <row r="4" spans="2:5" ht="12.75">
      <c r="B4" s="127" t="s">
        <v>144</v>
      </c>
      <c r="C4" s="127"/>
      <c r="D4" s="127"/>
      <c r="E4" s="127"/>
    </row>
    <row r="5" spans="2:5" ht="12.75">
      <c r="B5" s="15" t="s">
        <v>85</v>
      </c>
      <c r="C5" s="15" t="s">
        <v>101</v>
      </c>
      <c r="D5" s="15" t="s">
        <v>103</v>
      </c>
      <c r="E5" s="15" t="s">
        <v>104</v>
      </c>
    </row>
    <row r="6" spans="2:5" ht="12.75">
      <c r="B6" s="51" t="s">
        <v>110</v>
      </c>
      <c r="C6" s="52">
        <v>1798282014</v>
      </c>
      <c r="D6" s="52">
        <v>5144542773</v>
      </c>
      <c r="E6" s="52">
        <v>4396576288</v>
      </c>
    </row>
    <row r="7" spans="2:5" ht="12.75">
      <c r="B7" s="51" t="s">
        <v>111</v>
      </c>
      <c r="C7" s="52">
        <v>1155884834</v>
      </c>
      <c r="D7" s="52">
        <v>1279132619</v>
      </c>
      <c r="E7" s="52">
        <v>1376216717</v>
      </c>
    </row>
    <row r="8" spans="2:5" ht="12.75">
      <c r="B8" s="51" t="s">
        <v>112</v>
      </c>
      <c r="C8" s="52">
        <v>1739211270</v>
      </c>
      <c r="D8" s="52">
        <v>1845060046</v>
      </c>
      <c r="E8" s="52">
        <v>2673552762</v>
      </c>
    </row>
    <row r="9" spans="2:5" ht="12.75">
      <c r="B9" s="51" t="s">
        <v>113</v>
      </c>
      <c r="C9" s="52">
        <v>3096928681</v>
      </c>
      <c r="D9" s="52">
        <v>1240813186</v>
      </c>
      <c r="E9" s="52">
        <v>1481465699</v>
      </c>
    </row>
    <row r="10" spans="2:5" ht="12.75">
      <c r="B10" s="51" t="s">
        <v>114</v>
      </c>
      <c r="C10" s="52">
        <v>392512189</v>
      </c>
      <c r="D10" s="52">
        <v>254676521</v>
      </c>
      <c r="E10" s="52">
        <v>304328323</v>
      </c>
    </row>
    <row r="11" spans="2:5" ht="12.75">
      <c r="B11" s="62" t="s">
        <v>54</v>
      </c>
      <c r="C11" s="63">
        <v>8182818988</v>
      </c>
      <c r="D11" s="63">
        <v>9764225145</v>
      </c>
      <c r="E11" s="63">
        <v>10232139789</v>
      </c>
    </row>
    <row r="12" ht="12.75"/>
    <row r="13" ht="12.75">
      <c r="B13" s="20" t="s">
        <v>19</v>
      </c>
    </row>
    <row r="14" ht="12.75"/>
    <row r="15" spans="2:5" ht="12.75">
      <c r="B15" s="152" t="s">
        <v>145</v>
      </c>
      <c r="C15" s="153"/>
      <c r="D15" s="153"/>
      <c r="E15" s="154"/>
    </row>
    <row r="16" spans="2:5" ht="12.75">
      <c r="B16" s="155"/>
      <c r="C16" s="156"/>
      <c r="D16" s="156"/>
      <c r="E16" s="157"/>
    </row>
    <row r="17" ht="12.75"/>
    <row r="18" ht="12.75"/>
    <row r="19" ht="12.75"/>
    <row r="20" spans="2:4" s="50" customFormat="1" ht="15.75">
      <c r="B20" s="151" t="s">
        <v>148</v>
      </c>
      <c r="C20" s="151"/>
      <c r="D20" s="151"/>
    </row>
    <row r="21" ht="12.75"/>
    <row r="22" spans="2:4" ht="25.5">
      <c r="B22" s="15" t="s">
        <v>146</v>
      </c>
      <c r="C22" s="15" t="s">
        <v>149</v>
      </c>
      <c r="D22" s="15" t="s">
        <v>150</v>
      </c>
    </row>
    <row r="23" spans="2:4" ht="12.75">
      <c r="B23" s="147" t="s">
        <v>151</v>
      </c>
      <c r="C23" s="148"/>
      <c r="D23" s="149"/>
    </row>
    <row r="24" spans="2:4" ht="12.75">
      <c r="B24" s="58" t="s">
        <v>115</v>
      </c>
      <c r="C24" s="64">
        <v>9414</v>
      </c>
      <c r="D24" s="64">
        <v>10982</v>
      </c>
    </row>
    <row r="25" spans="2:4" ht="12.75">
      <c r="B25" s="51" t="s">
        <v>116</v>
      </c>
      <c r="C25" s="52">
        <v>4281</v>
      </c>
      <c r="D25" s="52">
        <v>6158</v>
      </c>
    </row>
    <row r="26" spans="2:4" ht="12.75">
      <c r="B26" s="51" t="s">
        <v>117</v>
      </c>
      <c r="C26" s="59">
        <v>166</v>
      </c>
      <c r="D26" s="59">
        <v>222</v>
      </c>
    </row>
    <row r="27" spans="2:4" ht="12.75">
      <c r="B27" s="51" t="s">
        <v>118</v>
      </c>
      <c r="C27" s="52">
        <v>4967</v>
      </c>
      <c r="D27" s="52">
        <v>4602</v>
      </c>
    </row>
    <row r="28" spans="2:4" ht="12.75">
      <c r="B28" s="58" t="s">
        <v>119</v>
      </c>
      <c r="C28" s="64">
        <v>759</v>
      </c>
      <c r="D28" s="64">
        <v>739</v>
      </c>
    </row>
    <row r="29" spans="2:4" ht="12.75">
      <c r="B29" s="51" t="s">
        <v>120</v>
      </c>
      <c r="C29" s="59">
        <v>89</v>
      </c>
      <c r="D29" s="59">
        <v>163</v>
      </c>
    </row>
    <row r="30" spans="2:4" ht="12.75">
      <c r="B30" s="51" t="s">
        <v>121</v>
      </c>
      <c r="C30" s="59">
        <v>300</v>
      </c>
      <c r="D30" s="59">
        <v>242</v>
      </c>
    </row>
    <row r="31" spans="2:4" ht="12.75">
      <c r="B31" s="51" t="s">
        <v>122</v>
      </c>
      <c r="C31" s="59">
        <v>306</v>
      </c>
      <c r="D31" s="59">
        <v>240</v>
      </c>
    </row>
    <row r="32" spans="2:4" ht="12.75">
      <c r="B32" s="51" t="s">
        <v>123</v>
      </c>
      <c r="C32" s="59">
        <v>45</v>
      </c>
      <c r="D32" s="59">
        <v>94</v>
      </c>
    </row>
    <row r="33" spans="2:4" ht="12.75">
      <c r="B33" s="51" t="s">
        <v>124</v>
      </c>
      <c r="C33" s="59">
        <v>19</v>
      </c>
      <c r="D33" s="59"/>
    </row>
    <row r="34" spans="2:4" ht="12.75">
      <c r="B34" s="58" t="s">
        <v>125</v>
      </c>
      <c r="C34" s="64">
        <v>1370</v>
      </c>
      <c r="D34" s="64">
        <v>1398</v>
      </c>
    </row>
    <row r="35" spans="2:4" ht="12.75">
      <c r="B35" s="51" t="s">
        <v>126</v>
      </c>
      <c r="C35" s="52">
        <v>1045</v>
      </c>
      <c r="D35" s="52">
        <v>1069</v>
      </c>
    </row>
    <row r="36" spans="2:4" ht="12.75">
      <c r="B36" s="51" t="s">
        <v>127</v>
      </c>
      <c r="C36" s="59">
        <v>93</v>
      </c>
      <c r="D36" s="59">
        <v>65</v>
      </c>
    </row>
    <row r="37" spans="2:4" ht="12.75">
      <c r="B37" s="51" t="s">
        <v>128</v>
      </c>
      <c r="C37" s="59">
        <v>232</v>
      </c>
      <c r="D37" s="59">
        <v>264</v>
      </c>
    </row>
    <row r="38" spans="2:4" ht="12.75">
      <c r="B38" s="58" t="s">
        <v>129</v>
      </c>
      <c r="C38" s="64">
        <v>36</v>
      </c>
      <c r="D38" s="64">
        <v>157</v>
      </c>
    </row>
    <row r="39" spans="2:4" ht="12.75">
      <c r="B39" s="51" t="s">
        <v>130</v>
      </c>
      <c r="C39" s="59">
        <v>27</v>
      </c>
      <c r="D39" s="59">
        <v>28</v>
      </c>
    </row>
    <row r="40" spans="2:4" ht="12.75">
      <c r="B40" s="51" t="s">
        <v>131</v>
      </c>
      <c r="C40" s="59">
        <v>9</v>
      </c>
      <c r="D40" s="59">
        <v>43</v>
      </c>
    </row>
    <row r="41" spans="2:4" ht="12.75">
      <c r="B41" s="51" t="s">
        <v>132</v>
      </c>
      <c r="C41" s="51"/>
      <c r="D41" s="59">
        <v>86</v>
      </c>
    </row>
    <row r="42" spans="2:4" ht="12.75">
      <c r="B42" s="58" t="s">
        <v>133</v>
      </c>
      <c r="C42" s="64">
        <v>108</v>
      </c>
      <c r="D42" s="64">
        <v>92</v>
      </c>
    </row>
    <row r="43" spans="2:4" ht="12.75">
      <c r="B43" s="51" t="s">
        <v>134</v>
      </c>
      <c r="C43" s="59">
        <v>16</v>
      </c>
      <c r="D43" s="59">
        <v>15</v>
      </c>
    </row>
    <row r="44" spans="2:4" ht="12.75">
      <c r="B44" s="51" t="s">
        <v>135</v>
      </c>
      <c r="C44" s="59">
        <v>21</v>
      </c>
      <c r="D44" s="59">
        <v>13</v>
      </c>
    </row>
    <row r="45" spans="2:4" ht="12.75">
      <c r="B45" s="51" t="s">
        <v>136</v>
      </c>
      <c r="C45" s="59">
        <v>71</v>
      </c>
      <c r="D45" s="59">
        <v>49</v>
      </c>
    </row>
    <row r="46" spans="2:4" ht="12.75">
      <c r="B46" s="51" t="s">
        <v>137</v>
      </c>
      <c r="C46" s="51"/>
      <c r="D46" s="59">
        <v>15</v>
      </c>
    </row>
    <row r="47" spans="2:4" ht="12.75">
      <c r="B47" s="58" t="s">
        <v>138</v>
      </c>
      <c r="C47" s="64">
        <v>377</v>
      </c>
      <c r="D47" s="64">
        <v>400</v>
      </c>
    </row>
    <row r="48" spans="2:4" ht="12.75">
      <c r="B48" s="51" t="s">
        <v>139</v>
      </c>
      <c r="C48" s="59">
        <v>236</v>
      </c>
      <c r="D48" s="59">
        <v>90</v>
      </c>
    </row>
    <row r="49" spans="2:4" ht="12.75">
      <c r="B49" s="51" t="s">
        <v>140</v>
      </c>
      <c r="C49" s="59">
        <v>41</v>
      </c>
      <c r="D49" s="59">
        <v>32</v>
      </c>
    </row>
    <row r="50" spans="2:4" ht="12.75">
      <c r="B50" s="51" t="s">
        <v>141</v>
      </c>
      <c r="C50" s="59">
        <v>101</v>
      </c>
      <c r="D50" s="59">
        <v>278</v>
      </c>
    </row>
    <row r="51" spans="2:4" ht="12.75">
      <c r="B51" s="15" t="s">
        <v>142</v>
      </c>
      <c r="C51" s="17">
        <v>12065</v>
      </c>
      <c r="D51" s="17">
        <v>13769</v>
      </c>
    </row>
    <row r="52" ht="12.75"/>
    <row r="53" ht="12.75">
      <c r="B53" s="20" t="s">
        <v>19</v>
      </c>
    </row>
    <row r="54" ht="12.75"/>
    <row r="55" ht="12.75"/>
    <row r="56" ht="12.75"/>
    <row r="57" ht="12.75"/>
    <row r="58" ht="12.75"/>
    <row r="59" ht="12.75"/>
    <row r="60" ht="12.75"/>
    <row r="61" ht="12.75"/>
  </sheetData>
  <sheetProtection password="CD78" sheet="1" objects="1" scenarios="1"/>
  <mergeCells count="5">
    <mergeCell ref="B23:D23"/>
    <mergeCell ref="B20:D20"/>
    <mergeCell ref="B4:E4"/>
    <mergeCell ref="B2:E2"/>
    <mergeCell ref="B15:E1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3"/>
  <sheetViews>
    <sheetView zoomScalePageLayoutView="0" workbookViewId="0" topLeftCell="A1">
      <selection activeCell="A1" sqref="A1"/>
    </sheetView>
  </sheetViews>
  <sheetFormatPr defaultColWidth="0" defaultRowHeight="15" zeroHeight="1"/>
  <cols>
    <col min="1" max="1" width="4.7109375" style="21" customWidth="1"/>
    <col min="2" max="2" width="29.7109375" style="21" customWidth="1"/>
    <col min="3" max="3" width="14.7109375" style="21" customWidth="1"/>
    <col min="4" max="4" width="7.7109375" style="21" bestFit="1" customWidth="1"/>
    <col min="5" max="5" width="14.7109375" style="21" customWidth="1"/>
    <col min="6" max="6" width="7.7109375" style="21" bestFit="1" customWidth="1"/>
    <col min="7" max="7" width="14.7109375" style="21" customWidth="1"/>
    <col min="8" max="8" width="7.7109375" style="21" bestFit="1" customWidth="1"/>
    <col min="9" max="9" width="14.7109375" style="21" customWidth="1"/>
    <col min="10" max="10" width="7.7109375" style="21" bestFit="1" customWidth="1"/>
    <col min="11" max="11" width="14.7109375" style="21" customWidth="1"/>
    <col min="12" max="12" width="7.7109375" style="21" bestFit="1" customWidth="1"/>
    <col min="13" max="13" width="4.7109375" style="21" customWidth="1"/>
    <col min="14" max="16384" width="11.421875" style="21" hidden="1" customWidth="1"/>
  </cols>
  <sheetData>
    <row r="1" ht="12.75"/>
    <row r="2" spans="2:12" s="25" customFormat="1" ht="15.75">
      <c r="B2" s="126" t="s">
        <v>160</v>
      </c>
      <c r="C2" s="126"/>
      <c r="D2" s="126"/>
      <c r="E2" s="126"/>
      <c r="F2" s="126"/>
      <c r="G2" s="126"/>
      <c r="H2" s="126"/>
      <c r="I2" s="126"/>
      <c r="J2" s="126"/>
      <c r="K2" s="126"/>
      <c r="L2" s="126"/>
    </row>
    <row r="3" ht="12.75"/>
    <row r="4" spans="2:12" ht="12.75">
      <c r="B4" s="127" t="s">
        <v>158</v>
      </c>
      <c r="C4" s="127"/>
      <c r="D4" s="127"/>
      <c r="E4" s="127"/>
      <c r="F4" s="127"/>
      <c r="G4" s="127"/>
      <c r="H4" s="127"/>
      <c r="I4" s="127"/>
      <c r="J4" s="127"/>
      <c r="K4" s="127"/>
      <c r="L4" s="127"/>
    </row>
    <row r="5" spans="2:12" ht="12.75">
      <c r="B5" s="62" t="s">
        <v>85</v>
      </c>
      <c r="C5" s="62" t="s">
        <v>101</v>
      </c>
      <c r="D5" s="62" t="s">
        <v>102</v>
      </c>
      <c r="E5" s="62" t="s">
        <v>103</v>
      </c>
      <c r="F5" s="62" t="s">
        <v>102</v>
      </c>
      <c r="G5" s="62" t="s">
        <v>104</v>
      </c>
      <c r="H5" s="62" t="s">
        <v>102</v>
      </c>
      <c r="I5" s="62" t="s">
        <v>105</v>
      </c>
      <c r="J5" s="62" t="s">
        <v>102</v>
      </c>
      <c r="K5" s="62" t="s">
        <v>106</v>
      </c>
      <c r="L5" s="62" t="s">
        <v>102</v>
      </c>
    </row>
    <row r="6" spans="2:12" ht="12.75">
      <c r="B6" s="51" t="s">
        <v>152</v>
      </c>
      <c r="C6" s="52">
        <v>63594262442</v>
      </c>
      <c r="D6" s="57">
        <v>0.824</v>
      </c>
      <c r="E6" s="52">
        <v>64505223674</v>
      </c>
      <c r="F6" s="57">
        <v>0.7519</v>
      </c>
      <c r="G6" s="52">
        <v>72085009771</v>
      </c>
      <c r="H6" s="57">
        <v>0.7762</v>
      </c>
      <c r="I6" s="52">
        <v>79305932851</v>
      </c>
      <c r="J6" s="57">
        <v>0.7753</v>
      </c>
      <c r="K6" s="52">
        <v>90712491488</v>
      </c>
      <c r="L6" s="57">
        <v>0.7882</v>
      </c>
    </row>
    <row r="7" spans="2:12" ht="12.75">
      <c r="B7" s="51" t="s">
        <v>153</v>
      </c>
      <c r="C7" s="52">
        <v>4955399129</v>
      </c>
      <c r="D7" s="57">
        <v>0.0642</v>
      </c>
      <c r="E7" s="52">
        <v>7092685426</v>
      </c>
      <c r="F7" s="57">
        <v>0.0827</v>
      </c>
      <c r="G7" s="52">
        <v>7792090175</v>
      </c>
      <c r="H7" s="57">
        <v>0.0839</v>
      </c>
      <c r="I7" s="52">
        <v>8688504461</v>
      </c>
      <c r="J7" s="57">
        <v>0.0849</v>
      </c>
      <c r="K7" s="52">
        <v>6603770222</v>
      </c>
      <c r="L7" s="57">
        <v>0.0574</v>
      </c>
    </row>
    <row r="8" spans="2:12" ht="12.75">
      <c r="B8" s="51" t="s">
        <v>154</v>
      </c>
      <c r="C8" s="52">
        <v>6832341466</v>
      </c>
      <c r="D8" s="57">
        <v>0.0885</v>
      </c>
      <c r="E8" s="52">
        <v>9045264885</v>
      </c>
      <c r="F8" s="57">
        <v>0.1054</v>
      </c>
      <c r="G8" s="52">
        <v>8594784633</v>
      </c>
      <c r="H8" s="57">
        <v>0.0925</v>
      </c>
      <c r="I8" s="52">
        <v>9335078085</v>
      </c>
      <c r="J8" s="57">
        <v>0.0913</v>
      </c>
      <c r="K8" s="52">
        <v>13168019539</v>
      </c>
      <c r="L8" s="57">
        <v>0.1144</v>
      </c>
    </row>
    <row r="9" spans="2:12" ht="12.75">
      <c r="B9" s="15" t="s">
        <v>155</v>
      </c>
      <c r="C9" s="17">
        <v>75382003037</v>
      </c>
      <c r="D9" s="65">
        <v>0.9767</v>
      </c>
      <c r="E9" s="17">
        <v>80643173984</v>
      </c>
      <c r="F9" s="65">
        <v>0.94</v>
      </c>
      <c r="G9" s="17">
        <v>88471884579</v>
      </c>
      <c r="H9" s="65">
        <v>0.9527</v>
      </c>
      <c r="I9" s="17">
        <v>97329515397</v>
      </c>
      <c r="J9" s="65">
        <v>0.9514</v>
      </c>
      <c r="K9" s="17">
        <v>110484281249</v>
      </c>
      <c r="L9" s="65">
        <v>0.96</v>
      </c>
    </row>
    <row r="10" spans="2:12" ht="12.75">
      <c r="B10" s="51" t="s">
        <v>156</v>
      </c>
      <c r="C10" s="52">
        <v>1798282014</v>
      </c>
      <c r="D10" s="57">
        <v>0.0233</v>
      </c>
      <c r="E10" s="52">
        <v>5144542773</v>
      </c>
      <c r="F10" s="57">
        <v>0.06</v>
      </c>
      <c r="G10" s="52">
        <v>4396576288</v>
      </c>
      <c r="H10" s="57">
        <v>0.0473</v>
      </c>
      <c r="I10" s="52">
        <v>4967092290</v>
      </c>
      <c r="J10" s="57">
        <v>0.0486</v>
      </c>
      <c r="K10" s="52">
        <v>4602218526</v>
      </c>
      <c r="L10" s="57">
        <v>0.04</v>
      </c>
    </row>
    <row r="11" spans="2:12" ht="12.75">
      <c r="B11" s="62" t="s">
        <v>157</v>
      </c>
      <c r="C11" s="63">
        <v>77180285051</v>
      </c>
      <c r="D11" s="66">
        <v>1</v>
      </c>
      <c r="E11" s="63">
        <v>85787716757</v>
      </c>
      <c r="F11" s="66">
        <v>1</v>
      </c>
      <c r="G11" s="63">
        <v>92868460867</v>
      </c>
      <c r="H11" s="66">
        <v>1</v>
      </c>
      <c r="I11" s="63">
        <v>102296607687</v>
      </c>
      <c r="J11" s="66">
        <v>1</v>
      </c>
      <c r="K11" s="63">
        <v>115086499775</v>
      </c>
      <c r="L11" s="66">
        <v>1</v>
      </c>
    </row>
    <row r="12" ht="12.75"/>
    <row r="13" ht="12.75">
      <c r="B13" s="20" t="s">
        <v>19</v>
      </c>
    </row>
    <row r="14" ht="12.75"/>
    <row r="15" ht="12.75"/>
    <row r="16" ht="12.75"/>
    <row r="17" ht="12.75"/>
    <row r="18" ht="12.75"/>
    <row r="19" ht="12.75"/>
    <row r="20" ht="12.75"/>
    <row r="21" ht="12.75"/>
  </sheetData>
  <sheetProtection password="CD78" sheet="1" objects="1" scenarios="1"/>
  <mergeCells count="2">
    <mergeCell ref="B4:L4"/>
    <mergeCell ref="B2:L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G31"/>
  <sheetViews>
    <sheetView zoomScalePageLayoutView="0" workbookViewId="0" topLeftCell="A1">
      <selection activeCell="A1" sqref="A1"/>
    </sheetView>
  </sheetViews>
  <sheetFormatPr defaultColWidth="0" defaultRowHeight="15" zeroHeight="1"/>
  <cols>
    <col min="1" max="1" width="4.7109375" style="18" customWidth="1"/>
    <col min="2" max="2" width="38.28125" style="18" customWidth="1"/>
    <col min="3" max="7" width="15.140625" style="18" bestFit="1" customWidth="1"/>
    <col min="8" max="8" width="4.7109375" style="18" customWidth="1"/>
    <col min="9" max="16384" width="11.421875" style="18" hidden="1" customWidth="1"/>
  </cols>
  <sheetData>
    <row r="1" ht="12.75"/>
    <row r="2" spans="2:7" s="86" customFormat="1" ht="15.75">
      <c r="B2" s="126" t="s">
        <v>235</v>
      </c>
      <c r="C2" s="126"/>
      <c r="D2" s="126"/>
      <c r="E2" s="126"/>
      <c r="F2" s="126"/>
      <c r="G2" s="126"/>
    </row>
    <row r="3" ht="12.75"/>
    <row r="4" spans="2:7" ht="12.75">
      <c r="B4" s="15" t="s">
        <v>236</v>
      </c>
      <c r="C4" s="15" t="s">
        <v>248</v>
      </c>
      <c r="D4" s="15" t="s">
        <v>249</v>
      </c>
      <c r="E4" s="15" t="s">
        <v>250</v>
      </c>
      <c r="F4" s="15" t="s">
        <v>251</v>
      </c>
      <c r="G4" s="15" t="s">
        <v>252</v>
      </c>
    </row>
    <row r="5" spans="2:7" ht="12.75">
      <c r="B5" s="158"/>
      <c r="C5" s="159"/>
      <c r="D5" s="159"/>
      <c r="E5" s="159"/>
      <c r="F5" s="159"/>
      <c r="G5" s="160"/>
    </row>
    <row r="6" spans="2:7" ht="12.75">
      <c r="B6" s="15" t="s">
        <v>253</v>
      </c>
      <c r="C6" s="17">
        <v>10742265276</v>
      </c>
      <c r="D6" s="17">
        <v>13773278463</v>
      </c>
      <c r="E6" s="17">
        <v>14116199889</v>
      </c>
      <c r="F6" s="17">
        <v>16178414294</v>
      </c>
      <c r="G6" s="17">
        <v>20546211175</v>
      </c>
    </row>
    <row r="7" spans="2:7" ht="12.75">
      <c r="B7" s="91" t="s">
        <v>237</v>
      </c>
      <c r="C7" s="90">
        <v>1143282211</v>
      </c>
      <c r="D7" s="90">
        <v>1649890874</v>
      </c>
      <c r="E7" s="90">
        <v>2301326655</v>
      </c>
      <c r="F7" s="90">
        <v>2986826877</v>
      </c>
      <c r="G7" s="90">
        <v>3673068293</v>
      </c>
    </row>
    <row r="8" spans="2:7" ht="12.75">
      <c r="B8" s="91" t="s">
        <v>238</v>
      </c>
      <c r="C8" s="90">
        <v>1204606495</v>
      </c>
      <c r="D8" s="90">
        <v>1693945500</v>
      </c>
      <c r="E8" s="90">
        <v>1680612365</v>
      </c>
      <c r="F8" s="90">
        <v>2103825772</v>
      </c>
      <c r="G8" s="90">
        <v>2369706461</v>
      </c>
    </row>
    <row r="9" spans="2:7" ht="12.75">
      <c r="B9" s="15" t="s">
        <v>254</v>
      </c>
      <c r="C9" s="17">
        <v>2347888706</v>
      </c>
      <c r="D9" s="17">
        <v>3343836374</v>
      </c>
      <c r="E9" s="17">
        <v>3981939020</v>
      </c>
      <c r="F9" s="17">
        <v>5090652649</v>
      </c>
      <c r="G9" s="17">
        <v>6042774754</v>
      </c>
    </row>
    <row r="10" spans="2:7" ht="12.75">
      <c r="B10" s="91" t="s">
        <v>153</v>
      </c>
      <c r="C10" s="90">
        <v>1355612777</v>
      </c>
      <c r="D10" s="90">
        <v>1384177205</v>
      </c>
      <c r="E10" s="90">
        <v>1539476236</v>
      </c>
      <c r="F10" s="90">
        <v>1752683560</v>
      </c>
      <c r="G10" s="90">
        <v>1335416882</v>
      </c>
    </row>
    <row r="11" spans="2:7" ht="12.75">
      <c r="B11" s="15" t="s">
        <v>255</v>
      </c>
      <c r="C11" s="17">
        <v>1355612777</v>
      </c>
      <c r="D11" s="17">
        <v>1384177205</v>
      </c>
      <c r="E11" s="17">
        <v>1539476236</v>
      </c>
      <c r="F11" s="17">
        <v>1752683560</v>
      </c>
      <c r="G11" s="17">
        <v>1335416882</v>
      </c>
    </row>
    <row r="12" spans="2:7" ht="12.75">
      <c r="B12" s="91" t="s">
        <v>239</v>
      </c>
      <c r="C12" s="90">
        <v>847174521</v>
      </c>
      <c r="D12" s="90">
        <v>1680112045</v>
      </c>
      <c r="E12" s="90">
        <v>1848067905</v>
      </c>
      <c r="F12" s="90">
        <v>1372361094</v>
      </c>
      <c r="G12" s="90">
        <v>1587959573</v>
      </c>
    </row>
    <row r="13" spans="2:7" ht="12.75">
      <c r="B13" s="91" t="s">
        <v>240</v>
      </c>
      <c r="C13" s="90">
        <v>1979154600</v>
      </c>
      <c r="D13" s="90">
        <v>2180745634</v>
      </c>
      <c r="E13" s="90">
        <v>1180267662</v>
      </c>
      <c r="F13" s="90">
        <v>1307324228</v>
      </c>
      <c r="G13" s="90">
        <v>1119439715</v>
      </c>
    </row>
    <row r="14" spans="2:7" ht="12.75">
      <c r="B14" s="91" t="s">
        <v>241</v>
      </c>
      <c r="C14" s="90">
        <v>2328361196</v>
      </c>
      <c r="D14" s="90">
        <v>2723674742</v>
      </c>
      <c r="E14" s="90">
        <v>2398992930</v>
      </c>
      <c r="F14" s="90">
        <v>2384652097</v>
      </c>
      <c r="G14" s="90">
        <v>5217229892</v>
      </c>
    </row>
    <row r="15" spans="2:7" ht="12.75">
      <c r="B15" s="91" t="s">
        <v>242</v>
      </c>
      <c r="C15" s="90">
        <v>690680481</v>
      </c>
      <c r="D15" s="90">
        <v>446953994</v>
      </c>
      <c r="E15" s="90">
        <v>267704520</v>
      </c>
      <c r="F15" s="90">
        <v>1101656599</v>
      </c>
      <c r="G15" s="90">
        <v>698536819</v>
      </c>
    </row>
    <row r="16" spans="2:7" ht="12.75">
      <c r="B16" s="91" t="s">
        <v>243</v>
      </c>
      <c r="C16" s="90">
        <v>1193392995</v>
      </c>
      <c r="D16" s="90">
        <v>2013778469</v>
      </c>
      <c r="E16" s="90">
        <v>2899751616</v>
      </c>
      <c r="F16" s="90">
        <v>3169084067</v>
      </c>
      <c r="G16" s="90">
        <v>4544853540</v>
      </c>
    </row>
    <row r="17" spans="2:7" ht="12.75">
      <c r="B17" s="15" t="s">
        <v>256</v>
      </c>
      <c r="C17" s="17">
        <v>7038763793</v>
      </c>
      <c r="D17" s="17">
        <v>9045264884</v>
      </c>
      <c r="E17" s="17">
        <v>8594784633</v>
      </c>
      <c r="F17" s="17">
        <v>9335078085</v>
      </c>
      <c r="G17" s="17">
        <v>13168019539</v>
      </c>
    </row>
    <row r="18" spans="2:7" ht="12.75">
      <c r="B18" s="147"/>
      <c r="C18" s="148"/>
      <c r="D18" s="148"/>
      <c r="E18" s="148"/>
      <c r="F18" s="148"/>
      <c r="G18" s="149"/>
    </row>
    <row r="19" spans="2:7" ht="25.5">
      <c r="B19" s="15" t="s">
        <v>257</v>
      </c>
      <c r="C19" s="17">
        <v>1350056922</v>
      </c>
      <c r="D19" s="17">
        <v>862517619</v>
      </c>
      <c r="E19" s="94">
        <v>981967690</v>
      </c>
      <c r="F19" s="17">
        <v>979770795</v>
      </c>
      <c r="G19" s="17">
        <v>2500113305</v>
      </c>
    </row>
    <row r="20" spans="2:7" ht="12.75">
      <c r="B20" s="147"/>
      <c r="C20" s="148"/>
      <c r="D20" s="148"/>
      <c r="E20" s="148"/>
      <c r="F20" s="148"/>
      <c r="G20" s="149"/>
    </row>
    <row r="21" spans="2:7" ht="12.75">
      <c r="B21" s="15" t="s">
        <v>258</v>
      </c>
      <c r="C21" s="64">
        <v>12092322198</v>
      </c>
      <c r="D21" s="64">
        <v>14635796082</v>
      </c>
      <c r="E21" s="95">
        <v>15098167579</v>
      </c>
      <c r="F21" s="64">
        <v>17158185089</v>
      </c>
      <c r="G21" s="64">
        <v>23046324480</v>
      </c>
    </row>
    <row r="22" ht="12.75"/>
    <row r="23" ht="12.75"/>
    <row r="24" spans="2:7" ht="25.5">
      <c r="B24" s="15" t="s">
        <v>264</v>
      </c>
      <c r="C24" s="15" t="s">
        <v>259</v>
      </c>
      <c r="D24" s="15" t="s">
        <v>260</v>
      </c>
      <c r="E24" s="15" t="s">
        <v>261</v>
      </c>
      <c r="F24" s="15" t="s">
        <v>262</v>
      </c>
      <c r="G24" s="15" t="s">
        <v>263</v>
      </c>
    </row>
    <row r="25" spans="2:7" ht="12.75">
      <c r="B25" s="60" t="s">
        <v>244</v>
      </c>
      <c r="C25" s="59">
        <v>84</v>
      </c>
      <c r="D25" s="59">
        <v>109</v>
      </c>
      <c r="E25" s="59">
        <v>124</v>
      </c>
      <c r="F25" s="59">
        <v>131</v>
      </c>
      <c r="G25" s="59">
        <v>139</v>
      </c>
    </row>
    <row r="26" spans="2:7" ht="12.75">
      <c r="B26" s="60" t="s">
        <v>245</v>
      </c>
      <c r="C26" s="59">
        <v>28</v>
      </c>
      <c r="D26" s="59">
        <v>32</v>
      </c>
      <c r="E26" s="59">
        <v>35</v>
      </c>
      <c r="F26" s="59">
        <v>34</v>
      </c>
      <c r="G26" s="59">
        <v>31</v>
      </c>
    </row>
    <row r="27" spans="2:7" ht="12.75">
      <c r="B27" s="60" t="s">
        <v>246</v>
      </c>
      <c r="C27" s="59">
        <v>261</v>
      </c>
      <c r="D27" s="59">
        <v>235</v>
      </c>
      <c r="E27" s="59">
        <v>200</v>
      </c>
      <c r="F27" s="59">
        <v>205</v>
      </c>
      <c r="G27" s="59">
        <v>215</v>
      </c>
    </row>
    <row r="28" spans="2:7" ht="12.75">
      <c r="B28" s="60" t="s">
        <v>247</v>
      </c>
      <c r="C28" s="59">
        <v>19</v>
      </c>
      <c r="D28" s="59">
        <v>20</v>
      </c>
      <c r="E28" s="59">
        <v>21</v>
      </c>
      <c r="F28" s="59">
        <v>23</v>
      </c>
      <c r="G28" s="59">
        <v>21</v>
      </c>
    </row>
    <row r="29" spans="2:7" ht="12.75">
      <c r="B29" s="15" t="s">
        <v>265</v>
      </c>
      <c r="C29" s="15">
        <v>392</v>
      </c>
      <c r="D29" s="15">
        <v>396</v>
      </c>
      <c r="E29" s="15">
        <v>380</v>
      </c>
      <c r="F29" s="15">
        <v>393</v>
      </c>
      <c r="G29" s="15">
        <v>406</v>
      </c>
    </row>
    <row r="30" ht="12.75"/>
    <row r="31" ht="12.75">
      <c r="B31" s="20" t="s">
        <v>19</v>
      </c>
    </row>
    <row r="32" ht="12.75"/>
    <row r="33" ht="12.75"/>
    <row r="34" ht="12.75"/>
    <row r="35" ht="12.75"/>
    <row r="36" ht="12.75"/>
    <row r="37" ht="12.75"/>
    <row r="38" ht="12.75"/>
  </sheetData>
  <sheetProtection password="CD78" sheet="1" objects="1" scenarios="1"/>
  <mergeCells count="4">
    <mergeCell ref="B2:G2"/>
    <mergeCell ref="B5:G5"/>
    <mergeCell ref="B18:G18"/>
    <mergeCell ref="B20:G2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2011-07-19T20:56:14Z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