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ontenido" sheetId="1" r:id="rId1"/>
    <sheet name="RF-01" sheetId="2" r:id="rId2"/>
    <sheet name="RF-02" sheetId="3" r:id="rId3"/>
    <sheet name="RF-03" sheetId="4" r:id="rId4"/>
    <sheet name="RF-04" sheetId="5" r:id="rId5"/>
  </sheets>
  <definedNames/>
  <calcPr fullCalcOnLoad="1"/>
</workbook>
</file>

<file path=xl/sharedStrings.xml><?xml version="1.0" encoding="utf-8"?>
<sst xmlns="http://schemas.openxmlformats.org/spreadsheetml/2006/main" count="132" uniqueCount="114">
  <si>
    <t>BOLETÍN ESTADÍSTICO 2010</t>
  </si>
  <si>
    <t>RECURSOS FÍSICOS</t>
  </si>
  <si>
    <t>CAPÍTULO 9</t>
  </si>
  <si>
    <t>EXTENSIÓN (ÁREA M2) DEL CAMPUS UNIVERSITARIO 2010</t>
  </si>
  <si>
    <t>DISTRIBUCIÓN DE ÁREAS EN EL CAMPUS UNIVERSITARIO 2010</t>
  </si>
  <si>
    <t>ÍNDICE DE CRECIMIENTO DE LA PLANTA FÍSICA (2002-2010)</t>
  </si>
  <si>
    <t>EDIFICIOS/ESPACIOS</t>
  </si>
  <si>
    <t>ÁREA CONSTRUIDA</t>
  </si>
  <si>
    <t>ÁREA OCUPADA</t>
  </si>
  <si>
    <t>Bienestar Universitario</t>
  </si>
  <si>
    <t>Eléctrica</t>
  </si>
  <si>
    <t>Administrativo</t>
  </si>
  <si>
    <t>Mecánica</t>
  </si>
  <si>
    <t>Industrial</t>
  </si>
  <si>
    <t>Sistemas</t>
  </si>
  <si>
    <t>Galpón</t>
  </si>
  <si>
    <t>Química</t>
  </si>
  <si>
    <t>Educación Bloque C</t>
  </si>
  <si>
    <t>Educación Bloque D</t>
  </si>
  <si>
    <t>Laboratorio de Aguas</t>
  </si>
  <si>
    <t>Planetario</t>
  </si>
  <si>
    <t>Biblioteca y Auditorio Jorge Roa Martínez</t>
  </si>
  <si>
    <t>Ciencias Ambientales</t>
  </si>
  <si>
    <t>Ciencias de la Salud</t>
  </si>
  <si>
    <t>Bellas Artes y Humanidades</t>
  </si>
  <si>
    <t>Módulo exterior Bellas Artes</t>
  </si>
  <si>
    <t>Centro de Visitantes Jardín Botánico</t>
  </si>
  <si>
    <t>Vivero</t>
  </si>
  <si>
    <t>Bloque L</t>
  </si>
  <si>
    <t>Módulo interdisciplinario</t>
  </si>
  <si>
    <t xml:space="preserve">Módulo interdisciplinario segunda etapa* </t>
  </si>
  <si>
    <t>Laboratorio de pruebas dinámicas E-20*</t>
  </si>
  <si>
    <t>Módulo de estudiantes (senda paisajística)</t>
  </si>
  <si>
    <t>EDIFICACIONES DE SERVICIOS GENERALES</t>
  </si>
  <si>
    <t>Cafetería Deportes</t>
  </si>
  <si>
    <t>Cafetería Ciencias Ambientales</t>
  </si>
  <si>
    <t>Cafetería Medicina</t>
  </si>
  <si>
    <t>Kiosco Medicina</t>
  </si>
  <si>
    <t>Kiosco de Frutas</t>
  </si>
  <si>
    <t>Cafetería Bellas Artes y Humanidades</t>
  </si>
  <si>
    <t>Módulo de ventas precooperativa</t>
  </si>
  <si>
    <t>Puente de guadua</t>
  </si>
  <si>
    <t>Acceso Parqueadero central</t>
  </si>
  <si>
    <t>Acceso Medicina</t>
  </si>
  <si>
    <t>Acceso ITS</t>
  </si>
  <si>
    <t>Acceso parqueadero Eléctrica</t>
  </si>
  <si>
    <t>Acceso parqueadero Jorge Roa Martínez</t>
  </si>
  <si>
    <t>Bodega de emergencia</t>
  </si>
  <si>
    <t xml:space="preserve">Acceso parqueadero de Bellas Artes </t>
  </si>
  <si>
    <t>Módulo de baños zona deportiva</t>
  </si>
  <si>
    <t>Caseta de residuos sólidos</t>
  </si>
  <si>
    <t>EDIFICACIONES DEPORTIVAS</t>
  </si>
  <si>
    <t>Canchas de raquetball</t>
  </si>
  <si>
    <t>Baños cancha de tejo</t>
  </si>
  <si>
    <t>Aula Múltiple de Deportes</t>
  </si>
  <si>
    <t>ZONAS DEPORTIVAS</t>
  </si>
  <si>
    <t>Pista atlética y cancha de fútbol</t>
  </si>
  <si>
    <t>Canchas Múltiples</t>
  </si>
  <si>
    <t>Cancha de tejo</t>
  </si>
  <si>
    <t>Cancha de tenis</t>
  </si>
  <si>
    <t>Complejo deportivo (zona desarrollada)</t>
  </si>
  <si>
    <t>ZONAS DE RESERVA</t>
  </si>
  <si>
    <t>Jardín botánico</t>
  </si>
  <si>
    <t>Zonas de tratamiento especial</t>
  </si>
  <si>
    <t>Área de reserva Bloque L</t>
  </si>
  <si>
    <t>Zonas de futuro desarrollo</t>
  </si>
  <si>
    <t>ZONAS DE DESARROLLO URBANÍSTICO</t>
  </si>
  <si>
    <t>Área desarrollada Bloque L</t>
  </si>
  <si>
    <t xml:space="preserve">Circulaciones y áreas exteriores </t>
  </si>
  <si>
    <t>Vías, parqueaderos y zonas duras</t>
  </si>
  <si>
    <t>ZONAS PROPUESTAS PARA FUTURO DESARROLLO URBANO</t>
  </si>
  <si>
    <t>Complejo deportivo (zona por desarrollar)</t>
  </si>
  <si>
    <t>Módulo adicional Centro de visitantes</t>
  </si>
  <si>
    <t>Desarrollo urbanístico zona sur (Edificios de Bellas Artes y Humanidades, Medicina, proyecto Aulas).</t>
  </si>
  <si>
    <t>TOTAL ÁREA CONSTRUIDA</t>
  </si>
  <si>
    <t>EXTENSIÓN CAMPUS UNIVERSITARIO</t>
  </si>
  <si>
    <r>
      <rPr>
        <b/>
        <sz val="10"/>
        <color indexed="8"/>
        <rFont val="Calibri"/>
        <family val="2"/>
      </rPr>
      <t>Fuente:</t>
    </r>
    <r>
      <rPr>
        <sz val="10"/>
        <color indexed="8"/>
        <rFont val="Calibri"/>
        <family val="2"/>
      </rPr>
      <t xml:space="preserve"> Oficina de Planeación</t>
    </r>
  </si>
  <si>
    <t xml:space="preserve">INDICE DE CONSTRUCCIÓN </t>
  </si>
  <si>
    <r>
      <t xml:space="preserve">CDV </t>
    </r>
    <r>
      <rPr>
        <sz val="10"/>
        <rFont val="Calibri"/>
        <family val="2"/>
      </rPr>
      <t>(Edificio en comodato, ubicado en el Barrio San Luis)</t>
    </r>
  </si>
  <si>
    <t>TOTAL ÁREA OCUPADA
EN CONSTRUCCIONES</t>
  </si>
  <si>
    <t>Zonas verdes</t>
  </si>
  <si>
    <t>TOTAL ÁREA OCUPADA
EN ZONAS AL AIRE LIBRE</t>
  </si>
  <si>
    <t>%</t>
  </si>
  <si>
    <t xml:space="preserve">% </t>
  </si>
  <si>
    <t xml:space="preserve">Edificios varios </t>
  </si>
  <si>
    <t xml:space="preserve">Edificaciones servicios generales </t>
  </si>
  <si>
    <t>Edificaciones deportivas</t>
  </si>
  <si>
    <t xml:space="preserve">Áreas deportivas </t>
  </si>
  <si>
    <t>Jardín Botánico</t>
  </si>
  <si>
    <t>Zonas de reserva</t>
  </si>
  <si>
    <t>Zonas de desarrollo urbanístico</t>
  </si>
  <si>
    <t>Zonas futuro desarrollo</t>
  </si>
  <si>
    <t>DISTRIBUCIÓN DEL CAMPUS</t>
  </si>
  <si>
    <t>M2</t>
  </si>
  <si>
    <t>ÁREA TOTAL CAMPUS UNIVERSITARIO</t>
  </si>
  <si>
    <t>AÑO</t>
  </si>
  <si>
    <t>-</t>
  </si>
  <si>
    <t>EXTENSIÓN
TOTAL CAMPUS</t>
  </si>
  <si>
    <r>
      <t xml:space="preserve">El área construida desde el año 2002 hasta el año 2010, ha presentado un crecimiento aproximado del </t>
    </r>
    <r>
      <rPr>
        <b/>
        <sz val="10"/>
        <color indexed="8"/>
        <rFont val="Calibri"/>
        <family val="2"/>
      </rPr>
      <t>55%</t>
    </r>
    <r>
      <rPr>
        <sz val="10"/>
        <color indexed="8"/>
        <rFont val="Calibri"/>
        <family val="2"/>
      </rPr>
      <t>.</t>
    </r>
  </si>
  <si>
    <t>Metros cuadrados de área total construida</t>
  </si>
  <si>
    <t>Metros cuadrados de área útil (construida destinada a actividades académicas, es decir, a docencia, investigación y extensión y sin incluir oficinas de profesores)</t>
  </si>
  <si>
    <t>Metros cuadrados de área construida destinada a actividades deportivas</t>
  </si>
  <si>
    <t>Metros cuadrados de área de aulas</t>
  </si>
  <si>
    <t>Metros cuadrados de área de laboratorios</t>
  </si>
  <si>
    <t>Número de aulas de clase</t>
  </si>
  <si>
    <t>Número de asientos promedio por aula</t>
  </si>
  <si>
    <t>Número de aulas de cómputo</t>
  </si>
  <si>
    <t>Número de auditorios</t>
  </si>
  <si>
    <t>Número de laboratorios y talleres especializados</t>
  </si>
  <si>
    <t>Número de aulas especializadas (gimnasio de fisioterapia, etc)</t>
  </si>
  <si>
    <r>
      <t>Esta información fue tomada del reporte realizado al SNIES en el formulario de "</t>
    </r>
    <r>
      <rPr>
        <b/>
        <sz val="10"/>
        <color indexed="8"/>
        <rFont val="Calibri"/>
        <family val="2"/>
      </rPr>
      <t>Recursos de la IES</t>
    </r>
    <r>
      <rPr>
        <sz val="10"/>
        <color indexed="8"/>
        <rFont val="Calibri"/>
        <family val="2"/>
      </rPr>
      <t>".</t>
    </r>
  </si>
  <si>
    <t>INDICADOR</t>
  </si>
  <si>
    <t>VALOR</t>
  </si>
  <si>
    <t>INDICADORES RESUMEN SOBRE RECURSOS FÍSICOS 2010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</si>
</sst>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1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41" fillId="33" borderId="0" xfId="45" applyFill="1" applyAlignment="1" applyProtection="1">
      <alignment/>
      <protection/>
    </xf>
    <xf numFmtId="0" fontId="51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1" fillId="33" borderId="0" xfId="45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13" fillId="0" borderId="10" xfId="54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left" vertical="center" wrapText="1"/>
      <protection/>
    </xf>
    <xf numFmtId="0" fontId="13" fillId="0" borderId="10" xfId="54" applyNumberFormat="1" applyFont="1" applyBorder="1" applyAlignment="1">
      <alignment horizontal="left" vertical="center" wrapText="1"/>
      <protection/>
    </xf>
    <xf numFmtId="0" fontId="15" fillId="0" borderId="10" xfId="54" applyFont="1" applyBorder="1" applyAlignment="1">
      <alignment horizontal="left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57" fillId="34" borderId="0" xfId="0" applyFont="1" applyFill="1" applyAlignment="1">
      <alignment horizontal="left" vertical="center"/>
    </xf>
    <xf numFmtId="164" fontId="57" fillId="34" borderId="0" xfId="0" applyNumberFormat="1" applyFont="1" applyFill="1" applyAlignment="1">
      <alignment horizontal="center" vertical="center"/>
    </xf>
    <xf numFmtId="0" fontId="15" fillId="8" borderId="10" xfId="54" applyFont="1" applyFill="1" applyBorder="1" applyAlignment="1">
      <alignment horizontal="center" vertical="center" wrapText="1"/>
      <protection/>
    </xf>
    <xf numFmtId="4" fontId="15" fillId="0" borderId="10" xfId="50" applyNumberFormat="1" applyFont="1" applyBorder="1" applyAlignment="1">
      <alignment horizontal="center" vertical="center" wrapText="1"/>
    </xf>
    <xf numFmtId="4" fontId="13" fillId="0" borderId="10" xfId="50" applyNumberFormat="1" applyFont="1" applyFill="1" applyBorder="1" applyAlignment="1">
      <alignment horizontal="center" vertical="center" wrapText="1"/>
    </xf>
    <xf numFmtId="4" fontId="13" fillId="0" borderId="10" xfId="50" applyNumberFormat="1" applyFont="1" applyBorder="1" applyAlignment="1">
      <alignment horizontal="center" vertical="center" wrapText="1"/>
    </xf>
    <xf numFmtId="4" fontId="13" fillId="0" borderId="10" xfId="50" applyNumberFormat="1" applyFont="1" applyBorder="1" applyAlignment="1">
      <alignment horizontal="center" vertical="center"/>
    </xf>
    <xf numFmtId="0" fontId="15" fillId="8" borderId="10" xfId="54" applyFont="1" applyFill="1" applyBorder="1" applyAlignment="1">
      <alignment horizontal="left" vertical="center" wrapText="1"/>
      <protection/>
    </xf>
    <xf numFmtId="4" fontId="15" fillId="8" borderId="10" xfId="54" applyNumberFormat="1" applyFont="1" applyFill="1" applyBorder="1" applyAlignment="1">
      <alignment horizontal="center" vertical="center" wrapText="1"/>
      <protection/>
    </xf>
    <xf numFmtId="4" fontId="13" fillId="8" borderId="10" xfId="54" applyNumberFormat="1" applyFont="1" applyFill="1" applyBorder="1" applyAlignment="1">
      <alignment horizontal="center" vertical="center" wrapText="1"/>
      <protection/>
    </xf>
    <xf numFmtId="0" fontId="13" fillId="8" borderId="10" xfId="54" applyFont="1" applyFill="1" applyBorder="1" applyAlignment="1">
      <alignment horizontal="center" vertical="center"/>
      <protection/>
    </xf>
    <xf numFmtId="4" fontId="13" fillId="8" borderId="10" xfId="50" applyNumberFormat="1" applyFont="1" applyFill="1" applyBorder="1" applyAlignment="1">
      <alignment horizontal="center" vertical="center" wrapText="1"/>
    </xf>
    <xf numFmtId="0" fontId="59" fillId="8" borderId="1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/>
    </xf>
    <xf numFmtId="0" fontId="15" fillId="8" borderId="10" xfId="0" applyFont="1" applyFill="1" applyBorder="1" applyAlignment="1">
      <alignment horizontal="center" vertical="center" wrapText="1"/>
    </xf>
    <xf numFmtId="4" fontId="13" fillId="0" borderId="10" xfId="48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7" fillId="34" borderId="0" xfId="0" applyNumberFormat="1" applyFont="1" applyFill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0" fontId="13" fillId="0" borderId="10" xfId="56" applyNumberFormat="1" applyFont="1" applyBorder="1" applyAlignment="1">
      <alignment horizontal="center" vertical="center" wrapText="1"/>
    </xf>
    <xf numFmtId="165" fontId="57" fillId="34" borderId="0" xfId="56" applyNumberFormat="1" applyFont="1" applyFill="1" applyAlignment="1">
      <alignment/>
    </xf>
    <xf numFmtId="4" fontId="15" fillId="8" borderId="10" xfId="5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justify" vertical="center" wrapText="1"/>
    </xf>
    <xf numFmtId="4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0" xfId="0" applyFont="1" applyFill="1" applyAlignment="1">
      <alignment horizontal="center" vertical="center"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8" borderId="11" xfId="54" applyFont="1" applyFill="1" applyBorder="1" applyAlignment="1">
      <alignment horizontal="left" vertical="center" wrapText="1"/>
      <protection/>
    </xf>
    <xf numFmtId="0" fontId="15" fillId="8" borderId="12" xfId="54" applyFont="1" applyFill="1" applyBorder="1" applyAlignment="1">
      <alignment horizontal="left" vertical="center" wrapText="1"/>
      <protection/>
    </xf>
    <xf numFmtId="0" fontId="15" fillId="8" borderId="13" xfId="54" applyFont="1" applyFill="1" applyBorder="1" applyAlignment="1">
      <alignment horizontal="left" vertical="center" wrapText="1"/>
      <protection/>
    </xf>
    <xf numFmtId="4" fontId="15" fillId="0" borderId="14" xfId="54" applyNumberFormat="1" applyFont="1" applyBorder="1" applyAlignment="1">
      <alignment horizontal="center" vertical="center" wrapText="1"/>
      <protection/>
    </xf>
    <xf numFmtId="4" fontId="15" fillId="0" borderId="15" xfId="54" applyNumberFormat="1" applyFont="1" applyBorder="1" applyAlignment="1">
      <alignment horizontal="center" vertical="center" wrapText="1"/>
      <protection/>
    </xf>
    <xf numFmtId="4" fontId="15" fillId="0" borderId="16" xfId="54" applyNumberFormat="1" applyFont="1" applyBorder="1" applyAlignment="1">
      <alignment horizontal="center" vertical="center" wrapText="1"/>
      <protection/>
    </xf>
    <xf numFmtId="2" fontId="15" fillId="0" borderId="10" xfId="54" applyNumberFormat="1" applyFont="1" applyBorder="1" applyAlignment="1">
      <alignment horizontal="center" vertical="center" wrapText="1"/>
      <protection/>
    </xf>
    <xf numFmtId="4" fontId="15" fillId="0" borderId="10" xfId="54" applyNumberFormat="1" applyFont="1" applyBorder="1" applyAlignment="1">
      <alignment horizontal="center" vertical="center" wrapText="1"/>
      <protection/>
    </xf>
    <xf numFmtId="0" fontId="15" fillId="8" borderId="10" xfId="54" applyFont="1" applyFill="1" applyBorder="1" applyAlignment="1">
      <alignment horizontal="center" vertical="center" wrapText="1"/>
      <protection/>
    </xf>
    <xf numFmtId="0" fontId="60" fillId="34" borderId="0" xfId="0" applyFont="1" applyFill="1" applyAlignment="1">
      <alignment horizontal="center" vertical="center" wrapText="1"/>
    </xf>
    <xf numFmtId="0" fontId="60" fillId="34" borderId="0" xfId="0" applyFont="1" applyFill="1" applyAlignment="1">
      <alignment horizontal="center" wrapText="1"/>
    </xf>
    <xf numFmtId="0" fontId="57" fillId="2" borderId="10" xfId="0" applyFont="1" applyFill="1" applyBorder="1" applyAlignment="1">
      <alignment horizontal="justify" wrapText="1"/>
    </xf>
    <xf numFmtId="0" fontId="57" fillId="2" borderId="10" xfId="0" applyFont="1" applyFill="1" applyBorder="1" applyAlignment="1">
      <alignment horizontal="justify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vertical="center" wrapText="1"/>
    </xf>
    <xf numFmtId="4" fontId="13" fillId="37" borderId="10" xfId="48" applyNumberFormat="1" applyFont="1" applyFill="1" applyBorder="1" applyAlignment="1">
      <alignment horizontal="center" vertical="center" wrapText="1"/>
    </xf>
    <xf numFmtId="4" fontId="15" fillId="36" borderId="10" xfId="48" applyNumberFormat="1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57" fillId="37" borderId="0" xfId="0" applyFont="1" applyFill="1" applyAlignment="1">
      <alignment/>
    </xf>
    <xf numFmtId="0" fontId="60" fillId="37" borderId="0" xfId="0" applyFont="1" applyFill="1" applyAlignment="1">
      <alignment/>
    </xf>
    <xf numFmtId="0" fontId="60" fillId="37" borderId="0" xfId="0" applyFont="1" applyFill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2</xdr:col>
      <xdr:colOff>1762125</xdr:colOff>
      <xdr:row>6</xdr:row>
      <xdr:rowOff>66675</xdr:rowOff>
    </xdr:to>
    <xdr:pic>
      <xdr:nvPicPr>
        <xdr:cNvPr id="1" name="546d61a1-d0d9-42a2-a768-2197955a8c21" descr="64400CE7-18CB-4663-8847-027D9BFEE4B6@u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0480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</xdr:row>
      <xdr:rowOff>152400</xdr:rowOff>
    </xdr:from>
    <xdr:to>
      <xdr:col>0</xdr:col>
      <xdr:colOff>1257300</xdr:colOff>
      <xdr:row>6</xdr:row>
      <xdr:rowOff>38100</xdr:rowOff>
    </xdr:to>
    <xdr:pic>
      <xdr:nvPicPr>
        <xdr:cNvPr id="2" name="2 Imagen" descr="a color 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904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76</xdr:row>
      <xdr:rowOff>47625</xdr:rowOff>
    </xdr:from>
    <xdr:to>
      <xdr:col>6</xdr:col>
      <xdr:colOff>0</xdr:colOff>
      <xdr:row>84</xdr:row>
      <xdr:rowOff>19050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0" y="12877800"/>
          <a:ext cx="1819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1847850</xdr:colOff>
      <xdr:row>17</xdr:row>
      <xdr:rowOff>123825</xdr:rowOff>
    </xdr:from>
    <xdr:to>
      <xdr:col>3</xdr:col>
      <xdr:colOff>247650</xdr:colOff>
      <xdr:row>25</xdr:row>
      <xdr:rowOff>104775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62175" y="2952750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20</xdr:row>
      <xdr:rowOff>66675</xdr:rowOff>
    </xdr:from>
    <xdr:to>
      <xdr:col>6</xdr:col>
      <xdr:colOff>180975</xdr:colOff>
      <xdr:row>28</xdr:row>
      <xdr:rowOff>47625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354330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21</xdr:row>
      <xdr:rowOff>66675</xdr:rowOff>
    </xdr:from>
    <xdr:to>
      <xdr:col>3</xdr:col>
      <xdr:colOff>133350</xdr:colOff>
      <xdr:row>29</xdr:row>
      <xdr:rowOff>47625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71775" y="3990975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25.140625" style="0" customWidth="1"/>
    <col min="2" max="2" width="81.00390625" style="0" customWidth="1"/>
    <col min="3" max="3" width="26.57421875" style="0" customWidth="1"/>
    <col min="4" max="16384" width="11.421875" style="0" hidden="1" customWidth="1"/>
  </cols>
  <sheetData>
    <row r="1" spans="1:3" ht="15">
      <c r="A1" s="4"/>
      <c r="B1" s="4"/>
      <c r="C1" s="4"/>
    </row>
    <row r="2" spans="1:3" ht="15">
      <c r="A2" s="4"/>
      <c r="B2" s="5" t="s">
        <v>0</v>
      </c>
      <c r="C2" s="4"/>
    </row>
    <row r="3" spans="1:3" ht="15">
      <c r="A3" s="4"/>
      <c r="B3" s="4"/>
      <c r="C3" s="4"/>
    </row>
    <row r="4" spans="1:3" ht="46.5">
      <c r="A4" s="4"/>
      <c r="B4" s="6" t="s">
        <v>2</v>
      </c>
      <c r="C4" s="4"/>
    </row>
    <row r="5" spans="1:3" ht="15">
      <c r="A5" s="4"/>
      <c r="B5" s="5"/>
      <c r="C5" s="4"/>
    </row>
    <row r="6" spans="1:3" ht="31.5">
      <c r="A6" s="4"/>
      <c r="B6" s="7" t="s">
        <v>1</v>
      </c>
      <c r="C6" s="4"/>
    </row>
    <row r="7" spans="1:3" ht="15">
      <c r="A7" s="4"/>
      <c r="B7" s="5"/>
      <c r="C7" s="4"/>
    </row>
    <row r="8" spans="1:3" ht="21">
      <c r="A8" s="4"/>
      <c r="B8" s="8"/>
      <c r="C8" s="4"/>
    </row>
    <row r="9" spans="1:3" ht="15">
      <c r="A9" s="4"/>
      <c r="B9" s="4"/>
      <c r="C9" s="4"/>
    </row>
    <row r="10" spans="1:3" s="17" customFormat="1" ht="15">
      <c r="A10" s="13"/>
      <c r="B10" s="15"/>
      <c r="C10" s="16"/>
    </row>
    <row r="11" spans="1:3" s="17" customFormat="1" ht="15">
      <c r="A11" s="13"/>
      <c r="B11" s="16"/>
      <c r="C11" s="16"/>
    </row>
    <row r="12" spans="1:3" s="17" customFormat="1" ht="15">
      <c r="A12" s="13"/>
      <c r="B12" s="9" t="s">
        <v>3</v>
      </c>
      <c r="C12" s="16"/>
    </row>
    <row r="13" spans="1:3" s="17" customFormat="1" ht="15">
      <c r="A13" s="13"/>
      <c r="B13" s="18"/>
      <c r="C13" s="16"/>
    </row>
    <row r="14" spans="1:3" s="17" customFormat="1" ht="15">
      <c r="A14" s="13"/>
      <c r="B14" s="9" t="s">
        <v>4</v>
      </c>
      <c r="C14" s="16"/>
    </row>
    <row r="15" spans="1:3" s="17" customFormat="1" ht="15">
      <c r="A15" s="13"/>
      <c r="B15" s="18"/>
      <c r="C15" s="16"/>
    </row>
    <row r="16" spans="1:3" s="17" customFormat="1" ht="15">
      <c r="A16" s="13"/>
      <c r="B16" s="9" t="s">
        <v>5</v>
      </c>
      <c r="C16" s="16"/>
    </row>
    <row r="17" spans="1:3" s="17" customFormat="1" ht="15">
      <c r="A17" s="13"/>
      <c r="B17" s="16"/>
      <c r="C17" s="16"/>
    </row>
    <row r="18" spans="1:3" s="17" customFormat="1" ht="15">
      <c r="A18" s="13"/>
      <c r="B18" s="9" t="s">
        <v>113</v>
      </c>
      <c r="C18" s="16"/>
    </row>
    <row r="19" spans="1:3" s="17" customFormat="1" ht="15">
      <c r="A19" s="13"/>
      <c r="B19" s="16"/>
      <c r="C19" s="16"/>
    </row>
    <row r="20" spans="1:3" s="17" customFormat="1" ht="149.25" customHeight="1">
      <c r="A20" s="13"/>
      <c r="B20" s="16"/>
      <c r="C20" s="16"/>
    </row>
    <row r="21" spans="1:3" s="17" customFormat="1" ht="15" hidden="1">
      <c r="A21" s="16"/>
      <c r="B21" s="16"/>
      <c r="C21" s="16"/>
    </row>
    <row r="22" spans="1:3" s="17" customFormat="1" ht="15" hidden="1">
      <c r="A22" s="16"/>
      <c r="B22" s="15"/>
      <c r="C22" s="16"/>
    </row>
    <row r="23" spans="1:3" s="17" customFormat="1" ht="15" hidden="1">
      <c r="A23" s="16"/>
      <c r="B23" s="16"/>
      <c r="C23" s="16"/>
    </row>
    <row r="24" spans="1:3" s="17" customFormat="1" ht="15" hidden="1">
      <c r="A24" s="16"/>
      <c r="B24" s="15"/>
      <c r="C24" s="16"/>
    </row>
    <row r="25" spans="1:3" s="17" customFormat="1" ht="15" hidden="1">
      <c r="A25" s="16"/>
      <c r="B25" s="16"/>
      <c r="C25" s="16"/>
    </row>
    <row r="26" spans="1:3" s="17" customFormat="1" ht="15" hidden="1">
      <c r="A26" s="16"/>
      <c r="B26" s="15"/>
      <c r="C26" s="16"/>
    </row>
    <row r="27" spans="1:3" s="17" customFormat="1" ht="15" hidden="1">
      <c r="A27" s="16"/>
      <c r="B27" s="16"/>
      <c r="C27" s="16"/>
    </row>
    <row r="28" spans="1:3" s="17" customFormat="1" ht="15" hidden="1">
      <c r="A28" s="16"/>
      <c r="B28" s="15"/>
      <c r="C28" s="16"/>
    </row>
    <row r="29" spans="1:3" s="17" customFormat="1" ht="15" hidden="1">
      <c r="A29" s="16"/>
      <c r="B29" s="16"/>
      <c r="C29" s="16"/>
    </row>
    <row r="30" spans="1:3" s="17" customFormat="1" ht="15" hidden="1">
      <c r="A30" s="16"/>
      <c r="B30" s="15"/>
      <c r="C30" s="16"/>
    </row>
    <row r="31" spans="1:3" s="12" customFormat="1" ht="11.25" hidden="1">
      <c r="A31" s="11"/>
      <c r="B31" s="11"/>
      <c r="C31" s="11"/>
    </row>
    <row r="32" spans="1:3" ht="15" hidden="1">
      <c r="A32" s="4"/>
      <c r="B32" s="9"/>
      <c r="C32" s="4"/>
    </row>
    <row r="33" spans="1:3" s="12" customFormat="1" ht="11.25" hidden="1">
      <c r="A33" s="11"/>
      <c r="B33" s="11"/>
      <c r="C33" s="11"/>
    </row>
    <row r="34" spans="1:3" ht="15" hidden="1">
      <c r="A34" s="4"/>
      <c r="B34" s="9"/>
      <c r="C34" s="4"/>
    </row>
    <row r="35" spans="1:3" ht="15" hidden="1">
      <c r="A35" s="4"/>
      <c r="B35" s="4"/>
      <c r="C35" s="4"/>
    </row>
    <row r="36" spans="1:3" ht="15" hidden="1">
      <c r="A36" s="4"/>
      <c r="B36" s="4"/>
      <c r="C36" s="4"/>
    </row>
    <row r="37" ht="15" hidden="1"/>
    <row r="38" spans="1:2" ht="15" hidden="1">
      <c r="A38" s="1"/>
      <c r="B38" s="10"/>
    </row>
    <row r="39" spans="1:2" ht="15" hidden="1">
      <c r="A39" s="3"/>
      <c r="B39" s="14"/>
    </row>
    <row r="40" spans="1:2" ht="15" hidden="1">
      <c r="A40" s="3"/>
      <c r="B40" s="2"/>
    </row>
    <row r="41" spans="1:2" ht="15" hidden="1">
      <c r="A41" s="3"/>
      <c r="B41" s="2"/>
    </row>
    <row r="42" spans="1:2" ht="15" hidden="1">
      <c r="A42" s="3"/>
      <c r="B42" s="2"/>
    </row>
  </sheetData>
  <sheetProtection password="CD78" sheet="1" objects="1" scenarios="1"/>
  <hyperlinks>
    <hyperlink ref="B12" location="'RF-01'!A1" display="EXTENSIÓN (ÁREA M2) DEL CAMPUS UNIVERSITARIO 2010"/>
    <hyperlink ref="B14" location="'RF-02'!A1" display="DISTRIBUCIÓN DE ÁREAS EN EL CAMPUS UNIVERSITARIO 2010"/>
    <hyperlink ref="B16" location="'RF-03'!A1" display="ÍNDICE DE CRECIMIENTO DE LA PLANTA FÍSICA (2002-2010)"/>
    <hyperlink ref="B18" location="'RF-04'!A1" display="INDICADORES RESUMEN SOBRE RECURSOS FÍSICOS 2010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7"/>
  <sheetViews>
    <sheetView zoomScalePageLayoutView="0" workbookViewId="0" topLeftCell="A55">
      <selection activeCell="A1" sqref="A1"/>
    </sheetView>
  </sheetViews>
  <sheetFormatPr defaultColWidth="0" defaultRowHeight="15" zeroHeight="1"/>
  <cols>
    <col min="1" max="1" width="4.7109375" style="21" customWidth="1"/>
    <col min="2" max="2" width="48.140625" style="21" bestFit="1" customWidth="1"/>
    <col min="3" max="3" width="11.421875" style="21" customWidth="1"/>
    <col min="4" max="4" width="12.421875" style="21" bestFit="1" customWidth="1"/>
    <col min="5" max="5" width="20.00390625" style="21" bestFit="1" customWidth="1"/>
    <col min="6" max="6" width="13.421875" style="21" bestFit="1" customWidth="1"/>
    <col min="7" max="7" width="6.00390625" style="21" customWidth="1"/>
    <col min="8" max="16384" width="11.421875" style="21" hidden="1" customWidth="1"/>
  </cols>
  <sheetData>
    <row r="1" ht="12.75"/>
    <row r="2" spans="2:6" s="20" customFormat="1" ht="15.75">
      <c r="B2" s="55" t="s">
        <v>3</v>
      </c>
      <c r="C2" s="55"/>
      <c r="D2" s="55"/>
      <c r="E2" s="55"/>
      <c r="F2" s="55"/>
    </row>
    <row r="3" ht="12.75"/>
    <row r="4" spans="2:6" ht="25.5">
      <c r="B4" s="29" t="s">
        <v>6</v>
      </c>
      <c r="C4" s="29" t="s">
        <v>7</v>
      </c>
      <c r="D4" s="29" t="s">
        <v>8</v>
      </c>
      <c r="E4" s="29" t="s">
        <v>79</v>
      </c>
      <c r="F4" s="29" t="s">
        <v>77</v>
      </c>
    </row>
    <row r="5" spans="2:6" ht="12.75">
      <c r="B5" s="23" t="s">
        <v>9</v>
      </c>
      <c r="C5" s="31">
        <v>510.08</v>
      </c>
      <c r="D5" s="32">
        <v>324.5</v>
      </c>
      <c r="E5" s="62">
        <f>SUM(D5:D50)</f>
        <v>30086.580000000005</v>
      </c>
      <c r="F5" s="65">
        <f>SUM(C72/E5)</f>
        <v>2.0522625037475173</v>
      </c>
    </row>
    <row r="6" spans="2:6" ht="12.75">
      <c r="B6" s="23" t="s">
        <v>10</v>
      </c>
      <c r="C6" s="31">
        <v>3417.33</v>
      </c>
      <c r="D6" s="32">
        <v>1735.5</v>
      </c>
      <c r="E6" s="63"/>
      <c r="F6" s="65"/>
    </row>
    <row r="7" spans="2:6" ht="12.75">
      <c r="B7" s="23" t="s">
        <v>11</v>
      </c>
      <c r="C7" s="31">
        <v>4942.83</v>
      </c>
      <c r="D7" s="32">
        <v>1654.38</v>
      </c>
      <c r="E7" s="63"/>
      <c r="F7" s="65"/>
    </row>
    <row r="8" spans="2:6" ht="12.75">
      <c r="B8" s="23" t="s">
        <v>12</v>
      </c>
      <c r="C8" s="31">
        <v>3136.53</v>
      </c>
      <c r="D8" s="32">
        <v>1466.4</v>
      </c>
      <c r="E8" s="63"/>
      <c r="F8" s="65"/>
    </row>
    <row r="9" spans="2:6" ht="12.75">
      <c r="B9" s="23" t="s">
        <v>13</v>
      </c>
      <c r="C9" s="31">
        <v>2694.01</v>
      </c>
      <c r="D9" s="32">
        <v>733.24</v>
      </c>
      <c r="E9" s="63"/>
      <c r="F9" s="65"/>
    </row>
    <row r="10" spans="2:6" ht="12.75">
      <c r="B10" s="23" t="s">
        <v>14</v>
      </c>
      <c r="C10" s="31">
        <v>2004.99</v>
      </c>
      <c r="D10" s="32">
        <v>826</v>
      </c>
      <c r="E10" s="63"/>
      <c r="F10" s="65"/>
    </row>
    <row r="11" spans="2:6" ht="12.75">
      <c r="B11" s="23" t="s">
        <v>15</v>
      </c>
      <c r="C11" s="31">
        <v>2233.38</v>
      </c>
      <c r="D11" s="32">
        <v>1700.3</v>
      </c>
      <c r="E11" s="63"/>
      <c r="F11" s="65"/>
    </row>
    <row r="12" spans="2:6" ht="12.75">
      <c r="B12" s="23" t="s">
        <v>16</v>
      </c>
      <c r="C12" s="31">
        <v>2278.61</v>
      </c>
      <c r="D12" s="32">
        <v>2193</v>
      </c>
      <c r="E12" s="63"/>
      <c r="F12" s="65"/>
    </row>
    <row r="13" spans="2:6" ht="12.75">
      <c r="B13" s="23" t="s">
        <v>17</v>
      </c>
      <c r="C13" s="31">
        <v>605.49</v>
      </c>
      <c r="D13" s="32">
        <v>572.4</v>
      </c>
      <c r="E13" s="63"/>
      <c r="F13" s="65"/>
    </row>
    <row r="14" spans="2:6" ht="12.75">
      <c r="B14" s="23" t="s">
        <v>18</v>
      </c>
      <c r="C14" s="31">
        <v>878.66</v>
      </c>
      <c r="D14" s="32">
        <v>463.78</v>
      </c>
      <c r="E14" s="63"/>
      <c r="F14" s="65"/>
    </row>
    <row r="15" spans="2:6" ht="12.75">
      <c r="B15" s="23" t="s">
        <v>19</v>
      </c>
      <c r="C15" s="31">
        <v>1130.53</v>
      </c>
      <c r="D15" s="32">
        <v>565.69</v>
      </c>
      <c r="E15" s="63"/>
      <c r="F15" s="65"/>
    </row>
    <row r="16" spans="2:6" ht="12.75">
      <c r="B16" s="23" t="s">
        <v>20</v>
      </c>
      <c r="C16" s="31">
        <v>128.12</v>
      </c>
      <c r="D16" s="32">
        <v>128.12</v>
      </c>
      <c r="E16" s="63"/>
      <c r="F16" s="65"/>
    </row>
    <row r="17" spans="2:6" ht="12.75">
      <c r="B17" s="24" t="s">
        <v>21</v>
      </c>
      <c r="C17" s="31">
        <v>3736.02</v>
      </c>
      <c r="D17" s="32">
        <v>2331.78</v>
      </c>
      <c r="E17" s="63"/>
      <c r="F17" s="65"/>
    </row>
    <row r="18" spans="2:6" ht="12.75">
      <c r="B18" s="23" t="s">
        <v>22</v>
      </c>
      <c r="C18" s="31">
        <v>5185.08</v>
      </c>
      <c r="D18" s="32">
        <v>1793.26</v>
      </c>
      <c r="E18" s="63"/>
      <c r="F18" s="65"/>
    </row>
    <row r="19" spans="2:6" ht="12.75">
      <c r="B19" s="23" t="s">
        <v>23</v>
      </c>
      <c r="C19" s="31">
        <v>4429.08</v>
      </c>
      <c r="D19" s="32">
        <v>2202.66</v>
      </c>
      <c r="E19" s="63"/>
      <c r="F19" s="65"/>
    </row>
    <row r="20" spans="2:6" ht="12.75">
      <c r="B20" s="23" t="s">
        <v>24</v>
      </c>
      <c r="C20" s="31">
        <v>9982.79</v>
      </c>
      <c r="D20" s="32">
        <v>3701.78</v>
      </c>
      <c r="E20" s="63"/>
      <c r="F20" s="65"/>
    </row>
    <row r="21" spans="2:6" ht="12.75">
      <c r="B21" s="23" t="s">
        <v>25</v>
      </c>
      <c r="C21" s="31">
        <v>352.8</v>
      </c>
      <c r="D21" s="32">
        <v>352.8</v>
      </c>
      <c r="E21" s="63"/>
      <c r="F21" s="65"/>
    </row>
    <row r="22" spans="2:6" ht="12.75">
      <c r="B22" s="23" t="s">
        <v>26</v>
      </c>
      <c r="C22" s="31">
        <v>429.9</v>
      </c>
      <c r="D22" s="32">
        <v>429.9</v>
      </c>
      <c r="E22" s="63"/>
      <c r="F22" s="65"/>
    </row>
    <row r="23" spans="2:6" ht="12.75">
      <c r="B23" s="23" t="s">
        <v>27</v>
      </c>
      <c r="C23" s="31">
        <v>492.06</v>
      </c>
      <c r="D23" s="32">
        <v>492.06</v>
      </c>
      <c r="E23" s="63"/>
      <c r="F23" s="65"/>
    </row>
    <row r="24" spans="2:6" ht="12.75">
      <c r="B24" s="23" t="s">
        <v>28</v>
      </c>
      <c r="C24" s="31">
        <v>3328.04</v>
      </c>
      <c r="D24" s="32">
        <v>2400.1</v>
      </c>
      <c r="E24" s="63"/>
      <c r="F24" s="65"/>
    </row>
    <row r="25" spans="2:6" ht="12.75">
      <c r="B25" s="23" t="s">
        <v>29</v>
      </c>
      <c r="C25" s="31">
        <v>5676.85</v>
      </c>
      <c r="D25" s="32">
        <v>1261.45</v>
      </c>
      <c r="E25" s="63"/>
      <c r="F25" s="65"/>
    </row>
    <row r="26" spans="2:6" ht="12.75">
      <c r="B26" s="23" t="s">
        <v>30</v>
      </c>
      <c r="C26" s="31">
        <v>1607.02</v>
      </c>
      <c r="D26" s="32">
        <v>405.04</v>
      </c>
      <c r="E26" s="63"/>
      <c r="F26" s="65"/>
    </row>
    <row r="27" spans="2:6" ht="12.75">
      <c r="B27" s="23" t="s">
        <v>31</v>
      </c>
      <c r="C27" s="31">
        <v>300</v>
      </c>
      <c r="D27" s="32">
        <v>300</v>
      </c>
      <c r="E27" s="63"/>
      <c r="F27" s="65"/>
    </row>
    <row r="28" spans="2:6" ht="12.75">
      <c r="B28" s="23" t="s">
        <v>32</v>
      </c>
      <c r="C28" s="31">
        <v>35</v>
      </c>
      <c r="D28" s="31">
        <v>35</v>
      </c>
      <c r="E28" s="63"/>
      <c r="F28" s="65"/>
    </row>
    <row r="29" spans="2:6" ht="12.75">
      <c r="B29" s="59" t="s">
        <v>33</v>
      </c>
      <c r="C29" s="60"/>
      <c r="D29" s="61"/>
      <c r="E29" s="63"/>
      <c r="F29" s="65"/>
    </row>
    <row r="30" spans="2:6" ht="12.75">
      <c r="B30" s="23" t="s">
        <v>34</v>
      </c>
      <c r="C30" s="31">
        <v>85.15</v>
      </c>
      <c r="D30" s="32">
        <v>85.15</v>
      </c>
      <c r="E30" s="63"/>
      <c r="F30" s="65"/>
    </row>
    <row r="31" spans="2:6" ht="12.75">
      <c r="B31" s="23" t="s">
        <v>35</v>
      </c>
      <c r="C31" s="31">
        <v>117.96</v>
      </c>
      <c r="D31" s="32">
        <v>117.96</v>
      </c>
      <c r="E31" s="63"/>
      <c r="F31" s="65"/>
    </row>
    <row r="32" spans="2:6" ht="12.75">
      <c r="B32" s="23" t="s">
        <v>36</v>
      </c>
      <c r="C32" s="31">
        <v>144.17</v>
      </c>
      <c r="D32" s="32">
        <v>144.17</v>
      </c>
      <c r="E32" s="63"/>
      <c r="F32" s="65"/>
    </row>
    <row r="33" spans="2:6" ht="12.75">
      <c r="B33" s="23" t="s">
        <v>37</v>
      </c>
      <c r="C33" s="31">
        <v>53.82</v>
      </c>
      <c r="D33" s="32">
        <v>53.82</v>
      </c>
      <c r="E33" s="63"/>
      <c r="F33" s="65"/>
    </row>
    <row r="34" spans="2:6" ht="12.75">
      <c r="B34" s="23" t="s">
        <v>38</v>
      </c>
      <c r="C34" s="31">
        <v>60</v>
      </c>
      <c r="D34" s="32">
        <v>60</v>
      </c>
      <c r="E34" s="63"/>
      <c r="F34" s="65"/>
    </row>
    <row r="35" spans="2:6" ht="12.75">
      <c r="B35" s="23" t="s">
        <v>39</v>
      </c>
      <c r="C35" s="31">
        <v>356.42</v>
      </c>
      <c r="D35" s="32">
        <v>190</v>
      </c>
      <c r="E35" s="63"/>
      <c r="F35" s="65"/>
    </row>
    <row r="36" spans="2:6" ht="12.75">
      <c r="B36" s="23" t="s">
        <v>40</v>
      </c>
      <c r="C36" s="31">
        <v>50</v>
      </c>
      <c r="D36" s="32">
        <v>210</v>
      </c>
      <c r="E36" s="63"/>
      <c r="F36" s="65"/>
    </row>
    <row r="37" spans="2:6" ht="12.75">
      <c r="B37" s="23" t="s">
        <v>41</v>
      </c>
      <c r="C37" s="31">
        <v>207.5</v>
      </c>
      <c r="D37" s="32"/>
      <c r="E37" s="63"/>
      <c r="F37" s="65"/>
    </row>
    <row r="38" spans="2:6" ht="12.75">
      <c r="B38" s="23" t="s">
        <v>42</v>
      </c>
      <c r="C38" s="31">
        <v>40.98</v>
      </c>
      <c r="D38" s="32">
        <v>40.98</v>
      </c>
      <c r="E38" s="63"/>
      <c r="F38" s="65"/>
    </row>
    <row r="39" spans="2:6" ht="12.75">
      <c r="B39" s="23" t="s">
        <v>43</v>
      </c>
      <c r="C39" s="31">
        <v>3.24</v>
      </c>
      <c r="D39" s="32">
        <v>3.24</v>
      </c>
      <c r="E39" s="63"/>
      <c r="F39" s="65"/>
    </row>
    <row r="40" spans="2:6" ht="12.75">
      <c r="B40" s="23" t="s">
        <v>44</v>
      </c>
      <c r="C40" s="31">
        <v>3.24</v>
      </c>
      <c r="D40" s="32">
        <v>3.24</v>
      </c>
      <c r="E40" s="63"/>
      <c r="F40" s="65"/>
    </row>
    <row r="41" spans="2:6" ht="12.75">
      <c r="B41" s="23" t="s">
        <v>45</v>
      </c>
      <c r="C41" s="31">
        <v>3.24</v>
      </c>
      <c r="D41" s="32">
        <v>3.24</v>
      </c>
      <c r="E41" s="63"/>
      <c r="F41" s="65"/>
    </row>
    <row r="42" spans="2:6" ht="12.75">
      <c r="B42" s="23" t="s">
        <v>46</v>
      </c>
      <c r="C42" s="31">
        <v>3.24</v>
      </c>
      <c r="D42" s="32">
        <v>3.24</v>
      </c>
      <c r="E42" s="63"/>
      <c r="F42" s="65"/>
    </row>
    <row r="43" spans="2:6" ht="12.75">
      <c r="B43" s="23" t="s">
        <v>47</v>
      </c>
      <c r="C43" s="31">
        <v>17.78</v>
      </c>
      <c r="D43" s="32">
        <v>17.78</v>
      </c>
      <c r="E43" s="63"/>
      <c r="F43" s="65"/>
    </row>
    <row r="44" spans="2:6" ht="12.75">
      <c r="B44" s="26" t="s">
        <v>48</v>
      </c>
      <c r="C44" s="31">
        <v>4</v>
      </c>
      <c r="D44" s="31">
        <v>4</v>
      </c>
      <c r="E44" s="63"/>
      <c r="F44" s="65"/>
    </row>
    <row r="45" spans="2:6" ht="12.75">
      <c r="B45" s="23" t="s">
        <v>49</v>
      </c>
      <c r="C45" s="31">
        <v>91</v>
      </c>
      <c r="D45" s="32">
        <v>92</v>
      </c>
      <c r="E45" s="63"/>
      <c r="F45" s="65"/>
    </row>
    <row r="46" spans="2:6" ht="12.75">
      <c r="B46" s="23" t="s">
        <v>50</v>
      </c>
      <c r="C46" s="31">
        <v>65.52</v>
      </c>
      <c r="D46" s="32">
        <v>65.52</v>
      </c>
      <c r="E46" s="63"/>
      <c r="F46" s="65"/>
    </row>
    <row r="47" spans="2:6" ht="12.75">
      <c r="B47" s="59" t="s">
        <v>51</v>
      </c>
      <c r="C47" s="60"/>
      <c r="D47" s="61"/>
      <c r="E47" s="63"/>
      <c r="F47" s="65"/>
    </row>
    <row r="48" spans="2:6" ht="12.75">
      <c r="B48" s="23" t="s">
        <v>52</v>
      </c>
      <c r="C48" s="31">
        <v>248</v>
      </c>
      <c r="D48" s="32">
        <v>248</v>
      </c>
      <c r="E48" s="63"/>
      <c r="F48" s="65"/>
    </row>
    <row r="49" spans="2:6" ht="12.75">
      <c r="B49" s="23" t="s">
        <v>53</v>
      </c>
      <c r="C49" s="31">
        <v>9.07</v>
      </c>
      <c r="D49" s="33">
        <v>9.07</v>
      </c>
      <c r="E49" s="63"/>
      <c r="F49" s="65"/>
    </row>
    <row r="50" spans="2:6" ht="12.75">
      <c r="B50" s="23" t="s">
        <v>54</v>
      </c>
      <c r="C50" s="31">
        <v>666.03</v>
      </c>
      <c r="D50" s="32">
        <v>666.03</v>
      </c>
      <c r="E50" s="64"/>
      <c r="F50" s="65"/>
    </row>
    <row r="51" spans="2:6" ht="25.5">
      <c r="B51" s="34" t="s">
        <v>55</v>
      </c>
      <c r="C51" s="38"/>
      <c r="D51" s="38"/>
      <c r="E51" s="39" t="s">
        <v>81</v>
      </c>
      <c r="F51" s="65"/>
    </row>
    <row r="52" spans="2:6" ht="12.75">
      <c r="B52" s="23" t="s">
        <v>56</v>
      </c>
      <c r="C52" s="32"/>
      <c r="D52" s="32">
        <v>13137.6</v>
      </c>
      <c r="E52" s="66">
        <f>SUM(D52:D71)</f>
        <v>475127.42</v>
      </c>
      <c r="F52" s="65"/>
    </row>
    <row r="53" spans="2:6" ht="12.75">
      <c r="B53" s="23" t="s">
        <v>57</v>
      </c>
      <c r="C53" s="32"/>
      <c r="D53" s="32">
        <v>1346.9</v>
      </c>
      <c r="E53" s="66"/>
      <c r="F53" s="65"/>
    </row>
    <row r="54" spans="2:6" ht="12.75">
      <c r="B54" s="23" t="s">
        <v>58</v>
      </c>
      <c r="C54" s="32"/>
      <c r="D54" s="32">
        <v>202.6</v>
      </c>
      <c r="E54" s="66"/>
      <c r="F54" s="65"/>
    </row>
    <row r="55" spans="2:6" ht="12.75">
      <c r="B55" s="23" t="s">
        <v>59</v>
      </c>
      <c r="C55" s="32"/>
      <c r="D55" s="32">
        <v>862.7</v>
      </c>
      <c r="E55" s="66"/>
      <c r="F55" s="65"/>
    </row>
    <row r="56" spans="2:6" ht="12.75">
      <c r="B56" s="23" t="s">
        <v>60</v>
      </c>
      <c r="C56" s="32"/>
      <c r="D56" s="32">
        <v>13959.9</v>
      </c>
      <c r="E56" s="66"/>
      <c r="F56" s="65"/>
    </row>
    <row r="57" spans="2:6" ht="12.75">
      <c r="B57" s="59" t="s">
        <v>61</v>
      </c>
      <c r="C57" s="60"/>
      <c r="D57" s="61"/>
      <c r="E57" s="66"/>
      <c r="F57" s="65"/>
    </row>
    <row r="58" spans="2:6" ht="12.75">
      <c r="B58" s="23" t="s">
        <v>62</v>
      </c>
      <c r="C58" s="32"/>
      <c r="D58" s="32">
        <v>122844.7</v>
      </c>
      <c r="E58" s="66"/>
      <c r="F58" s="65"/>
    </row>
    <row r="59" spans="2:6" ht="12.75">
      <c r="B59" s="23" t="s">
        <v>80</v>
      </c>
      <c r="C59" s="32"/>
      <c r="D59" s="32">
        <v>17494.3</v>
      </c>
      <c r="E59" s="66"/>
      <c r="F59" s="65"/>
    </row>
    <row r="60" spans="2:6" ht="12.75">
      <c r="B60" s="23" t="s">
        <v>63</v>
      </c>
      <c r="C60" s="32"/>
      <c r="D60" s="32">
        <v>44847.2</v>
      </c>
      <c r="E60" s="66"/>
      <c r="F60" s="65"/>
    </row>
    <row r="61" spans="2:6" ht="12.75">
      <c r="B61" s="23" t="s">
        <v>64</v>
      </c>
      <c r="C61" s="32"/>
      <c r="D61" s="32">
        <v>37188</v>
      </c>
      <c r="E61" s="66"/>
      <c r="F61" s="65"/>
    </row>
    <row r="62" spans="2:6" ht="12.75">
      <c r="B62" s="23" t="s">
        <v>65</v>
      </c>
      <c r="C62" s="32"/>
      <c r="D62" s="32">
        <v>96760.09000000001</v>
      </c>
      <c r="E62" s="66"/>
      <c r="F62" s="65"/>
    </row>
    <row r="63" spans="2:6" ht="12.75">
      <c r="B63" s="59" t="s">
        <v>66</v>
      </c>
      <c r="C63" s="60"/>
      <c r="D63" s="61"/>
      <c r="E63" s="66"/>
      <c r="F63" s="65"/>
    </row>
    <row r="64" spans="2:6" ht="12.75">
      <c r="B64" s="23" t="s">
        <v>67</v>
      </c>
      <c r="C64" s="32"/>
      <c r="D64" s="32">
        <v>12522</v>
      </c>
      <c r="E64" s="66"/>
      <c r="F64" s="65"/>
    </row>
    <row r="65" spans="2:6" ht="12.75">
      <c r="B65" s="23" t="s">
        <v>68</v>
      </c>
      <c r="C65" s="32"/>
      <c r="D65" s="32">
        <v>41387.45</v>
      </c>
      <c r="E65" s="66"/>
      <c r="F65" s="65"/>
    </row>
    <row r="66" spans="2:6" ht="12.75">
      <c r="B66" s="23" t="s">
        <v>69</v>
      </c>
      <c r="C66" s="32"/>
      <c r="D66" s="32">
        <v>14060.2</v>
      </c>
      <c r="E66" s="66"/>
      <c r="F66" s="65"/>
    </row>
    <row r="67" spans="2:6" ht="12.75">
      <c r="B67" s="59" t="s">
        <v>70</v>
      </c>
      <c r="C67" s="60"/>
      <c r="D67" s="61"/>
      <c r="E67" s="66"/>
      <c r="F67" s="65"/>
    </row>
    <row r="68" spans="2:6" ht="12.75">
      <c r="B68" s="23" t="s">
        <v>71</v>
      </c>
      <c r="C68" s="32"/>
      <c r="D68" s="32">
        <v>32233.1</v>
      </c>
      <c r="E68" s="66"/>
      <c r="F68" s="65"/>
    </row>
    <row r="69" spans="2:6" ht="12.75">
      <c r="B69" s="23" t="s">
        <v>29</v>
      </c>
      <c r="C69" s="32"/>
      <c r="D69" s="32">
        <v>6473.479999999981</v>
      </c>
      <c r="E69" s="66"/>
      <c r="F69" s="65"/>
    </row>
    <row r="70" spans="2:6" ht="12.75">
      <c r="B70" s="23" t="s">
        <v>72</v>
      </c>
      <c r="C70" s="32"/>
      <c r="D70" s="32">
        <v>700</v>
      </c>
      <c r="E70" s="66"/>
      <c r="F70" s="65"/>
    </row>
    <row r="71" spans="2:6" ht="25.5">
      <c r="B71" s="23" t="s">
        <v>73</v>
      </c>
      <c r="C71" s="32"/>
      <c r="D71" s="32">
        <v>19107.2</v>
      </c>
      <c r="E71" s="66"/>
      <c r="F71" s="65"/>
    </row>
    <row r="72" spans="2:6" ht="12.75">
      <c r="B72" s="29" t="s">
        <v>74</v>
      </c>
      <c r="C72" s="35">
        <f>SUM(C5:C71)</f>
        <v>61745.55999999999</v>
      </c>
      <c r="D72" s="36"/>
      <c r="E72" s="37"/>
      <c r="F72" s="37"/>
    </row>
    <row r="73" spans="2:6" ht="12.75">
      <c r="B73" s="67" t="s">
        <v>75</v>
      </c>
      <c r="C73" s="67"/>
      <c r="D73" s="50">
        <f>SUM(D5:D71)</f>
        <v>505214</v>
      </c>
      <c r="E73" s="37"/>
      <c r="F73" s="37"/>
    </row>
    <row r="74" spans="2:6" ht="12.75">
      <c r="B74" s="56"/>
      <c r="C74" s="57"/>
      <c r="D74" s="57"/>
      <c r="E74" s="57"/>
      <c r="F74" s="58"/>
    </row>
    <row r="75" spans="2:6" ht="12.75">
      <c r="B75" s="25" t="s">
        <v>78</v>
      </c>
      <c r="C75" s="30">
        <v>927.36</v>
      </c>
      <c r="D75" s="30">
        <v>724.68</v>
      </c>
      <c r="E75" s="22"/>
      <c r="F75" s="22"/>
    </row>
    <row r="76" ht="12.75">
      <c r="D76" s="28"/>
    </row>
    <row r="77" spans="2:4" ht="12.75">
      <c r="B77" s="27" t="s">
        <v>76</v>
      </c>
      <c r="D77" s="45"/>
    </row>
    <row r="78" ht="12.75"/>
    <row r="79" ht="12.75"/>
    <row r="80" ht="12.75"/>
    <row r="81" ht="12.75"/>
    <row r="82" ht="12.75"/>
    <row r="83" ht="12.75"/>
    <row r="84" ht="12.75"/>
    <row r="85" ht="12.75"/>
  </sheetData>
  <sheetProtection password="CD78" sheet="1" objects="1" scenarios="1"/>
  <mergeCells count="11">
    <mergeCell ref="B2:F2"/>
    <mergeCell ref="B74:F74"/>
    <mergeCell ref="B29:D29"/>
    <mergeCell ref="B47:D47"/>
    <mergeCell ref="B57:D57"/>
    <mergeCell ref="B63:D63"/>
    <mergeCell ref="B67:D67"/>
    <mergeCell ref="E5:E50"/>
    <mergeCell ref="F5:F71"/>
    <mergeCell ref="E52:E71"/>
    <mergeCell ref="B73:C7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77" customWidth="1"/>
    <col min="2" max="2" width="34.7109375" style="77" customWidth="1"/>
    <col min="3" max="3" width="16.57421875" style="77" customWidth="1"/>
    <col min="4" max="4" width="4.7109375" style="77" customWidth="1"/>
    <col min="5" max="16384" width="11.421875" style="77" hidden="1" customWidth="1"/>
  </cols>
  <sheetData>
    <row r="1" ht="12.75"/>
    <row r="2" spans="2:3" s="78" customFormat="1" ht="15.75">
      <c r="B2" s="79" t="s">
        <v>4</v>
      </c>
      <c r="C2" s="79"/>
    </row>
    <row r="3" spans="2:3" s="78" customFormat="1" ht="15.75">
      <c r="B3" s="79"/>
      <c r="C3" s="79"/>
    </row>
    <row r="4" ht="12.75"/>
    <row r="5" spans="2:3" ht="12.75">
      <c r="B5" s="72" t="s">
        <v>92</v>
      </c>
      <c r="C5" s="72" t="s">
        <v>93</v>
      </c>
    </row>
    <row r="6" spans="2:3" ht="12.75">
      <c r="B6" s="73" t="s">
        <v>84</v>
      </c>
      <c r="C6" s="74">
        <v>59480.200000000004</v>
      </c>
    </row>
    <row r="7" spans="2:3" ht="12.75">
      <c r="B7" s="73" t="s">
        <v>85</v>
      </c>
      <c r="C7" s="74">
        <v>1342.26</v>
      </c>
    </row>
    <row r="8" spans="2:3" ht="12.75">
      <c r="B8" s="73" t="s">
        <v>86</v>
      </c>
      <c r="C8" s="74">
        <v>923.0999999999999</v>
      </c>
    </row>
    <row r="9" spans="2:3" ht="12.75">
      <c r="B9" s="73" t="s">
        <v>87</v>
      </c>
      <c r="C9" s="74">
        <v>29509.7</v>
      </c>
    </row>
    <row r="10" spans="2:3" ht="12.75">
      <c r="B10" s="73" t="s">
        <v>88</v>
      </c>
      <c r="C10" s="74">
        <v>122844.7</v>
      </c>
    </row>
    <row r="11" spans="2:3" ht="12.75">
      <c r="B11" s="73" t="s">
        <v>89</v>
      </c>
      <c r="C11" s="74">
        <v>222374.2</v>
      </c>
    </row>
    <row r="12" spans="2:3" ht="12.75">
      <c r="B12" s="73" t="s">
        <v>90</v>
      </c>
      <c r="C12" s="74">
        <v>68004.65</v>
      </c>
    </row>
    <row r="13" spans="2:3" ht="12.75">
      <c r="B13" s="73" t="s">
        <v>91</v>
      </c>
      <c r="C13" s="74">
        <v>96760.09000000001</v>
      </c>
    </row>
    <row r="14" spans="2:3" ht="12.75">
      <c r="B14" s="72" t="s">
        <v>94</v>
      </c>
      <c r="C14" s="75">
        <v>505214</v>
      </c>
    </row>
    <row r="15" spans="2:3" ht="12.75">
      <c r="B15" s="76"/>
      <c r="C15" s="76"/>
    </row>
    <row r="16" spans="2:3" ht="12.75">
      <c r="B16" s="72" t="s">
        <v>7</v>
      </c>
      <c r="C16" s="75">
        <f>SUM(C6,C7,C8)</f>
        <v>61745.560000000005</v>
      </c>
    </row>
    <row r="17" ht="12.75"/>
    <row r="18" ht="12.75">
      <c r="B18" s="77" t="s">
        <v>76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 hidden="1"/>
  </sheetData>
  <sheetProtection password="CD78" sheet="1" objects="1" scenarios="1"/>
  <mergeCells count="2">
    <mergeCell ref="B15:C15"/>
    <mergeCell ref="B2:C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9" customWidth="1"/>
    <col min="2" max="2" width="7.7109375" style="19" customWidth="1"/>
    <col min="3" max="3" width="13.7109375" style="19" customWidth="1"/>
    <col min="4" max="4" width="7.7109375" style="19" customWidth="1"/>
    <col min="5" max="5" width="13.7109375" style="19" customWidth="1"/>
    <col min="6" max="6" width="7.7109375" style="19" customWidth="1"/>
    <col min="7" max="7" width="6.00390625" style="19" customWidth="1"/>
    <col min="8" max="8" width="0" style="19" hidden="1" customWidth="1"/>
    <col min="9" max="16384" width="11.421875" style="19" hidden="1" customWidth="1"/>
  </cols>
  <sheetData>
    <row r="1" ht="12.75"/>
    <row r="2" spans="2:6" s="40" customFormat="1" ht="15.75">
      <c r="B2" s="69" t="s">
        <v>5</v>
      </c>
      <c r="C2" s="69"/>
      <c r="D2" s="69"/>
      <c r="E2" s="69"/>
      <c r="F2" s="69"/>
    </row>
    <row r="3" spans="2:6" s="40" customFormat="1" ht="15.75">
      <c r="B3" s="69"/>
      <c r="C3" s="69"/>
      <c r="D3" s="69"/>
      <c r="E3" s="69"/>
      <c r="F3" s="69"/>
    </row>
    <row r="4" ht="12.75"/>
    <row r="5" spans="2:6" ht="25.5">
      <c r="B5" s="41" t="s">
        <v>95</v>
      </c>
      <c r="C5" s="41" t="s">
        <v>7</v>
      </c>
      <c r="D5" s="41" t="s">
        <v>82</v>
      </c>
      <c r="E5" s="41" t="s">
        <v>97</v>
      </c>
      <c r="F5" s="41" t="s">
        <v>83</v>
      </c>
    </row>
    <row r="6" spans="2:6" ht="12.75">
      <c r="B6" s="43">
        <v>2002</v>
      </c>
      <c r="C6" s="42">
        <v>39827.78</v>
      </c>
      <c r="D6" s="42" t="s">
        <v>96</v>
      </c>
      <c r="E6" s="42">
        <v>455504</v>
      </c>
      <c r="F6" s="42" t="s">
        <v>96</v>
      </c>
    </row>
    <row r="7" spans="2:6" ht="12.75">
      <c r="B7" s="43">
        <v>2003</v>
      </c>
      <c r="C7" s="42">
        <v>49155.82</v>
      </c>
      <c r="D7" s="48">
        <f aca="true" t="shared" si="0" ref="D7:D14">((C7-C6)/C6)</f>
        <v>0.2342093885222827</v>
      </c>
      <c r="E7" s="42">
        <v>505214</v>
      </c>
      <c r="F7" s="48">
        <f>((E7-E6)/E6)</f>
        <v>0.10913186272787945</v>
      </c>
    </row>
    <row r="8" spans="2:6" ht="12.75">
      <c r="B8" s="43">
        <v>2004</v>
      </c>
      <c r="C8" s="42">
        <v>51552.72</v>
      </c>
      <c r="D8" s="48">
        <f t="shared" si="0"/>
        <v>0.04876126570566825</v>
      </c>
      <c r="E8" s="42">
        <v>505214</v>
      </c>
      <c r="F8" s="48" t="s">
        <v>96</v>
      </c>
    </row>
    <row r="9" spans="2:6" ht="12.75">
      <c r="B9" s="43">
        <v>2005</v>
      </c>
      <c r="C9" s="42">
        <v>52406.42</v>
      </c>
      <c r="D9" s="48">
        <f t="shared" si="0"/>
        <v>0.016559746992981107</v>
      </c>
      <c r="E9" s="42">
        <v>505214</v>
      </c>
      <c r="F9" s="48" t="s">
        <v>96</v>
      </c>
    </row>
    <row r="10" spans="2:6" ht="12.75">
      <c r="B10" s="43">
        <v>2006</v>
      </c>
      <c r="C10" s="42">
        <v>52456.42</v>
      </c>
      <c r="D10" s="48">
        <f t="shared" si="0"/>
        <v>0.0009540815800812191</v>
      </c>
      <c r="E10" s="42">
        <v>505214</v>
      </c>
      <c r="F10" s="48" t="s">
        <v>96</v>
      </c>
    </row>
    <row r="11" spans="2:6" ht="12.75">
      <c r="B11" s="43">
        <v>2007</v>
      </c>
      <c r="C11" s="42">
        <v>54279.21</v>
      </c>
      <c r="D11" s="48">
        <f t="shared" si="0"/>
        <v>0.034748654216204634</v>
      </c>
      <c r="E11" s="42">
        <v>505214</v>
      </c>
      <c r="F11" s="48" t="s">
        <v>96</v>
      </c>
    </row>
    <row r="12" spans="2:6" ht="12.75">
      <c r="B12" s="43">
        <v>2008</v>
      </c>
      <c r="C12" s="46">
        <v>59686.56</v>
      </c>
      <c r="D12" s="48">
        <f t="shared" si="0"/>
        <v>0.09962101511794293</v>
      </c>
      <c r="E12" s="42">
        <v>505214</v>
      </c>
      <c r="F12" s="48" t="s">
        <v>96</v>
      </c>
    </row>
    <row r="13" spans="2:8" ht="12.75">
      <c r="B13" s="43">
        <v>2009</v>
      </c>
      <c r="C13" s="42">
        <v>59873.869999999995</v>
      </c>
      <c r="D13" s="48">
        <f t="shared" si="0"/>
        <v>0.0031382274334456144</v>
      </c>
      <c r="E13" s="42">
        <v>505214</v>
      </c>
      <c r="F13" s="48" t="s">
        <v>96</v>
      </c>
      <c r="H13" s="49"/>
    </row>
    <row r="14" spans="2:8" ht="12.75">
      <c r="B14" s="44">
        <v>2010</v>
      </c>
      <c r="C14" s="47">
        <v>61745.55999999999</v>
      </c>
      <c r="D14" s="48">
        <f t="shared" si="0"/>
        <v>0.03126054821577418</v>
      </c>
      <c r="E14" s="42">
        <v>505214</v>
      </c>
      <c r="F14" s="48" t="s">
        <v>96</v>
      </c>
      <c r="H14" s="49"/>
    </row>
    <row r="15" ht="12.75"/>
    <row r="16" ht="12.75">
      <c r="B16" s="27" t="s">
        <v>76</v>
      </c>
    </row>
    <row r="17" ht="12.75"/>
    <row r="18" spans="2:6" ht="12.75">
      <c r="B18" s="70" t="s">
        <v>98</v>
      </c>
      <c r="C18" s="70"/>
      <c r="D18" s="70"/>
      <c r="E18" s="70"/>
      <c r="F18" s="70"/>
    </row>
    <row r="19" spans="2:6" ht="12.75">
      <c r="B19" s="70"/>
      <c r="C19" s="70"/>
      <c r="D19" s="70"/>
      <c r="E19" s="70"/>
      <c r="F19" s="70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CD78" sheet="1" objects="1" scenarios="1"/>
  <mergeCells count="2">
    <mergeCell ref="B2:F3"/>
    <mergeCell ref="B18:F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9" customWidth="1"/>
    <col min="2" max="2" width="51.421875" style="19" customWidth="1"/>
    <col min="3" max="3" width="10.7109375" style="19" customWidth="1"/>
    <col min="4" max="4" width="5.421875" style="19" customWidth="1"/>
    <col min="5" max="5" width="0" style="19" hidden="1" customWidth="1"/>
    <col min="6" max="16384" width="11.421875" style="19" hidden="1" customWidth="1"/>
  </cols>
  <sheetData>
    <row r="1" ht="12.75"/>
    <row r="2" spans="2:3" s="40" customFormat="1" ht="15.75">
      <c r="B2" s="68" t="s">
        <v>113</v>
      </c>
      <c r="C2" s="68"/>
    </row>
    <row r="3" ht="12.75"/>
    <row r="4" spans="2:3" ht="12.75">
      <c r="B4" s="41" t="s">
        <v>111</v>
      </c>
      <c r="C4" s="41" t="s">
        <v>112</v>
      </c>
    </row>
    <row r="5" spans="2:3" ht="12.75">
      <c r="B5" s="51" t="s">
        <v>99</v>
      </c>
      <c r="C5" s="52">
        <v>61745.56</v>
      </c>
    </row>
    <row r="6" spans="2:3" ht="38.25">
      <c r="B6" s="51" t="s">
        <v>100</v>
      </c>
      <c r="C6" s="52">
        <v>28289.73</v>
      </c>
    </row>
    <row r="7" spans="2:3" ht="25.5">
      <c r="B7" s="51" t="s">
        <v>101</v>
      </c>
      <c r="C7" s="52">
        <v>30423.73</v>
      </c>
    </row>
    <row r="8" spans="2:3" ht="12.75">
      <c r="B8" s="51" t="s">
        <v>102</v>
      </c>
      <c r="C8" s="53">
        <v>19000</v>
      </c>
    </row>
    <row r="9" spans="2:3" ht="12.75">
      <c r="B9" s="51" t="s">
        <v>103</v>
      </c>
      <c r="C9" s="53">
        <v>8000</v>
      </c>
    </row>
    <row r="10" spans="2:3" ht="12.75">
      <c r="B10" s="51" t="s">
        <v>104</v>
      </c>
      <c r="C10" s="54">
        <v>178</v>
      </c>
    </row>
    <row r="11" spans="2:3" ht="12.75">
      <c r="B11" s="51" t="s">
        <v>105</v>
      </c>
      <c r="C11" s="54">
        <v>40</v>
      </c>
    </row>
    <row r="12" spans="2:5" ht="12.75">
      <c r="B12" s="51" t="s">
        <v>106</v>
      </c>
      <c r="C12" s="54">
        <v>35</v>
      </c>
      <c r="E12" s="49"/>
    </row>
    <row r="13" spans="2:5" ht="12.75">
      <c r="B13" s="51" t="s">
        <v>107</v>
      </c>
      <c r="C13" s="54">
        <v>5</v>
      </c>
      <c r="E13" s="49"/>
    </row>
    <row r="14" spans="2:5" ht="12.75">
      <c r="B14" s="51" t="s">
        <v>108</v>
      </c>
      <c r="C14" s="54">
        <v>99</v>
      </c>
      <c r="E14" s="49"/>
    </row>
    <row r="15" spans="2:5" ht="12.75">
      <c r="B15" s="51" t="s">
        <v>109</v>
      </c>
      <c r="C15" s="54">
        <v>5</v>
      </c>
      <c r="E15" s="49"/>
    </row>
    <row r="16" ht="12.75"/>
    <row r="17" ht="12.75">
      <c r="B17" s="27" t="s">
        <v>76</v>
      </c>
    </row>
    <row r="18" ht="12.75"/>
    <row r="19" spans="2:3" ht="12.75">
      <c r="B19" s="71" t="s">
        <v>110</v>
      </c>
      <c r="C19" s="71"/>
    </row>
    <row r="20" spans="2:3" ht="12.75">
      <c r="B20" s="71"/>
      <c r="C20" s="71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password="CD78" sheet="1" objects="1" scenarios="1"/>
  <mergeCells count="2">
    <mergeCell ref="B2:C2"/>
    <mergeCell ref="B19:C2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2011-10-31T16:09:06Z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