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D78" lockStructure="1"/>
  <bookViews>
    <workbookView xWindow="360" yWindow="420" windowWidth="14880" windowHeight="7695" tabRatio="540"/>
  </bookViews>
  <sheets>
    <sheet name="Contenido" sheetId="4" r:id="rId1"/>
    <sheet name="IPD" sheetId="1" r:id="rId2"/>
    <sheet name="Jubilados" sheetId="2" r:id="rId3"/>
    <sheet name="Docentes_Inv" sheetId="5" r:id="rId4"/>
    <sheet name="Sab_Com" sheetId="6" r:id="rId5"/>
    <sheet name="Ten_Sab_Com" sheetId="7" r:id="rId6"/>
    <sheet name="DDD" sheetId="8" r:id="rId7"/>
    <sheet name="Maes_Doct" sheetId="9" r:id="rId8"/>
    <sheet name="Puntos_PI" sheetId="10" r:id="rId9"/>
    <sheet name="PI_Cate" sheetId="11" r:id="rId10"/>
    <sheet name="PI_Tendencia" sheetId="13" r:id="rId11"/>
  </sheets>
  <definedNames>
    <definedName name="_xlnm._FilterDatabase" localSheetId="9" hidden="1">PI_Cate!#REF!</definedName>
  </definedNames>
  <calcPr calcId="145621"/>
</workbook>
</file>

<file path=xl/calcChain.xml><?xml version="1.0" encoding="utf-8"?>
<calcChain xmlns="http://schemas.openxmlformats.org/spreadsheetml/2006/main">
  <c r="K27" i="13" l="1"/>
  <c r="J27" i="13" l="1"/>
  <c r="I27" i="13"/>
  <c r="H27" i="13"/>
  <c r="G27" i="13"/>
  <c r="F27" i="13"/>
  <c r="E27" i="13"/>
  <c r="D27" i="13"/>
  <c r="C27" i="13"/>
  <c r="T87" i="11"/>
  <c r="S89" i="11"/>
  <c r="T85" i="11"/>
  <c r="T84" i="11"/>
  <c r="T83" i="11"/>
  <c r="T82" i="11"/>
  <c r="T81" i="11"/>
  <c r="T80" i="11"/>
  <c r="T79" i="11"/>
  <c r="T78" i="11"/>
  <c r="T77" i="11"/>
  <c r="T76" i="11"/>
  <c r="T75" i="11"/>
  <c r="T74" i="11"/>
  <c r="T73" i="11"/>
  <c r="T72" i="11"/>
  <c r="T71" i="11"/>
  <c r="T70" i="11"/>
  <c r="T69" i="11"/>
  <c r="T68" i="11"/>
  <c r="T67" i="11"/>
  <c r="T66" i="11"/>
  <c r="R89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51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Q53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Q50" i="11"/>
  <c r="Q49" i="11"/>
  <c r="Q48" i="11"/>
  <c r="Q47" i="11"/>
  <c r="Q46" i="11"/>
  <c r="Q45" i="11"/>
  <c r="Q44" i="11"/>
  <c r="Q43" i="11"/>
  <c r="T89" i="11" l="1"/>
  <c r="Q89" i="11"/>
  <c r="Q55" i="11"/>
  <c r="E38" i="10" l="1"/>
  <c r="H37" i="10" l="1"/>
  <c r="G36" i="10"/>
  <c r="H34" i="10"/>
  <c r="G30" i="10"/>
  <c r="G33" i="10"/>
  <c r="G31" i="10"/>
  <c r="I34" i="10"/>
  <c r="I30" i="10"/>
  <c r="I33" i="10"/>
  <c r="D38" i="10"/>
  <c r="I36" i="10"/>
  <c r="H31" i="10"/>
  <c r="I37" i="10"/>
  <c r="G37" i="10"/>
  <c r="I35" i="10"/>
  <c r="H35" i="10"/>
  <c r="G35" i="10"/>
  <c r="G34" i="10"/>
  <c r="H30" i="10"/>
  <c r="I32" i="10"/>
  <c r="H32" i="10"/>
  <c r="G32" i="10"/>
  <c r="I31" i="10"/>
  <c r="I11" i="10"/>
  <c r="H11" i="10"/>
  <c r="G19" i="10"/>
  <c r="G18" i="10"/>
  <c r="G17" i="10"/>
  <c r="G16" i="10"/>
  <c r="G12" i="10"/>
  <c r="G15" i="10"/>
  <c r="G14" i="10"/>
  <c r="G13" i="10"/>
  <c r="G11" i="10"/>
  <c r="F38" i="10" l="1"/>
  <c r="G38" i="10" s="1"/>
  <c r="H29" i="10"/>
  <c r="G29" i="10"/>
  <c r="H33" i="10"/>
  <c r="H36" i="10"/>
  <c r="I29" i="10"/>
  <c r="C38" i="10"/>
  <c r="I38" i="10" s="1"/>
  <c r="I18" i="10"/>
  <c r="I12" i="10"/>
  <c r="I15" i="10"/>
  <c r="I13" i="10"/>
  <c r="H19" i="10"/>
  <c r="I17" i="10"/>
  <c r="I16" i="10"/>
  <c r="I14" i="10"/>
  <c r="J25" i="1"/>
  <c r="J27" i="1" s="1"/>
  <c r="I25" i="1"/>
  <c r="I27" i="1"/>
  <c r="H15" i="10"/>
  <c r="H18" i="10"/>
  <c r="F20" i="10"/>
  <c r="H38" i="10" l="1"/>
  <c r="I19" i="10"/>
  <c r="H17" i="10"/>
  <c r="H12" i="10"/>
  <c r="H14" i="10"/>
  <c r="H16" i="10"/>
  <c r="H13" i="10"/>
  <c r="D20" i="10"/>
  <c r="E20" i="10"/>
  <c r="G20" i="10" s="1"/>
  <c r="C20" i="10"/>
  <c r="I20" i="10" l="1"/>
  <c r="H20" i="10"/>
  <c r="D37" i="8"/>
  <c r="D19" i="8"/>
  <c r="E19" i="8" s="1"/>
  <c r="G37" i="8"/>
  <c r="G19" i="8"/>
  <c r="G29" i="8"/>
  <c r="G30" i="8"/>
  <c r="G31" i="8"/>
  <c r="G32" i="8"/>
  <c r="G33" i="8"/>
  <c r="G34" i="8"/>
  <c r="G35" i="8"/>
  <c r="G36" i="8"/>
  <c r="G28" i="8"/>
  <c r="G11" i="8"/>
  <c r="G12" i="8"/>
  <c r="G13" i="8"/>
  <c r="G14" i="8"/>
  <c r="G15" i="8"/>
  <c r="G16" i="8"/>
  <c r="G17" i="8"/>
  <c r="G18" i="8"/>
  <c r="G10" i="8"/>
  <c r="E10" i="8"/>
  <c r="E11" i="8"/>
  <c r="E12" i="8"/>
  <c r="E13" i="8"/>
  <c r="E14" i="8"/>
  <c r="E15" i="8"/>
  <c r="E16" i="8"/>
  <c r="E17" i="8"/>
  <c r="E18" i="8"/>
  <c r="I11" i="9" l="1"/>
  <c r="I12" i="9"/>
  <c r="I13" i="9"/>
  <c r="I14" i="9"/>
  <c r="I15" i="9"/>
  <c r="I16" i="9"/>
  <c r="I17" i="9"/>
  <c r="I18" i="9"/>
  <c r="I19" i="9"/>
  <c r="I10" i="9"/>
  <c r="J13" i="7"/>
  <c r="H25" i="1"/>
  <c r="H27" i="1" s="1"/>
  <c r="G25" i="1"/>
  <c r="G27" i="1"/>
  <c r="D25" i="1"/>
  <c r="D27" i="1" s="1"/>
  <c r="F10" i="1" s="1"/>
  <c r="C25" i="1"/>
  <c r="C27" i="1"/>
  <c r="F24" i="1"/>
  <c r="F25" i="1"/>
  <c r="F27" i="1" s="1"/>
  <c r="E24" i="1"/>
  <c r="E25" i="1" s="1"/>
  <c r="E27" i="1" s="1"/>
  <c r="E37" i="8"/>
  <c r="E36" i="8"/>
  <c r="E35" i="8"/>
  <c r="E34" i="8"/>
  <c r="E33" i="8"/>
  <c r="E32" i="8"/>
  <c r="E31" i="8"/>
  <c r="E30" i="8"/>
  <c r="E29" i="8"/>
  <c r="E28" i="8"/>
  <c r="F12" i="1" l="1"/>
  <c r="F11" i="1"/>
</calcChain>
</file>

<file path=xl/sharedStrings.xml><?xml version="1.0" encoding="utf-8"?>
<sst xmlns="http://schemas.openxmlformats.org/spreadsheetml/2006/main" count="339" uniqueCount="169">
  <si>
    <t>FACULTAD</t>
  </si>
  <si>
    <t>Bellas Artes y Humanidades</t>
  </si>
  <si>
    <t>Ciencias Ambientales</t>
  </si>
  <si>
    <t>Ciencias Básicas</t>
  </si>
  <si>
    <t>Ciencias de la Educación</t>
  </si>
  <si>
    <t>Ingeniería Mecánica</t>
  </si>
  <si>
    <t>Ingenierías Eléctrica, Electrónica, Física y Ciencias de la Computación</t>
  </si>
  <si>
    <t>Tecnologías</t>
  </si>
  <si>
    <t>TOTAL</t>
  </si>
  <si>
    <t>DESCRIPCIÓN</t>
  </si>
  <si>
    <t>AÑO</t>
  </si>
  <si>
    <t>Comisiones de Estudio</t>
  </si>
  <si>
    <t>Sabáticos</t>
  </si>
  <si>
    <t>DISMINUCIONES POR FACULTAD</t>
  </si>
  <si>
    <t>N° DOCENTES CON DDD</t>
  </si>
  <si>
    <t>TOTAL DOCENTES DE PLANTA</t>
  </si>
  <si>
    <t>PORCENTAJE (%)</t>
  </si>
  <si>
    <t>TCE DDD</t>
  </si>
  <si>
    <t>Ciencias de la Salud</t>
  </si>
  <si>
    <t>Ingeniería Industrial</t>
  </si>
  <si>
    <t>TOTALES</t>
  </si>
  <si>
    <t>DEPENDENCIA</t>
  </si>
  <si>
    <t>10A1</t>
  </si>
  <si>
    <t>10A2</t>
  </si>
  <si>
    <t>10A3</t>
  </si>
  <si>
    <t>10A4</t>
  </si>
  <si>
    <t>10B1</t>
  </si>
  <si>
    <t>10B2</t>
  </si>
  <si>
    <t>10c</t>
  </si>
  <si>
    <t>10d</t>
  </si>
  <si>
    <t>10e</t>
  </si>
  <si>
    <t>10i</t>
  </si>
  <si>
    <t>10k</t>
  </si>
  <si>
    <t>DOCTORADO</t>
  </si>
  <si>
    <t>MAESTRÍA</t>
  </si>
  <si>
    <t>AÑO 2008</t>
  </si>
  <si>
    <t>AÑO 2009</t>
  </si>
  <si>
    <t>AÑO 2010</t>
  </si>
  <si>
    <r>
      <rPr>
        <b/>
        <sz val="10"/>
        <color indexed="8"/>
        <rFont val="Calibri"/>
        <family val="2"/>
      </rPr>
      <t>NOTA:</t>
    </r>
    <r>
      <rPr>
        <sz val="10"/>
        <color indexed="8"/>
        <rFont val="Calibri"/>
        <family val="2"/>
      </rPr>
      <t xml:space="preserve"> Los docentes son tomados en equivalencia a tiempo completo y solo se incluye docencia directa</t>
    </r>
  </si>
  <si>
    <t>I SEMESTRE</t>
  </si>
  <si>
    <t>II SEMESTRE</t>
  </si>
  <si>
    <t>Docentes Equivalentes a Tiempo Completo (DETC)</t>
  </si>
  <si>
    <t>Disminución de Docencia Directa en Tiempo Completo Equivalente (DDD TCE)</t>
  </si>
  <si>
    <t>Comisiones de  Estudio y Sabáticos (CES)</t>
  </si>
  <si>
    <t>TOTAL DOCENTES EN DOCENCIA DIRECTA</t>
  </si>
  <si>
    <t>INDICADOR</t>
  </si>
  <si>
    <t>Fuentes de Información:</t>
  </si>
  <si>
    <t>MASCULINO</t>
  </si>
  <si>
    <t>FEMENINO</t>
  </si>
  <si>
    <t>Departamento de Matemáticas</t>
  </si>
  <si>
    <t>MAGISTER</t>
  </si>
  <si>
    <t>MODALIDAD</t>
  </si>
  <si>
    <t>N° DE DOCENTES</t>
  </si>
  <si>
    <t>Docentes Invitados - Extranjeros en Colombia</t>
  </si>
  <si>
    <t>Docentes de la UTP en eventos Internacionales</t>
  </si>
  <si>
    <t>Docentes de la UTP en eventos Nacionales</t>
  </si>
  <si>
    <t>Docentes Invitados a Nivel Nacional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</si>
  <si>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División de Personal</t>
    </r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</si>
  <si>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Vicerrectoría Académica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</si>
  <si>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Vicerrectoría Administrativa</t>
    </r>
  </si>
  <si>
    <t>TOTAL HORAS
DDD (SEMANAL)</t>
  </si>
  <si>
    <r>
      <t xml:space="preserve">Fuente: </t>
    </r>
    <r>
      <rPr>
        <sz val="10"/>
        <color indexed="8"/>
        <rFont val="Calibri"/>
        <family val="2"/>
      </rPr>
      <t>CIARP - Comité Interno de Asignación y Reconocimiento de Puntaje</t>
    </r>
  </si>
  <si>
    <t>CONVENCIONES</t>
  </si>
  <si>
    <t>Artículos publicados en revistas especializadas tipo A1 (indexadas internacionalmente)</t>
  </si>
  <si>
    <t>Artículos publicados en revistas especializadas tipo A2 (indexadas internacionalmente)</t>
  </si>
  <si>
    <t>Artículos publicados en revistas especializadas tipo B (indexadas a nivel nacional)</t>
  </si>
  <si>
    <t>Artículos publicados en revistas especializadas tipo C (indexadas a nivel nacional)</t>
  </si>
  <si>
    <t>Videos cinematográficos o fonográficos de impacto regional</t>
  </si>
  <si>
    <t>Videos cinematográficos o fonográficos de impacto nacional</t>
  </si>
  <si>
    <t>Libros resultado de actividad investigativa</t>
  </si>
  <si>
    <t>Libros de texto</t>
  </si>
  <si>
    <t>Libros de ensayo</t>
  </si>
  <si>
    <t>Software Tecnológico</t>
  </si>
  <si>
    <t>Obra de creación original artística</t>
  </si>
  <si>
    <t>NÚMERO DE ESTUDIANTES POR DOCENTE</t>
  </si>
  <si>
    <t>BOLETÍN ESTADÍSTICO 2011
DOCENTES INVITADOS</t>
  </si>
  <si>
    <t>BOLETÍN ESTADÍSTICO 2011
DOCENTES JUBILADOS</t>
  </si>
  <si>
    <t>BOLETÍN ESTADÍSTICO 2011
DISMINUCIÓN DE DOCENCIA DIRECTA POR FACULTAD</t>
  </si>
  <si>
    <t>2011 - I</t>
  </si>
  <si>
    <t>2011 - II</t>
  </si>
  <si>
    <t>BOLETÍN ESTADÍSTICO 2011
PERSONAL DOCENTE EN PERIODO SABÁTICO
 Y COMISIONES DE ESTUDIO</t>
  </si>
  <si>
    <t>BOLETÍN ESTADÍSTICO 2011
DOCENTES REALIZANDO ESTUDIOS
DE MAESTRÍA Y DOCTORADO</t>
  </si>
  <si>
    <t>AÑO 2011</t>
  </si>
  <si>
    <t>• División de Personal</t>
  </si>
  <si>
    <t>• Vicerrectoría Administrativa</t>
  </si>
  <si>
    <t>• Base de datos del centro de registro y control académico</t>
  </si>
  <si>
    <t>• Vicerrectoría Académica</t>
  </si>
  <si>
    <t>BOLETÍN ESTADÍSTICO 2011
INDICADOR DE PRODUCTIVIDAD DOCENTE (IPD)
 Y RELACIÓN ALUMNOS -DOCENTES</t>
  </si>
  <si>
    <t>Nº de Estudiantes Pregrado</t>
  </si>
  <si>
    <t>DEPARTAMENTO DE HUMANIDADES</t>
  </si>
  <si>
    <t>FACULTAD INGENIERIA INDUSTRIAL</t>
  </si>
  <si>
    <t>TECNOLOGIA ELECTRICA</t>
  </si>
  <si>
    <t>DOCENTES TIEMPO COMPLETO JUBILADOS POR DEPENDENCIA Y GÉNERO</t>
  </si>
  <si>
    <t>UNIVERSIDAD</t>
  </si>
  <si>
    <t xml:space="preserve"> DOCENTES TIEMPO COMPLETO JUBILADOS POR DEPENDENCIA Y NIVEL DE ESTUDIOS</t>
  </si>
  <si>
    <t>COMISIONES DE ESTUDIO</t>
  </si>
  <si>
    <t>PERIODO SABÁTICO</t>
  </si>
  <si>
    <t>BOLETÍN ESTADÍSTICO 2011
TENDENCIA: NÚMERO DE COMISIONES DE ESTUDIO 
Y PERIODOS SABÁTICOS DEL PERSONAL DOCENTE (2003 - 2011)</t>
  </si>
  <si>
    <t xml:space="preserve">Ciencias de la Educación </t>
  </si>
  <si>
    <t>PLANTA</t>
  </si>
  <si>
    <t>TRANSITORIOS</t>
  </si>
  <si>
    <t>TOTAL GENERAL</t>
  </si>
  <si>
    <t>10f</t>
  </si>
  <si>
    <t>10g</t>
  </si>
  <si>
    <t>BOLETÍN ESTADÍSTICO 2011
TRABAJOS PRESENTADOS AL CIARP SEGÚN CLASIFICACIÓN
POR DEPENDENCIA Y FACULTAD 2011</t>
  </si>
  <si>
    <t>Facultad de Ingenierías Eléctrica, Electrónica, Física y Ciencias de la Computación</t>
  </si>
  <si>
    <t>Facultad de Ciencias de la Salud</t>
  </si>
  <si>
    <t>Facultad de Ciencias de la Educación</t>
  </si>
  <si>
    <t>Facultad de Ciencias Básicas</t>
  </si>
  <si>
    <t>Facultad de Ciencias Ambientales</t>
  </si>
  <si>
    <t>Facultad de Bellas Artes y Humanidades</t>
  </si>
  <si>
    <t>Facultad de Tecnología</t>
  </si>
  <si>
    <t>Facultad de Ingeniería Mecánica</t>
  </si>
  <si>
    <t>Facultad de Ingeniería Industrial</t>
  </si>
  <si>
    <t>10i1.2</t>
  </si>
  <si>
    <t>10i3.1</t>
  </si>
  <si>
    <t>10i3.2</t>
  </si>
  <si>
    <t>10j</t>
  </si>
  <si>
    <t>Escuela de Tecnología Eléctrica</t>
  </si>
  <si>
    <t>Escuela de Tecnología Industrial</t>
  </si>
  <si>
    <t>Medicina Veterinaria y Zootecnia</t>
  </si>
  <si>
    <t>Obra de creación original artística (composición musical, pintura, dramaturgia, novela, guión original y otras modalidades análogas) de impacto nacional</t>
  </si>
  <si>
    <t>Producción Técnica: Modelo de Utilidad</t>
  </si>
  <si>
    <t>Obras de Interpretación de Impacto Internacional</t>
  </si>
  <si>
    <t>Obras de Interpretación de Impacto Nacional</t>
  </si>
  <si>
    <t>Premios Nacionales e Internacionales</t>
  </si>
  <si>
    <t>Patentes</t>
  </si>
  <si>
    <t>Tecnología</t>
  </si>
  <si>
    <t>BOLETÍN ESTADÍSTICO 2011
PUNTOS POR PRODUCCIÓN INTELECTUAL POR FACULTAD
(PARTICIPACIÓN DE TRABAJOS PRESENTADOS AL CIARP)</t>
  </si>
  <si>
    <t>TOTAL PUNTOS
POR DOCENTE</t>
  </si>
  <si>
    <t>NÚMERO
DE TRABAJOS
PRESENTADOS</t>
  </si>
  <si>
    <t>NÚMERO TOTAL
DE DOCENTES
(PLANTA)</t>
  </si>
  <si>
    <t>NÚMERO DE DOCENTES
QUE PRESENTARON
TRABAJOS AL CAP</t>
  </si>
  <si>
    <t>% DE DOCENTES
QUE PRESENTARON
TRABAJOS AL CAP</t>
  </si>
  <si>
    <t>PROMEDIO DE
PUNTOS POR
DOCENTE</t>
  </si>
  <si>
    <t>PROMEDIO DE
PUNTOS POR
TRABAJO</t>
  </si>
  <si>
    <t>PRODUCCIÓN INTELECTUAL DEL PERSONAL DOCENTE DE PLANTA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</si>
  <si>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 anterior tabla hace referencia únicamente a docentes de planta.</t>
    </r>
  </si>
  <si>
    <t>PRODUCCIÓN INTELECTUAL DEL PERSONAL DOCENTE TRANSITORIO</t>
  </si>
  <si>
    <t>NÚMERO TOTAL
DE DOCENTES
(TRANSITORIOS)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</si>
  <si>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 anterior tabla hace referencia únicamente a docentes transitorios.</t>
    </r>
  </si>
  <si>
    <t>Departamento de Humanidades e Idiomas</t>
  </si>
  <si>
    <t>Escuela de Filosofía</t>
  </si>
  <si>
    <t>Administración del Medio Ambiente</t>
  </si>
  <si>
    <t>Departamento de Física</t>
  </si>
  <si>
    <t>Departamento de Dibujo</t>
  </si>
  <si>
    <t>Escuela de Español y Comunicación Audiovisual</t>
  </si>
  <si>
    <t>Departamento de Psicopedagogía</t>
  </si>
  <si>
    <t>Escuela de Ciencias Sociales</t>
  </si>
  <si>
    <t>Departamento de Ciencias Clínicas</t>
  </si>
  <si>
    <t>Escuela de Deporte y Recreación</t>
  </si>
  <si>
    <t>Departamento de Medicina Comunitaria</t>
  </si>
  <si>
    <t>Ingeniería de Sistemas y Computación</t>
  </si>
  <si>
    <t>Ingenería Eléctrica</t>
  </si>
  <si>
    <t>Ingeniería Física</t>
  </si>
  <si>
    <t>Escuela de Tecnología Mecánica</t>
  </si>
  <si>
    <t>Escuela de Tecnología Química</t>
  </si>
  <si>
    <t>TRABAJOS PRESENTADOS POR DOCENTES DE PLANTA SEGÚN CLASIFICACIÓN</t>
  </si>
  <si>
    <t>Trabajos compartidos entre varias dependencias ***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</si>
  <si>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 anterior tabla hace referencia únicamente a docentes de planta.
*** Los trabajos compartidos, hacen referencia a quellos trabajos presentados al CIARP, en los cuales participan 2 o más dependencias.</t>
    </r>
  </si>
  <si>
    <t>TRABAJOS PRESENTADOS POR DOCENTES TRANSITORIOS SEGÚN CLASIFICACIÓN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</si>
  <si>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La anterior tabla hace referencia únicamente a docentes transitorios.
*** Los trabajos compartidos, hacen referencia a quellos trabajos presentados al CIARP, en los cuales participan 2 o más dependencias.</t>
    </r>
  </si>
  <si>
    <t>Departamento de Ciencias Básicas en Medicina</t>
  </si>
  <si>
    <t>Escuela de Música</t>
  </si>
  <si>
    <t>Ingeniería Eléctrica</t>
  </si>
  <si>
    <t>BOLETÍN ESTADÍSTICO 2011
TENDENCIA DE PRODUCCIÓN INTELECTUAL
TRABAJOS PRESENTADOS AL CIARP (2003-2011)</t>
  </si>
  <si>
    <t>Planta</t>
  </si>
  <si>
    <t>Transitorios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</si>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</sst>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justify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6" fontId="14" fillId="2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/>
    </xf>
    <xf numFmtId="166" fontId="13" fillId="0" borderId="4" xfId="0" applyNumberFormat="1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3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9" fontId="14" fillId="2" borderId="1" xfId="3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6" borderId="0" xfId="0" applyFill="1"/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vertical="center" wrapText="1"/>
    </xf>
    <xf numFmtId="0" fontId="13" fillId="0" borderId="1" xfId="0" applyNumberFormat="1" applyFont="1" applyBorder="1" applyAlignment="1">
      <alignment horizontal="center" vertical="center"/>
    </xf>
    <xf numFmtId="0" fontId="0" fillId="7" borderId="0" xfId="0" applyFill="1"/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12" fillId="7" borderId="0" xfId="0" applyFont="1" applyFill="1"/>
    <xf numFmtId="0" fontId="7" fillId="7" borderId="0" xfId="1" applyFill="1" applyAlignment="1" applyProtection="1"/>
    <xf numFmtId="0" fontId="24" fillId="7" borderId="1" xfId="0" applyFont="1" applyFill="1" applyBorder="1" applyAlignment="1">
      <alignment horizontal="center" wrapText="1"/>
    </xf>
    <xf numFmtId="0" fontId="14" fillId="9" borderId="1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165" fontId="14" fillId="2" borderId="1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4" fillId="8" borderId="1" xfId="0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9" borderId="1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s-CO" sz="1400"/>
              <a:t>TENDENCIA DE TRABAJOS PRESENTADOS POR</a:t>
            </a:r>
          </a:p>
          <a:p>
            <a:pPr algn="ctr">
              <a:defRPr sz="1400"/>
            </a:pPr>
            <a:r>
              <a:rPr lang="es-CO" sz="1400"/>
              <a:t>DOCENTES</a:t>
            </a:r>
            <a:r>
              <a:rPr lang="es-CO" sz="1400" baseline="0"/>
              <a:t> DE PLANTA</a:t>
            </a:r>
            <a:endParaRPr lang="es-CO" sz="1400"/>
          </a:p>
        </c:rich>
      </c:tx>
      <c:layout>
        <c:manualLayout>
          <c:xMode val="edge"/>
          <c:yMode val="edge"/>
          <c:x val="0.15792172739541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632460922141813E-2"/>
          <c:y val="0.22732648002333042"/>
          <c:w val="0.88397887511024686"/>
          <c:h val="0.65669364246135908"/>
        </c:manualLayout>
      </c:layout>
      <c:lineChart>
        <c:grouping val="standard"/>
        <c:varyColors val="0"/>
        <c:ser>
          <c:idx val="0"/>
          <c:order val="0"/>
          <c:tx>
            <c:strRef>
              <c:f>PI_Tendencia!$B$25</c:f>
              <c:strCache>
                <c:ptCount val="1"/>
                <c:pt idx="0">
                  <c:v>Planta</c:v>
                </c:pt>
              </c:strCache>
            </c:strRef>
          </c:tx>
          <c:dLbls>
            <c:dLbl>
              <c:idx val="3"/>
              <c:layout>
                <c:manualLayout>
                  <c:x val="-9.7705802968961145E-3"/>
                  <c:y val="4.016221930592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PI_Tendencia!$C$24:$K$24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PI_Tendencia!$C$25:$K$25</c:f>
              <c:numCache>
                <c:formatCode>General</c:formatCode>
                <c:ptCount val="9"/>
                <c:pt idx="0">
                  <c:v>233</c:v>
                </c:pt>
                <c:pt idx="1">
                  <c:v>171</c:v>
                </c:pt>
                <c:pt idx="2">
                  <c:v>206</c:v>
                </c:pt>
                <c:pt idx="3">
                  <c:v>278</c:v>
                </c:pt>
                <c:pt idx="4">
                  <c:v>447</c:v>
                </c:pt>
                <c:pt idx="5">
                  <c:v>275</c:v>
                </c:pt>
                <c:pt idx="6">
                  <c:v>334</c:v>
                </c:pt>
                <c:pt idx="7">
                  <c:v>205</c:v>
                </c:pt>
                <c:pt idx="8">
                  <c:v>320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55392"/>
        <c:axId val="119331584"/>
      </c:lineChart>
      <c:catAx>
        <c:axId val="14815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s-CO"/>
          </a:p>
        </c:txPr>
        <c:crossAx val="119331584"/>
        <c:crosses val="autoZero"/>
        <c:auto val="1"/>
        <c:lblAlgn val="ctr"/>
        <c:lblOffset val="100"/>
        <c:noMultiLvlLbl val="0"/>
      </c:catAx>
      <c:valAx>
        <c:axId val="11933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48155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aes_Doct!A1"/><Relationship Id="rId3" Type="http://schemas.openxmlformats.org/officeDocument/2006/relationships/hyperlink" Target="#Jubilados!A1"/><Relationship Id="rId7" Type="http://schemas.openxmlformats.org/officeDocument/2006/relationships/hyperlink" Target="#DDD!A1"/><Relationship Id="rId12" Type="http://schemas.openxmlformats.org/officeDocument/2006/relationships/image" Target="../media/image2.png"/><Relationship Id="rId2" Type="http://schemas.openxmlformats.org/officeDocument/2006/relationships/hyperlink" Target="#IPD!A1"/><Relationship Id="rId1" Type="http://schemas.openxmlformats.org/officeDocument/2006/relationships/image" Target="../media/image1.png"/><Relationship Id="rId6" Type="http://schemas.openxmlformats.org/officeDocument/2006/relationships/hyperlink" Target="#Ten_Sab_Com!A1"/><Relationship Id="rId11" Type="http://schemas.openxmlformats.org/officeDocument/2006/relationships/hyperlink" Target="#PI_Tendencia!A1"/><Relationship Id="rId5" Type="http://schemas.openxmlformats.org/officeDocument/2006/relationships/hyperlink" Target="#Sab_Com!A1"/><Relationship Id="rId10" Type="http://schemas.openxmlformats.org/officeDocument/2006/relationships/hyperlink" Target="#PI_Cate!A1"/><Relationship Id="rId4" Type="http://schemas.openxmlformats.org/officeDocument/2006/relationships/hyperlink" Target="#Docentes_Inv!A1"/><Relationship Id="rId9" Type="http://schemas.openxmlformats.org/officeDocument/2006/relationships/hyperlink" Target="#Puntos_PI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ntenido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5324475</xdr:colOff>
      <xdr:row>3</xdr:row>
      <xdr:rowOff>87480</xdr:rowOff>
    </xdr:from>
    <xdr:to>
      <xdr:col>2</xdr:col>
      <xdr:colOff>1685925</xdr:colOff>
      <xdr:row>7</xdr:row>
      <xdr:rowOff>230355</xdr:rowOff>
    </xdr:to>
    <xdr:pic>
      <xdr:nvPicPr>
        <xdr:cNvPr id="1025" name="546d61a1-d0d9-42a2-a768-2197955a8c21" descr="64400CE7-18CB-4663-8847-027D9BFEE4B6@ut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658980"/>
          <a:ext cx="176212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1009650</xdr:colOff>
      <xdr:row>11</xdr:row>
      <xdr:rowOff>152401</xdr:rowOff>
    </xdr:from>
    <xdr:to>
      <xdr:col>2</xdr:col>
      <xdr:colOff>561975</xdr:colOff>
      <xdr:row>39</xdr:row>
      <xdr:rowOff>95250</xdr:rowOff>
    </xdr:to>
    <xdr:sp macro="" textlink="">
      <xdr:nvSpPr>
        <xdr:cNvPr id="4" name="3 Rectángulo redondeado"/>
        <xdr:cNvSpPr/>
      </xdr:nvSpPr>
      <xdr:spPr>
        <a:xfrm>
          <a:off x="1009650" y="2933701"/>
          <a:ext cx="6629400" cy="5276849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/>
        </a:p>
      </xdr:txBody>
    </xdr:sp>
    <xdr:clientData/>
  </xdr:twoCellAnchor>
  <xdr:twoCellAnchor>
    <xdr:from>
      <xdr:col>1</xdr:col>
      <xdr:colOff>304799</xdr:colOff>
      <xdr:row>11</xdr:row>
      <xdr:rowOff>19050</xdr:rowOff>
    </xdr:from>
    <xdr:to>
      <xdr:col>1</xdr:col>
      <xdr:colOff>4886324</xdr:colOff>
      <xdr:row>12</xdr:row>
      <xdr:rowOff>171450</xdr:rowOff>
    </xdr:to>
    <xdr:sp macro="" textlink="">
      <xdr:nvSpPr>
        <xdr:cNvPr id="5" name="4 Rectángulo redondeado"/>
        <xdr:cNvSpPr/>
      </xdr:nvSpPr>
      <xdr:spPr>
        <a:xfrm>
          <a:off x="1981199" y="2800350"/>
          <a:ext cx="4581525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Tablas Varias</a:t>
          </a:r>
        </a:p>
      </xdr:txBody>
    </xdr:sp>
    <xdr:clientData/>
  </xdr:twoCellAnchor>
  <xdr:oneCellAnchor>
    <xdr:from>
      <xdr:col>0</xdr:col>
      <xdr:colOff>1343022</xdr:colOff>
      <xdr:row>14</xdr:row>
      <xdr:rowOff>48164</xdr:rowOff>
    </xdr:from>
    <xdr:ext cx="5553123" cy="280205"/>
    <xdr:sp macro="" textlink="">
      <xdr:nvSpPr>
        <xdr:cNvPr id="6" name="5 Rectángulo">
          <a:hlinkClick xmlns:r="http://schemas.openxmlformats.org/officeDocument/2006/relationships" r:id="rId2"/>
        </xdr:cNvPr>
        <xdr:cNvSpPr/>
      </xdr:nvSpPr>
      <xdr:spPr>
        <a:xfrm>
          <a:off x="1343022" y="3400964"/>
          <a:ext cx="555312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indicador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de productividad docente (ipd) relación alumnos - docentes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1343022</xdr:colOff>
      <xdr:row>16</xdr:row>
      <xdr:rowOff>70621</xdr:rowOff>
    </xdr:from>
    <xdr:ext cx="5407507" cy="280205"/>
    <xdr:sp macro="" textlink="">
      <xdr:nvSpPr>
        <xdr:cNvPr id="7" name="6 Rectángulo">
          <a:hlinkClick xmlns:r="http://schemas.openxmlformats.org/officeDocument/2006/relationships" r:id="rId3"/>
        </xdr:cNvPr>
        <xdr:cNvSpPr/>
      </xdr:nvSpPr>
      <xdr:spPr>
        <a:xfrm>
          <a:off x="1343022" y="3804421"/>
          <a:ext cx="5407507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NÚMERO DE DOCENTES JUBILADOS POR DEPENDENCIA, DEDICACIÓN Y GÉNERO</a:t>
          </a:r>
        </a:p>
      </xdr:txBody>
    </xdr:sp>
    <xdr:clientData/>
  </xdr:oneCellAnchor>
  <xdr:oneCellAnchor>
    <xdr:from>
      <xdr:col>0</xdr:col>
      <xdr:colOff>1343022</xdr:colOff>
      <xdr:row>18</xdr:row>
      <xdr:rowOff>93078</xdr:rowOff>
    </xdr:from>
    <xdr:ext cx="4607736" cy="280205"/>
    <xdr:sp macro="" textlink="">
      <xdr:nvSpPr>
        <xdr:cNvPr id="8" name="7 Rectángulo">
          <a:hlinkClick xmlns:r="http://schemas.openxmlformats.org/officeDocument/2006/relationships" r:id="rId3"/>
        </xdr:cNvPr>
        <xdr:cNvSpPr/>
      </xdr:nvSpPr>
      <xdr:spPr>
        <a:xfrm>
          <a:off x="1343022" y="4207878"/>
          <a:ext cx="460773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NÚMERO DE DOCENTES JUBILADOS SEGÚN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NIVEL DE ESCOLARIDAD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1343022</xdr:colOff>
      <xdr:row>20</xdr:row>
      <xdr:rowOff>115535</xdr:rowOff>
    </xdr:from>
    <xdr:ext cx="2903424" cy="280205"/>
    <xdr:sp macro="" textlink="">
      <xdr:nvSpPr>
        <xdr:cNvPr id="9" name="8 Rectángulo">
          <a:hlinkClick xmlns:r="http://schemas.openxmlformats.org/officeDocument/2006/relationships" r:id="rId4"/>
        </xdr:cNvPr>
        <xdr:cNvSpPr/>
      </xdr:nvSpPr>
      <xdr:spPr>
        <a:xfrm>
          <a:off x="1343022" y="4611335"/>
          <a:ext cx="290342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TABLA RESUMEN: DOCENTES INVITADOS</a:t>
          </a:r>
        </a:p>
      </xdr:txBody>
    </xdr:sp>
    <xdr:clientData/>
  </xdr:oneCellAnchor>
  <xdr:oneCellAnchor>
    <xdr:from>
      <xdr:col>0</xdr:col>
      <xdr:colOff>1343022</xdr:colOff>
      <xdr:row>22</xdr:row>
      <xdr:rowOff>137992</xdr:rowOff>
    </xdr:from>
    <xdr:ext cx="4925964" cy="280205"/>
    <xdr:sp macro="" textlink="">
      <xdr:nvSpPr>
        <xdr:cNvPr id="10" name="9 Rectángulo">
          <a:hlinkClick xmlns:r="http://schemas.openxmlformats.org/officeDocument/2006/relationships" r:id="rId5"/>
        </xdr:cNvPr>
        <xdr:cNvSpPr/>
      </xdr:nvSpPr>
      <xdr:spPr>
        <a:xfrm>
          <a:off x="1343022" y="5014792"/>
          <a:ext cx="4925964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PERSONAL DOCENTE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EN PERIODO SABÁTICO Y COMISIONES DE ESTUDIO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1343022</xdr:colOff>
      <xdr:row>24</xdr:row>
      <xdr:rowOff>160449</xdr:rowOff>
    </xdr:from>
    <xdr:ext cx="5514978" cy="468077"/>
    <xdr:sp macro="" textlink="">
      <xdr:nvSpPr>
        <xdr:cNvPr id="11" name="10 Rectángulo">
          <a:hlinkClick xmlns:r="http://schemas.openxmlformats.org/officeDocument/2006/relationships" r:id="rId6"/>
        </xdr:cNvPr>
        <xdr:cNvSpPr/>
      </xdr:nvSpPr>
      <xdr:spPr>
        <a:xfrm>
          <a:off x="1343022" y="5418249"/>
          <a:ext cx="5514978" cy="46807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VARIACIÓN EN EL NÚMERO DE COMISIONES DE ESTUDIO Y SABÁTICOS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PARA EL PERSONAL DOCENTE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1343022</xdr:colOff>
      <xdr:row>27</xdr:row>
      <xdr:rowOff>180278</xdr:rowOff>
    </xdr:from>
    <xdr:ext cx="3733523" cy="280205"/>
    <xdr:sp macro="" textlink="">
      <xdr:nvSpPr>
        <xdr:cNvPr id="12" name="11 Rectángulo">
          <a:hlinkClick xmlns:r="http://schemas.openxmlformats.org/officeDocument/2006/relationships" r:id="rId7"/>
        </xdr:cNvPr>
        <xdr:cNvSpPr/>
      </xdr:nvSpPr>
      <xdr:spPr>
        <a:xfrm>
          <a:off x="1343022" y="6009578"/>
          <a:ext cx="3733523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DISMINUción de docencia directa por facultad</a:t>
          </a:r>
        </a:p>
      </xdr:txBody>
    </xdr:sp>
    <xdr:clientData/>
  </xdr:oneCellAnchor>
  <xdr:oneCellAnchor>
    <xdr:from>
      <xdr:col>0</xdr:col>
      <xdr:colOff>1343022</xdr:colOff>
      <xdr:row>30</xdr:row>
      <xdr:rowOff>12235</xdr:rowOff>
    </xdr:from>
    <xdr:ext cx="4425892" cy="280205"/>
    <xdr:sp macro="" textlink="">
      <xdr:nvSpPr>
        <xdr:cNvPr id="13" name="12 Rectángulo">
          <a:hlinkClick xmlns:r="http://schemas.openxmlformats.org/officeDocument/2006/relationships" r:id="rId8"/>
        </xdr:cNvPr>
        <xdr:cNvSpPr/>
      </xdr:nvSpPr>
      <xdr:spPr>
        <a:xfrm>
          <a:off x="1343022" y="6413035"/>
          <a:ext cx="4425892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docentes realizando estudios de maestría y doctorado</a:t>
          </a:r>
        </a:p>
      </xdr:txBody>
    </xdr:sp>
    <xdr:clientData/>
  </xdr:oneCellAnchor>
  <xdr:oneCellAnchor>
    <xdr:from>
      <xdr:col>0</xdr:col>
      <xdr:colOff>1343022</xdr:colOff>
      <xdr:row>32</xdr:row>
      <xdr:rowOff>34692</xdr:rowOff>
    </xdr:from>
    <xdr:ext cx="3958969" cy="280205"/>
    <xdr:sp macro="" textlink="">
      <xdr:nvSpPr>
        <xdr:cNvPr id="14" name="13 Rectángulo">
          <a:hlinkClick xmlns:r="http://schemas.openxmlformats.org/officeDocument/2006/relationships" r:id="rId9"/>
        </xdr:cNvPr>
        <xdr:cNvSpPr/>
      </xdr:nvSpPr>
      <xdr:spPr>
        <a:xfrm>
          <a:off x="1343022" y="6816492"/>
          <a:ext cx="395896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puntos por producción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intelectual por facultad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1343022</xdr:colOff>
      <xdr:row>34</xdr:row>
      <xdr:rowOff>57150</xdr:rowOff>
    </xdr:from>
    <xdr:ext cx="5289205" cy="468077"/>
    <xdr:sp macro="" textlink="">
      <xdr:nvSpPr>
        <xdr:cNvPr id="15" name="14 Rectángulo">
          <a:hlinkClick xmlns:r="http://schemas.openxmlformats.org/officeDocument/2006/relationships" r:id="rId10"/>
        </xdr:cNvPr>
        <xdr:cNvSpPr/>
      </xdr:nvSpPr>
      <xdr:spPr>
        <a:xfrm>
          <a:off x="1343022" y="7219950"/>
          <a:ext cx="5289205" cy="46807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trabajos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presentados al ciarp según clasificación por dependencia</a:t>
          </a:r>
        </a:p>
        <a:p>
          <a:pPr algn="l"/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y facultad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0</xdr:col>
      <xdr:colOff>1323975</xdr:colOff>
      <xdr:row>36</xdr:row>
      <xdr:rowOff>161925</xdr:rowOff>
    </xdr:from>
    <xdr:ext cx="5319405" cy="280205"/>
    <xdr:sp macro="" textlink="">
      <xdr:nvSpPr>
        <xdr:cNvPr id="17" name="16 Rectángulo">
          <a:hlinkClick xmlns:r="http://schemas.openxmlformats.org/officeDocument/2006/relationships" r:id="rId11"/>
        </xdr:cNvPr>
        <xdr:cNvSpPr/>
      </xdr:nvSpPr>
      <xdr:spPr>
        <a:xfrm>
          <a:off x="1323975" y="7705725"/>
          <a:ext cx="5319405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es-CO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•</a:t>
          </a:r>
          <a:r>
            <a:rPr lang="es-ES" sz="12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TENDENCIA DE PRODUCCIÓN INTELECTUAL TRABAJOS</a:t>
          </a:r>
          <a:r>
            <a:rPr lang="es-ES" sz="12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 PRESENTADOS AL CIARP</a:t>
          </a:r>
          <a:endParaRPr lang="es-ES" sz="12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1521655</xdr:colOff>
      <xdr:row>3</xdr:row>
      <xdr:rowOff>57150</xdr:rowOff>
    </xdr:from>
    <xdr:ext cx="2204963" cy="311496"/>
    <xdr:sp macro="" textlink="">
      <xdr:nvSpPr>
        <xdr:cNvPr id="18" name="17 Rectángulo"/>
        <xdr:cNvSpPr/>
      </xdr:nvSpPr>
      <xdr:spPr>
        <a:xfrm>
          <a:off x="3198055" y="628650"/>
          <a:ext cx="2204963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BOLETÍN</a:t>
          </a:r>
          <a:r>
            <a:rPr lang="es-ES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ESTADÍSTICO 2011</a:t>
          </a:r>
          <a:endParaRPr lang="es-ES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1603696</xdr:colOff>
      <xdr:row>3</xdr:row>
      <xdr:rowOff>457200</xdr:rowOff>
    </xdr:from>
    <xdr:ext cx="2040880" cy="561949"/>
    <xdr:sp macro="" textlink="">
      <xdr:nvSpPr>
        <xdr:cNvPr id="19" name="18 Rectángulo"/>
        <xdr:cNvSpPr/>
      </xdr:nvSpPr>
      <xdr:spPr>
        <a:xfrm>
          <a:off x="3280096" y="1028700"/>
          <a:ext cx="2040880" cy="56194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CAPÍTULO</a:t>
          </a:r>
          <a:r>
            <a:rPr lang="es-ES" sz="3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3</a:t>
          </a:r>
          <a:endParaRPr lang="es-ES" sz="3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1446955</xdr:colOff>
      <xdr:row>6</xdr:row>
      <xdr:rowOff>19050</xdr:rowOff>
    </xdr:from>
    <xdr:ext cx="2354362" cy="405432"/>
    <xdr:sp macro="" textlink="">
      <xdr:nvSpPr>
        <xdr:cNvPr id="20" name="19 Rectángulo"/>
        <xdr:cNvSpPr/>
      </xdr:nvSpPr>
      <xdr:spPr>
        <a:xfrm>
          <a:off x="3123355" y="1771650"/>
          <a:ext cx="235436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PERSONAL DOCENTE</a:t>
          </a:r>
        </a:p>
      </xdr:txBody>
    </xdr:sp>
    <xdr:clientData/>
  </xdr:oneCellAnchor>
  <xdr:twoCellAnchor editAs="oneCell">
    <xdr:from>
      <xdr:col>0</xdr:col>
      <xdr:colOff>590550</xdr:colOff>
      <xdr:row>3</xdr:row>
      <xdr:rowOff>57150</xdr:rowOff>
    </xdr:from>
    <xdr:to>
      <xdr:col>0</xdr:col>
      <xdr:colOff>1581148</xdr:colOff>
      <xdr:row>7</xdr:row>
      <xdr:rowOff>260684</xdr:rowOff>
    </xdr:to>
    <xdr:pic>
      <xdr:nvPicPr>
        <xdr:cNvPr id="22" name="21 Imagen" descr="a color texto blanco vertical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90550" y="628650"/>
          <a:ext cx="990598" cy="15751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214570</xdr:colOff>
      <xdr:row>1</xdr:row>
      <xdr:rowOff>47625</xdr:rowOff>
    </xdr:from>
    <xdr:to>
      <xdr:col>7</xdr:col>
      <xdr:colOff>137855</xdr:colOff>
      <xdr:row>4</xdr:row>
      <xdr:rowOff>123825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5539045" y="971550"/>
          <a:ext cx="106628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15</xdr:col>
      <xdr:colOff>9524</xdr:colOff>
      <xdr:row>0</xdr:row>
      <xdr:rowOff>142875</xdr:rowOff>
    </xdr:from>
    <xdr:to>
      <xdr:col>18</xdr:col>
      <xdr:colOff>154734</xdr:colOff>
      <xdr:row>0</xdr:row>
      <xdr:rowOff>760125</xdr:rowOff>
    </xdr:to>
    <xdr:pic>
      <xdr:nvPicPr>
        <xdr:cNvPr id="10" name="9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72524" y="142875"/>
          <a:ext cx="1288210" cy="617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47625</xdr:rowOff>
    </xdr:from>
    <xdr:to>
      <xdr:col>7</xdr:col>
      <xdr:colOff>238125</xdr:colOff>
      <xdr:row>4</xdr:row>
      <xdr:rowOff>123825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3514725" y="971550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11</xdr:col>
      <xdr:colOff>592048</xdr:colOff>
      <xdr:row>0</xdr:row>
      <xdr:rowOff>142875</xdr:rowOff>
    </xdr:from>
    <xdr:to>
      <xdr:col>11</xdr:col>
      <xdr:colOff>1876424</xdr:colOff>
      <xdr:row>0</xdr:row>
      <xdr:rowOff>760125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11848" y="142875"/>
          <a:ext cx="1284376" cy="617250"/>
        </a:xfrm>
        <a:prstGeom prst="rect">
          <a:avLst/>
        </a:prstGeom>
      </xdr:spPr>
    </xdr:pic>
    <xdr:clientData/>
  </xdr:twoCellAnchor>
  <xdr:twoCellAnchor>
    <xdr:from>
      <xdr:col>0</xdr:col>
      <xdr:colOff>1533525</xdr:colOff>
      <xdr:row>6</xdr:row>
      <xdr:rowOff>123824</xdr:rowOff>
    </xdr:from>
    <xdr:to>
      <xdr:col>11</xdr:col>
      <xdr:colOff>398793</xdr:colOff>
      <xdr:row>21</xdr:row>
      <xdr:rowOff>114299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695325</xdr:colOff>
      <xdr:row>0</xdr:row>
      <xdr:rowOff>85725</xdr:rowOff>
    </xdr:from>
    <xdr:to>
      <xdr:col>8</xdr:col>
      <xdr:colOff>695325</xdr:colOff>
      <xdr:row>0</xdr:row>
      <xdr:rowOff>714375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85725"/>
          <a:ext cx="1308099" cy="62865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577851</xdr:colOff>
      <xdr:row>0</xdr:row>
      <xdr:rowOff>152400</xdr:rowOff>
    </xdr:from>
    <xdr:to>
      <xdr:col>10</xdr:col>
      <xdr:colOff>380999</xdr:colOff>
      <xdr:row>0</xdr:row>
      <xdr:rowOff>781050</xdr:rowOff>
    </xdr:to>
    <xdr:pic>
      <xdr:nvPicPr>
        <xdr:cNvPr id="8" name="7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6" y="152400"/>
          <a:ext cx="1308098" cy="628650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</xdr:row>
      <xdr:rowOff>57150</xdr:rowOff>
    </xdr:from>
    <xdr:to>
      <xdr:col>5</xdr:col>
      <xdr:colOff>600075</xdr:colOff>
      <xdr:row>4</xdr:row>
      <xdr:rowOff>133350</xdr:rowOff>
    </xdr:to>
    <xdr:sp macro="" textlink="">
      <xdr:nvSpPr>
        <xdr:cNvPr id="9" name="8 Rectángulo redondeado">
          <a:hlinkClick xmlns:r="http://schemas.openxmlformats.org/officeDocument/2006/relationships" r:id="rId2"/>
        </xdr:cNvPr>
        <xdr:cNvSpPr/>
      </xdr:nvSpPr>
      <xdr:spPr>
        <a:xfrm>
          <a:off x="4010025" y="981075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2000250</xdr:colOff>
      <xdr:row>1</xdr:row>
      <xdr:rowOff>47625</xdr:rowOff>
    </xdr:from>
    <xdr:to>
      <xdr:col>3</xdr:col>
      <xdr:colOff>133350</xdr:colOff>
      <xdr:row>4</xdr:row>
      <xdr:rowOff>123825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2676525" y="971550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209550</xdr:colOff>
      <xdr:row>0</xdr:row>
      <xdr:rowOff>152400</xdr:rowOff>
    </xdr:from>
    <xdr:to>
      <xdr:col>5</xdr:col>
      <xdr:colOff>679448</xdr:colOff>
      <xdr:row>0</xdr:row>
      <xdr:rowOff>781050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81500" y="152400"/>
          <a:ext cx="1308098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1</xdr:row>
      <xdr:rowOff>57150</xdr:rowOff>
    </xdr:from>
    <xdr:to>
      <xdr:col>2</xdr:col>
      <xdr:colOff>190500</xdr:colOff>
      <xdr:row>4</xdr:row>
      <xdr:rowOff>133350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2552700" y="981075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3</xdr:col>
      <xdr:colOff>9525</xdr:colOff>
      <xdr:row>0</xdr:row>
      <xdr:rowOff>152400</xdr:rowOff>
    </xdr:from>
    <xdr:to>
      <xdr:col>3</xdr:col>
      <xdr:colOff>1317623</xdr:colOff>
      <xdr:row>0</xdr:row>
      <xdr:rowOff>781050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62475" y="152400"/>
          <a:ext cx="1308098" cy="628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1504949</xdr:colOff>
      <xdr:row>1</xdr:row>
      <xdr:rowOff>66675</xdr:rowOff>
    </xdr:from>
    <xdr:to>
      <xdr:col>2</xdr:col>
      <xdr:colOff>571499</xdr:colOff>
      <xdr:row>4</xdr:row>
      <xdr:rowOff>142875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705224" y="990600"/>
          <a:ext cx="111442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4</xdr:col>
      <xdr:colOff>1114425</xdr:colOff>
      <xdr:row>0</xdr:row>
      <xdr:rowOff>161925</xdr:rowOff>
    </xdr:from>
    <xdr:to>
      <xdr:col>4</xdr:col>
      <xdr:colOff>2422523</xdr:colOff>
      <xdr:row>0</xdr:row>
      <xdr:rowOff>790575</xdr:rowOff>
    </xdr:to>
    <xdr:pic>
      <xdr:nvPicPr>
        <xdr:cNvPr id="5" name="4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24675" y="161925"/>
          <a:ext cx="1308098" cy="628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57150</xdr:rowOff>
    </xdr:from>
    <xdr:to>
      <xdr:col>6</xdr:col>
      <xdr:colOff>276225</xdr:colOff>
      <xdr:row>4</xdr:row>
      <xdr:rowOff>133350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4352925" y="981075"/>
          <a:ext cx="1047750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11</xdr:col>
      <xdr:colOff>1168402</xdr:colOff>
      <xdr:row>0</xdr:row>
      <xdr:rowOff>161925</xdr:rowOff>
    </xdr:from>
    <xdr:to>
      <xdr:col>11</xdr:col>
      <xdr:colOff>2476499</xdr:colOff>
      <xdr:row>0</xdr:row>
      <xdr:rowOff>790575</xdr:rowOff>
    </xdr:to>
    <xdr:pic>
      <xdr:nvPicPr>
        <xdr:cNvPr id="4" name="3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97852" y="161925"/>
          <a:ext cx="1308097" cy="628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</xdr:row>
      <xdr:rowOff>47625</xdr:rowOff>
    </xdr:from>
    <xdr:to>
      <xdr:col>4</xdr:col>
      <xdr:colOff>152400</xdr:colOff>
      <xdr:row>4</xdr:row>
      <xdr:rowOff>123825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4086225" y="971550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7</xdr:col>
      <xdr:colOff>342900</xdr:colOff>
      <xdr:row>0</xdr:row>
      <xdr:rowOff>123825</xdr:rowOff>
    </xdr:from>
    <xdr:to>
      <xdr:col>7</xdr:col>
      <xdr:colOff>1650998</xdr:colOff>
      <xdr:row>0</xdr:row>
      <xdr:rowOff>752475</xdr:rowOff>
    </xdr:to>
    <xdr:pic>
      <xdr:nvPicPr>
        <xdr:cNvPr id="3" name="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9050" y="123825"/>
          <a:ext cx="1308098" cy="628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47625</xdr:rowOff>
    </xdr:from>
    <xdr:to>
      <xdr:col>5</xdr:col>
      <xdr:colOff>38100</xdr:colOff>
      <xdr:row>4</xdr:row>
      <xdr:rowOff>123825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3810000" y="971550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6</xdr:col>
      <xdr:colOff>676275</xdr:colOff>
      <xdr:row>0</xdr:row>
      <xdr:rowOff>171450</xdr:rowOff>
    </xdr:from>
    <xdr:to>
      <xdr:col>8</xdr:col>
      <xdr:colOff>411210</xdr:colOff>
      <xdr:row>0</xdr:row>
      <xdr:rowOff>781050</xdr:rowOff>
    </xdr:to>
    <xdr:pic>
      <xdr:nvPicPr>
        <xdr:cNvPr id="7" name="6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38900" y="171450"/>
          <a:ext cx="126846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676275</xdr:colOff>
      <xdr:row>1</xdr:row>
      <xdr:rowOff>47625</xdr:rowOff>
    </xdr:from>
    <xdr:to>
      <xdr:col>5</xdr:col>
      <xdr:colOff>171450</xdr:colOff>
      <xdr:row>4</xdr:row>
      <xdr:rowOff>123825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4362450" y="1057275"/>
          <a:ext cx="1209675" cy="6477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Tabla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 Contenido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8</xdr:col>
      <xdr:colOff>104775</xdr:colOff>
      <xdr:row>0</xdr:row>
      <xdr:rowOff>228600</xdr:rowOff>
    </xdr:from>
    <xdr:to>
      <xdr:col>9</xdr:col>
      <xdr:colOff>589053</xdr:colOff>
      <xdr:row>0</xdr:row>
      <xdr:rowOff>845850</xdr:rowOff>
    </xdr:to>
    <xdr:pic>
      <xdr:nvPicPr>
        <xdr:cNvPr id="6" name="5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58175" y="228600"/>
          <a:ext cx="1284378" cy="61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1" width="25.140625" style="77" customWidth="1"/>
    <col min="2" max="2" width="81" style="77" customWidth="1"/>
    <col min="3" max="3" width="26.5703125" style="77" customWidth="1"/>
    <col min="4" max="16384" width="11.42578125" style="77" hidden="1"/>
  </cols>
  <sheetData>
    <row r="1" spans="2:3" x14ac:dyDescent="0.25"/>
    <row r="2" spans="2:3" x14ac:dyDescent="0.25">
      <c r="B2" s="78"/>
    </row>
    <row r="3" spans="2:3" x14ac:dyDescent="0.25"/>
    <row r="4" spans="2:3" ht="46.5" x14ac:dyDescent="0.7">
      <c r="B4" s="79"/>
    </row>
    <row r="5" spans="2:3" x14ac:dyDescent="0.25">
      <c r="B5" s="78"/>
    </row>
    <row r="6" spans="2:3" ht="31.5" x14ac:dyDescent="0.5">
      <c r="B6" s="80"/>
    </row>
    <row r="7" spans="2:3" x14ac:dyDescent="0.25">
      <c r="B7" s="78"/>
    </row>
    <row r="8" spans="2:3" ht="21" x14ac:dyDescent="0.35">
      <c r="B8" s="81"/>
    </row>
    <row r="9" spans="2:3" x14ac:dyDescent="0.25"/>
    <row r="10" spans="2:3" x14ac:dyDescent="0.25"/>
    <row r="11" spans="2:3" x14ac:dyDescent="0.25"/>
    <row r="12" spans="2:3" x14ac:dyDescent="0.25"/>
    <row r="13" spans="2:3" s="82" customFormat="1" x14ac:dyDescent="0.25">
      <c r="C13" s="77"/>
    </row>
    <row r="14" spans="2:3" x14ac:dyDescent="0.25"/>
    <row r="15" spans="2:3" s="82" customFormat="1" x14ac:dyDescent="0.25">
      <c r="C15" s="77"/>
    </row>
    <row r="16" spans="2:3" x14ac:dyDescent="0.25"/>
    <row r="17" spans="3:3" s="82" customFormat="1" x14ac:dyDescent="0.25">
      <c r="C17" s="77"/>
    </row>
    <row r="18" spans="3:3" x14ac:dyDescent="0.25"/>
    <row r="19" spans="3:3" s="82" customFormat="1" x14ac:dyDescent="0.25">
      <c r="C19" s="77"/>
    </row>
    <row r="20" spans="3:3" x14ac:dyDescent="0.25"/>
    <row r="21" spans="3:3" x14ac:dyDescent="0.25"/>
    <row r="22" spans="3:3" x14ac:dyDescent="0.25"/>
    <row r="23" spans="3:3" x14ac:dyDescent="0.25"/>
    <row r="24" spans="3:3" x14ac:dyDescent="0.25"/>
    <row r="25" spans="3:3" x14ac:dyDescent="0.25"/>
    <row r="26" spans="3:3" x14ac:dyDescent="0.25"/>
    <row r="27" spans="3:3" x14ac:dyDescent="0.25"/>
    <row r="28" spans="3:3" x14ac:dyDescent="0.25"/>
    <row r="29" spans="3:3" x14ac:dyDescent="0.25"/>
    <row r="30" spans="3:3" x14ac:dyDescent="0.25"/>
    <row r="31" spans="3:3" x14ac:dyDescent="0.25"/>
    <row r="32" spans="3: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2:2" hidden="1" x14ac:dyDescent="0.25"/>
    <row r="50" spans="2:2" hidden="1" x14ac:dyDescent="0.25"/>
    <row r="51" spans="2:2" hidden="1" x14ac:dyDescent="0.25"/>
    <row r="52" spans="2:2" hidden="1" x14ac:dyDescent="0.25"/>
    <row r="53" spans="2:2" hidden="1" x14ac:dyDescent="0.25"/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>
      <c r="B60" s="83"/>
    </row>
    <row r="61" spans="2:2" hidden="1" x14ac:dyDescent="0.25"/>
    <row r="62" spans="2:2" hidden="1" x14ac:dyDescent="0.25">
      <c r="B62" s="83"/>
    </row>
    <row r="63" spans="2:2" hidden="1" x14ac:dyDescent="0.25"/>
    <row r="64" spans="2:2" hidden="1" x14ac:dyDescent="0.25">
      <c r="B64" s="83"/>
    </row>
    <row r="65" spans="2:2" hidden="1" x14ac:dyDescent="0.25"/>
    <row r="66" spans="2:2" hidden="1" x14ac:dyDescent="0.25">
      <c r="B66" s="83"/>
    </row>
    <row r="67" spans="2:2" hidden="1" x14ac:dyDescent="0.25"/>
    <row r="68" spans="2:2" hidden="1" x14ac:dyDescent="0.25">
      <c r="B68" s="83"/>
    </row>
    <row r="69" spans="2:2" hidden="1" x14ac:dyDescent="0.25"/>
    <row r="70" spans="2:2" hidden="1" x14ac:dyDescent="0.25">
      <c r="B70" s="83"/>
    </row>
    <row r="71" spans="2:2" hidden="1" x14ac:dyDescent="0.25"/>
    <row r="72" spans="2:2" hidden="1" x14ac:dyDescent="0.25">
      <c r="B72" s="83"/>
    </row>
    <row r="73" spans="2:2" hidden="1" x14ac:dyDescent="0.25"/>
    <row r="74" spans="2:2" hidden="1" x14ac:dyDescent="0.25">
      <c r="B74" s="83"/>
    </row>
    <row r="75" spans="2:2" hidden="1" x14ac:dyDescent="0.25"/>
    <row r="76" spans="2:2" hidden="1" x14ac:dyDescent="0.25">
      <c r="B76" s="83"/>
    </row>
    <row r="77" spans="2:2" hidden="1" x14ac:dyDescent="0.25"/>
    <row r="78" spans="2:2" hidden="1" x14ac:dyDescent="0.25">
      <c r="B78" s="83"/>
    </row>
    <row r="79" spans="2:2" hidden="1" x14ac:dyDescent="0.25"/>
    <row r="80" spans="2:2" hidden="1" x14ac:dyDescent="0.25">
      <c r="B80" s="83"/>
    </row>
    <row r="81" spans="2:2" hidden="1" x14ac:dyDescent="0.25"/>
    <row r="82" spans="2:2" hidden="1" x14ac:dyDescent="0.25">
      <c r="B82" s="83"/>
    </row>
  </sheetData>
  <sheetProtection password="CD78" sheet="1" objects="1" scenarios="1"/>
  <pageMargins left="0.7" right="0.7" top="0.75" bottom="0.75" header="0.3" footer="0.3"/>
  <pageSetup paperSize="9" orientation="portrait" horizontalDpi="200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95"/>
  <sheetViews>
    <sheetView showGridLines="0" showZeros="0" zoomScaleNormal="10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0.7109375" style="9" customWidth="1"/>
    <col min="2" max="2" width="23.7109375" style="9" customWidth="1"/>
    <col min="3" max="3" width="39.7109375" style="9" customWidth="1"/>
    <col min="4" max="19" width="5.7109375" style="9" customWidth="1"/>
    <col min="20" max="20" width="6.7109375" style="9" customWidth="1"/>
    <col min="21" max="21" width="10.7109375" style="9" customWidth="1"/>
    <col min="22" max="24" width="0" style="9" hidden="1" customWidth="1"/>
    <col min="25" max="16384" width="11.42578125" style="9" hidden="1"/>
  </cols>
  <sheetData>
    <row r="1" spans="1:21" customFormat="1" ht="72.75" customHeight="1" x14ac:dyDescent="0.25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55" customFormat="1" ht="15" x14ac:dyDescent="0.25"/>
    <row r="3" spans="1:21" s="55" customFormat="1" ht="15" x14ac:dyDescent="0.25"/>
    <row r="4" spans="1:21" s="55" customFormat="1" ht="15" x14ac:dyDescent="0.25"/>
    <row r="5" spans="1:21" s="55" customFormat="1" ht="15" x14ac:dyDescent="0.25"/>
    <row r="6" spans="1:21" x14ac:dyDescent="0.25"/>
    <row r="7" spans="1:21" x14ac:dyDescent="0.25">
      <c r="C7" s="122" t="s">
        <v>62</v>
      </c>
      <c r="D7" s="122"/>
      <c r="E7" s="122"/>
      <c r="F7" s="122"/>
      <c r="G7" s="122"/>
      <c r="H7" s="122"/>
      <c r="I7" s="122"/>
      <c r="J7" s="122"/>
      <c r="K7" s="122"/>
      <c r="L7" s="122"/>
    </row>
    <row r="8" spans="1:21" ht="12.75" customHeight="1" x14ac:dyDescent="0.25">
      <c r="C8" s="147" t="s">
        <v>63</v>
      </c>
      <c r="D8" s="147"/>
      <c r="E8" s="147"/>
      <c r="F8" s="147"/>
      <c r="G8" s="147"/>
      <c r="H8" s="147"/>
      <c r="I8" s="147"/>
      <c r="J8" s="147"/>
      <c r="K8" s="147"/>
      <c r="L8" s="107" t="s">
        <v>22</v>
      </c>
    </row>
    <row r="9" spans="1:21" ht="12.75" customHeight="1" x14ac:dyDescent="0.25">
      <c r="C9" s="147" t="s">
        <v>64</v>
      </c>
      <c r="D9" s="147"/>
      <c r="E9" s="147"/>
      <c r="F9" s="147"/>
      <c r="G9" s="147"/>
      <c r="H9" s="147"/>
      <c r="I9" s="147"/>
      <c r="J9" s="147"/>
      <c r="K9" s="147"/>
      <c r="L9" s="107" t="s">
        <v>23</v>
      </c>
    </row>
    <row r="10" spans="1:21" ht="12.75" customHeight="1" x14ac:dyDescent="0.25">
      <c r="C10" s="147" t="s">
        <v>65</v>
      </c>
      <c r="D10" s="147"/>
      <c r="E10" s="147"/>
      <c r="F10" s="147"/>
      <c r="G10" s="147"/>
      <c r="H10" s="147"/>
      <c r="I10" s="147"/>
      <c r="J10" s="147"/>
      <c r="K10" s="147"/>
      <c r="L10" s="107" t="s">
        <v>24</v>
      </c>
    </row>
    <row r="11" spans="1:21" ht="12.75" customHeight="1" x14ac:dyDescent="0.25">
      <c r="C11" s="147" t="s">
        <v>66</v>
      </c>
      <c r="D11" s="147"/>
      <c r="E11" s="147"/>
      <c r="F11" s="147"/>
      <c r="G11" s="147"/>
      <c r="H11" s="147"/>
      <c r="I11" s="147"/>
      <c r="J11" s="147"/>
      <c r="K11" s="147"/>
      <c r="L11" s="107" t="s">
        <v>25</v>
      </c>
    </row>
    <row r="12" spans="1:21" ht="12.75" customHeight="1" x14ac:dyDescent="0.25">
      <c r="C12" s="147" t="s">
        <v>67</v>
      </c>
      <c r="D12" s="147"/>
      <c r="E12" s="147"/>
      <c r="F12" s="147"/>
      <c r="G12" s="147"/>
      <c r="H12" s="147"/>
      <c r="I12" s="147"/>
      <c r="J12" s="147"/>
      <c r="K12" s="147"/>
      <c r="L12" s="107" t="s">
        <v>26</v>
      </c>
    </row>
    <row r="13" spans="1:21" ht="12.75" customHeight="1" x14ac:dyDescent="0.25">
      <c r="C13" s="147" t="s">
        <v>68</v>
      </c>
      <c r="D13" s="147"/>
      <c r="E13" s="147"/>
      <c r="F13" s="147"/>
      <c r="G13" s="147"/>
      <c r="H13" s="147"/>
      <c r="I13" s="147"/>
      <c r="J13" s="147"/>
      <c r="K13" s="147"/>
      <c r="L13" s="107" t="s">
        <v>27</v>
      </c>
    </row>
    <row r="14" spans="1:21" x14ac:dyDescent="0.25">
      <c r="C14" s="147" t="s">
        <v>69</v>
      </c>
      <c r="D14" s="147"/>
      <c r="E14" s="147"/>
      <c r="F14" s="147"/>
      <c r="G14" s="147"/>
      <c r="H14" s="147"/>
      <c r="I14" s="147"/>
      <c r="J14" s="147"/>
      <c r="K14" s="147"/>
      <c r="L14" s="107" t="s">
        <v>28</v>
      </c>
    </row>
    <row r="15" spans="1:21" x14ac:dyDescent="0.25">
      <c r="C15" s="147" t="s">
        <v>70</v>
      </c>
      <c r="D15" s="147"/>
      <c r="E15" s="147"/>
      <c r="F15" s="147"/>
      <c r="G15" s="147"/>
      <c r="H15" s="147"/>
      <c r="I15" s="147"/>
      <c r="J15" s="147"/>
      <c r="K15" s="147"/>
      <c r="L15" s="107" t="s">
        <v>29</v>
      </c>
    </row>
    <row r="16" spans="1:21" x14ac:dyDescent="0.25">
      <c r="C16" s="147" t="s">
        <v>71</v>
      </c>
      <c r="D16" s="147"/>
      <c r="E16" s="147"/>
      <c r="F16" s="147"/>
      <c r="G16" s="147"/>
      <c r="H16" s="147"/>
      <c r="I16" s="147"/>
      <c r="J16" s="147"/>
      <c r="K16" s="147"/>
      <c r="L16" s="107" t="s">
        <v>30</v>
      </c>
    </row>
    <row r="17" spans="2:20" x14ac:dyDescent="0.25">
      <c r="C17" s="147" t="s">
        <v>125</v>
      </c>
      <c r="D17" s="147"/>
      <c r="E17" s="147"/>
      <c r="F17" s="147"/>
      <c r="G17" s="147"/>
      <c r="H17" s="147"/>
      <c r="I17" s="147"/>
      <c r="J17" s="147"/>
      <c r="K17" s="147"/>
      <c r="L17" s="107" t="s">
        <v>102</v>
      </c>
    </row>
    <row r="18" spans="2:20" x14ac:dyDescent="0.25">
      <c r="C18" s="147" t="s">
        <v>126</v>
      </c>
      <c r="D18" s="147"/>
      <c r="E18" s="147"/>
      <c r="F18" s="147"/>
      <c r="G18" s="147"/>
      <c r="H18" s="147"/>
      <c r="I18" s="147"/>
      <c r="J18" s="147"/>
      <c r="K18" s="147"/>
      <c r="L18" s="107" t="s">
        <v>103</v>
      </c>
    </row>
    <row r="19" spans="2:20" x14ac:dyDescent="0.25">
      <c r="C19" s="147" t="s">
        <v>73</v>
      </c>
      <c r="D19" s="147"/>
      <c r="E19" s="147"/>
      <c r="F19" s="147"/>
      <c r="G19" s="147"/>
      <c r="H19" s="147"/>
      <c r="I19" s="147"/>
      <c r="J19" s="147"/>
      <c r="K19" s="147"/>
      <c r="L19" s="115" t="s">
        <v>31</v>
      </c>
    </row>
    <row r="20" spans="2:20" ht="23.25" customHeight="1" x14ac:dyDescent="0.25">
      <c r="C20" s="147" t="s">
        <v>121</v>
      </c>
      <c r="D20" s="147"/>
      <c r="E20" s="147"/>
      <c r="F20" s="147"/>
      <c r="G20" s="147"/>
      <c r="H20" s="147"/>
      <c r="I20" s="147"/>
      <c r="J20" s="147"/>
      <c r="K20" s="147"/>
      <c r="L20" s="115" t="s">
        <v>114</v>
      </c>
    </row>
    <row r="21" spans="2:20" ht="12.75" customHeight="1" x14ac:dyDescent="0.25">
      <c r="C21" s="147" t="s">
        <v>123</v>
      </c>
      <c r="D21" s="147"/>
      <c r="E21" s="147"/>
      <c r="F21" s="147"/>
      <c r="G21" s="147"/>
      <c r="H21" s="147"/>
      <c r="I21" s="147"/>
      <c r="J21" s="147"/>
      <c r="K21" s="147"/>
      <c r="L21" s="115" t="s">
        <v>115</v>
      </c>
    </row>
    <row r="22" spans="2:20" x14ac:dyDescent="0.25">
      <c r="C22" s="147" t="s">
        <v>124</v>
      </c>
      <c r="D22" s="147"/>
      <c r="E22" s="147"/>
      <c r="F22" s="147"/>
      <c r="G22" s="147"/>
      <c r="H22" s="147"/>
      <c r="I22" s="147"/>
      <c r="J22" s="147"/>
      <c r="K22" s="147"/>
      <c r="L22" s="115" t="s">
        <v>116</v>
      </c>
    </row>
    <row r="23" spans="2:20" x14ac:dyDescent="0.25">
      <c r="C23" s="147" t="s">
        <v>122</v>
      </c>
      <c r="D23" s="147"/>
      <c r="E23" s="147"/>
      <c r="F23" s="147"/>
      <c r="G23" s="147"/>
      <c r="H23" s="147"/>
      <c r="I23" s="147"/>
      <c r="J23" s="147"/>
      <c r="K23" s="147"/>
      <c r="L23" s="107" t="s">
        <v>117</v>
      </c>
    </row>
    <row r="24" spans="2:20" x14ac:dyDescent="0.25">
      <c r="C24" s="147" t="s">
        <v>72</v>
      </c>
      <c r="D24" s="147"/>
      <c r="E24" s="147"/>
      <c r="F24" s="147"/>
      <c r="G24" s="147"/>
      <c r="H24" s="147"/>
      <c r="I24" s="147"/>
      <c r="J24" s="147"/>
      <c r="K24" s="147"/>
      <c r="L24" s="107" t="s">
        <v>32</v>
      </c>
    </row>
    <row r="25" spans="2:20" x14ac:dyDescent="0.25"/>
    <row r="26" spans="2:20" x14ac:dyDescent="0.25"/>
    <row r="27" spans="2:20" s="34" customFormat="1" ht="15.75" x14ac:dyDescent="0.25">
      <c r="B27" s="131" t="s">
        <v>157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06"/>
      <c r="S27" s="106"/>
      <c r="T27" s="106"/>
    </row>
    <row r="28" spans="2:20" x14ac:dyDescent="0.25"/>
    <row r="29" spans="2:20" x14ac:dyDescent="0.25">
      <c r="B29" s="109" t="s">
        <v>0</v>
      </c>
      <c r="C29" s="109" t="s">
        <v>21</v>
      </c>
      <c r="D29" s="109" t="s">
        <v>22</v>
      </c>
      <c r="E29" s="109" t="s">
        <v>23</v>
      </c>
      <c r="F29" s="109" t="s">
        <v>24</v>
      </c>
      <c r="G29" s="109" t="s">
        <v>25</v>
      </c>
      <c r="H29" s="109" t="s">
        <v>26</v>
      </c>
      <c r="I29" s="109" t="s">
        <v>27</v>
      </c>
      <c r="J29" s="109" t="s">
        <v>28</v>
      </c>
      <c r="K29" s="109" t="s">
        <v>29</v>
      </c>
      <c r="L29" s="109" t="s">
        <v>30</v>
      </c>
      <c r="M29" s="109" t="s">
        <v>102</v>
      </c>
      <c r="N29" s="109" t="s">
        <v>103</v>
      </c>
      <c r="O29" s="109" t="s">
        <v>117</v>
      </c>
      <c r="P29" s="109" t="s">
        <v>32</v>
      </c>
      <c r="Q29" s="109" t="s">
        <v>8</v>
      </c>
    </row>
    <row r="30" spans="2:20" x14ac:dyDescent="0.25">
      <c r="B30" s="145" t="s">
        <v>1</v>
      </c>
      <c r="C30" s="108" t="s">
        <v>141</v>
      </c>
      <c r="D30" s="76"/>
      <c r="E30" s="76"/>
      <c r="F30" s="76"/>
      <c r="G30" s="76"/>
      <c r="H30" s="76"/>
      <c r="I30" s="76"/>
      <c r="J30" s="76"/>
      <c r="K30" s="76"/>
      <c r="L30" s="76">
        <v>1</v>
      </c>
      <c r="M30" s="76"/>
      <c r="N30" s="76"/>
      <c r="O30" s="76"/>
      <c r="P30" s="76"/>
      <c r="Q30" s="112">
        <f>SUM(D30:P30)</f>
        <v>1</v>
      </c>
      <c r="R30" s="113"/>
      <c r="S30" s="113"/>
      <c r="T30" s="113"/>
    </row>
    <row r="31" spans="2:20" x14ac:dyDescent="0.25">
      <c r="B31" s="146"/>
      <c r="C31" s="108" t="s">
        <v>142</v>
      </c>
      <c r="D31" s="76"/>
      <c r="E31" s="76"/>
      <c r="F31" s="76"/>
      <c r="G31" s="76">
        <v>1</v>
      </c>
      <c r="H31" s="76"/>
      <c r="I31" s="76"/>
      <c r="J31" s="76">
        <v>1</v>
      </c>
      <c r="K31" s="76"/>
      <c r="L31" s="76"/>
      <c r="M31" s="76"/>
      <c r="N31" s="76"/>
      <c r="O31" s="76"/>
      <c r="P31" s="76"/>
      <c r="Q31" s="112">
        <f t="shared" ref="Q31:Q42" si="0">SUM(D31:P31)</f>
        <v>2</v>
      </c>
      <c r="R31" s="113"/>
      <c r="S31" s="113"/>
      <c r="T31" s="113"/>
    </row>
    <row r="32" spans="2:20" x14ac:dyDescent="0.25">
      <c r="B32" s="5" t="s">
        <v>2</v>
      </c>
      <c r="C32" s="108" t="s">
        <v>143</v>
      </c>
      <c r="D32" s="76">
        <v>2</v>
      </c>
      <c r="E32" s="76">
        <v>1</v>
      </c>
      <c r="F32" s="76">
        <v>1</v>
      </c>
      <c r="G32" s="76">
        <v>7</v>
      </c>
      <c r="H32" s="76"/>
      <c r="I32" s="76"/>
      <c r="J32" s="76">
        <v>3</v>
      </c>
      <c r="K32" s="76"/>
      <c r="L32" s="76"/>
      <c r="M32" s="76"/>
      <c r="N32" s="76"/>
      <c r="O32" s="76"/>
      <c r="P32" s="76"/>
      <c r="Q32" s="112">
        <f t="shared" si="0"/>
        <v>14</v>
      </c>
      <c r="R32" s="113"/>
      <c r="S32" s="113"/>
      <c r="T32" s="113"/>
    </row>
    <row r="33" spans="2:20" x14ac:dyDescent="0.25">
      <c r="B33" s="145" t="s">
        <v>3</v>
      </c>
      <c r="C33" s="108" t="s">
        <v>145</v>
      </c>
      <c r="D33" s="76"/>
      <c r="E33" s="76"/>
      <c r="F33" s="76"/>
      <c r="G33" s="76">
        <v>1</v>
      </c>
      <c r="H33" s="76"/>
      <c r="I33" s="76"/>
      <c r="J33" s="76"/>
      <c r="K33" s="76"/>
      <c r="L33" s="76"/>
      <c r="M33" s="76"/>
      <c r="N33" s="76"/>
      <c r="O33" s="76"/>
      <c r="P33" s="76">
        <v>1</v>
      </c>
      <c r="Q33" s="112">
        <f t="shared" si="0"/>
        <v>2</v>
      </c>
      <c r="R33" s="113"/>
      <c r="S33" s="113"/>
      <c r="T33" s="113"/>
    </row>
    <row r="34" spans="2:20" x14ac:dyDescent="0.25">
      <c r="B34" s="146"/>
      <c r="C34" s="108" t="s">
        <v>144</v>
      </c>
      <c r="D34" s="76">
        <v>1</v>
      </c>
      <c r="E34" s="76"/>
      <c r="F34" s="76">
        <v>5</v>
      </c>
      <c r="G34" s="76">
        <v>24</v>
      </c>
      <c r="H34" s="76"/>
      <c r="I34" s="76">
        <v>1</v>
      </c>
      <c r="J34" s="76"/>
      <c r="K34" s="76">
        <v>1</v>
      </c>
      <c r="L34" s="76"/>
      <c r="M34" s="76"/>
      <c r="N34" s="76"/>
      <c r="O34" s="76"/>
      <c r="P34" s="76">
        <v>1</v>
      </c>
      <c r="Q34" s="112">
        <f t="shared" si="0"/>
        <v>33</v>
      </c>
      <c r="R34" s="113"/>
      <c r="S34" s="113"/>
      <c r="T34" s="113"/>
    </row>
    <row r="35" spans="2:20" x14ac:dyDescent="0.25">
      <c r="B35" s="146"/>
      <c r="C35" s="108" t="s">
        <v>49</v>
      </c>
      <c r="D35" s="76"/>
      <c r="E35" s="76">
        <v>2</v>
      </c>
      <c r="F35" s="76">
        <v>1</v>
      </c>
      <c r="G35" s="76">
        <v>30</v>
      </c>
      <c r="H35" s="76"/>
      <c r="I35" s="76"/>
      <c r="J35" s="76">
        <v>2</v>
      </c>
      <c r="K35" s="76">
        <v>1</v>
      </c>
      <c r="L35" s="76"/>
      <c r="M35" s="76"/>
      <c r="N35" s="76"/>
      <c r="O35" s="76"/>
      <c r="P35" s="76"/>
      <c r="Q35" s="112">
        <f t="shared" si="0"/>
        <v>36</v>
      </c>
      <c r="R35" s="113"/>
      <c r="S35" s="113"/>
      <c r="T35" s="113"/>
    </row>
    <row r="36" spans="2:20" x14ac:dyDescent="0.25">
      <c r="B36" s="145" t="s">
        <v>4</v>
      </c>
      <c r="C36" s="108" t="s">
        <v>147</v>
      </c>
      <c r="D36" s="76"/>
      <c r="E36" s="76"/>
      <c r="F36" s="76">
        <v>2</v>
      </c>
      <c r="G36" s="76"/>
      <c r="H36" s="76"/>
      <c r="I36" s="76"/>
      <c r="J36" s="76">
        <v>1</v>
      </c>
      <c r="K36" s="76"/>
      <c r="L36" s="76"/>
      <c r="M36" s="76"/>
      <c r="N36" s="76">
        <v>1</v>
      </c>
      <c r="O36" s="76"/>
      <c r="P36" s="76"/>
      <c r="Q36" s="112">
        <f t="shared" si="0"/>
        <v>4</v>
      </c>
      <c r="R36" s="113"/>
      <c r="S36" s="113"/>
      <c r="T36" s="113"/>
    </row>
    <row r="37" spans="2:20" x14ac:dyDescent="0.25">
      <c r="B37" s="146"/>
      <c r="C37" s="108" t="s">
        <v>148</v>
      </c>
      <c r="D37" s="76"/>
      <c r="E37" s="76"/>
      <c r="F37" s="76"/>
      <c r="G37" s="76">
        <v>1</v>
      </c>
      <c r="H37" s="76"/>
      <c r="I37" s="76"/>
      <c r="J37" s="76"/>
      <c r="K37" s="76"/>
      <c r="L37" s="76"/>
      <c r="M37" s="76"/>
      <c r="N37" s="76"/>
      <c r="O37" s="76"/>
      <c r="P37" s="76"/>
      <c r="Q37" s="112">
        <f t="shared" si="0"/>
        <v>1</v>
      </c>
      <c r="R37" s="113"/>
      <c r="S37" s="113"/>
      <c r="T37" s="113"/>
    </row>
    <row r="38" spans="2:20" x14ac:dyDescent="0.25">
      <c r="B38" s="146"/>
      <c r="C38" s="108" t="s">
        <v>146</v>
      </c>
      <c r="D38" s="76"/>
      <c r="E38" s="76"/>
      <c r="F38" s="76"/>
      <c r="G38" s="76">
        <v>1</v>
      </c>
      <c r="H38" s="76"/>
      <c r="I38" s="76"/>
      <c r="J38" s="76">
        <v>2</v>
      </c>
      <c r="K38" s="76">
        <v>6</v>
      </c>
      <c r="L38" s="76">
        <v>1</v>
      </c>
      <c r="M38" s="76"/>
      <c r="N38" s="76"/>
      <c r="O38" s="76"/>
      <c r="P38" s="76"/>
      <c r="Q38" s="112">
        <f t="shared" si="0"/>
        <v>10</v>
      </c>
      <c r="R38" s="113"/>
      <c r="S38" s="113"/>
      <c r="T38" s="113"/>
    </row>
    <row r="39" spans="2:20" x14ac:dyDescent="0.25">
      <c r="B39" s="145" t="s">
        <v>18</v>
      </c>
      <c r="C39" s="108" t="s">
        <v>162</v>
      </c>
      <c r="D39" s="76">
        <v>3</v>
      </c>
      <c r="E39" s="76">
        <v>4</v>
      </c>
      <c r="F39" s="76"/>
      <c r="G39" s="76">
        <v>1</v>
      </c>
      <c r="H39" s="76">
        <v>1</v>
      </c>
      <c r="I39" s="76">
        <v>2</v>
      </c>
      <c r="J39" s="76"/>
      <c r="K39" s="76"/>
      <c r="L39" s="76"/>
      <c r="M39" s="76">
        <v>2</v>
      </c>
      <c r="N39" s="76"/>
      <c r="O39" s="76"/>
      <c r="P39" s="76"/>
      <c r="Q39" s="112">
        <f t="shared" si="0"/>
        <v>13</v>
      </c>
      <c r="R39" s="113"/>
      <c r="S39" s="113"/>
      <c r="T39" s="113"/>
    </row>
    <row r="40" spans="2:20" x14ac:dyDescent="0.25">
      <c r="B40" s="146"/>
      <c r="C40" s="108" t="s">
        <v>149</v>
      </c>
      <c r="D40" s="76">
        <v>1</v>
      </c>
      <c r="E40" s="76">
        <v>2</v>
      </c>
      <c r="F40" s="76"/>
      <c r="G40" s="76">
        <v>3</v>
      </c>
      <c r="H40" s="76">
        <v>1</v>
      </c>
      <c r="I40" s="76">
        <v>3</v>
      </c>
      <c r="J40" s="76"/>
      <c r="K40" s="76"/>
      <c r="L40" s="76"/>
      <c r="M40" s="76"/>
      <c r="N40" s="76">
        <v>1</v>
      </c>
      <c r="O40" s="76"/>
      <c r="P40" s="76"/>
      <c r="Q40" s="112">
        <f t="shared" si="0"/>
        <v>11</v>
      </c>
      <c r="R40" s="113"/>
      <c r="S40" s="113"/>
      <c r="T40" s="113"/>
    </row>
    <row r="41" spans="2:20" x14ac:dyDescent="0.25">
      <c r="B41" s="146"/>
      <c r="C41" s="108" t="s">
        <v>151</v>
      </c>
      <c r="D41" s="76"/>
      <c r="E41" s="76">
        <v>2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112">
        <f t="shared" si="0"/>
        <v>2</v>
      </c>
      <c r="R41" s="113"/>
      <c r="S41" s="113"/>
      <c r="T41" s="113"/>
    </row>
    <row r="42" spans="2:20" x14ac:dyDescent="0.25">
      <c r="B42" s="146"/>
      <c r="C42" s="108" t="s">
        <v>150</v>
      </c>
      <c r="D42" s="76">
        <v>1</v>
      </c>
      <c r="E42" s="76"/>
      <c r="F42" s="76"/>
      <c r="G42" s="76"/>
      <c r="H42" s="76"/>
      <c r="I42" s="76"/>
      <c r="J42" s="76"/>
      <c r="K42" s="76">
        <v>1</v>
      </c>
      <c r="L42" s="76"/>
      <c r="M42" s="76"/>
      <c r="N42" s="76"/>
      <c r="O42" s="76"/>
      <c r="P42" s="76"/>
      <c r="Q42" s="112">
        <f t="shared" si="0"/>
        <v>2</v>
      </c>
      <c r="R42" s="113"/>
      <c r="S42" s="113"/>
      <c r="T42" s="113"/>
    </row>
    <row r="43" spans="2:20" x14ac:dyDescent="0.25">
      <c r="B43" s="5" t="s">
        <v>19</v>
      </c>
      <c r="C43" s="108" t="s">
        <v>19</v>
      </c>
      <c r="D43" s="76"/>
      <c r="E43" s="76"/>
      <c r="F43" s="76"/>
      <c r="G43" s="76">
        <v>39</v>
      </c>
      <c r="H43" s="76"/>
      <c r="I43" s="76"/>
      <c r="J43" s="76">
        <v>3</v>
      </c>
      <c r="K43" s="76">
        <v>3</v>
      </c>
      <c r="L43" s="76">
        <v>1</v>
      </c>
      <c r="M43" s="76">
        <v>1</v>
      </c>
      <c r="N43" s="76"/>
      <c r="O43" s="76"/>
      <c r="P43" s="76">
        <v>1</v>
      </c>
      <c r="Q43" s="112">
        <f t="shared" ref="Q43:Q53" si="1">SUM(D43:P43)</f>
        <v>48</v>
      </c>
      <c r="R43" s="113"/>
      <c r="S43" s="113"/>
      <c r="T43" s="113"/>
    </row>
    <row r="44" spans="2:20" x14ac:dyDescent="0.25">
      <c r="B44" s="5" t="s">
        <v>5</v>
      </c>
      <c r="C44" s="108" t="s">
        <v>5</v>
      </c>
      <c r="D44" s="76">
        <v>9</v>
      </c>
      <c r="E44" s="76">
        <v>2</v>
      </c>
      <c r="F44" s="76">
        <v>1</v>
      </c>
      <c r="G44" s="76">
        <v>16</v>
      </c>
      <c r="H44" s="76"/>
      <c r="I44" s="76"/>
      <c r="J44" s="76"/>
      <c r="K44" s="76"/>
      <c r="L44" s="76"/>
      <c r="M44" s="76"/>
      <c r="N44" s="76"/>
      <c r="O44" s="76"/>
      <c r="P44" s="76"/>
      <c r="Q44" s="112">
        <f t="shared" si="1"/>
        <v>28</v>
      </c>
      <c r="R44" s="113"/>
      <c r="S44" s="113"/>
      <c r="T44" s="113"/>
    </row>
    <row r="45" spans="2:20" x14ac:dyDescent="0.25">
      <c r="B45" s="145" t="s">
        <v>6</v>
      </c>
      <c r="C45" s="108" t="s">
        <v>153</v>
      </c>
      <c r="D45" s="76">
        <v>9</v>
      </c>
      <c r="E45" s="76">
        <v>3</v>
      </c>
      <c r="F45" s="76">
        <v>9</v>
      </c>
      <c r="G45" s="76">
        <v>24</v>
      </c>
      <c r="H45" s="76"/>
      <c r="I45" s="76"/>
      <c r="J45" s="76">
        <v>1</v>
      </c>
      <c r="K45" s="76"/>
      <c r="L45" s="76"/>
      <c r="M45" s="76"/>
      <c r="N45" s="76"/>
      <c r="O45" s="76"/>
      <c r="P45" s="76">
        <v>2</v>
      </c>
      <c r="Q45" s="112">
        <f t="shared" si="1"/>
        <v>48</v>
      </c>
      <c r="R45" s="113"/>
      <c r="S45" s="113"/>
      <c r="T45" s="113"/>
    </row>
    <row r="46" spans="2:20" ht="12.75" customHeight="1" x14ac:dyDescent="0.25">
      <c r="B46" s="146"/>
      <c r="C46" s="108" t="s">
        <v>152</v>
      </c>
      <c r="D46" s="76"/>
      <c r="E46" s="76"/>
      <c r="F46" s="76"/>
      <c r="G46" s="76">
        <v>11</v>
      </c>
      <c r="H46" s="76"/>
      <c r="I46" s="76"/>
      <c r="J46" s="76"/>
      <c r="K46" s="76"/>
      <c r="L46" s="76"/>
      <c r="M46" s="76"/>
      <c r="N46" s="76"/>
      <c r="O46" s="76"/>
      <c r="P46" s="76"/>
      <c r="Q46" s="112">
        <f t="shared" si="1"/>
        <v>11</v>
      </c>
      <c r="R46" s="113"/>
      <c r="S46" s="113"/>
      <c r="T46" s="113"/>
    </row>
    <row r="47" spans="2:20" x14ac:dyDescent="0.25">
      <c r="B47" s="146"/>
      <c r="C47" s="108" t="s">
        <v>154</v>
      </c>
      <c r="D47" s="76"/>
      <c r="E47" s="76"/>
      <c r="F47" s="76"/>
      <c r="G47" s="76">
        <v>1</v>
      </c>
      <c r="H47" s="76"/>
      <c r="I47" s="76"/>
      <c r="J47" s="76"/>
      <c r="K47" s="76"/>
      <c r="L47" s="76"/>
      <c r="M47" s="76"/>
      <c r="N47" s="76"/>
      <c r="O47" s="76"/>
      <c r="P47" s="76"/>
      <c r="Q47" s="112">
        <f t="shared" si="1"/>
        <v>1</v>
      </c>
      <c r="R47" s="113"/>
      <c r="S47" s="113"/>
      <c r="T47" s="113"/>
    </row>
    <row r="48" spans="2:20" x14ac:dyDescent="0.25">
      <c r="B48" s="145" t="s">
        <v>127</v>
      </c>
      <c r="C48" s="108" t="s">
        <v>118</v>
      </c>
      <c r="D48" s="76"/>
      <c r="E48" s="76">
        <v>1</v>
      </c>
      <c r="F48" s="76"/>
      <c r="G48" s="76">
        <v>3</v>
      </c>
      <c r="H48" s="76"/>
      <c r="I48" s="76"/>
      <c r="J48" s="76"/>
      <c r="K48" s="76"/>
      <c r="L48" s="76"/>
      <c r="M48" s="76"/>
      <c r="N48" s="76"/>
      <c r="O48" s="76"/>
      <c r="P48" s="76"/>
      <c r="Q48" s="112">
        <f t="shared" si="1"/>
        <v>4</v>
      </c>
      <c r="R48" s="113"/>
      <c r="S48" s="113"/>
      <c r="T48" s="113"/>
    </row>
    <row r="49" spans="2:20" x14ac:dyDescent="0.25">
      <c r="B49" s="146"/>
      <c r="C49" s="108" t="s">
        <v>119</v>
      </c>
      <c r="D49" s="76">
        <v>1</v>
      </c>
      <c r="E49" s="76">
        <v>1</v>
      </c>
      <c r="F49" s="76"/>
      <c r="G49" s="76">
        <v>7</v>
      </c>
      <c r="H49" s="76"/>
      <c r="I49" s="76"/>
      <c r="J49" s="76"/>
      <c r="K49" s="76"/>
      <c r="L49" s="76"/>
      <c r="M49" s="76"/>
      <c r="N49" s="76"/>
      <c r="O49" s="76"/>
      <c r="P49" s="76"/>
      <c r="Q49" s="112">
        <f t="shared" si="1"/>
        <v>9</v>
      </c>
      <c r="R49" s="113"/>
      <c r="S49" s="113"/>
      <c r="T49" s="113"/>
    </row>
    <row r="50" spans="2:20" x14ac:dyDescent="0.25">
      <c r="B50" s="146"/>
      <c r="C50" s="108" t="s">
        <v>155</v>
      </c>
      <c r="D50" s="76">
        <v>3</v>
      </c>
      <c r="E50" s="76"/>
      <c r="F50" s="76"/>
      <c r="G50" s="76">
        <v>2</v>
      </c>
      <c r="H50" s="76"/>
      <c r="I50" s="76"/>
      <c r="J50" s="76"/>
      <c r="K50" s="76"/>
      <c r="L50" s="76"/>
      <c r="M50" s="76"/>
      <c r="N50" s="76"/>
      <c r="O50" s="76">
        <v>1</v>
      </c>
      <c r="P50" s="76"/>
      <c r="Q50" s="112">
        <f t="shared" si="1"/>
        <v>6</v>
      </c>
      <c r="R50" s="113"/>
      <c r="S50" s="113"/>
      <c r="T50" s="113"/>
    </row>
    <row r="51" spans="2:20" x14ac:dyDescent="0.25">
      <c r="B51" s="146"/>
      <c r="C51" s="108" t="s">
        <v>156</v>
      </c>
      <c r="D51" s="76"/>
      <c r="E51" s="76"/>
      <c r="F51" s="76"/>
      <c r="G51" s="76">
        <v>3</v>
      </c>
      <c r="H51" s="76"/>
      <c r="I51" s="76"/>
      <c r="J51" s="76"/>
      <c r="K51" s="76"/>
      <c r="L51" s="76"/>
      <c r="M51" s="76"/>
      <c r="N51" s="76">
        <v>2</v>
      </c>
      <c r="O51" s="76"/>
      <c r="P51" s="76"/>
      <c r="Q51" s="112">
        <f>SUM(D51:P51)</f>
        <v>5</v>
      </c>
      <c r="R51" s="113"/>
      <c r="S51" s="113"/>
      <c r="T51" s="113"/>
    </row>
    <row r="52" spans="2:20" x14ac:dyDescent="0.25"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8"/>
      <c r="R52" s="114"/>
      <c r="S52" s="114"/>
      <c r="T52" s="114"/>
    </row>
    <row r="53" spans="2:20" x14ac:dyDescent="0.25">
      <c r="B53" s="148" t="s">
        <v>158</v>
      </c>
      <c r="C53" s="149"/>
      <c r="D53" s="76">
        <v>2</v>
      </c>
      <c r="E53" s="76">
        <v>2</v>
      </c>
      <c r="F53" s="76">
        <v>3</v>
      </c>
      <c r="G53" s="76">
        <v>20</v>
      </c>
      <c r="H53" s="76"/>
      <c r="I53" s="76"/>
      <c r="J53" s="76"/>
      <c r="K53" s="76">
        <v>2</v>
      </c>
      <c r="L53" s="76"/>
      <c r="M53" s="76"/>
      <c r="N53" s="76"/>
      <c r="O53" s="76"/>
      <c r="P53" s="76"/>
      <c r="Q53" s="112">
        <f t="shared" si="1"/>
        <v>29</v>
      </c>
      <c r="R53" s="113"/>
      <c r="S53" s="113"/>
      <c r="T53" s="113"/>
    </row>
    <row r="54" spans="2:20" x14ac:dyDescent="0.25"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8"/>
      <c r="R54" s="114"/>
      <c r="S54" s="114"/>
      <c r="T54" s="114"/>
    </row>
    <row r="55" spans="2:20" x14ac:dyDescent="0.2">
      <c r="B55" s="155" t="s">
        <v>8</v>
      </c>
      <c r="C55" s="156"/>
      <c r="D55" s="85">
        <f>SUM(D30:D53)</f>
        <v>32</v>
      </c>
      <c r="E55" s="85">
        <f t="shared" ref="E55:P55" si="2">SUM(E30:E53)</f>
        <v>20</v>
      </c>
      <c r="F55" s="85">
        <f t="shared" si="2"/>
        <v>22</v>
      </c>
      <c r="G55" s="85">
        <f t="shared" si="2"/>
        <v>195</v>
      </c>
      <c r="H55" s="85">
        <f t="shared" si="2"/>
        <v>2</v>
      </c>
      <c r="I55" s="85">
        <f t="shared" si="2"/>
        <v>6</v>
      </c>
      <c r="J55" s="85">
        <f t="shared" si="2"/>
        <v>13</v>
      </c>
      <c r="K55" s="85">
        <f t="shared" si="2"/>
        <v>14</v>
      </c>
      <c r="L55" s="85">
        <f t="shared" si="2"/>
        <v>3</v>
      </c>
      <c r="M55" s="85">
        <f t="shared" si="2"/>
        <v>3</v>
      </c>
      <c r="N55" s="85">
        <f t="shared" si="2"/>
        <v>4</v>
      </c>
      <c r="O55" s="85">
        <f t="shared" si="2"/>
        <v>1</v>
      </c>
      <c r="P55" s="85">
        <f t="shared" si="2"/>
        <v>5</v>
      </c>
      <c r="Q55" s="85">
        <f>SUM(Q30:Q53)</f>
        <v>320</v>
      </c>
    </row>
    <row r="56" spans="2:20" x14ac:dyDescent="0.25"/>
    <row r="57" spans="2:20" x14ac:dyDescent="0.25">
      <c r="B57" s="16" t="s">
        <v>61</v>
      </c>
    </row>
    <row r="58" spans="2:20" ht="13.5" thickBot="1" x14ac:dyDescent="0.3">
      <c r="B58" s="16"/>
    </row>
    <row r="59" spans="2:20" x14ac:dyDescent="0.25">
      <c r="B59" s="139" t="s">
        <v>159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1"/>
    </row>
    <row r="60" spans="2:20" ht="13.5" thickBot="1" x14ac:dyDescent="0.3">
      <c r="B60" s="152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4"/>
    </row>
    <row r="61" spans="2:20" x14ac:dyDescent="0.25"/>
    <row r="62" spans="2:20" x14ac:dyDescent="0.25"/>
    <row r="63" spans="2:20" s="34" customFormat="1" ht="15.75" x14ac:dyDescent="0.25">
      <c r="B63" s="131" t="s">
        <v>160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</row>
    <row r="64" spans="2:20" x14ac:dyDescent="0.25"/>
    <row r="65" spans="2:20" x14ac:dyDescent="0.25">
      <c r="B65" s="109" t="s">
        <v>0</v>
      </c>
      <c r="C65" s="109" t="s">
        <v>21</v>
      </c>
      <c r="D65" s="109" t="s">
        <v>22</v>
      </c>
      <c r="E65" s="109" t="s">
        <v>23</v>
      </c>
      <c r="F65" s="109" t="s">
        <v>24</v>
      </c>
      <c r="G65" s="109" t="s">
        <v>25</v>
      </c>
      <c r="H65" s="109" t="s">
        <v>26</v>
      </c>
      <c r="I65" s="109" t="s">
        <v>27</v>
      </c>
      <c r="J65" s="109" t="s">
        <v>28</v>
      </c>
      <c r="K65" s="109" t="s">
        <v>29</v>
      </c>
      <c r="L65" s="109" t="s">
        <v>30</v>
      </c>
      <c r="M65" s="109" t="s">
        <v>103</v>
      </c>
      <c r="N65" s="109" t="s">
        <v>31</v>
      </c>
      <c r="O65" s="109" t="s">
        <v>114</v>
      </c>
      <c r="P65" s="109" t="s">
        <v>115</v>
      </c>
      <c r="Q65" s="109" t="s">
        <v>116</v>
      </c>
      <c r="R65" s="109" t="s">
        <v>117</v>
      </c>
      <c r="S65" s="109" t="s">
        <v>32</v>
      </c>
      <c r="T65" s="109" t="s">
        <v>8</v>
      </c>
    </row>
    <row r="66" spans="2:20" x14ac:dyDescent="0.25">
      <c r="B66" s="145" t="s">
        <v>1</v>
      </c>
      <c r="C66" s="108" t="s">
        <v>141</v>
      </c>
      <c r="D66" s="76"/>
      <c r="E66" s="76"/>
      <c r="F66" s="76"/>
      <c r="G66" s="76"/>
      <c r="H66" s="76"/>
      <c r="I66" s="76"/>
      <c r="J66" s="76">
        <v>3</v>
      </c>
      <c r="K66" s="76">
        <v>1</v>
      </c>
      <c r="L66" s="76"/>
      <c r="M66" s="76"/>
      <c r="N66" s="76">
        <v>1</v>
      </c>
      <c r="O66" s="76"/>
      <c r="P66" s="76"/>
      <c r="Q66" s="76"/>
      <c r="R66" s="76"/>
      <c r="S66" s="76"/>
      <c r="T66" s="112">
        <f>SUM(D66:S66)</f>
        <v>5</v>
      </c>
    </row>
    <row r="67" spans="2:20" x14ac:dyDescent="0.25">
      <c r="B67" s="146"/>
      <c r="C67" s="108" t="s">
        <v>142</v>
      </c>
      <c r="D67" s="76"/>
      <c r="E67" s="76"/>
      <c r="F67" s="76"/>
      <c r="G67" s="76"/>
      <c r="H67" s="76"/>
      <c r="I67" s="76"/>
      <c r="J67" s="76">
        <v>1</v>
      </c>
      <c r="K67" s="76"/>
      <c r="L67" s="76"/>
      <c r="M67" s="76"/>
      <c r="N67" s="76"/>
      <c r="O67" s="76">
        <v>2</v>
      </c>
      <c r="P67" s="76"/>
      <c r="Q67" s="76"/>
      <c r="R67" s="76"/>
      <c r="S67" s="76"/>
      <c r="T67" s="112">
        <f t="shared" ref="T67:T85" si="3">SUM(D67:S67)</f>
        <v>3</v>
      </c>
    </row>
    <row r="68" spans="2:20" x14ac:dyDescent="0.25">
      <c r="B68" s="146"/>
      <c r="C68" s="108" t="s">
        <v>163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>
        <v>1</v>
      </c>
      <c r="Q68" s="76">
        <v>2</v>
      </c>
      <c r="R68" s="76"/>
      <c r="S68" s="76"/>
      <c r="T68" s="112">
        <f t="shared" si="3"/>
        <v>3</v>
      </c>
    </row>
    <row r="69" spans="2:20" x14ac:dyDescent="0.25">
      <c r="B69" s="5" t="s">
        <v>2</v>
      </c>
      <c r="C69" s="108" t="s">
        <v>143</v>
      </c>
      <c r="D69" s="76"/>
      <c r="E69" s="76"/>
      <c r="F69" s="76"/>
      <c r="G69" s="76">
        <v>2</v>
      </c>
      <c r="H69" s="76"/>
      <c r="I69" s="76"/>
      <c r="J69" s="76">
        <v>1</v>
      </c>
      <c r="K69" s="76"/>
      <c r="L69" s="76"/>
      <c r="M69" s="76"/>
      <c r="N69" s="76"/>
      <c r="O69" s="76"/>
      <c r="P69" s="76"/>
      <c r="Q69" s="76"/>
      <c r="R69" s="76"/>
      <c r="S69" s="76"/>
      <c r="T69" s="112">
        <f t="shared" si="3"/>
        <v>3</v>
      </c>
    </row>
    <row r="70" spans="2:20" x14ac:dyDescent="0.25">
      <c r="B70" s="145" t="s">
        <v>3</v>
      </c>
      <c r="C70" s="108" t="s">
        <v>145</v>
      </c>
      <c r="D70" s="76"/>
      <c r="E70" s="76"/>
      <c r="F70" s="76"/>
      <c r="G70" s="76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112">
        <f t="shared" si="3"/>
        <v>6</v>
      </c>
    </row>
    <row r="71" spans="2:20" x14ac:dyDescent="0.25">
      <c r="B71" s="146"/>
      <c r="C71" s="108" t="s">
        <v>144</v>
      </c>
      <c r="D71" s="76"/>
      <c r="E71" s="76"/>
      <c r="F71" s="76">
        <v>3</v>
      </c>
      <c r="G71" s="76">
        <v>23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112">
        <f t="shared" si="3"/>
        <v>26</v>
      </c>
    </row>
    <row r="72" spans="2:20" x14ac:dyDescent="0.25">
      <c r="B72" s="146"/>
      <c r="C72" s="108" t="s">
        <v>49</v>
      </c>
      <c r="D72" s="76"/>
      <c r="E72" s="76"/>
      <c r="F72" s="76"/>
      <c r="G72" s="76">
        <v>7</v>
      </c>
      <c r="H72" s="76"/>
      <c r="I72" s="76"/>
      <c r="J72" s="76"/>
      <c r="K72" s="76">
        <v>1</v>
      </c>
      <c r="L72" s="76"/>
      <c r="M72" s="76"/>
      <c r="N72" s="76"/>
      <c r="O72" s="76"/>
      <c r="P72" s="76"/>
      <c r="Q72" s="76"/>
      <c r="R72" s="76"/>
      <c r="S72" s="76"/>
      <c r="T72" s="112">
        <f t="shared" si="3"/>
        <v>8</v>
      </c>
    </row>
    <row r="73" spans="2:20" x14ac:dyDescent="0.25">
      <c r="B73" s="5" t="s">
        <v>4</v>
      </c>
      <c r="C73" s="108" t="s">
        <v>147</v>
      </c>
      <c r="D73" s="76"/>
      <c r="E73" s="76"/>
      <c r="F73" s="76"/>
      <c r="G73" s="76"/>
      <c r="H73" s="76"/>
      <c r="I73" s="76"/>
      <c r="J73" s="76"/>
      <c r="K73" s="76"/>
      <c r="L73" s="76"/>
      <c r="M73" s="76">
        <v>1</v>
      </c>
      <c r="N73" s="76"/>
      <c r="O73" s="76"/>
      <c r="P73" s="76"/>
      <c r="Q73" s="76"/>
      <c r="R73" s="76"/>
      <c r="S73" s="76"/>
      <c r="T73" s="112">
        <f t="shared" si="3"/>
        <v>1</v>
      </c>
    </row>
    <row r="74" spans="2:20" x14ac:dyDescent="0.25">
      <c r="B74" s="145" t="s">
        <v>18</v>
      </c>
      <c r="C74" s="108" t="s">
        <v>162</v>
      </c>
      <c r="D74" s="76">
        <v>1</v>
      </c>
      <c r="E74" s="76">
        <v>2</v>
      </c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112">
        <f t="shared" si="3"/>
        <v>3</v>
      </c>
    </row>
    <row r="75" spans="2:20" x14ac:dyDescent="0.25">
      <c r="B75" s="146"/>
      <c r="C75" s="108" t="s">
        <v>149</v>
      </c>
      <c r="D75" s="76"/>
      <c r="E75" s="76"/>
      <c r="F75" s="76"/>
      <c r="G75" s="76">
        <v>2</v>
      </c>
      <c r="H75" s="76"/>
      <c r="I75" s="76">
        <v>3</v>
      </c>
      <c r="J75" s="76"/>
      <c r="K75" s="76"/>
      <c r="L75" s="76"/>
      <c r="M75" s="76">
        <v>1</v>
      </c>
      <c r="N75" s="76"/>
      <c r="O75" s="76"/>
      <c r="P75" s="76"/>
      <c r="Q75" s="76"/>
      <c r="R75" s="76"/>
      <c r="S75" s="76"/>
      <c r="T75" s="112">
        <f t="shared" si="3"/>
        <v>6</v>
      </c>
    </row>
    <row r="76" spans="2:20" x14ac:dyDescent="0.25">
      <c r="B76" s="146"/>
      <c r="C76" s="108" t="s">
        <v>151</v>
      </c>
      <c r="D76" s="76"/>
      <c r="E76" s="76"/>
      <c r="F76" s="76"/>
      <c r="G76" s="76">
        <v>3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112">
        <f t="shared" si="3"/>
        <v>3</v>
      </c>
    </row>
    <row r="77" spans="2:20" x14ac:dyDescent="0.25">
      <c r="B77" s="146"/>
      <c r="C77" s="108" t="s">
        <v>120</v>
      </c>
      <c r="D77" s="76"/>
      <c r="E77" s="76"/>
      <c r="F77" s="76"/>
      <c r="G77" s="76">
        <v>1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112">
        <f t="shared" si="3"/>
        <v>1</v>
      </c>
    </row>
    <row r="78" spans="2:20" x14ac:dyDescent="0.25">
      <c r="B78" s="5" t="s">
        <v>19</v>
      </c>
      <c r="C78" s="108" t="s">
        <v>19</v>
      </c>
      <c r="D78" s="76">
        <v>1</v>
      </c>
      <c r="E78" s="76">
        <v>1</v>
      </c>
      <c r="F78" s="76">
        <v>2</v>
      </c>
      <c r="G78" s="76">
        <v>24</v>
      </c>
      <c r="H78" s="76"/>
      <c r="I78" s="76"/>
      <c r="J78" s="76">
        <v>1</v>
      </c>
      <c r="K78" s="76">
        <v>4</v>
      </c>
      <c r="L78" s="76"/>
      <c r="M78" s="76"/>
      <c r="N78" s="76"/>
      <c r="O78" s="76"/>
      <c r="P78" s="76"/>
      <c r="Q78" s="76"/>
      <c r="R78" s="76"/>
      <c r="S78" s="76">
        <v>1</v>
      </c>
      <c r="T78" s="112">
        <f t="shared" si="3"/>
        <v>34</v>
      </c>
    </row>
    <row r="79" spans="2:20" x14ac:dyDescent="0.25">
      <c r="B79" s="5" t="s">
        <v>5</v>
      </c>
      <c r="C79" s="108" t="s">
        <v>5</v>
      </c>
      <c r="D79" s="76"/>
      <c r="E79" s="76"/>
      <c r="F79" s="76"/>
      <c r="G79" s="76">
        <v>1</v>
      </c>
      <c r="H79" s="76"/>
      <c r="I79" s="76"/>
      <c r="J79" s="76">
        <v>2</v>
      </c>
      <c r="K79" s="76"/>
      <c r="L79" s="76">
        <v>1</v>
      </c>
      <c r="M79" s="76"/>
      <c r="N79" s="76"/>
      <c r="O79" s="76"/>
      <c r="P79" s="76"/>
      <c r="Q79" s="76"/>
      <c r="R79" s="76"/>
      <c r="S79" s="76"/>
      <c r="T79" s="112">
        <f t="shared" si="3"/>
        <v>4</v>
      </c>
    </row>
    <row r="80" spans="2:20" x14ac:dyDescent="0.25">
      <c r="B80" s="145" t="s">
        <v>6</v>
      </c>
      <c r="C80" s="108" t="s">
        <v>152</v>
      </c>
      <c r="D80" s="76"/>
      <c r="E80" s="76">
        <v>1</v>
      </c>
      <c r="F80" s="76"/>
      <c r="G80" s="76">
        <v>17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112">
        <f t="shared" si="3"/>
        <v>18</v>
      </c>
    </row>
    <row r="81" spans="2:20" x14ac:dyDescent="0.25">
      <c r="B81" s="146"/>
      <c r="C81" s="108" t="s">
        <v>164</v>
      </c>
      <c r="D81" s="76"/>
      <c r="E81" s="76">
        <v>1</v>
      </c>
      <c r="F81" s="76"/>
      <c r="G81" s="76">
        <v>11</v>
      </c>
      <c r="H81" s="76"/>
      <c r="I81" s="76"/>
      <c r="J81" s="76">
        <v>1</v>
      </c>
      <c r="K81" s="76"/>
      <c r="L81" s="76"/>
      <c r="M81" s="76"/>
      <c r="N81" s="76"/>
      <c r="O81" s="76"/>
      <c r="P81" s="76"/>
      <c r="Q81" s="76"/>
      <c r="R81" s="76"/>
      <c r="S81" s="76">
        <v>2</v>
      </c>
      <c r="T81" s="112">
        <f t="shared" si="3"/>
        <v>15</v>
      </c>
    </row>
    <row r="82" spans="2:20" x14ac:dyDescent="0.25">
      <c r="B82" s="146"/>
      <c r="C82" s="108" t="s">
        <v>154</v>
      </c>
      <c r="D82" s="76"/>
      <c r="E82" s="76">
        <v>1</v>
      </c>
      <c r="F82" s="76">
        <v>1</v>
      </c>
      <c r="G82" s="76">
        <v>8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>
        <v>1</v>
      </c>
      <c r="T82" s="112">
        <f t="shared" si="3"/>
        <v>11</v>
      </c>
    </row>
    <row r="83" spans="2:20" x14ac:dyDescent="0.25">
      <c r="B83" s="145" t="s">
        <v>127</v>
      </c>
      <c r="C83" s="108" t="s">
        <v>118</v>
      </c>
      <c r="D83" s="76"/>
      <c r="E83" s="76"/>
      <c r="F83" s="76"/>
      <c r="G83" s="76">
        <v>2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112">
        <f t="shared" si="3"/>
        <v>2</v>
      </c>
    </row>
    <row r="84" spans="2:20" x14ac:dyDescent="0.25">
      <c r="B84" s="146"/>
      <c r="C84" s="108" t="s">
        <v>119</v>
      </c>
      <c r="D84" s="76"/>
      <c r="E84" s="76">
        <v>1</v>
      </c>
      <c r="F84" s="76"/>
      <c r="G84" s="76">
        <v>10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112">
        <f t="shared" si="3"/>
        <v>11</v>
      </c>
    </row>
    <row r="85" spans="2:20" x14ac:dyDescent="0.25">
      <c r="B85" s="146"/>
      <c r="C85" s="108" t="s">
        <v>155</v>
      </c>
      <c r="D85" s="76"/>
      <c r="E85" s="76"/>
      <c r="F85" s="76"/>
      <c r="G85" s="76">
        <v>2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>
        <v>1</v>
      </c>
      <c r="S85" s="76"/>
      <c r="T85" s="112">
        <f t="shared" si="3"/>
        <v>3</v>
      </c>
    </row>
    <row r="86" spans="2:20" x14ac:dyDescent="0.25"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8"/>
    </row>
    <row r="87" spans="2:20" x14ac:dyDescent="0.25">
      <c r="B87" s="134" t="s">
        <v>158</v>
      </c>
      <c r="C87" s="134"/>
      <c r="D87" s="76"/>
      <c r="E87" s="76"/>
      <c r="F87" s="76"/>
      <c r="G87" s="76">
        <v>18</v>
      </c>
      <c r="H87" s="76">
        <v>2</v>
      </c>
      <c r="I87" s="76"/>
      <c r="J87" s="76"/>
      <c r="K87" s="76"/>
      <c r="L87" s="76"/>
      <c r="M87" s="76"/>
      <c r="N87" s="76"/>
      <c r="O87" s="76"/>
      <c r="P87" s="76"/>
      <c r="Q87" s="76"/>
      <c r="R87" s="112"/>
      <c r="S87" s="112"/>
      <c r="T87" s="112">
        <f>SUM(D87:S87)</f>
        <v>20</v>
      </c>
    </row>
    <row r="88" spans="2:20" x14ac:dyDescent="0.25"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8"/>
    </row>
    <row r="89" spans="2:20" x14ac:dyDescent="0.2">
      <c r="B89" s="135" t="s">
        <v>8</v>
      </c>
      <c r="C89" s="135"/>
      <c r="D89" s="85">
        <f t="shared" ref="D89:T89" si="4">SUM(D66:D87)</f>
        <v>2</v>
      </c>
      <c r="E89" s="85">
        <f t="shared" si="4"/>
        <v>7</v>
      </c>
      <c r="F89" s="85">
        <f t="shared" si="4"/>
        <v>6</v>
      </c>
      <c r="G89" s="85">
        <f t="shared" si="4"/>
        <v>137</v>
      </c>
      <c r="H89" s="85">
        <f t="shared" si="4"/>
        <v>2</v>
      </c>
      <c r="I89" s="85">
        <f t="shared" si="4"/>
        <v>3</v>
      </c>
      <c r="J89" s="85">
        <f t="shared" si="4"/>
        <v>9</v>
      </c>
      <c r="K89" s="85">
        <f t="shared" si="4"/>
        <v>6</v>
      </c>
      <c r="L89" s="85">
        <f t="shared" si="4"/>
        <v>1</v>
      </c>
      <c r="M89" s="85">
        <f t="shared" si="4"/>
        <v>2</v>
      </c>
      <c r="N89" s="85">
        <f t="shared" si="4"/>
        <v>1</v>
      </c>
      <c r="O89" s="85">
        <f t="shared" si="4"/>
        <v>2</v>
      </c>
      <c r="P89" s="85">
        <f t="shared" si="4"/>
        <v>1</v>
      </c>
      <c r="Q89" s="85">
        <f t="shared" si="4"/>
        <v>2</v>
      </c>
      <c r="R89" s="85">
        <f t="shared" si="4"/>
        <v>1</v>
      </c>
      <c r="S89" s="85">
        <f t="shared" si="4"/>
        <v>4</v>
      </c>
      <c r="T89" s="85">
        <f t="shared" si="4"/>
        <v>186</v>
      </c>
    </row>
    <row r="90" spans="2:20" x14ac:dyDescent="0.25"/>
    <row r="91" spans="2:20" x14ac:dyDescent="0.25">
      <c r="B91" s="16" t="s">
        <v>61</v>
      </c>
    </row>
    <row r="92" spans="2:20" ht="13.5" thickBot="1" x14ac:dyDescent="0.3">
      <c r="B92" s="16"/>
    </row>
    <row r="93" spans="2:20" ht="12.75" customHeight="1" x14ac:dyDescent="0.25">
      <c r="B93" s="139" t="s">
        <v>161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1"/>
    </row>
    <row r="94" spans="2:20" ht="15" customHeight="1" thickBot="1" x14ac:dyDescent="0.3">
      <c r="B94" s="142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4"/>
    </row>
    <row r="95" spans="2:20" x14ac:dyDescent="0.25"/>
  </sheetData>
  <sheetProtection password="CD78" sheet="1" objects="1" scenarios="1"/>
  <sortState ref="C8:D24">
    <sortCondition ref="D8:D24"/>
  </sortState>
  <mergeCells count="42">
    <mergeCell ref="A1:U1"/>
    <mergeCell ref="B52:Q52"/>
    <mergeCell ref="B54:Q54"/>
    <mergeCell ref="B59:Q60"/>
    <mergeCell ref="B55:C55"/>
    <mergeCell ref="B30:B31"/>
    <mergeCell ref="C17:K17"/>
    <mergeCell ref="C18:K18"/>
    <mergeCell ref="C19:K19"/>
    <mergeCell ref="C20:K20"/>
    <mergeCell ref="C21:K21"/>
    <mergeCell ref="C12:K12"/>
    <mergeCell ref="C13:K13"/>
    <mergeCell ref="C14:K14"/>
    <mergeCell ref="C15:K15"/>
    <mergeCell ref="C16:K16"/>
    <mergeCell ref="C7:L7"/>
    <mergeCell ref="C8:K8"/>
    <mergeCell ref="C9:K9"/>
    <mergeCell ref="C10:K10"/>
    <mergeCell ref="C11:K11"/>
    <mergeCell ref="B70:B72"/>
    <mergeCell ref="B74:B77"/>
    <mergeCell ref="B80:B82"/>
    <mergeCell ref="B83:B85"/>
    <mergeCell ref="C22:K22"/>
    <mergeCell ref="C23:K23"/>
    <mergeCell ref="C24:K24"/>
    <mergeCell ref="B33:B35"/>
    <mergeCell ref="B36:B38"/>
    <mergeCell ref="B39:B42"/>
    <mergeCell ref="B45:B47"/>
    <mergeCell ref="B48:B51"/>
    <mergeCell ref="B66:B68"/>
    <mergeCell ref="B63:T63"/>
    <mergeCell ref="B27:Q27"/>
    <mergeCell ref="B53:C53"/>
    <mergeCell ref="B87:C87"/>
    <mergeCell ref="B89:C89"/>
    <mergeCell ref="B88:T88"/>
    <mergeCell ref="B86:T86"/>
    <mergeCell ref="B93:T9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5" zeroHeight="1" x14ac:dyDescent="0.25"/>
  <cols>
    <col min="1" max="1" width="28" customWidth="1"/>
    <col min="2" max="2" width="10.7109375" customWidth="1"/>
    <col min="3" max="10" width="5.7109375" customWidth="1"/>
    <col min="11" max="11" width="5.85546875" customWidth="1"/>
    <col min="12" max="12" width="30.5703125" customWidth="1"/>
    <col min="13" max="17" width="0" hidden="1" customWidth="1"/>
    <col min="18" max="16384" width="11.42578125" hidden="1"/>
  </cols>
  <sheetData>
    <row r="1" spans="1:12" ht="72.75" customHeight="1" x14ac:dyDescent="0.25">
      <c r="A1" s="120" t="s">
        <v>165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55" customFormat="1" x14ac:dyDescent="0.25"/>
    <row r="3" spans="1:12" s="55" customFormat="1" x14ac:dyDescent="0.25"/>
    <row r="4" spans="1:12" s="55" customFormat="1" x14ac:dyDescent="0.25"/>
    <row r="5" spans="1:12" s="55" customFormat="1" x14ac:dyDescent="0.25"/>
    <row r="6" spans="1:12" x14ac:dyDescent="0.25"/>
    <row r="7" spans="1:12" x14ac:dyDescent="0.25"/>
    <row r="8" spans="1:12" x14ac:dyDescent="0.25"/>
    <row r="9" spans="1:12" x14ac:dyDescent="0.25"/>
    <row r="10" spans="1:12" x14ac:dyDescent="0.25"/>
    <row r="11" spans="1:12" x14ac:dyDescent="0.25"/>
    <row r="12" spans="1:12" x14ac:dyDescent="0.25"/>
    <row r="13" spans="1:12" x14ac:dyDescent="0.25"/>
    <row r="14" spans="1:12" x14ac:dyDescent="0.25"/>
    <row r="15" spans="1:12" x14ac:dyDescent="0.25"/>
    <row r="16" spans="1:12" x14ac:dyDescent="0.25"/>
    <row r="17" spans="2:11" x14ac:dyDescent="0.25"/>
    <row r="18" spans="2:11" x14ac:dyDescent="0.25"/>
    <row r="19" spans="2:11" x14ac:dyDescent="0.25"/>
    <row r="20" spans="2:11" x14ac:dyDescent="0.25"/>
    <row r="21" spans="2:11" x14ac:dyDescent="0.25"/>
    <row r="22" spans="2:11" s="36" customFormat="1" ht="15.75" x14ac:dyDescent="0.25">
      <c r="B22" s="128"/>
      <c r="C22" s="128"/>
      <c r="D22" s="128"/>
      <c r="E22" s="128"/>
      <c r="F22" s="128"/>
      <c r="G22" s="128"/>
      <c r="H22" s="128"/>
      <c r="I22" s="128"/>
      <c r="J22" s="128"/>
    </row>
    <row r="23" spans="2:11" x14ac:dyDescent="0.25"/>
    <row r="24" spans="2:11" x14ac:dyDescent="0.25">
      <c r="B24" s="66" t="s">
        <v>10</v>
      </c>
      <c r="C24" s="66">
        <v>2003</v>
      </c>
      <c r="D24" s="66">
        <v>2004</v>
      </c>
      <c r="E24" s="66">
        <v>2005</v>
      </c>
      <c r="F24" s="84">
        <v>2006</v>
      </c>
      <c r="G24" s="84">
        <v>2007</v>
      </c>
      <c r="H24" s="84">
        <v>2008</v>
      </c>
      <c r="I24" s="84">
        <v>2009</v>
      </c>
      <c r="J24" s="84">
        <v>2010</v>
      </c>
      <c r="K24" s="84">
        <v>2011</v>
      </c>
    </row>
    <row r="25" spans="2:11" x14ac:dyDescent="0.25">
      <c r="B25" s="116" t="s">
        <v>166</v>
      </c>
      <c r="C25" s="7">
        <v>233</v>
      </c>
      <c r="D25" s="7">
        <v>171</v>
      </c>
      <c r="E25" s="7">
        <v>206</v>
      </c>
      <c r="F25" s="8">
        <v>278</v>
      </c>
      <c r="G25" s="8">
        <v>447</v>
      </c>
      <c r="H25" s="8">
        <v>275</v>
      </c>
      <c r="I25" s="8">
        <v>334</v>
      </c>
      <c r="J25" s="8">
        <v>205</v>
      </c>
      <c r="K25" s="8">
        <v>320</v>
      </c>
    </row>
    <row r="26" spans="2:11" x14ac:dyDescent="0.25">
      <c r="B26" s="116" t="s">
        <v>167</v>
      </c>
      <c r="C26" s="7" t="s">
        <v>168</v>
      </c>
      <c r="D26" s="7" t="s">
        <v>168</v>
      </c>
      <c r="E26" s="7" t="s">
        <v>168</v>
      </c>
      <c r="F26" s="7" t="s">
        <v>168</v>
      </c>
      <c r="G26" s="7" t="s">
        <v>168</v>
      </c>
      <c r="H26" s="7" t="s">
        <v>168</v>
      </c>
      <c r="I26" s="7" t="s">
        <v>168</v>
      </c>
      <c r="J26" s="7" t="s">
        <v>168</v>
      </c>
      <c r="K26" s="8">
        <v>186</v>
      </c>
    </row>
    <row r="27" spans="2:11" s="117" customFormat="1" x14ac:dyDescent="0.25">
      <c r="B27" s="90" t="s">
        <v>8</v>
      </c>
      <c r="C27" s="90">
        <f>SUM(C25:C26)</f>
        <v>233</v>
      </c>
      <c r="D27" s="90">
        <f t="shared" ref="D27:J27" si="0">SUM(D25:D26)</f>
        <v>171</v>
      </c>
      <c r="E27" s="90">
        <f t="shared" si="0"/>
        <v>206</v>
      </c>
      <c r="F27" s="90">
        <f t="shared" si="0"/>
        <v>278</v>
      </c>
      <c r="G27" s="90">
        <f t="shared" si="0"/>
        <v>447</v>
      </c>
      <c r="H27" s="90">
        <f t="shared" si="0"/>
        <v>275</v>
      </c>
      <c r="I27" s="90">
        <f t="shared" si="0"/>
        <v>334</v>
      </c>
      <c r="J27" s="90">
        <f t="shared" si="0"/>
        <v>205</v>
      </c>
      <c r="K27" s="90">
        <f>SUM(K25:K26)</f>
        <v>506</v>
      </c>
    </row>
    <row r="28" spans="2:11" x14ac:dyDescent="0.25"/>
    <row r="29" spans="2:11" x14ac:dyDescent="0.25">
      <c r="B29" s="16" t="s">
        <v>61</v>
      </c>
    </row>
    <row r="30" spans="2:11" x14ac:dyDescent="0.25"/>
    <row r="31" spans="2:11" x14ac:dyDescent="0.25"/>
    <row r="32" spans="2:11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hidden="1" x14ac:dyDescent="0.25"/>
  </sheetData>
  <sheetProtection password="CD78" sheet="1" objects="1" scenarios="1"/>
  <mergeCells count="2">
    <mergeCell ref="B22:J22"/>
    <mergeCell ref="A1:L1"/>
  </mergeCells>
  <pageMargins left="0.7" right="0.7" top="0.75" bottom="0.75" header="0.3" footer="0.3"/>
  <ignoredErrors>
    <ignoredError sqref="D27:J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4.7109375" style="9" customWidth="1"/>
    <col min="2" max="2" width="28.140625" style="9" customWidth="1"/>
    <col min="3" max="3" width="13.5703125" style="9" bestFit="1" customWidth="1"/>
    <col min="4" max="8" width="11.42578125" style="9" customWidth="1"/>
    <col min="9" max="9" width="11.140625" style="9" customWidth="1"/>
    <col min="10" max="11" width="11.42578125" style="9" customWidth="1"/>
    <col min="12" max="16384" width="11.42578125" style="9" hidden="1"/>
  </cols>
  <sheetData>
    <row r="1" spans="1:11" customFormat="1" ht="72.75" customHeight="1" x14ac:dyDescent="0.25">
      <c r="A1" s="120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55" customFormat="1" ht="15" x14ac:dyDescent="0.25"/>
    <row r="3" spans="1:11" s="55" customFormat="1" ht="15" x14ac:dyDescent="0.25"/>
    <row r="4" spans="1:11" s="55" customFormat="1" ht="15" x14ac:dyDescent="0.25"/>
    <row r="5" spans="1:11" s="55" customFormat="1" ht="15" x14ac:dyDescent="0.25"/>
    <row r="6" spans="1:11" x14ac:dyDescent="0.25"/>
    <row r="7" spans="1:11" ht="15.75" x14ac:dyDescent="0.25">
      <c r="B7" s="34"/>
      <c r="C7" s="34"/>
      <c r="D7" s="34"/>
      <c r="E7" s="34"/>
      <c r="F7" s="34"/>
      <c r="G7" s="34"/>
      <c r="H7" s="34"/>
    </row>
    <row r="8" spans="1:11" ht="15.75" x14ac:dyDescent="0.25">
      <c r="B8" s="17"/>
      <c r="C8" s="17"/>
      <c r="D8" s="17"/>
      <c r="E8" s="17"/>
      <c r="F8" s="17"/>
      <c r="G8" s="17"/>
    </row>
    <row r="9" spans="1:11" ht="51" customHeight="1" x14ac:dyDescent="0.25">
      <c r="D9" s="122" t="s">
        <v>10</v>
      </c>
      <c r="E9" s="122"/>
      <c r="F9" s="121" t="s">
        <v>74</v>
      </c>
      <c r="G9" s="121"/>
    </row>
    <row r="10" spans="1:11" x14ac:dyDescent="0.25">
      <c r="D10" s="118">
        <v>2008</v>
      </c>
      <c r="E10" s="118"/>
      <c r="F10" s="123">
        <f>AVERAGE(C27:D27)</f>
        <v>25.646697979273746</v>
      </c>
      <c r="G10" s="123"/>
    </row>
    <row r="11" spans="1:11" x14ac:dyDescent="0.25">
      <c r="D11" s="118">
        <v>2009</v>
      </c>
      <c r="E11" s="118"/>
      <c r="F11" s="123">
        <f>AVERAGE(E27:F27)</f>
        <v>26.352995005176105</v>
      </c>
      <c r="G11" s="123"/>
    </row>
    <row r="12" spans="1:11" x14ac:dyDescent="0.25">
      <c r="D12" s="118">
        <v>2010</v>
      </c>
      <c r="E12" s="118"/>
      <c r="F12" s="123">
        <f>AVERAGE(G27:H27)</f>
        <v>27.743676252586393</v>
      </c>
      <c r="G12" s="123"/>
    </row>
    <row r="13" spans="1:11" x14ac:dyDescent="0.25">
      <c r="D13" s="118">
        <v>2011</v>
      </c>
      <c r="E13" s="118"/>
      <c r="F13" s="123">
        <v>28</v>
      </c>
      <c r="G13" s="123"/>
    </row>
    <row r="14" spans="1:11" x14ac:dyDescent="0.25"/>
    <row r="15" spans="1:11" x14ac:dyDescent="0.25">
      <c r="C15" s="99"/>
      <c r="D15" s="119" t="s">
        <v>38</v>
      </c>
      <c r="E15" s="119"/>
      <c r="F15" s="119"/>
      <c r="G15" s="119"/>
      <c r="H15" s="99"/>
    </row>
    <row r="16" spans="1:11" x14ac:dyDescent="0.25">
      <c r="D16" s="119"/>
      <c r="E16" s="119"/>
      <c r="F16" s="119"/>
      <c r="G16" s="119"/>
    </row>
    <row r="17" spans="2:10" x14ac:dyDescent="0.25">
      <c r="D17" s="119"/>
      <c r="E17" s="119"/>
      <c r="F17" s="119"/>
      <c r="G17" s="119"/>
    </row>
    <row r="18" spans="2:10" x14ac:dyDescent="0.25">
      <c r="D18" s="100"/>
      <c r="E18" s="100"/>
      <c r="F18" s="100"/>
      <c r="G18" s="100"/>
    </row>
    <row r="19" spans="2:10" x14ac:dyDescent="0.25"/>
    <row r="20" spans="2:10" ht="26.25" customHeight="1" x14ac:dyDescent="0.25">
      <c r="B20" s="121" t="s">
        <v>9</v>
      </c>
      <c r="C20" s="122" t="s">
        <v>35</v>
      </c>
      <c r="D20" s="124"/>
      <c r="E20" s="125" t="s">
        <v>36</v>
      </c>
      <c r="F20" s="126"/>
      <c r="G20" s="127" t="s">
        <v>37</v>
      </c>
      <c r="H20" s="126"/>
      <c r="I20" s="127" t="s">
        <v>82</v>
      </c>
      <c r="J20" s="122"/>
    </row>
    <row r="21" spans="2:10" ht="28.5" customHeight="1" x14ac:dyDescent="0.25">
      <c r="B21" s="121"/>
      <c r="C21" s="56" t="s">
        <v>39</v>
      </c>
      <c r="D21" s="62" t="s">
        <v>40</v>
      </c>
      <c r="E21" s="63" t="s">
        <v>39</v>
      </c>
      <c r="F21" s="64" t="s">
        <v>40</v>
      </c>
      <c r="G21" s="65" t="s">
        <v>39</v>
      </c>
      <c r="H21" s="64" t="s">
        <v>40</v>
      </c>
      <c r="I21" s="65" t="s">
        <v>39</v>
      </c>
      <c r="J21" s="56" t="s">
        <v>40</v>
      </c>
    </row>
    <row r="22" spans="2:10" ht="39.75" customHeight="1" x14ac:dyDescent="0.25">
      <c r="B22" s="10" t="s">
        <v>41</v>
      </c>
      <c r="C22" s="5">
        <v>573.29999999999995</v>
      </c>
      <c r="D22" s="19">
        <v>561</v>
      </c>
      <c r="E22" s="26">
        <v>579.4</v>
      </c>
      <c r="F22" s="27">
        <v>592</v>
      </c>
      <c r="G22" s="22">
        <v>595.05277777777781</v>
      </c>
      <c r="H22" s="27">
        <v>620.94166666666661</v>
      </c>
      <c r="I22" s="22">
        <v>629.60555555555561</v>
      </c>
      <c r="J22" s="4">
        <v>626.37444444444441</v>
      </c>
    </row>
    <row r="23" spans="2:10" ht="39.75" customHeight="1" x14ac:dyDescent="0.25">
      <c r="B23" s="10" t="s">
        <v>42</v>
      </c>
      <c r="C23" s="11">
        <v>59.23</v>
      </c>
      <c r="D23" s="19">
        <v>58.08</v>
      </c>
      <c r="E23" s="28">
        <v>57.725000000000001</v>
      </c>
      <c r="F23" s="29">
        <v>56</v>
      </c>
      <c r="G23" s="23">
        <v>57.1</v>
      </c>
      <c r="H23" s="29">
        <v>58.7</v>
      </c>
      <c r="I23" s="23">
        <v>57.674999999999997</v>
      </c>
      <c r="J23" s="12">
        <v>55.05</v>
      </c>
    </row>
    <row r="24" spans="2:10" ht="39.75" customHeight="1" x14ac:dyDescent="0.25">
      <c r="B24" s="10" t="s">
        <v>43</v>
      </c>
      <c r="C24" s="11">
        <v>40</v>
      </c>
      <c r="D24" s="19">
        <v>40</v>
      </c>
      <c r="E24" s="28">
        <f>28+2</f>
        <v>30</v>
      </c>
      <c r="F24" s="29">
        <f>28+2</f>
        <v>30</v>
      </c>
      <c r="G24" s="23">
        <v>25</v>
      </c>
      <c r="H24" s="29">
        <v>25</v>
      </c>
      <c r="I24" s="23">
        <v>28</v>
      </c>
      <c r="J24" s="12">
        <v>28</v>
      </c>
    </row>
    <row r="25" spans="2:10" ht="36" customHeight="1" x14ac:dyDescent="0.25">
      <c r="B25" s="6" t="s">
        <v>44</v>
      </c>
      <c r="C25" s="13">
        <f t="shared" ref="C25:J25" si="0">C22-(C23+C24)</f>
        <v>474.06999999999994</v>
      </c>
      <c r="D25" s="20">
        <f t="shared" si="0"/>
        <v>462.92</v>
      </c>
      <c r="E25" s="30">
        <f t="shared" si="0"/>
        <v>491.67499999999995</v>
      </c>
      <c r="F25" s="31">
        <f t="shared" si="0"/>
        <v>506</v>
      </c>
      <c r="G25" s="24">
        <f t="shared" si="0"/>
        <v>512.95277777777778</v>
      </c>
      <c r="H25" s="31">
        <f t="shared" si="0"/>
        <v>537.24166666666656</v>
      </c>
      <c r="I25" s="13">
        <f t="shared" si="0"/>
        <v>543.93055555555566</v>
      </c>
      <c r="J25" s="13">
        <f t="shared" si="0"/>
        <v>543.32444444444445</v>
      </c>
    </row>
    <row r="26" spans="2:10" ht="27.75" customHeight="1" x14ac:dyDescent="0.25">
      <c r="B26" s="10" t="s">
        <v>88</v>
      </c>
      <c r="C26" s="14">
        <v>11916</v>
      </c>
      <c r="D26" s="21">
        <v>12109</v>
      </c>
      <c r="E26" s="32">
        <v>12879</v>
      </c>
      <c r="F26" s="33">
        <v>13415</v>
      </c>
      <c r="G26" s="25">
        <v>14490</v>
      </c>
      <c r="H26" s="33">
        <v>14634</v>
      </c>
      <c r="I26" s="14">
        <v>14816</v>
      </c>
      <c r="J26" s="15">
        <v>15165</v>
      </c>
    </row>
    <row r="27" spans="2:10" ht="24.75" customHeight="1" x14ac:dyDescent="0.25">
      <c r="B27" s="6" t="s">
        <v>45</v>
      </c>
      <c r="C27" s="13">
        <f t="shared" ref="C27:J27" si="1">C26/C25</f>
        <v>25.135528508448122</v>
      </c>
      <c r="D27" s="20">
        <f t="shared" si="1"/>
        <v>26.157867450099367</v>
      </c>
      <c r="E27" s="30">
        <f t="shared" si="1"/>
        <v>26.194132302842327</v>
      </c>
      <c r="F27" s="31">
        <f t="shared" si="1"/>
        <v>26.511857707509883</v>
      </c>
      <c r="G27" s="24">
        <f t="shared" si="1"/>
        <v>28.24821431472466</v>
      </c>
      <c r="H27" s="31">
        <f t="shared" si="1"/>
        <v>27.239138190448127</v>
      </c>
      <c r="I27" s="13">
        <f t="shared" si="1"/>
        <v>27.238771289227071</v>
      </c>
      <c r="J27" s="13">
        <f t="shared" si="1"/>
        <v>27.911499574635169</v>
      </c>
    </row>
    <row r="28" spans="2:10" x14ac:dyDescent="0.25"/>
    <row r="29" spans="2:10" x14ac:dyDescent="0.25"/>
    <row r="30" spans="2:10" x14ac:dyDescent="0.25">
      <c r="B30" s="16" t="s">
        <v>46</v>
      </c>
    </row>
    <row r="31" spans="2:10" x14ac:dyDescent="0.25">
      <c r="B31" s="9" t="s">
        <v>83</v>
      </c>
    </row>
    <row r="32" spans="2:10" x14ac:dyDescent="0.25">
      <c r="B32" s="9" t="s">
        <v>84</v>
      </c>
    </row>
    <row r="33" spans="2:2" x14ac:dyDescent="0.25">
      <c r="B33" s="9" t="s">
        <v>86</v>
      </c>
    </row>
    <row r="34" spans="2:2" x14ac:dyDescent="0.25">
      <c r="B34" s="9" t="s">
        <v>85</v>
      </c>
    </row>
    <row r="35" spans="2:2" x14ac:dyDescent="0.25"/>
    <row r="36" spans="2:2" x14ac:dyDescent="0.25"/>
    <row r="37" spans="2:2" x14ac:dyDescent="0.25"/>
    <row r="38" spans="2:2" x14ac:dyDescent="0.25"/>
    <row r="39" spans="2:2" x14ac:dyDescent="0.25"/>
    <row r="40" spans="2:2" x14ac:dyDescent="0.25"/>
  </sheetData>
  <sheetProtection password="CD78" sheet="1" objects="1" scenarios="1"/>
  <mergeCells count="17">
    <mergeCell ref="B20:B21"/>
    <mergeCell ref="C20:D20"/>
    <mergeCell ref="E20:F20"/>
    <mergeCell ref="G20:H20"/>
    <mergeCell ref="I20:J20"/>
    <mergeCell ref="D11:E11"/>
    <mergeCell ref="D12:E12"/>
    <mergeCell ref="D13:E13"/>
    <mergeCell ref="D15:G17"/>
    <mergeCell ref="A1:K1"/>
    <mergeCell ref="F9:G9"/>
    <mergeCell ref="D9:E9"/>
    <mergeCell ref="F10:G10"/>
    <mergeCell ref="F11:G11"/>
    <mergeCell ref="F12:G12"/>
    <mergeCell ref="F13:G13"/>
    <mergeCell ref="D10:E1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FC54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0.140625" style="9" customWidth="1"/>
    <col min="2" max="2" width="34.42578125" style="9" bestFit="1" customWidth="1"/>
    <col min="3" max="4" width="11.7109375" style="9" customWidth="1"/>
    <col min="5" max="5" width="12.5703125" style="9" bestFit="1" customWidth="1"/>
    <col min="6" max="6" width="16" style="9" customWidth="1"/>
    <col min="7" max="16383" width="11.42578125" style="9" hidden="1"/>
    <col min="16384" max="16384" width="11.7109375" style="9" hidden="1" customWidth="1"/>
  </cols>
  <sheetData>
    <row r="1" spans="1:11" customFormat="1" ht="72.75" customHeight="1" x14ac:dyDescent="0.25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55" customFormat="1" ht="15" x14ac:dyDescent="0.25"/>
    <row r="3" spans="1:11" s="55" customFormat="1" ht="15" x14ac:dyDescent="0.25"/>
    <row r="4" spans="1:11" s="55" customFormat="1" ht="15" x14ac:dyDescent="0.25"/>
    <row r="5" spans="1:11" s="55" customFormat="1" ht="15" x14ac:dyDescent="0.25"/>
    <row r="6" spans="1:11" x14ac:dyDescent="0.25"/>
    <row r="7" spans="1:11" x14ac:dyDescent="0.25"/>
    <row r="8" spans="1:11" s="37" customFormat="1" ht="15.75" customHeight="1" x14ac:dyDescent="0.25">
      <c r="B8" s="128" t="s">
        <v>92</v>
      </c>
      <c r="C8" s="128"/>
      <c r="D8" s="128"/>
      <c r="E8" s="128"/>
    </row>
    <row r="9" spans="1:11" s="37" customFormat="1" ht="15.75" x14ac:dyDescent="0.25">
      <c r="B9" s="128"/>
      <c r="C9" s="128"/>
      <c r="D9" s="128"/>
      <c r="E9" s="128"/>
    </row>
    <row r="10" spans="1:11" s="37" customFormat="1" ht="15.75" x14ac:dyDescent="0.25">
      <c r="B10" s="58"/>
      <c r="C10" s="58"/>
      <c r="D10" s="58"/>
      <c r="E10" s="58"/>
    </row>
    <row r="11" spans="1:11" x14ac:dyDescent="0.25"/>
    <row r="12" spans="1:11" x14ac:dyDescent="0.2">
      <c r="B12" s="66" t="s">
        <v>21</v>
      </c>
      <c r="C12" s="66" t="s">
        <v>47</v>
      </c>
      <c r="D12" s="66" t="s">
        <v>48</v>
      </c>
      <c r="E12" s="66" t="s">
        <v>8</v>
      </c>
    </row>
    <row r="13" spans="1:11" x14ac:dyDescent="0.2">
      <c r="B13" s="67" t="s">
        <v>89</v>
      </c>
      <c r="C13" s="68"/>
      <c r="D13" s="68">
        <v>1</v>
      </c>
      <c r="E13" s="68">
        <v>1</v>
      </c>
    </row>
    <row r="14" spans="1:11" x14ac:dyDescent="0.2">
      <c r="A14" s="61"/>
      <c r="B14" s="67" t="s">
        <v>90</v>
      </c>
      <c r="C14" s="68">
        <v>1</v>
      </c>
      <c r="D14" s="68"/>
      <c r="E14" s="68">
        <v>1</v>
      </c>
    </row>
    <row r="15" spans="1:11" x14ac:dyDescent="0.2">
      <c r="B15" s="67" t="s">
        <v>91</v>
      </c>
      <c r="C15" s="68"/>
      <c r="D15" s="68">
        <v>1</v>
      </c>
      <c r="E15" s="68">
        <v>1</v>
      </c>
    </row>
    <row r="16" spans="1:11" x14ac:dyDescent="0.2">
      <c r="B16" s="69" t="s">
        <v>8</v>
      </c>
      <c r="C16" s="70">
        <v>1</v>
      </c>
      <c r="D16" s="70">
        <v>2</v>
      </c>
      <c r="E16" s="70">
        <v>3</v>
      </c>
    </row>
    <row r="17" spans="2:5" x14ac:dyDescent="0.25">
      <c r="B17" s="61"/>
      <c r="C17" s="61"/>
      <c r="D17" s="61"/>
      <c r="E17" s="61"/>
    </row>
    <row r="18" spans="2:5" x14ac:dyDescent="0.25">
      <c r="B18" s="9" t="s">
        <v>57</v>
      </c>
    </row>
    <row r="19" spans="2:5" s="37" customFormat="1" ht="15.75" customHeight="1" x14ac:dyDescent="0.25">
      <c r="B19" s="9"/>
      <c r="C19" s="9"/>
      <c r="D19" s="9"/>
      <c r="E19" s="9"/>
    </row>
    <row r="20" spans="2:5" s="37" customFormat="1" ht="15.75" x14ac:dyDescent="0.25">
      <c r="B20" s="9"/>
      <c r="C20" s="9"/>
      <c r="D20" s="9"/>
      <c r="E20" s="9"/>
    </row>
    <row r="21" spans="2:5" x14ac:dyDescent="0.25"/>
    <row r="22" spans="2:5" ht="12.75" customHeight="1" x14ac:dyDescent="0.25">
      <c r="B22" s="128" t="s">
        <v>94</v>
      </c>
      <c r="C22" s="128"/>
      <c r="D22" s="128"/>
      <c r="E22" s="128"/>
    </row>
    <row r="23" spans="2:5" ht="12.75" customHeight="1" x14ac:dyDescent="0.25">
      <c r="B23" s="128"/>
      <c r="C23" s="128"/>
      <c r="D23" s="128"/>
      <c r="E23" s="128"/>
    </row>
    <row r="24" spans="2:5" ht="15.75" customHeight="1" x14ac:dyDescent="0.25">
      <c r="B24" s="128"/>
      <c r="C24" s="128"/>
      <c r="D24" s="128"/>
      <c r="E24" s="128"/>
    </row>
    <row r="25" spans="2:5" x14ac:dyDescent="0.25"/>
    <row r="26" spans="2:5" x14ac:dyDescent="0.2">
      <c r="B26" s="66" t="s">
        <v>21</v>
      </c>
      <c r="C26" s="66" t="s">
        <v>50</v>
      </c>
      <c r="D26" s="66" t="s">
        <v>93</v>
      </c>
      <c r="E26" s="66" t="s">
        <v>8</v>
      </c>
    </row>
    <row r="27" spans="2:5" x14ac:dyDescent="0.2">
      <c r="B27" s="67" t="s">
        <v>89</v>
      </c>
      <c r="C27" s="68"/>
      <c r="D27" s="68">
        <v>1</v>
      </c>
      <c r="E27" s="68">
        <v>1</v>
      </c>
    </row>
    <row r="28" spans="2:5" x14ac:dyDescent="0.2">
      <c r="B28" s="67" t="s">
        <v>90</v>
      </c>
      <c r="C28" s="68">
        <v>1</v>
      </c>
      <c r="D28" s="68"/>
      <c r="E28" s="68">
        <v>1</v>
      </c>
    </row>
    <row r="29" spans="2:5" x14ac:dyDescent="0.2">
      <c r="B29" s="67" t="s">
        <v>91</v>
      </c>
      <c r="C29" s="68">
        <v>1</v>
      </c>
      <c r="D29" s="68"/>
      <c r="E29" s="68">
        <v>1</v>
      </c>
    </row>
    <row r="30" spans="2:5" x14ac:dyDescent="0.2">
      <c r="B30" s="69" t="s">
        <v>8</v>
      </c>
      <c r="C30" s="70">
        <v>2</v>
      </c>
      <c r="D30" s="70">
        <v>1</v>
      </c>
      <c r="E30" s="70">
        <v>3</v>
      </c>
    </row>
    <row r="31" spans="2:5" x14ac:dyDescent="0.25"/>
    <row r="32" spans="2:5" x14ac:dyDescent="0.25">
      <c r="B32" s="9" t="s">
        <v>57</v>
      </c>
    </row>
    <row r="33" x14ac:dyDescent="0.25"/>
    <row r="34" x14ac:dyDescent="0.25"/>
    <row r="35" x14ac:dyDescent="0.25"/>
    <row r="36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sheetProtection password="CD78" sheet="1" objects="1" scenarios="1"/>
  <mergeCells count="3">
    <mergeCell ref="B8:E9"/>
    <mergeCell ref="A1:K1"/>
    <mergeCell ref="B22:E24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3.85546875" style="41" customWidth="1"/>
    <col min="2" max="2" width="39.7109375" style="41" customWidth="1"/>
    <col min="3" max="3" width="14.7109375" style="41" customWidth="1"/>
    <col min="4" max="4" width="22.28515625" style="41" customWidth="1"/>
    <col min="5" max="16384" width="11.42578125" style="41" hidden="1"/>
  </cols>
  <sheetData>
    <row r="1" spans="1:11" customFormat="1" ht="72.75" customHeight="1" x14ac:dyDescent="0.25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55" customFormat="1" ht="15" x14ac:dyDescent="0.25"/>
    <row r="3" spans="1:11" s="55" customFormat="1" ht="15" x14ac:dyDescent="0.25"/>
    <row r="4" spans="1:11" s="55" customFormat="1" ht="15" x14ac:dyDescent="0.25"/>
    <row r="5" spans="1:11" s="55" customFormat="1" ht="15" x14ac:dyDescent="0.25"/>
    <row r="6" spans="1:11" ht="36" customHeight="1" x14ac:dyDescent="0.25"/>
    <row r="7" spans="1:11" ht="31.5" customHeight="1" x14ac:dyDescent="0.25">
      <c r="B7" s="88" t="s">
        <v>51</v>
      </c>
      <c r="C7" s="88" t="s">
        <v>52</v>
      </c>
    </row>
    <row r="8" spans="1:11" ht="30" customHeight="1" x14ac:dyDescent="0.25">
      <c r="B8" s="42" t="s">
        <v>54</v>
      </c>
      <c r="C8" s="38">
        <v>34</v>
      </c>
    </row>
    <row r="9" spans="1:11" ht="30" customHeight="1" x14ac:dyDescent="0.25">
      <c r="B9" s="42" t="s">
        <v>55</v>
      </c>
      <c r="C9" s="38">
        <v>26</v>
      </c>
    </row>
    <row r="10" spans="1:11" ht="30" customHeight="1" x14ac:dyDescent="0.25">
      <c r="B10" s="42" t="s">
        <v>53</v>
      </c>
      <c r="C10" s="38">
        <v>11</v>
      </c>
    </row>
    <row r="11" spans="1:11" ht="30" customHeight="1" x14ac:dyDescent="0.25">
      <c r="B11" s="42" t="s">
        <v>56</v>
      </c>
      <c r="C11" s="38">
        <v>2</v>
      </c>
    </row>
    <row r="12" spans="1:11" x14ac:dyDescent="0.25"/>
    <row r="13" spans="1:11" x14ac:dyDescent="0.25">
      <c r="B13" s="43" t="s">
        <v>58</v>
      </c>
    </row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x14ac:dyDescent="0.25"/>
    <row r="27" x14ac:dyDescent="0.25"/>
  </sheetData>
  <sheetProtection password="CD78" sheet="1" objects="1" scenarios="1"/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33" style="41" customWidth="1"/>
    <col min="2" max="2" width="30.7109375" style="41" customWidth="1"/>
    <col min="3" max="3" width="14.85546875" style="41" customWidth="1"/>
    <col min="4" max="4" width="11.7109375" style="41" customWidth="1"/>
    <col min="5" max="5" width="40.85546875" style="41" customWidth="1"/>
    <col min="6" max="16384" width="11.42578125" style="41" hidden="1"/>
  </cols>
  <sheetData>
    <row r="1" spans="1:11" customFormat="1" ht="72.75" customHeight="1" x14ac:dyDescent="0.25">
      <c r="A1" s="120" t="s">
        <v>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55" customFormat="1" ht="15" x14ac:dyDescent="0.25"/>
    <row r="3" spans="1:11" s="55" customFormat="1" ht="15" x14ac:dyDescent="0.25"/>
    <row r="4" spans="1:11" s="55" customFormat="1" ht="15" x14ac:dyDescent="0.25"/>
    <row r="5" spans="1:11" s="55" customFormat="1" ht="15" x14ac:dyDescent="0.25"/>
    <row r="6" spans="1:11" ht="38.25" customHeight="1" x14ac:dyDescent="0.25"/>
    <row r="7" spans="1:11" ht="35.25" customHeight="1" x14ac:dyDescent="0.25">
      <c r="B7" s="56" t="s">
        <v>0</v>
      </c>
      <c r="C7" s="57" t="s">
        <v>95</v>
      </c>
      <c r="D7" s="57" t="s">
        <v>96</v>
      </c>
    </row>
    <row r="8" spans="1:11" ht="19.5" customHeight="1" x14ac:dyDescent="0.25">
      <c r="B8" s="91" t="s">
        <v>1</v>
      </c>
      <c r="C8" s="73">
        <v>1</v>
      </c>
      <c r="D8" s="71"/>
    </row>
    <row r="9" spans="1:11" ht="19.5" customHeight="1" x14ac:dyDescent="0.25">
      <c r="B9" s="91" t="s">
        <v>2</v>
      </c>
      <c r="C9" s="73">
        <v>2</v>
      </c>
      <c r="D9" s="71"/>
    </row>
    <row r="10" spans="1:11" ht="19.5" customHeight="1" x14ac:dyDescent="0.25">
      <c r="B10" s="91" t="s">
        <v>3</v>
      </c>
      <c r="C10" s="73">
        <v>1</v>
      </c>
      <c r="D10" s="71"/>
    </row>
    <row r="11" spans="1:11" ht="19.5" customHeight="1" x14ac:dyDescent="0.25">
      <c r="B11" s="91" t="s">
        <v>4</v>
      </c>
      <c r="C11" s="73">
        <v>2</v>
      </c>
      <c r="D11" s="71"/>
    </row>
    <row r="12" spans="1:11" ht="19.5" customHeight="1" x14ac:dyDescent="0.25">
      <c r="B12" s="91" t="s">
        <v>18</v>
      </c>
      <c r="C12" s="73">
        <v>1</v>
      </c>
      <c r="D12" s="71"/>
    </row>
    <row r="13" spans="1:11" ht="19.5" customHeight="1" x14ac:dyDescent="0.25">
      <c r="B13" s="91" t="s">
        <v>5</v>
      </c>
      <c r="C13" s="73">
        <v>7</v>
      </c>
      <c r="D13" s="71">
        <v>1</v>
      </c>
    </row>
    <row r="14" spans="1:11" ht="27" customHeight="1" x14ac:dyDescent="0.25">
      <c r="B14" s="92" t="s">
        <v>6</v>
      </c>
      <c r="C14" s="73">
        <v>8</v>
      </c>
      <c r="D14" s="72"/>
    </row>
    <row r="15" spans="1:11" ht="19.5" customHeight="1" x14ac:dyDescent="0.25">
      <c r="B15" s="91" t="s">
        <v>7</v>
      </c>
      <c r="C15" s="73">
        <v>5</v>
      </c>
      <c r="D15" s="71"/>
    </row>
    <row r="16" spans="1:11" ht="24" customHeight="1" x14ac:dyDescent="0.25">
      <c r="B16" s="18" t="s">
        <v>8</v>
      </c>
      <c r="C16" s="74">
        <v>27</v>
      </c>
      <c r="D16" s="59">
        <v>1</v>
      </c>
    </row>
    <row r="17" spans="2:2" x14ac:dyDescent="0.25"/>
    <row r="18" spans="2:2" ht="16.5" customHeight="1" x14ac:dyDescent="0.25">
      <c r="B18" s="43" t="s">
        <v>58</v>
      </c>
    </row>
    <row r="19" spans="2:2" x14ac:dyDescent="0.25"/>
    <row r="20" spans="2:2" x14ac:dyDescent="0.25"/>
    <row r="21" spans="2:2" x14ac:dyDescent="0.25"/>
    <row r="22" spans="2:2" x14ac:dyDescent="0.25"/>
    <row r="23" spans="2:2" x14ac:dyDescent="0.25"/>
    <row r="24" spans="2:2" x14ac:dyDescent="0.25"/>
    <row r="25" spans="2:2" x14ac:dyDescent="0.25"/>
    <row r="26" spans="2:2" x14ac:dyDescent="0.25"/>
    <row r="27" spans="2:2" hidden="1" x14ac:dyDescent="0.25"/>
    <row r="28" spans="2:2" hidden="1" x14ac:dyDescent="0.25"/>
    <row r="29" spans="2:2" ht="21.75" hidden="1" customHeight="1" x14ac:dyDescent="0.25"/>
    <row r="30" spans="2:2" hidden="1" x14ac:dyDescent="0.25"/>
    <row r="31" spans="2:2" hidden="1" x14ac:dyDescent="0.25"/>
    <row r="32" spans="2: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sheetProtection password="CD78" sheet="1" objects="1" scenarios="1"/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1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33.28515625" style="35" customWidth="1"/>
    <col min="2" max="2" width="20.7109375" style="35" customWidth="1"/>
    <col min="3" max="11" width="5.7109375" style="35" customWidth="1"/>
    <col min="12" max="12" width="41.5703125" style="35" customWidth="1"/>
    <col min="13" max="16" width="0" style="35" hidden="1" customWidth="1"/>
    <col min="17" max="16384" width="11.42578125" style="35" hidden="1"/>
  </cols>
  <sheetData>
    <row r="1" spans="1:12" customFormat="1" ht="72.75" customHeight="1" x14ac:dyDescent="0.25">
      <c r="A1" s="120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s="55" customFormat="1" ht="15" x14ac:dyDescent="0.25"/>
    <row r="3" spans="1:12" s="55" customFormat="1" ht="15" x14ac:dyDescent="0.25"/>
    <row r="4" spans="1:12" s="55" customFormat="1" ht="15" x14ac:dyDescent="0.25"/>
    <row r="5" spans="1:12" s="55" customFormat="1" ht="15" x14ac:dyDescent="0.25"/>
    <row r="6" spans="1:12" x14ac:dyDescent="0.25"/>
    <row r="7" spans="1:12" x14ac:dyDescent="0.25"/>
    <row r="8" spans="1:12" x14ac:dyDescent="0.25"/>
    <row r="9" spans="1:12" ht="21" customHeight="1" x14ac:dyDescent="0.25">
      <c r="B9" s="129" t="s">
        <v>9</v>
      </c>
      <c r="C9" s="122" t="s">
        <v>10</v>
      </c>
      <c r="D9" s="122"/>
      <c r="E9" s="122"/>
      <c r="F9" s="122"/>
      <c r="G9" s="122"/>
      <c r="H9" s="122"/>
      <c r="I9" s="122"/>
      <c r="J9" s="122"/>
      <c r="K9" s="122"/>
    </row>
    <row r="10" spans="1:12" ht="30" customHeight="1" x14ac:dyDescent="0.25">
      <c r="B10" s="130"/>
      <c r="C10" s="56">
        <v>2003</v>
      </c>
      <c r="D10" s="56">
        <v>2004</v>
      </c>
      <c r="E10" s="56">
        <v>2005</v>
      </c>
      <c r="F10" s="56">
        <v>2006</v>
      </c>
      <c r="G10" s="56">
        <v>2007</v>
      </c>
      <c r="H10" s="56">
        <v>2008</v>
      </c>
      <c r="I10" s="56">
        <v>2009</v>
      </c>
      <c r="J10" s="56">
        <v>2010</v>
      </c>
      <c r="K10" s="56">
        <v>2011</v>
      </c>
    </row>
    <row r="11" spans="1:12" ht="21.75" customHeight="1" x14ac:dyDescent="0.25">
      <c r="B11" s="42" t="s">
        <v>11</v>
      </c>
      <c r="C11" s="38">
        <v>44</v>
      </c>
      <c r="D11" s="38">
        <v>32</v>
      </c>
      <c r="E11" s="38">
        <v>30</v>
      </c>
      <c r="F11" s="38">
        <v>33</v>
      </c>
      <c r="G11" s="38">
        <v>29</v>
      </c>
      <c r="H11" s="38">
        <v>36</v>
      </c>
      <c r="I11" s="38">
        <v>28</v>
      </c>
      <c r="J11" s="38">
        <v>24</v>
      </c>
      <c r="K11" s="38">
        <v>27</v>
      </c>
    </row>
    <row r="12" spans="1:12" ht="21.75" customHeight="1" x14ac:dyDescent="0.25">
      <c r="B12" s="42" t="s">
        <v>12</v>
      </c>
      <c r="C12" s="38">
        <v>14</v>
      </c>
      <c r="D12" s="38">
        <v>9</v>
      </c>
      <c r="E12" s="38">
        <v>4</v>
      </c>
      <c r="F12" s="38">
        <v>4</v>
      </c>
      <c r="G12" s="38">
        <v>7</v>
      </c>
      <c r="H12" s="38">
        <v>4</v>
      </c>
      <c r="I12" s="38">
        <v>2</v>
      </c>
      <c r="J12" s="38">
        <v>1</v>
      </c>
      <c r="K12" s="38">
        <v>1</v>
      </c>
    </row>
    <row r="13" spans="1:12" ht="21.75" customHeight="1" x14ac:dyDescent="0.25">
      <c r="B13" s="39" t="s">
        <v>8</v>
      </c>
      <c r="C13" s="39">
        <v>58</v>
      </c>
      <c r="D13" s="39">
        <v>41</v>
      </c>
      <c r="E13" s="39">
        <v>34</v>
      </c>
      <c r="F13" s="39">
        <v>37</v>
      </c>
      <c r="G13" s="39">
        <v>36</v>
      </c>
      <c r="H13" s="39">
        <v>40</v>
      </c>
      <c r="I13" s="39">
        <v>30</v>
      </c>
      <c r="J13" s="39">
        <f>SUM(J11:J12)</f>
        <v>25</v>
      </c>
      <c r="K13" s="54">
        <v>28</v>
      </c>
    </row>
    <row r="14" spans="1:12" x14ac:dyDescent="0.25"/>
    <row r="15" spans="1:12" x14ac:dyDescent="0.25">
      <c r="B15" s="43" t="s">
        <v>58</v>
      </c>
    </row>
    <row r="16" spans="1:12" x14ac:dyDescent="0.25"/>
    <row r="17" x14ac:dyDescent="0.25"/>
    <row r="18" x14ac:dyDescent="0.25"/>
    <row r="19" x14ac:dyDescent="0.25"/>
    <row r="20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sheetProtection password="CD78" sheet="1" objects="1" scenarios="1"/>
  <mergeCells count="3">
    <mergeCell ref="B9:B10"/>
    <mergeCell ref="C9:K9"/>
    <mergeCell ref="A1:L1"/>
  </mergeCells>
  <pageMargins left="0.7" right="0.7" top="0.75" bottom="0.75" header="0.3" footer="0.3"/>
  <ignoredErrors>
    <ignoredError sqref="J1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9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21" style="9" customWidth="1"/>
    <col min="2" max="2" width="33" style="9" bestFit="1" customWidth="1"/>
    <col min="3" max="3" width="11.42578125" style="9" bestFit="1" customWidth="1"/>
    <col min="4" max="4" width="14.5703125" style="9" bestFit="1" customWidth="1"/>
    <col min="5" max="5" width="10.85546875" style="9" bestFit="1" customWidth="1"/>
    <col min="6" max="6" width="13.7109375" style="9" bestFit="1" customWidth="1"/>
    <col min="7" max="7" width="7.7109375" style="9" customWidth="1"/>
    <col min="8" max="8" width="27.42578125" style="9" customWidth="1"/>
    <col min="9" max="16384" width="11.42578125" style="9" hidden="1"/>
  </cols>
  <sheetData>
    <row r="1" spans="1:16" customFormat="1" ht="72.75" customHeight="1" x14ac:dyDescent="0.25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55" customFormat="1" ht="15" x14ac:dyDescent="0.25"/>
    <row r="3" spans="1:16" s="55" customFormat="1" ht="15" x14ac:dyDescent="0.25"/>
    <row r="4" spans="1:16" s="55" customFormat="1" ht="15" x14ac:dyDescent="0.25"/>
    <row r="5" spans="1:16" s="55" customFormat="1" ht="15" x14ac:dyDescent="0.25"/>
    <row r="6" spans="1:16" x14ac:dyDescent="0.25"/>
    <row r="7" spans="1:16" s="37" customFormat="1" ht="15.75" x14ac:dyDescent="0.25">
      <c r="B7" s="131"/>
      <c r="C7" s="131"/>
      <c r="D7" s="131"/>
      <c r="E7" s="131"/>
      <c r="F7" s="131"/>
      <c r="G7" s="131"/>
    </row>
    <row r="8" spans="1:16" ht="27.75" customHeight="1" x14ac:dyDescent="0.25">
      <c r="B8" s="132" t="s">
        <v>78</v>
      </c>
      <c r="C8" s="132"/>
      <c r="D8" s="132"/>
      <c r="E8" s="132"/>
      <c r="F8" s="132"/>
      <c r="G8" s="132"/>
    </row>
    <row r="9" spans="1:16" ht="36" customHeight="1" x14ac:dyDescent="0.25">
      <c r="B9" s="57" t="s">
        <v>13</v>
      </c>
      <c r="C9" s="57" t="s">
        <v>14</v>
      </c>
      <c r="D9" s="57" t="s">
        <v>15</v>
      </c>
      <c r="E9" s="57" t="s">
        <v>16</v>
      </c>
      <c r="F9" s="57" t="s">
        <v>60</v>
      </c>
      <c r="G9" s="57" t="s">
        <v>17</v>
      </c>
    </row>
    <row r="10" spans="1:16" s="86" customFormat="1" ht="18.75" customHeight="1" x14ac:dyDescent="0.25">
      <c r="B10" s="93" t="s">
        <v>110</v>
      </c>
      <c r="C10" s="44">
        <v>10</v>
      </c>
      <c r="D10" s="44">
        <v>34</v>
      </c>
      <c r="E10" s="45">
        <f>C10/D10</f>
        <v>0.29411764705882354</v>
      </c>
      <c r="F10" s="44">
        <v>210</v>
      </c>
      <c r="G10" s="46">
        <f>F10/40</f>
        <v>5.25</v>
      </c>
    </row>
    <row r="11" spans="1:16" s="86" customFormat="1" ht="18.75" customHeight="1" x14ac:dyDescent="0.25">
      <c r="B11" s="93" t="s">
        <v>109</v>
      </c>
      <c r="C11" s="44">
        <v>13</v>
      </c>
      <c r="D11" s="44">
        <v>17</v>
      </c>
      <c r="E11" s="45">
        <f t="shared" ref="E11:E19" si="0">C11/D11</f>
        <v>0.76470588235294112</v>
      </c>
      <c r="F11" s="44">
        <v>330</v>
      </c>
      <c r="G11" s="46">
        <f t="shared" ref="G11:G19" si="1">F11/40</f>
        <v>8.25</v>
      </c>
    </row>
    <row r="12" spans="1:16" s="86" customFormat="1" ht="18.75" customHeight="1" x14ac:dyDescent="0.25">
      <c r="B12" s="93" t="s">
        <v>108</v>
      </c>
      <c r="C12" s="44">
        <v>12</v>
      </c>
      <c r="D12" s="44">
        <v>45</v>
      </c>
      <c r="E12" s="45">
        <f t="shared" si="0"/>
        <v>0.26666666666666666</v>
      </c>
      <c r="F12" s="44">
        <v>262</v>
      </c>
      <c r="G12" s="46">
        <f t="shared" si="1"/>
        <v>6.55</v>
      </c>
    </row>
    <row r="13" spans="1:16" s="86" customFormat="1" ht="18.75" customHeight="1" x14ac:dyDescent="0.25">
      <c r="B13" s="93" t="s">
        <v>107</v>
      </c>
      <c r="C13" s="44">
        <v>11</v>
      </c>
      <c r="D13" s="44">
        <v>33</v>
      </c>
      <c r="E13" s="45">
        <f t="shared" si="0"/>
        <v>0.33333333333333331</v>
      </c>
      <c r="F13" s="44">
        <v>260</v>
      </c>
      <c r="G13" s="46">
        <f t="shared" si="1"/>
        <v>6.5</v>
      </c>
    </row>
    <row r="14" spans="1:16" s="86" customFormat="1" ht="18.75" customHeight="1" x14ac:dyDescent="0.25">
      <c r="B14" s="93" t="s">
        <v>106</v>
      </c>
      <c r="C14" s="44">
        <v>17</v>
      </c>
      <c r="D14" s="44">
        <v>70</v>
      </c>
      <c r="E14" s="45">
        <f t="shared" si="0"/>
        <v>0.24285714285714285</v>
      </c>
      <c r="F14" s="44">
        <v>340</v>
      </c>
      <c r="G14" s="46">
        <f t="shared" si="1"/>
        <v>8.5</v>
      </c>
    </row>
    <row r="15" spans="1:16" s="86" customFormat="1" ht="42" customHeight="1" x14ac:dyDescent="0.25">
      <c r="B15" s="94" t="s">
        <v>105</v>
      </c>
      <c r="C15" s="44">
        <v>13</v>
      </c>
      <c r="D15" s="44">
        <v>28</v>
      </c>
      <c r="E15" s="45">
        <f t="shared" si="0"/>
        <v>0.4642857142857143</v>
      </c>
      <c r="F15" s="44">
        <v>270</v>
      </c>
      <c r="G15" s="46">
        <f t="shared" si="1"/>
        <v>6.75</v>
      </c>
    </row>
    <row r="16" spans="1:16" s="86" customFormat="1" ht="18.75" customHeight="1" x14ac:dyDescent="0.25">
      <c r="B16" s="93" t="s">
        <v>113</v>
      </c>
      <c r="C16" s="44">
        <v>7</v>
      </c>
      <c r="D16" s="44">
        <v>16</v>
      </c>
      <c r="E16" s="45">
        <f t="shared" si="0"/>
        <v>0.4375</v>
      </c>
      <c r="F16" s="44">
        <v>172</v>
      </c>
      <c r="G16" s="46">
        <f t="shared" si="1"/>
        <v>4.3</v>
      </c>
    </row>
    <row r="17" spans="2:7" s="86" customFormat="1" ht="18.75" customHeight="1" x14ac:dyDescent="0.25">
      <c r="B17" s="93" t="s">
        <v>112</v>
      </c>
      <c r="C17" s="44">
        <v>6</v>
      </c>
      <c r="D17" s="44">
        <v>24</v>
      </c>
      <c r="E17" s="45">
        <f t="shared" si="0"/>
        <v>0.25</v>
      </c>
      <c r="F17" s="44">
        <v>128</v>
      </c>
      <c r="G17" s="46">
        <f t="shared" si="1"/>
        <v>3.2</v>
      </c>
    </row>
    <row r="18" spans="2:7" s="86" customFormat="1" ht="18.75" customHeight="1" x14ac:dyDescent="0.25">
      <c r="B18" s="93" t="s">
        <v>111</v>
      </c>
      <c r="C18" s="44">
        <v>16</v>
      </c>
      <c r="D18" s="44">
        <v>41</v>
      </c>
      <c r="E18" s="45">
        <f t="shared" si="0"/>
        <v>0.3902439024390244</v>
      </c>
      <c r="F18" s="44">
        <v>335</v>
      </c>
      <c r="G18" s="46">
        <f t="shared" si="1"/>
        <v>8.375</v>
      </c>
    </row>
    <row r="19" spans="2:7" ht="25.5" customHeight="1" x14ac:dyDescent="0.25">
      <c r="B19" s="59" t="s">
        <v>20</v>
      </c>
      <c r="C19" s="47">
        <v>105</v>
      </c>
      <c r="D19" s="47">
        <f>SUM(D10:D18)</f>
        <v>308</v>
      </c>
      <c r="E19" s="48">
        <f t="shared" si="0"/>
        <v>0.34090909090909088</v>
      </c>
      <c r="F19" s="47">
        <v>2307</v>
      </c>
      <c r="G19" s="49">
        <f t="shared" si="1"/>
        <v>57.674999999999997</v>
      </c>
    </row>
    <row r="20" spans="2:7" x14ac:dyDescent="0.25"/>
    <row r="21" spans="2:7" x14ac:dyDescent="0.25">
      <c r="B21" s="50" t="s">
        <v>59</v>
      </c>
    </row>
    <row r="22" spans="2:7" x14ac:dyDescent="0.25">
      <c r="B22" s="50"/>
    </row>
    <row r="23" spans="2:7" x14ac:dyDescent="0.25">
      <c r="B23" s="50"/>
    </row>
    <row r="24" spans="2:7" x14ac:dyDescent="0.25"/>
    <row r="25" spans="2:7" s="37" customFormat="1" ht="15.75" x14ac:dyDescent="0.25">
      <c r="B25" s="131"/>
      <c r="C25" s="131"/>
      <c r="D25" s="131"/>
      <c r="E25" s="131"/>
      <c r="F25" s="131"/>
      <c r="G25" s="131"/>
    </row>
    <row r="26" spans="2:7" ht="23.25" customHeight="1" x14ac:dyDescent="0.25">
      <c r="B26" s="132" t="s">
        <v>79</v>
      </c>
      <c r="C26" s="132"/>
      <c r="D26" s="132"/>
      <c r="E26" s="132"/>
      <c r="F26" s="132"/>
      <c r="G26" s="132"/>
    </row>
    <row r="27" spans="2:7" ht="25.5" x14ac:dyDescent="0.25">
      <c r="B27" s="57" t="s">
        <v>13</v>
      </c>
      <c r="C27" s="57" t="s">
        <v>14</v>
      </c>
      <c r="D27" s="57" t="s">
        <v>15</v>
      </c>
      <c r="E27" s="57" t="s">
        <v>16</v>
      </c>
      <c r="F27" s="57" t="s">
        <v>60</v>
      </c>
      <c r="G27" s="57" t="s">
        <v>17</v>
      </c>
    </row>
    <row r="28" spans="2:7" ht="21" customHeight="1" x14ac:dyDescent="0.25">
      <c r="B28" s="95" t="s">
        <v>110</v>
      </c>
      <c r="C28" s="44">
        <v>10</v>
      </c>
      <c r="D28" s="44">
        <v>33</v>
      </c>
      <c r="E28" s="45">
        <f>C28/D28</f>
        <v>0.30303030303030304</v>
      </c>
      <c r="F28" s="44">
        <v>210</v>
      </c>
      <c r="G28" s="46">
        <f>F28/40</f>
        <v>5.25</v>
      </c>
    </row>
    <row r="29" spans="2:7" ht="21" customHeight="1" x14ac:dyDescent="0.25">
      <c r="B29" s="95" t="s">
        <v>109</v>
      </c>
      <c r="C29" s="44">
        <v>12</v>
      </c>
      <c r="D29" s="44">
        <v>17</v>
      </c>
      <c r="E29" s="45">
        <f t="shared" ref="E29:E37" si="2">C29/D29</f>
        <v>0.70588235294117652</v>
      </c>
      <c r="F29" s="44">
        <v>291</v>
      </c>
      <c r="G29" s="46">
        <f t="shared" ref="G29:G37" si="3">F29/40</f>
        <v>7.2750000000000004</v>
      </c>
    </row>
    <row r="30" spans="2:7" ht="21" customHeight="1" x14ac:dyDescent="0.25">
      <c r="B30" s="95" t="s">
        <v>108</v>
      </c>
      <c r="C30" s="44">
        <v>9</v>
      </c>
      <c r="D30" s="44">
        <v>45</v>
      </c>
      <c r="E30" s="45">
        <f t="shared" si="2"/>
        <v>0.2</v>
      </c>
      <c r="F30" s="44">
        <v>213</v>
      </c>
      <c r="G30" s="46">
        <f t="shared" si="3"/>
        <v>5.3250000000000002</v>
      </c>
    </row>
    <row r="31" spans="2:7" ht="21" customHeight="1" x14ac:dyDescent="0.25">
      <c r="B31" s="95" t="s">
        <v>107</v>
      </c>
      <c r="C31" s="44">
        <v>12</v>
      </c>
      <c r="D31" s="44">
        <v>33</v>
      </c>
      <c r="E31" s="45">
        <f t="shared" si="2"/>
        <v>0.36363636363636365</v>
      </c>
      <c r="F31" s="44">
        <v>296</v>
      </c>
      <c r="G31" s="46">
        <f t="shared" si="3"/>
        <v>7.4</v>
      </c>
    </row>
    <row r="32" spans="2:7" ht="21" customHeight="1" x14ac:dyDescent="0.25">
      <c r="B32" s="95" t="s">
        <v>106</v>
      </c>
      <c r="C32" s="44">
        <v>15</v>
      </c>
      <c r="D32" s="44">
        <v>69</v>
      </c>
      <c r="E32" s="45">
        <f t="shared" si="2"/>
        <v>0.21739130434782608</v>
      </c>
      <c r="F32" s="44">
        <v>310</v>
      </c>
      <c r="G32" s="46">
        <f t="shared" si="3"/>
        <v>7.75</v>
      </c>
    </row>
    <row r="33" spans="2:7" ht="42" customHeight="1" x14ac:dyDescent="0.25">
      <c r="B33" s="96" t="s">
        <v>105</v>
      </c>
      <c r="C33" s="44">
        <v>12</v>
      </c>
      <c r="D33" s="44">
        <v>28</v>
      </c>
      <c r="E33" s="45">
        <f t="shared" si="2"/>
        <v>0.42857142857142855</v>
      </c>
      <c r="F33" s="44">
        <v>245</v>
      </c>
      <c r="G33" s="46">
        <f t="shared" si="3"/>
        <v>6.125</v>
      </c>
    </row>
    <row r="34" spans="2:7" ht="21" customHeight="1" x14ac:dyDescent="0.25">
      <c r="B34" s="95" t="s">
        <v>113</v>
      </c>
      <c r="C34" s="44">
        <v>6</v>
      </c>
      <c r="D34" s="44">
        <v>15</v>
      </c>
      <c r="E34" s="45">
        <f t="shared" si="2"/>
        <v>0.4</v>
      </c>
      <c r="F34" s="44">
        <v>122</v>
      </c>
      <c r="G34" s="46">
        <f t="shared" si="3"/>
        <v>3.05</v>
      </c>
    </row>
    <row r="35" spans="2:7" ht="21" customHeight="1" x14ac:dyDescent="0.25">
      <c r="B35" s="95" t="s">
        <v>112</v>
      </c>
      <c r="C35" s="44">
        <v>6</v>
      </c>
      <c r="D35" s="44">
        <v>24</v>
      </c>
      <c r="E35" s="45">
        <f t="shared" si="2"/>
        <v>0.25</v>
      </c>
      <c r="F35" s="44">
        <v>139</v>
      </c>
      <c r="G35" s="46">
        <f t="shared" si="3"/>
        <v>3.4750000000000001</v>
      </c>
    </row>
    <row r="36" spans="2:7" ht="21" customHeight="1" x14ac:dyDescent="0.25">
      <c r="B36" s="95" t="s">
        <v>111</v>
      </c>
      <c r="C36" s="44">
        <v>17</v>
      </c>
      <c r="D36" s="44">
        <v>41</v>
      </c>
      <c r="E36" s="45">
        <f t="shared" si="2"/>
        <v>0.41463414634146339</v>
      </c>
      <c r="F36" s="44">
        <v>376</v>
      </c>
      <c r="G36" s="46">
        <f t="shared" si="3"/>
        <v>9.4</v>
      </c>
    </row>
    <row r="37" spans="2:7" ht="27.75" customHeight="1" x14ac:dyDescent="0.25">
      <c r="B37" s="97" t="s">
        <v>20</v>
      </c>
      <c r="C37" s="47">
        <v>99</v>
      </c>
      <c r="D37" s="47">
        <f>SUM(D28:D36)</f>
        <v>305</v>
      </c>
      <c r="E37" s="48">
        <f t="shared" si="2"/>
        <v>0.32459016393442625</v>
      </c>
      <c r="F37" s="47">
        <v>2202</v>
      </c>
      <c r="G37" s="49">
        <f t="shared" si="3"/>
        <v>55.05</v>
      </c>
    </row>
    <row r="38" spans="2:7" x14ac:dyDescent="0.25"/>
    <row r="39" spans="2:7" x14ac:dyDescent="0.25">
      <c r="B39" s="50" t="s">
        <v>59</v>
      </c>
    </row>
    <row r="40" spans="2:7" x14ac:dyDescent="0.25"/>
    <row r="41" spans="2:7" x14ac:dyDescent="0.25"/>
    <row r="42" spans="2:7" x14ac:dyDescent="0.25"/>
    <row r="43" spans="2:7" x14ac:dyDescent="0.25"/>
    <row r="44" spans="2:7" x14ac:dyDescent="0.25"/>
    <row r="45" spans="2:7" hidden="1" x14ac:dyDescent="0.25"/>
    <row r="46" spans="2:7" hidden="1" x14ac:dyDescent="0.25"/>
    <row r="47" spans="2:7" hidden="1" x14ac:dyDescent="0.25"/>
    <row r="48" spans="2:7" hidden="1" x14ac:dyDescent="0.25"/>
    <row r="49" hidden="1" x14ac:dyDescent="0.25"/>
  </sheetData>
  <sheetProtection password="CD78" sheet="1" objects="1" scenarios="1"/>
  <mergeCells count="5">
    <mergeCell ref="B7:G7"/>
    <mergeCell ref="B25:G25"/>
    <mergeCell ref="A1:P1"/>
    <mergeCell ref="B8:G8"/>
    <mergeCell ref="B26:G2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3.85546875" style="41" customWidth="1"/>
    <col min="2" max="2" width="30.7109375" style="41" customWidth="1"/>
    <col min="3" max="4" width="11.7109375" style="41" customWidth="1"/>
    <col min="5" max="5" width="6.7109375" style="41" customWidth="1"/>
    <col min="6" max="6" width="12.140625" style="41" customWidth="1"/>
    <col min="7" max="7" width="11.7109375" style="41" customWidth="1"/>
    <col min="8" max="9" width="11.28515625" style="41" customWidth="1"/>
    <col min="10" max="10" width="16.42578125" style="41" customWidth="1"/>
    <col min="11" max="16384" width="11.42578125" style="41" hidden="1"/>
  </cols>
  <sheetData>
    <row r="1" spans="1:16" customFormat="1" ht="72.75" customHeight="1" x14ac:dyDescent="0.25">
      <c r="A1" s="120" t="s">
        <v>81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55" customFormat="1" ht="15" x14ac:dyDescent="0.25"/>
    <row r="3" spans="1:16" s="55" customFormat="1" ht="15" x14ac:dyDescent="0.25"/>
    <row r="4" spans="1:16" s="55" customFormat="1" ht="15" x14ac:dyDescent="0.25"/>
    <row r="5" spans="1:16" s="55" customFormat="1" ht="15" x14ac:dyDescent="0.25"/>
    <row r="6" spans="1:16" x14ac:dyDescent="0.25"/>
    <row r="7" spans="1:16" s="40" customFormat="1" ht="15.75" x14ac:dyDescent="0.25">
      <c r="B7" s="133"/>
      <c r="C7" s="133"/>
      <c r="D7" s="133"/>
      <c r="E7" s="133"/>
      <c r="F7" s="133"/>
      <c r="G7" s="133"/>
      <c r="H7" s="133"/>
      <c r="I7" s="60"/>
    </row>
    <row r="8" spans="1:16" ht="21" customHeight="1" x14ac:dyDescent="0.25">
      <c r="B8" s="122" t="s">
        <v>0</v>
      </c>
      <c r="C8" s="122" t="s">
        <v>99</v>
      </c>
      <c r="D8" s="122"/>
      <c r="E8" s="122"/>
      <c r="F8" s="122" t="s">
        <v>100</v>
      </c>
      <c r="G8" s="122"/>
      <c r="H8" s="122"/>
      <c r="I8" s="121" t="s">
        <v>101</v>
      </c>
    </row>
    <row r="9" spans="1:16" ht="18.75" customHeight="1" x14ac:dyDescent="0.25">
      <c r="B9" s="122"/>
      <c r="C9" s="56" t="s">
        <v>33</v>
      </c>
      <c r="D9" s="56" t="s">
        <v>34</v>
      </c>
      <c r="E9" s="56" t="s">
        <v>8</v>
      </c>
      <c r="F9" s="56" t="s">
        <v>33</v>
      </c>
      <c r="G9" s="56" t="s">
        <v>34</v>
      </c>
      <c r="H9" s="56" t="s">
        <v>8</v>
      </c>
      <c r="I9" s="121"/>
    </row>
    <row r="10" spans="1:16" ht="24.75" customHeight="1" x14ac:dyDescent="0.25">
      <c r="B10" s="98" t="s">
        <v>1</v>
      </c>
      <c r="C10" s="76">
        <v>5</v>
      </c>
      <c r="D10" s="76">
        <v>2</v>
      </c>
      <c r="E10" s="76">
        <v>7</v>
      </c>
      <c r="F10" s="76">
        <v>3</v>
      </c>
      <c r="G10" s="76">
        <v>8</v>
      </c>
      <c r="H10" s="76">
        <v>11</v>
      </c>
      <c r="I10" s="76">
        <f>E10+H10</f>
        <v>18</v>
      </c>
    </row>
    <row r="11" spans="1:16" ht="24.75" customHeight="1" x14ac:dyDescent="0.25">
      <c r="B11" s="98" t="s">
        <v>2</v>
      </c>
      <c r="C11" s="76">
        <v>3</v>
      </c>
      <c r="D11" s="76"/>
      <c r="E11" s="76">
        <v>3</v>
      </c>
      <c r="F11" s="76">
        <v>2</v>
      </c>
      <c r="G11" s="76">
        <v>7</v>
      </c>
      <c r="H11" s="76">
        <v>9</v>
      </c>
      <c r="I11" s="76">
        <f t="shared" ref="I11:I19" si="0">E11+H11</f>
        <v>12</v>
      </c>
    </row>
    <row r="12" spans="1:16" ht="24.75" customHeight="1" x14ac:dyDescent="0.25">
      <c r="B12" s="98" t="s">
        <v>3</v>
      </c>
      <c r="C12" s="76">
        <v>3</v>
      </c>
      <c r="D12" s="76"/>
      <c r="E12" s="76">
        <v>3</v>
      </c>
      <c r="F12" s="76">
        <v>1</v>
      </c>
      <c r="G12" s="76">
        <v>28</v>
      </c>
      <c r="H12" s="76">
        <v>29</v>
      </c>
      <c r="I12" s="76">
        <f t="shared" si="0"/>
        <v>32</v>
      </c>
    </row>
    <row r="13" spans="1:16" ht="24.75" customHeight="1" x14ac:dyDescent="0.25">
      <c r="B13" s="98" t="s">
        <v>98</v>
      </c>
      <c r="C13" s="76">
        <v>7</v>
      </c>
      <c r="D13" s="76"/>
      <c r="E13" s="76">
        <v>7</v>
      </c>
      <c r="F13" s="76">
        <v>2</v>
      </c>
      <c r="G13" s="76">
        <v>1</v>
      </c>
      <c r="H13" s="76">
        <v>3</v>
      </c>
      <c r="I13" s="76">
        <f t="shared" si="0"/>
        <v>10</v>
      </c>
    </row>
    <row r="14" spans="1:16" ht="24.75" customHeight="1" x14ac:dyDescent="0.25">
      <c r="B14" s="98" t="s">
        <v>18</v>
      </c>
      <c r="C14" s="76">
        <v>4</v>
      </c>
      <c r="D14" s="76"/>
      <c r="E14" s="76">
        <v>4</v>
      </c>
      <c r="F14" s="76"/>
      <c r="G14" s="76">
        <v>4</v>
      </c>
      <c r="H14" s="76">
        <v>4</v>
      </c>
      <c r="I14" s="76">
        <f t="shared" si="0"/>
        <v>8</v>
      </c>
    </row>
    <row r="15" spans="1:16" ht="24.75" customHeight="1" x14ac:dyDescent="0.25">
      <c r="B15" s="98" t="s">
        <v>19</v>
      </c>
      <c r="C15" s="76">
        <v>1</v>
      </c>
      <c r="D15" s="76"/>
      <c r="E15" s="76">
        <v>1</v>
      </c>
      <c r="F15" s="76"/>
      <c r="G15" s="76">
        <v>1</v>
      </c>
      <c r="H15" s="76">
        <v>1</v>
      </c>
      <c r="I15" s="76">
        <f t="shared" si="0"/>
        <v>2</v>
      </c>
    </row>
    <row r="16" spans="1:16" ht="24.75" customHeight="1" x14ac:dyDescent="0.25">
      <c r="B16" s="98" t="s">
        <v>5</v>
      </c>
      <c r="C16" s="76">
        <v>8</v>
      </c>
      <c r="D16" s="76"/>
      <c r="E16" s="76">
        <v>8</v>
      </c>
      <c r="F16" s="76">
        <v>1</v>
      </c>
      <c r="G16" s="76">
        <v>2</v>
      </c>
      <c r="H16" s="76">
        <v>3</v>
      </c>
      <c r="I16" s="76">
        <f t="shared" si="0"/>
        <v>11</v>
      </c>
    </row>
    <row r="17" spans="2:9" ht="30.75" customHeight="1" x14ac:dyDescent="0.25">
      <c r="B17" s="89" t="s">
        <v>6</v>
      </c>
      <c r="C17" s="76">
        <v>14</v>
      </c>
      <c r="D17" s="76"/>
      <c r="E17" s="76">
        <v>14</v>
      </c>
      <c r="F17" s="76">
        <v>2</v>
      </c>
      <c r="G17" s="76">
        <v>3</v>
      </c>
      <c r="H17" s="76">
        <v>5</v>
      </c>
      <c r="I17" s="76">
        <f t="shared" si="0"/>
        <v>19</v>
      </c>
    </row>
    <row r="18" spans="2:9" ht="24.75" customHeight="1" x14ac:dyDescent="0.25">
      <c r="B18" s="98" t="s">
        <v>7</v>
      </c>
      <c r="C18" s="76">
        <v>12</v>
      </c>
      <c r="D18" s="76">
        <v>1</v>
      </c>
      <c r="E18" s="76">
        <v>13</v>
      </c>
      <c r="F18" s="76">
        <v>1</v>
      </c>
      <c r="G18" s="76">
        <v>10</v>
      </c>
      <c r="H18" s="76">
        <v>11</v>
      </c>
      <c r="I18" s="76">
        <f t="shared" si="0"/>
        <v>24</v>
      </c>
    </row>
    <row r="19" spans="2:9" ht="21" customHeight="1" x14ac:dyDescent="0.25">
      <c r="B19" s="18" t="s">
        <v>8</v>
      </c>
      <c r="C19" s="74">
        <v>57</v>
      </c>
      <c r="D19" s="74">
        <v>3</v>
      </c>
      <c r="E19" s="74">
        <v>60</v>
      </c>
      <c r="F19" s="74">
        <v>12</v>
      </c>
      <c r="G19" s="74">
        <v>64</v>
      </c>
      <c r="H19" s="74">
        <v>76</v>
      </c>
      <c r="I19" s="74">
        <f t="shared" si="0"/>
        <v>136</v>
      </c>
    </row>
    <row r="20" spans="2:9" x14ac:dyDescent="0.25"/>
    <row r="21" spans="2:9" x14ac:dyDescent="0.25">
      <c r="B21" s="43" t="s">
        <v>58</v>
      </c>
    </row>
    <row r="22" spans="2:9" x14ac:dyDescent="0.25"/>
    <row r="23" spans="2:9" x14ac:dyDescent="0.25"/>
    <row r="24" spans="2:9" x14ac:dyDescent="0.25"/>
    <row r="25" spans="2:9" x14ac:dyDescent="0.25"/>
    <row r="26" spans="2:9" x14ac:dyDescent="0.25"/>
    <row r="27" spans="2:9" hidden="1" x14ac:dyDescent="0.25"/>
    <row r="28" spans="2:9" hidden="1" x14ac:dyDescent="0.25"/>
    <row r="29" spans="2:9" hidden="1" x14ac:dyDescent="0.25"/>
    <row r="30" spans="2:9" hidden="1" x14ac:dyDescent="0.25"/>
    <row r="31" spans="2:9" hidden="1" x14ac:dyDescent="0.25"/>
  </sheetData>
  <sheetProtection password="CD78" sheet="1" objects="1" scenarios="1"/>
  <mergeCells count="6">
    <mergeCell ref="C8:E8"/>
    <mergeCell ref="B8:B9"/>
    <mergeCell ref="F8:H8"/>
    <mergeCell ref="I8:I9"/>
    <mergeCell ref="A1:P1"/>
    <mergeCell ref="B7:H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7"/>
  <sheetViews>
    <sheetView showGridLines="0" showZeros="0" workbookViewId="0">
      <pane ySplit="5" topLeftCell="A6" activePane="bottomLeft" state="frozen"/>
      <selection pane="bottomLeft" activeCell="A6" sqref="A6"/>
    </sheetView>
  </sheetViews>
  <sheetFormatPr baseColWidth="10" defaultColWidth="0" defaultRowHeight="12.75" zeroHeight="1" x14ac:dyDescent="0.25"/>
  <cols>
    <col min="1" max="1" width="12.85546875" style="9" customWidth="1"/>
    <col min="2" max="2" width="29.5703125" style="9" bestFit="1" customWidth="1"/>
    <col min="3" max="3" width="12.85546875" style="9" bestFit="1" customWidth="1"/>
    <col min="4" max="4" width="12.140625" style="9" bestFit="1" customWidth="1"/>
    <col min="5" max="5" width="13.5703125" style="9" bestFit="1" customWidth="1"/>
    <col min="6" max="6" width="19.28515625" style="9" bestFit="1" customWidth="1"/>
    <col min="7" max="7" width="16.28515625" style="9" bestFit="1" customWidth="1"/>
    <col min="8" max="9" width="12" style="9" bestFit="1" customWidth="1"/>
    <col min="10" max="10" width="11.42578125" style="9" customWidth="1"/>
    <col min="11" max="16384" width="11.42578125" style="9" hidden="1"/>
  </cols>
  <sheetData>
    <row r="1" spans="1:15" customFormat="1" ht="79.5" customHeight="1" x14ac:dyDescent="0.25">
      <c r="A1" s="120" t="s">
        <v>128</v>
      </c>
      <c r="B1" s="120"/>
      <c r="C1" s="120"/>
      <c r="D1" s="120"/>
      <c r="E1" s="120"/>
      <c r="F1" s="120"/>
      <c r="G1" s="120"/>
      <c r="H1" s="120"/>
      <c r="I1" s="120"/>
      <c r="J1" s="120"/>
      <c r="K1" s="75"/>
      <c r="L1" s="75"/>
      <c r="M1" s="75"/>
      <c r="N1" s="75"/>
      <c r="O1" s="75"/>
    </row>
    <row r="2" spans="1:15" s="55" customFormat="1" ht="15" x14ac:dyDescent="0.25"/>
    <row r="3" spans="1:15" s="55" customFormat="1" ht="15" x14ac:dyDescent="0.25"/>
    <row r="4" spans="1:15" s="55" customFormat="1" ht="15" x14ac:dyDescent="0.25"/>
    <row r="5" spans="1:15" s="55" customFormat="1" ht="15" x14ac:dyDescent="0.25"/>
    <row r="6" spans="1:15" x14ac:dyDescent="0.25"/>
    <row r="7" spans="1:15" x14ac:dyDescent="0.25"/>
    <row r="8" spans="1:15" s="37" customFormat="1" ht="15.75" x14ac:dyDescent="0.25">
      <c r="B8" s="131" t="s">
        <v>136</v>
      </c>
      <c r="C8" s="131"/>
      <c r="D8" s="131"/>
      <c r="E8" s="131"/>
      <c r="F8" s="131"/>
      <c r="G8" s="131"/>
      <c r="H8" s="131"/>
      <c r="I8" s="131"/>
    </row>
    <row r="9" spans="1:15" x14ac:dyDescent="0.25"/>
    <row r="10" spans="1:15" ht="38.25" x14ac:dyDescent="0.25">
      <c r="B10" s="87" t="s">
        <v>0</v>
      </c>
      <c r="C10" s="87" t="s">
        <v>129</v>
      </c>
      <c r="D10" s="87" t="s">
        <v>130</v>
      </c>
      <c r="E10" s="87" t="s">
        <v>131</v>
      </c>
      <c r="F10" s="87" t="s">
        <v>132</v>
      </c>
      <c r="G10" s="87" t="s">
        <v>133</v>
      </c>
      <c r="H10" s="87" t="s">
        <v>134</v>
      </c>
      <c r="I10" s="87" t="s">
        <v>135</v>
      </c>
    </row>
    <row r="11" spans="1:15" x14ac:dyDescent="0.25">
      <c r="B11" s="102" t="s">
        <v>1</v>
      </c>
      <c r="C11" s="110">
        <v>25.2</v>
      </c>
      <c r="D11" s="101">
        <v>3</v>
      </c>
      <c r="E11" s="101">
        <v>33</v>
      </c>
      <c r="F11" s="101">
        <v>3</v>
      </c>
      <c r="G11" s="3">
        <f t="shared" ref="G11:G20" si="0">F11/E11</f>
        <v>9.0909090909090912E-2</v>
      </c>
      <c r="H11" s="4">
        <f t="shared" ref="H11:H20" si="1">C11/F11</f>
        <v>8.4</v>
      </c>
      <c r="I11" s="4">
        <f t="shared" ref="I11:I20" si="2">C11/D11</f>
        <v>8.4</v>
      </c>
    </row>
    <row r="12" spans="1:15" x14ac:dyDescent="0.25">
      <c r="B12" s="102" t="s">
        <v>2</v>
      </c>
      <c r="C12" s="110">
        <v>85</v>
      </c>
      <c r="D12" s="101">
        <v>17</v>
      </c>
      <c r="E12" s="101">
        <v>17</v>
      </c>
      <c r="F12" s="101">
        <v>8</v>
      </c>
      <c r="G12" s="3">
        <f t="shared" si="0"/>
        <v>0.47058823529411764</v>
      </c>
      <c r="H12" s="4">
        <f t="shared" si="1"/>
        <v>10.625</v>
      </c>
      <c r="I12" s="4">
        <f t="shared" si="2"/>
        <v>5</v>
      </c>
    </row>
    <row r="13" spans="1:15" x14ac:dyDescent="0.25">
      <c r="B13" s="102" t="s">
        <v>3</v>
      </c>
      <c r="C13" s="110">
        <v>542.40000000000009</v>
      </c>
      <c r="D13" s="101">
        <v>74</v>
      </c>
      <c r="E13" s="101">
        <v>45</v>
      </c>
      <c r="F13" s="101">
        <v>27</v>
      </c>
      <c r="G13" s="3">
        <f t="shared" si="0"/>
        <v>0.6</v>
      </c>
      <c r="H13" s="4">
        <f t="shared" si="1"/>
        <v>20.088888888888892</v>
      </c>
      <c r="I13" s="4">
        <f t="shared" si="2"/>
        <v>7.3297297297297312</v>
      </c>
    </row>
    <row r="14" spans="1:15" x14ac:dyDescent="0.25">
      <c r="B14" s="102" t="s">
        <v>4</v>
      </c>
      <c r="C14" s="110">
        <v>200</v>
      </c>
      <c r="D14" s="101">
        <v>15</v>
      </c>
      <c r="E14" s="101">
        <v>33</v>
      </c>
      <c r="F14" s="101">
        <v>10</v>
      </c>
      <c r="G14" s="3">
        <f t="shared" si="0"/>
        <v>0.30303030303030304</v>
      </c>
      <c r="H14" s="4">
        <f t="shared" si="1"/>
        <v>20</v>
      </c>
      <c r="I14" s="4">
        <f t="shared" si="2"/>
        <v>13.333333333333334</v>
      </c>
    </row>
    <row r="15" spans="1:15" x14ac:dyDescent="0.25">
      <c r="B15" s="102" t="s">
        <v>18</v>
      </c>
      <c r="C15" s="110">
        <v>257.79999999999995</v>
      </c>
      <c r="D15" s="101">
        <v>29</v>
      </c>
      <c r="E15" s="101">
        <v>69</v>
      </c>
      <c r="F15" s="101">
        <v>19</v>
      </c>
      <c r="G15" s="3">
        <f t="shared" si="0"/>
        <v>0.27536231884057971</v>
      </c>
      <c r="H15" s="4">
        <f t="shared" si="1"/>
        <v>13.568421052631576</v>
      </c>
      <c r="I15" s="4">
        <f t="shared" si="2"/>
        <v>8.8896551724137911</v>
      </c>
    </row>
    <row r="16" spans="1:15" x14ac:dyDescent="0.25">
      <c r="B16" s="102" t="s">
        <v>19</v>
      </c>
      <c r="C16" s="110">
        <v>383.9</v>
      </c>
      <c r="D16" s="101">
        <v>53</v>
      </c>
      <c r="E16" s="101">
        <v>15</v>
      </c>
      <c r="F16" s="101">
        <v>12</v>
      </c>
      <c r="G16" s="3">
        <f t="shared" si="0"/>
        <v>0.8</v>
      </c>
      <c r="H16" s="4">
        <f t="shared" si="1"/>
        <v>31.991666666666664</v>
      </c>
      <c r="I16" s="4">
        <f t="shared" si="2"/>
        <v>7.2433962264150935</v>
      </c>
    </row>
    <row r="17" spans="2:11" x14ac:dyDescent="0.25">
      <c r="B17" s="102" t="s">
        <v>5</v>
      </c>
      <c r="C17" s="110">
        <v>223.5</v>
      </c>
      <c r="D17" s="101">
        <v>31</v>
      </c>
      <c r="E17" s="101">
        <v>24</v>
      </c>
      <c r="F17" s="101">
        <v>12</v>
      </c>
      <c r="G17" s="3">
        <f t="shared" si="0"/>
        <v>0.5</v>
      </c>
      <c r="H17" s="4">
        <f t="shared" si="1"/>
        <v>18.625</v>
      </c>
      <c r="I17" s="4">
        <f t="shared" si="2"/>
        <v>7.209677419354839</v>
      </c>
    </row>
    <row r="18" spans="2:11" ht="25.5" x14ac:dyDescent="0.25">
      <c r="B18" s="102" t="s">
        <v>6</v>
      </c>
      <c r="C18" s="110">
        <v>502.79999999999995</v>
      </c>
      <c r="D18" s="101">
        <v>65</v>
      </c>
      <c r="E18" s="101">
        <v>28</v>
      </c>
      <c r="F18" s="101">
        <v>14</v>
      </c>
      <c r="G18" s="3">
        <f t="shared" si="0"/>
        <v>0.5</v>
      </c>
      <c r="H18" s="4">
        <f t="shared" si="1"/>
        <v>35.914285714285711</v>
      </c>
      <c r="I18" s="4">
        <f t="shared" si="2"/>
        <v>7.7353846153846151</v>
      </c>
    </row>
    <row r="19" spans="2:11" x14ac:dyDescent="0.25">
      <c r="B19" s="1" t="s">
        <v>127</v>
      </c>
      <c r="C19" s="110">
        <v>362.70000000000005</v>
      </c>
      <c r="D19" s="101">
        <v>33</v>
      </c>
      <c r="E19" s="2">
        <v>41</v>
      </c>
      <c r="F19" s="101">
        <v>21</v>
      </c>
      <c r="G19" s="3">
        <f t="shared" si="0"/>
        <v>0.51219512195121952</v>
      </c>
      <c r="H19" s="4">
        <f t="shared" si="1"/>
        <v>17.271428571428572</v>
      </c>
      <c r="I19" s="4">
        <f t="shared" si="2"/>
        <v>10.990909090909092</v>
      </c>
      <c r="J19" s="51" t="s">
        <v>3</v>
      </c>
      <c r="K19" s="51">
        <v>662</v>
      </c>
    </row>
    <row r="20" spans="2:11" x14ac:dyDescent="0.25">
      <c r="B20" s="6" t="s">
        <v>8</v>
      </c>
      <c r="C20" s="103">
        <f>SUM(C11:C19)</f>
        <v>2583.3000000000002</v>
      </c>
      <c r="D20" s="111">
        <f t="shared" ref="D20:E20" si="3">SUM(D11:D19)</f>
        <v>320</v>
      </c>
      <c r="E20" s="111">
        <f t="shared" si="3"/>
        <v>305</v>
      </c>
      <c r="F20" s="111">
        <f t="shared" ref="F20" si="4">SUM(F11:F19)</f>
        <v>126</v>
      </c>
      <c r="G20" s="52">
        <f t="shared" si="0"/>
        <v>0.41311475409836068</v>
      </c>
      <c r="H20" s="53">
        <f t="shared" si="1"/>
        <v>20.502380952380953</v>
      </c>
      <c r="I20" s="53">
        <f t="shared" si="2"/>
        <v>8.0728125000000013</v>
      </c>
      <c r="J20" s="51" t="s">
        <v>1</v>
      </c>
      <c r="K20" s="51">
        <v>340.40000000000003</v>
      </c>
    </row>
    <row r="21" spans="2:11" x14ac:dyDescent="0.25"/>
    <row r="22" spans="2:11" x14ac:dyDescent="0.25">
      <c r="B22" s="16" t="s">
        <v>61</v>
      </c>
    </row>
    <row r="23" spans="2:11" x14ac:dyDescent="0.25">
      <c r="B23" s="9" t="s">
        <v>137</v>
      </c>
    </row>
    <row r="24" spans="2:11" x14ac:dyDescent="0.25"/>
    <row r="25" spans="2:11" x14ac:dyDescent="0.25"/>
    <row r="26" spans="2:11" s="37" customFormat="1" ht="15.75" x14ac:dyDescent="0.25">
      <c r="B26" s="131" t="s">
        <v>138</v>
      </c>
      <c r="C26" s="131"/>
      <c r="D26" s="131"/>
      <c r="E26" s="131"/>
      <c r="F26" s="131"/>
      <c r="G26" s="131"/>
      <c r="H26" s="131"/>
      <c r="I26" s="131"/>
    </row>
    <row r="27" spans="2:11" x14ac:dyDescent="0.25"/>
    <row r="28" spans="2:11" ht="38.25" x14ac:dyDescent="0.25">
      <c r="B28" s="104" t="s">
        <v>0</v>
      </c>
      <c r="C28" s="104" t="s">
        <v>129</v>
      </c>
      <c r="D28" s="104" t="s">
        <v>130</v>
      </c>
      <c r="E28" s="104" t="s">
        <v>139</v>
      </c>
      <c r="F28" s="104" t="s">
        <v>132</v>
      </c>
      <c r="G28" s="104" t="s">
        <v>133</v>
      </c>
      <c r="H28" s="104" t="s">
        <v>134</v>
      </c>
      <c r="I28" s="104" t="s">
        <v>135</v>
      </c>
    </row>
    <row r="29" spans="2:11" x14ac:dyDescent="0.25">
      <c r="B29" s="102" t="s">
        <v>1</v>
      </c>
      <c r="C29" s="110">
        <v>149.30000000000001</v>
      </c>
      <c r="D29" s="101">
        <v>11</v>
      </c>
      <c r="E29" s="101">
        <v>31</v>
      </c>
      <c r="F29" s="101">
        <v>7</v>
      </c>
      <c r="G29" s="3">
        <f t="shared" ref="G29:G38" si="5">F29/E29</f>
        <v>0.22580645161290322</v>
      </c>
      <c r="H29" s="4">
        <f t="shared" ref="H29:H38" si="6">C29/F29</f>
        <v>21.328571428571429</v>
      </c>
      <c r="I29" s="4">
        <f t="shared" ref="I29:I38" si="7">C29/D29</f>
        <v>13.572727272727274</v>
      </c>
    </row>
    <row r="30" spans="2:11" x14ac:dyDescent="0.25">
      <c r="B30" s="102" t="s">
        <v>2</v>
      </c>
      <c r="C30" s="110">
        <v>15.1</v>
      </c>
      <c r="D30" s="101">
        <v>3</v>
      </c>
      <c r="E30" s="101">
        <v>15</v>
      </c>
      <c r="F30" s="101">
        <v>3</v>
      </c>
      <c r="G30" s="3">
        <f t="shared" si="5"/>
        <v>0.2</v>
      </c>
      <c r="H30" s="4">
        <f t="shared" si="6"/>
        <v>5.0333333333333332</v>
      </c>
      <c r="I30" s="4">
        <f t="shared" si="7"/>
        <v>5.0333333333333332</v>
      </c>
    </row>
    <row r="31" spans="2:11" x14ac:dyDescent="0.25">
      <c r="B31" s="102" t="s">
        <v>3</v>
      </c>
      <c r="C31" s="110">
        <v>277.39999999999998</v>
      </c>
      <c r="D31" s="101">
        <v>49</v>
      </c>
      <c r="E31" s="101">
        <v>46</v>
      </c>
      <c r="F31" s="101">
        <v>21</v>
      </c>
      <c r="G31" s="3">
        <f t="shared" si="5"/>
        <v>0.45652173913043476</v>
      </c>
      <c r="H31" s="4">
        <f t="shared" si="6"/>
        <v>13.209523809523809</v>
      </c>
      <c r="I31" s="4">
        <f t="shared" si="7"/>
        <v>5.6612244897959183</v>
      </c>
    </row>
    <row r="32" spans="2:11" x14ac:dyDescent="0.25">
      <c r="B32" s="102" t="s">
        <v>4</v>
      </c>
      <c r="C32" s="110">
        <v>19.2</v>
      </c>
      <c r="D32" s="101">
        <v>2</v>
      </c>
      <c r="E32" s="101">
        <v>13</v>
      </c>
      <c r="F32" s="101">
        <v>2</v>
      </c>
      <c r="G32" s="3">
        <f t="shared" si="5"/>
        <v>0.15384615384615385</v>
      </c>
      <c r="H32" s="4">
        <f t="shared" si="6"/>
        <v>9.6</v>
      </c>
      <c r="I32" s="4">
        <f t="shared" si="7"/>
        <v>9.6</v>
      </c>
    </row>
    <row r="33" spans="2:11" x14ac:dyDescent="0.25">
      <c r="B33" s="102" t="s">
        <v>18</v>
      </c>
      <c r="C33" s="110">
        <v>66</v>
      </c>
      <c r="D33" s="101">
        <v>14</v>
      </c>
      <c r="E33" s="101">
        <v>36</v>
      </c>
      <c r="F33" s="101">
        <v>8</v>
      </c>
      <c r="G33" s="3">
        <f t="shared" si="5"/>
        <v>0.22222222222222221</v>
      </c>
      <c r="H33" s="4">
        <f t="shared" si="6"/>
        <v>8.25</v>
      </c>
      <c r="I33" s="4">
        <f t="shared" si="7"/>
        <v>4.7142857142857144</v>
      </c>
    </row>
    <row r="34" spans="2:11" x14ac:dyDescent="0.25">
      <c r="B34" s="102" t="s">
        <v>19</v>
      </c>
      <c r="C34" s="110">
        <v>228.89999999999998</v>
      </c>
      <c r="D34" s="101">
        <v>34</v>
      </c>
      <c r="E34" s="101">
        <v>8</v>
      </c>
      <c r="F34" s="101">
        <v>12</v>
      </c>
      <c r="G34" s="3">
        <f t="shared" si="5"/>
        <v>1.5</v>
      </c>
      <c r="H34" s="4">
        <f t="shared" si="6"/>
        <v>19.074999999999999</v>
      </c>
      <c r="I34" s="4">
        <f t="shared" si="7"/>
        <v>6.7323529411764698</v>
      </c>
    </row>
    <row r="35" spans="2:11" x14ac:dyDescent="0.25">
      <c r="B35" s="102" t="s">
        <v>5</v>
      </c>
      <c r="C35" s="110">
        <v>52.4</v>
      </c>
      <c r="D35" s="101">
        <v>4</v>
      </c>
      <c r="E35" s="101">
        <v>3</v>
      </c>
      <c r="F35" s="101">
        <v>1</v>
      </c>
      <c r="G35" s="3">
        <f t="shared" si="5"/>
        <v>0.33333333333333331</v>
      </c>
      <c r="H35" s="4">
        <f t="shared" si="6"/>
        <v>52.4</v>
      </c>
      <c r="I35" s="4">
        <f t="shared" si="7"/>
        <v>13.1</v>
      </c>
    </row>
    <row r="36" spans="2:11" ht="25.5" x14ac:dyDescent="0.25">
      <c r="B36" s="102" t="s">
        <v>6</v>
      </c>
      <c r="C36" s="110">
        <v>276.40000000000003</v>
      </c>
      <c r="D36" s="101">
        <v>49</v>
      </c>
      <c r="E36" s="101">
        <v>24</v>
      </c>
      <c r="F36" s="101">
        <v>16</v>
      </c>
      <c r="G36" s="3">
        <f t="shared" si="5"/>
        <v>0.66666666666666663</v>
      </c>
      <c r="H36" s="4">
        <f t="shared" si="6"/>
        <v>17.275000000000002</v>
      </c>
      <c r="I36" s="4">
        <f t="shared" si="7"/>
        <v>5.6408163265306133</v>
      </c>
    </row>
    <row r="37" spans="2:11" x14ac:dyDescent="0.25">
      <c r="B37" s="105" t="s">
        <v>127</v>
      </c>
      <c r="C37" s="110">
        <v>85.5</v>
      </c>
      <c r="D37" s="101">
        <v>20</v>
      </c>
      <c r="E37" s="2">
        <v>23</v>
      </c>
      <c r="F37" s="101">
        <v>8</v>
      </c>
      <c r="G37" s="3">
        <f t="shared" si="5"/>
        <v>0.34782608695652173</v>
      </c>
      <c r="H37" s="4">
        <f t="shared" si="6"/>
        <v>10.6875</v>
      </c>
      <c r="I37" s="4">
        <f t="shared" si="7"/>
        <v>4.2750000000000004</v>
      </c>
      <c r="J37" s="51" t="s">
        <v>3</v>
      </c>
      <c r="K37" s="51">
        <v>662</v>
      </c>
    </row>
    <row r="38" spans="2:11" x14ac:dyDescent="0.25">
      <c r="B38" s="6" t="s">
        <v>8</v>
      </c>
      <c r="C38" s="103">
        <f>SUM(C29:C37)</f>
        <v>1170.2</v>
      </c>
      <c r="D38" s="111">
        <f t="shared" ref="D38:F38" si="8">SUM(D29:D37)</f>
        <v>186</v>
      </c>
      <c r="E38" s="111">
        <f>SUM(E29:E37)</f>
        <v>199</v>
      </c>
      <c r="F38" s="111">
        <f t="shared" si="8"/>
        <v>78</v>
      </c>
      <c r="G38" s="52">
        <f t="shared" si="5"/>
        <v>0.39195979899497485</v>
      </c>
      <c r="H38" s="53">
        <f t="shared" si="6"/>
        <v>15.002564102564103</v>
      </c>
      <c r="I38" s="53">
        <f t="shared" si="7"/>
        <v>6.2913978494623661</v>
      </c>
      <c r="J38" s="51" t="s">
        <v>1</v>
      </c>
      <c r="K38" s="51">
        <v>340.40000000000003</v>
      </c>
    </row>
    <row r="39" spans="2:11" x14ac:dyDescent="0.25"/>
    <row r="40" spans="2:11" x14ac:dyDescent="0.25">
      <c r="B40" s="16" t="s">
        <v>61</v>
      </c>
    </row>
    <row r="41" spans="2:11" x14ac:dyDescent="0.25">
      <c r="B41" s="9" t="s">
        <v>140</v>
      </c>
    </row>
    <row r="42" spans="2:11" x14ac:dyDescent="0.25"/>
    <row r="43" spans="2:11" hidden="1" x14ac:dyDescent="0.25"/>
    <row r="44" spans="2:11" hidden="1" x14ac:dyDescent="0.25"/>
    <row r="45" spans="2:11" hidden="1" x14ac:dyDescent="0.25"/>
    <row r="46" spans="2:11" hidden="1" x14ac:dyDescent="0.25"/>
    <row r="47" spans="2:11" hidden="1" x14ac:dyDescent="0.25"/>
    <row r="48" spans="2:1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sheetProtection password="CD78" sheet="1" objects="1" scenarios="1"/>
  <sortState ref="B29:I37">
    <sortCondition ref="B29"/>
  </sortState>
  <mergeCells count="3">
    <mergeCell ref="A1:J1"/>
    <mergeCell ref="B8:I8"/>
    <mergeCell ref="B26:I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Contenido</vt:lpstr>
      <vt:lpstr>IPD</vt:lpstr>
      <vt:lpstr>Jubilados</vt:lpstr>
      <vt:lpstr>Docentes_Inv</vt:lpstr>
      <vt:lpstr>Sab_Com</vt:lpstr>
      <vt:lpstr>Ten_Sab_Com</vt:lpstr>
      <vt:lpstr>DDD</vt:lpstr>
      <vt:lpstr>Maes_Doct</vt:lpstr>
      <vt:lpstr>Puntos_PI</vt:lpstr>
      <vt:lpstr>PI_Cate</vt:lpstr>
      <vt:lpstr>PI_Tendencia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2013-06-13T16:05:39Z</dcterms:modified>
</cp:coreProperties>
</file>