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360" yWindow="720" windowWidth="14880" windowHeight="7395" tabRatio="489"/>
  </bookViews>
  <sheets>
    <sheet name="Contenido" sheetId="4" r:id="rId1"/>
    <sheet name="IPD" sheetId="1" r:id="rId2"/>
    <sheet name="Jubilados" sheetId="2" r:id="rId3"/>
    <sheet name="Docentes_Inv" sheetId="5" r:id="rId4"/>
    <sheet name="Sab_Com" sheetId="6" r:id="rId5"/>
    <sheet name="Ten_Sab_Com" sheetId="7" r:id="rId6"/>
    <sheet name="DDD" sheetId="8" r:id="rId7"/>
    <sheet name="Maes_Doct" sheetId="9" r:id="rId8"/>
    <sheet name="Puntos_PI" sheetId="10" r:id="rId9"/>
    <sheet name="PI_Cate" sheetId="11" r:id="rId10"/>
    <sheet name="PI_Tendencia" sheetId="13" r:id="rId11"/>
  </sheets>
  <definedNames>
    <definedName name="_xlnm._FilterDatabase" localSheetId="9" hidden="1">PI_Cate!#REF!</definedName>
  </definedNames>
  <calcPr calcId="145621"/>
</workbook>
</file>

<file path=xl/calcChain.xml><?xml version="1.0" encoding="utf-8"?>
<calcChain xmlns="http://schemas.openxmlformats.org/spreadsheetml/2006/main">
  <c r="M29" i="13" l="1"/>
  <c r="P81" i="11" l="1"/>
  <c r="P79" i="11"/>
  <c r="P78" i="11"/>
  <c r="P77" i="11"/>
  <c r="P76" i="11"/>
  <c r="P75" i="11"/>
  <c r="P74" i="11"/>
  <c r="P73" i="11"/>
  <c r="P72" i="11"/>
  <c r="P71" i="11"/>
  <c r="P70" i="11"/>
  <c r="P69" i="11"/>
  <c r="P68" i="11"/>
  <c r="P67" i="11"/>
  <c r="P66" i="11"/>
  <c r="P65" i="11"/>
  <c r="P64" i="11"/>
  <c r="P63" i="11"/>
  <c r="P62" i="11"/>
  <c r="P61" i="11"/>
  <c r="J50" i="11"/>
  <c r="R25" i="11"/>
  <c r="R46" i="11"/>
  <c r="R45" i="11"/>
  <c r="R44" i="11"/>
  <c r="R43" i="11"/>
  <c r="R42" i="11"/>
  <c r="R41" i="11"/>
  <c r="R40" i="11"/>
  <c r="R39" i="11"/>
  <c r="R38" i="11"/>
  <c r="R37" i="11"/>
  <c r="R36" i="11"/>
  <c r="R35" i="11"/>
  <c r="R34" i="11"/>
  <c r="R33" i="11"/>
  <c r="R32" i="11"/>
  <c r="R31" i="11"/>
  <c r="R30" i="11"/>
  <c r="R29" i="11"/>
  <c r="R28" i="11"/>
  <c r="R27" i="11"/>
  <c r="R26" i="11"/>
  <c r="P83" i="11" l="1"/>
  <c r="H8" i="10"/>
  <c r="H9" i="10"/>
  <c r="H7" i="10"/>
  <c r="F16" i="10"/>
  <c r="N29" i="13" l="1"/>
  <c r="L29" i="13"/>
  <c r="K29" i="13"/>
  <c r="J29" i="13"/>
  <c r="I29" i="13"/>
  <c r="H29" i="13"/>
  <c r="G29" i="13"/>
  <c r="F29" i="13"/>
  <c r="E29" i="13"/>
  <c r="O83" i="11"/>
  <c r="N83" i="11"/>
  <c r="M83" i="11"/>
  <c r="L83" i="11"/>
  <c r="K83" i="11"/>
  <c r="J83" i="11"/>
  <c r="I83" i="11"/>
  <c r="H83" i="11"/>
  <c r="G83" i="11"/>
  <c r="F83" i="11"/>
  <c r="E83" i="11"/>
  <c r="Q50" i="11"/>
  <c r="P50" i="11"/>
  <c r="O50" i="11"/>
  <c r="N50" i="11"/>
  <c r="M50" i="11"/>
  <c r="L50" i="11"/>
  <c r="K50" i="11"/>
  <c r="I50" i="11"/>
  <c r="H50" i="11"/>
  <c r="G50" i="11"/>
  <c r="F50" i="11"/>
  <c r="E50" i="11"/>
  <c r="R48" i="11"/>
  <c r="G34" i="10"/>
  <c r="F34" i="10"/>
  <c r="E34" i="10"/>
  <c r="D34" i="10"/>
  <c r="J33" i="10"/>
  <c r="I33" i="10"/>
  <c r="H33" i="10"/>
  <c r="J32" i="10"/>
  <c r="I32" i="10"/>
  <c r="H32" i="10"/>
  <c r="J31" i="10"/>
  <c r="I31" i="10"/>
  <c r="H31" i="10"/>
  <c r="J30" i="10"/>
  <c r="I30" i="10"/>
  <c r="H30" i="10"/>
  <c r="J29" i="10"/>
  <c r="I29" i="10"/>
  <c r="H29" i="10"/>
  <c r="J28" i="10"/>
  <c r="I28" i="10"/>
  <c r="H28" i="10"/>
  <c r="J27" i="10"/>
  <c r="I27" i="10"/>
  <c r="H27" i="10"/>
  <c r="J26" i="10"/>
  <c r="I26" i="10"/>
  <c r="H26" i="10"/>
  <c r="J25" i="10"/>
  <c r="I25" i="10"/>
  <c r="H25" i="10"/>
  <c r="G16" i="10"/>
  <c r="E16" i="10"/>
  <c r="D16" i="10"/>
  <c r="J15" i="10"/>
  <c r="I15" i="10"/>
  <c r="H15" i="10"/>
  <c r="J14" i="10"/>
  <c r="I14" i="10"/>
  <c r="H14" i="10"/>
  <c r="J13" i="10"/>
  <c r="I13" i="10"/>
  <c r="H13" i="10"/>
  <c r="J12" i="10"/>
  <c r="I12" i="10"/>
  <c r="H12" i="10"/>
  <c r="J11" i="10"/>
  <c r="I11" i="10"/>
  <c r="H11" i="10"/>
  <c r="J10" i="10"/>
  <c r="I10" i="10"/>
  <c r="H10" i="10"/>
  <c r="J9" i="10"/>
  <c r="I9" i="10"/>
  <c r="J8" i="10"/>
  <c r="I8" i="10"/>
  <c r="J7" i="10"/>
  <c r="I7" i="10"/>
  <c r="R50" i="11" l="1"/>
  <c r="I16" i="10"/>
  <c r="H34" i="10"/>
  <c r="J34" i="10"/>
  <c r="H16" i="10"/>
  <c r="J16" i="10"/>
  <c r="I34" i="10"/>
  <c r="G11" i="1"/>
  <c r="F23" i="8" l="1"/>
  <c r="E32" i="8"/>
  <c r="D32" i="8"/>
  <c r="G32" i="8" l="1"/>
  <c r="H32" i="8" s="1"/>
  <c r="F32" i="8" l="1"/>
  <c r="F13" i="8"/>
  <c r="F6" i="8"/>
  <c r="G15" i="8"/>
  <c r="H15" i="8" s="1"/>
  <c r="E15" i="8"/>
  <c r="D15" i="8"/>
  <c r="F15" i="8" l="1"/>
  <c r="H15" i="9"/>
  <c r="G15" i="9"/>
  <c r="E15" i="9"/>
  <c r="D15" i="9"/>
  <c r="I14" i="9"/>
  <c r="I13" i="9"/>
  <c r="I12" i="9"/>
  <c r="I11" i="9"/>
  <c r="I10" i="9"/>
  <c r="I9" i="9"/>
  <c r="I8" i="9"/>
  <c r="I7" i="9"/>
  <c r="I6" i="9"/>
  <c r="F14" i="9"/>
  <c r="F13" i="9"/>
  <c r="F12" i="9"/>
  <c r="J12" i="9" s="1"/>
  <c r="F11" i="9"/>
  <c r="F10" i="9"/>
  <c r="J10" i="9" s="1"/>
  <c r="F9" i="9"/>
  <c r="F8" i="9"/>
  <c r="J8" i="9" s="1"/>
  <c r="F7" i="9"/>
  <c r="F6" i="9"/>
  <c r="J6" i="9" s="1"/>
  <c r="D11" i="7"/>
  <c r="M11" i="7"/>
  <c r="L11" i="7"/>
  <c r="K11" i="7"/>
  <c r="J11" i="7"/>
  <c r="I11" i="7"/>
  <c r="H11" i="7"/>
  <c r="G11" i="7"/>
  <c r="F11" i="7"/>
  <c r="E11" i="7"/>
  <c r="E13" i="6"/>
  <c r="D13" i="6"/>
  <c r="F21" i="2"/>
  <c r="F20" i="2"/>
  <c r="E22" i="2"/>
  <c r="D22" i="2"/>
  <c r="E10" i="2"/>
  <c r="D10" i="2"/>
  <c r="F9" i="2"/>
  <c r="F8" i="2"/>
  <c r="J9" i="9" l="1"/>
  <c r="J14" i="9"/>
  <c r="I15" i="9"/>
  <c r="J13" i="9"/>
  <c r="J11" i="9"/>
  <c r="F15" i="9"/>
  <c r="J7" i="9"/>
  <c r="F22" i="2"/>
  <c r="F10" i="2"/>
  <c r="J15" i="9" l="1"/>
  <c r="M22" i="1" l="1"/>
  <c r="M24" i="1" s="1"/>
  <c r="L22" i="1"/>
  <c r="L24" i="1" s="1"/>
  <c r="K22" i="1" l="1"/>
  <c r="K24" i="1" s="1"/>
  <c r="J22" i="1"/>
  <c r="J24" i="1" s="1"/>
  <c r="G10" i="1" s="1"/>
  <c r="H24" i="8" l="1"/>
  <c r="H25" i="8"/>
  <c r="H26" i="8"/>
  <c r="H27" i="8"/>
  <c r="H28" i="8"/>
  <c r="H29" i="8"/>
  <c r="H30" i="8"/>
  <c r="H31" i="8"/>
  <c r="H23" i="8"/>
  <c r="H7" i="8"/>
  <c r="H8" i="8"/>
  <c r="H9" i="8"/>
  <c r="H10" i="8"/>
  <c r="H11" i="8"/>
  <c r="H12" i="8"/>
  <c r="H13" i="8"/>
  <c r="H14" i="8"/>
  <c r="H6" i="8"/>
  <c r="F7" i="8"/>
  <c r="F8" i="8"/>
  <c r="F9" i="8"/>
  <c r="F10" i="8"/>
  <c r="F11" i="8"/>
  <c r="F12" i="8"/>
  <c r="F14" i="8"/>
  <c r="I22" i="1" l="1"/>
  <c r="I24" i="1" s="1"/>
  <c r="H22" i="1"/>
  <c r="H24" i="1" s="1"/>
  <c r="E22" i="1"/>
  <c r="E24" i="1" s="1"/>
  <c r="D22" i="1"/>
  <c r="D24" i="1" s="1"/>
  <c r="G21" i="1"/>
  <c r="G22" i="1" s="1"/>
  <c r="G24" i="1" s="1"/>
  <c r="F21" i="1"/>
  <c r="F22" i="1" s="1"/>
  <c r="F24" i="1" s="1"/>
  <c r="F31" i="8"/>
  <c r="F30" i="8"/>
  <c r="F29" i="8"/>
  <c r="F28" i="8"/>
  <c r="F27" i="8"/>
  <c r="F26" i="8"/>
  <c r="F25" i="8"/>
  <c r="F24" i="8"/>
  <c r="G7" i="1" l="1"/>
  <c r="G9" i="1"/>
  <c r="G8" i="1"/>
</calcChain>
</file>

<file path=xl/sharedStrings.xml><?xml version="1.0" encoding="utf-8"?>
<sst xmlns="http://schemas.openxmlformats.org/spreadsheetml/2006/main" count="325" uniqueCount="155">
  <si>
    <t>FACULTAD</t>
  </si>
  <si>
    <t>Bellas Artes y Humanidades</t>
  </si>
  <si>
    <t>Ciencias Ambientales</t>
  </si>
  <si>
    <t>Ciencias Básicas</t>
  </si>
  <si>
    <t>Ciencias de la Educación</t>
  </si>
  <si>
    <t>Ingeniería Mecánica</t>
  </si>
  <si>
    <t>Ingenierías Eléctrica, Electrónica, Física y Ciencias de la Computación</t>
  </si>
  <si>
    <t>Tecnologías</t>
  </si>
  <si>
    <t>TOTAL</t>
  </si>
  <si>
    <t>DESCRIPCIÓN</t>
  </si>
  <si>
    <t>AÑO</t>
  </si>
  <si>
    <t>Comisiones de Estudio</t>
  </si>
  <si>
    <t>Sabáticos</t>
  </si>
  <si>
    <t>DISMINUCIONES POR FACULTAD</t>
  </si>
  <si>
    <t>N° DOCENTES CON DDD</t>
  </si>
  <si>
    <t>TOTAL DOCENTES DE PLANTA</t>
  </si>
  <si>
    <t>PORCENTAJE (%)</t>
  </si>
  <si>
    <t>TCE DDD</t>
  </si>
  <si>
    <t>Ciencias de la Salud</t>
  </si>
  <si>
    <t>Ingeniería Industrial</t>
  </si>
  <si>
    <t>TOTALES</t>
  </si>
  <si>
    <t>DEPENDENCIA</t>
  </si>
  <si>
    <t>10A1</t>
  </si>
  <si>
    <t>10A2</t>
  </si>
  <si>
    <t>10A3</t>
  </si>
  <si>
    <t>10A4</t>
  </si>
  <si>
    <t>10B2</t>
  </si>
  <si>
    <t>10c</t>
  </si>
  <si>
    <t>10d</t>
  </si>
  <si>
    <t>10e</t>
  </si>
  <si>
    <t>10k</t>
  </si>
  <si>
    <t>DOCTORADO</t>
  </si>
  <si>
    <t>MAESTRÍA</t>
  </si>
  <si>
    <t>AÑO 2008</t>
  </si>
  <si>
    <t>AÑO 2009</t>
  </si>
  <si>
    <t>AÑO 2010</t>
  </si>
  <si>
    <t>I SEMESTRE</t>
  </si>
  <si>
    <t>II SEMESTRE</t>
  </si>
  <si>
    <t>Docentes Equivalentes a Tiempo Completo (DETC)</t>
  </si>
  <si>
    <t>Disminución de Docencia Directa en Tiempo Completo Equivalente (DDD TCE)</t>
  </si>
  <si>
    <t>Comisiones de  Estudio y Sabáticos (CES)</t>
  </si>
  <si>
    <t>TOTAL DOCENTES EN DOCENCIA DIRECTA</t>
  </si>
  <si>
    <t>INDICADOR</t>
  </si>
  <si>
    <t>Fuentes de Información:</t>
  </si>
  <si>
    <t>MASCULINO</t>
  </si>
  <si>
    <t>FEMENINO</t>
  </si>
  <si>
    <t>Departamento de Matemáticas</t>
  </si>
  <si>
    <t>MODALIDAD</t>
  </si>
  <si>
    <t>N° DE DOCENTES</t>
  </si>
  <si>
    <t>Docentes Invitados - Extranjeros en Colombia</t>
  </si>
  <si>
    <t>Docentes de la UTP en eventos Internacionales</t>
  </si>
  <si>
    <t>Docentes de la UTP en eventos Nacionales</t>
  </si>
  <si>
    <t>Docentes Invitados a Nivel Nacional</t>
  </si>
  <si>
    <t>TOTAL HORAS
DDD (SEMANAL)</t>
  </si>
  <si>
    <t>CONVENCIONES</t>
  </si>
  <si>
    <t>Artículos publicados en revistas especializadas tipo A1 (indexadas internacionalmente)</t>
  </si>
  <si>
    <t>Artículos publicados en revistas especializadas tipo A2 (indexadas internacionalmente)</t>
  </si>
  <si>
    <t>Artículos publicados en revistas especializadas tipo B (indexadas a nivel nacional)</t>
  </si>
  <si>
    <t>Artículos publicados en revistas especializadas tipo C (indexadas a nivel nacional)</t>
  </si>
  <si>
    <t>Videos cinematográficos o fonográficos de impacto nacional</t>
  </si>
  <si>
    <t>Libros resultado de actividad investigativa</t>
  </si>
  <si>
    <t>Libros de texto</t>
  </si>
  <si>
    <t>Libros de ensayo</t>
  </si>
  <si>
    <t>Software Tecnológico</t>
  </si>
  <si>
    <t>AÑO 2011</t>
  </si>
  <si>
    <t>• División de Personal</t>
  </si>
  <si>
    <t>• Vicerrectoría Administrativa</t>
  </si>
  <si>
    <t>• Base de datos del centro de registro y control académico</t>
  </si>
  <si>
    <t>• Vicerrectoría Académica</t>
  </si>
  <si>
    <t>Nº de Estudiantes Pregrado</t>
  </si>
  <si>
    <t>DOCENTES TIEMPO COMPLETO JUBILADOS POR DEPENDENCIA Y GÉNERO</t>
  </si>
  <si>
    <t xml:space="preserve"> DOCENTES TIEMPO COMPLETO JUBILADOS POR DEPENDENCIA Y NIVEL DE ESTUDIOS</t>
  </si>
  <si>
    <t xml:space="preserve">Ciencias de la Educación </t>
  </si>
  <si>
    <t>PLANTA</t>
  </si>
  <si>
    <t>TRANSITORIOS</t>
  </si>
  <si>
    <t>TOTAL GENERAL</t>
  </si>
  <si>
    <t>10f</t>
  </si>
  <si>
    <t>10g</t>
  </si>
  <si>
    <t>10i1.2</t>
  </si>
  <si>
    <t>10i3.2</t>
  </si>
  <si>
    <t>10j</t>
  </si>
  <si>
    <t>Escuela de Tecnología Eléctrica</t>
  </si>
  <si>
    <t>Escuela de Tecnología Industrial</t>
  </si>
  <si>
    <t>Obra de creación original artística (composición musical, pintura, dramaturgia, novela, guión original y otras modalidades análogas) de impacto nacional</t>
  </si>
  <si>
    <t>Producción Técnica: Modelo de Utilidad</t>
  </si>
  <si>
    <t>Premios Nacionales e Internacionales</t>
  </si>
  <si>
    <t>Patentes</t>
  </si>
  <si>
    <r>
      <t xml:space="preserve">Fuente: </t>
    </r>
    <r>
      <rPr>
        <sz val="10"/>
        <color indexed="8"/>
        <rFont val="Calibri"/>
        <family val="2"/>
        <scheme val="minor"/>
      </rPr>
      <t>CIARP - Comité Interno de Asignación y Reconocimiento de Puntaje</t>
    </r>
  </si>
  <si>
    <r>
      <rPr>
        <b/>
        <sz val="10"/>
        <rFont val="Calibri"/>
        <family val="2"/>
        <scheme val="minor"/>
      </rPr>
      <t xml:space="preserve">Fuente: </t>
    </r>
    <r>
      <rPr>
        <sz val="10"/>
        <rFont val="Calibri"/>
        <family val="2"/>
        <scheme val="minor"/>
      </rPr>
      <t>Vicerrectoría Académica</t>
    </r>
  </si>
  <si>
    <r>
      <rPr>
        <b/>
        <sz val="10"/>
        <color indexed="8"/>
        <rFont val="Calibri"/>
        <family val="2"/>
        <scheme val="minor"/>
      </rPr>
      <t xml:space="preserve">Fuente: </t>
    </r>
    <r>
      <rPr>
        <sz val="10"/>
        <color indexed="8"/>
        <rFont val="Calibri"/>
        <family val="2"/>
        <scheme val="minor"/>
      </rPr>
      <t>Vicerrectoría Administrativa</t>
    </r>
  </si>
  <si>
    <r>
      <rPr>
        <b/>
        <sz val="10"/>
        <color indexed="8"/>
        <rFont val="Calibri"/>
        <family val="2"/>
        <scheme val="minor"/>
      </rPr>
      <t xml:space="preserve">Fuente: </t>
    </r>
    <r>
      <rPr>
        <sz val="10"/>
        <color indexed="8"/>
        <rFont val="Calibri"/>
        <family val="2"/>
        <scheme val="minor"/>
      </rPr>
      <t>División de Personal</t>
    </r>
  </si>
  <si>
    <t>DOCENTES JUBILADOS</t>
  </si>
  <si>
    <t>DOCENTES INVITADOS</t>
  </si>
  <si>
    <t>PERSONAL DOCENTE EN PERIODO SABÁTICO Y COMISIONES DE ESTUDIO</t>
  </si>
  <si>
    <t>DISMINUCIÓN DE DOCENCIA DIRECTA POR FACULTAD</t>
  </si>
  <si>
    <t>DOCENTES REALIZANDO ESTUDIOS DE MAESTRÍA Y DOCTORADO</t>
  </si>
  <si>
    <t>TENDENCIA DE PRODUCCIÓN INTELECTUAL TRABAJOS PRESENTADOS AL CIARP (2003-2012)</t>
  </si>
  <si>
    <t>INDICADOR DE PRODUCTIVIDAD DOCENTE (IPD) Y RELACIÓN ALUMNOS-DOCENTES</t>
  </si>
  <si>
    <t>AÑO 2012</t>
  </si>
  <si>
    <t>NÚMERO DE ESTUDIANTES
POR DOCENTE</t>
  </si>
  <si>
    <r>
      <rPr>
        <b/>
        <sz val="10"/>
        <color indexed="8"/>
        <rFont val="Calibri"/>
        <family val="2"/>
        <scheme val="minor"/>
      </rPr>
      <t>NOTA:</t>
    </r>
    <r>
      <rPr>
        <sz val="10"/>
        <color indexed="8"/>
        <rFont val="Calibri"/>
        <family val="2"/>
        <scheme val="minor"/>
      </rPr>
      <t xml:space="preserve"> Los docentes son tomados en equivalencia a tiempo completo y solo se incluye docencia directa.</t>
    </r>
  </si>
  <si>
    <t>Escuela de Tecnología Química</t>
  </si>
  <si>
    <t>MAESTRIA</t>
  </si>
  <si>
    <t>COMISIONES
DE ESTUDIO</t>
  </si>
  <si>
    <t>PERIODO
SABÁTICO</t>
  </si>
  <si>
    <t>TENDENCIA DE COMISIONES DE ESTUDIO Y PERIODOS SABÁTICOS (2003-2012)</t>
  </si>
  <si>
    <t>TENDENCIA. NÚMERO DE COMISIONES DE ESTUDIO Y PERIODOS SABÁTICOS DEL PERSONAL DOCENTE (2003-2012)</t>
  </si>
  <si>
    <t>Tecnología</t>
  </si>
  <si>
    <t>PRIMER SEMESTRE DEL AÑO 2012</t>
  </si>
  <si>
    <t>SEGUNDO SEMESTRE DEL AÑO 2012</t>
  </si>
  <si>
    <t>PRODUCCIÓN INTELECTUAL DEL PERSONAL DOCENTE DE PLANTA</t>
  </si>
  <si>
    <t>PRODUCCIÓN INTELECTUAL DEL PERSONAL DOCENTE TRANSITORIO</t>
  </si>
  <si>
    <t>TOTAL PUNTOS
POR DOCENTE</t>
  </si>
  <si>
    <t>NÚMERO
DE TRABAJOS
PRESENTADOS</t>
  </si>
  <si>
    <t>NÚMERO TOTAL
DE DOCENTES
(PLANTA)</t>
  </si>
  <si>
    <t>NÚMERO DE DOCENTES
QUE PRESENTARON
TRABAJOS AL CAP</t>
  </si>
  <si>
    <r>
      <rPr>
        <b/>
        <sz val="10"/>
        <color theme="1"/>
        <rFont val="Calibri"/>
        <family val="2"/>
        <scheme val="minor"/>
      </rPr>
      <t>NOTA:</t>
    </r>
    <r>
      <rPr>
        <sz val="10"/>
        <color theme="1"/>
        <rFont val="Calibri"/>
        <family val="2"/>
        <scheme val="minor"/>
      </rPr>
      <t xml:space="preserve"> La anterior tabla hace referencia únicamente a docentes de planta.</t>
    </r>
  </si>
  <si>
    <t>PROMEDIO DE
PUNTOS POR
TRABAJO</t>
  </si>
  <si>
    <t>PROMEDIO DE
PUNTOS POR
DOCENTE</t>
  </si>
  <si>
    <r>
      <rPr>
        <b/>
        <sz val="10"/>
        <color theme="1"/>
        <rFont val="Calibri"/>
        <family val="2"/>
        <scheme val="minor"/>
      </rPr>
      <t>NOTA:</t>
    </r>
    <r>
      <rPr>
        <sz val="10"/>
        <color theme="1"/>
        <rFont val="Calibri"/>
        <family val="2"/>
        <scheme val="minor"/>
      </rPr>
      <t xml:space="preserve"> La anterior tabla hace referencia únicamente a docentes transitorios.</t>
    </r>
  </si>
  <si>
    <t>% DE DOCENTES
QUE PRESENTARON
TRABAJOS AL CAP</t>
  </si>
  <si>
    <t>NÚMERO TOTAL
DE DOCENTES
(TRANSITORIOS)</t>
  </si>
  <si>
    <r>
      <t xml:space="preserve">Fuente: </t>
    </r>
    <r>
      <rPr>
        <sz val="10"/>
        <color indexed="8"/>
        <rFont val="Calibri"/>
        <family val="2"/>
      </rPr>
      <t>CIARP - Comité Interno de Asignación y Reconocimiento de Puntaje</t>
    </r>
  </si>
  <si>
    <t>TRABAJOS PRESENTADOS POR DOCENTES DE PLANTA SEGÚN CLASIFICACIÓN</t>
  </si>
  <si>
    <t>Departamento de Humanidades e Idiomas</t>
  </si>
  <si>
    <t>Escuela de Filosofía</t>
  </si>
  <si>
    <t>Administración del Medio Ambiente</t>
  </si>
  <si>
    <t>Departamento de Dibujo</t>
  </si>
  <si>
    <t>Departamento de Física</t>
  </si>
  <si>
    <t>Departamento de Psicopedagogía</t>
  </si>
  <si>
    <t>Escuela de Ciencias Sociales</t>
  </si>
  <si>
    <t>Departamento de Ciencias Básicas en Medicina</t>
  </si>
  <si>
    <t>Departamento de Ciencias Clínicas</t>
  </si>
  <si>
    <t>Departamento de Medicina Comunitaria</t>
  </si>
  <si>
    <t>Escuela de Deporte y Recreación</t>
  </si>
  <si>
    <t>Ingeniería de Sistemas y Computación</t>
  </si>
  <si>
    <t>Ingeniería Física</t>
  </si>
  <si>
    <t>Escuela de Tecnología Mecánica</t>
  </si>
  <si>
    <t>Trabajos compartidos entre varias dependencias ***</t>
  </si>
  <si>
    <r>
      <rPr>
        <b/>
        <sz val="10"/>
        <color theme="1"/>
        <rFont val="Calibri"/>
        <family val="2"/>
        <scheme val="minor"/>
      </rPr>
      <t>NOTA:</t>
    </r>
    <r>
      <rPr>
        <sz val="10"/>
        <color theme="1"/>
        <rFont val="Calibri"/>
        <family val="2"/>
        <scheme val="minor"/>
      </rPr>
      <t xml:space="preserve"> La anterior tabla hace referencia únicamente a docentes de planta.
*** Los trabajos compartidos, hacen referencia a quellos trabajos presentados al CIARP, en los cuales participan 2 o más dependencias.</t>
    </r>
  </si>
  <si>
    <t>TRABAJOS PRESENTADOS POR DOCENTES TRANSITORIOS SEGÚN CLASIFICACIÓN</t>
  </si>
  <si>
    <t>Escuela de Música</t>
  </si>
  <si>
    <t>Ingeniería Eléctrica</t>
  </si>
  <si>
    <r>
      <rPr>
        <b/>
        <sz val="10"/>
        <color theme="1"/>
        <rFont val="Calibri"/>
        <family val="2"/>
        <scheme val="minor"/>
      </rPr>
      <t>NOTA:</t>
    </r>
    <r>
      <rPr>
        <sz val="10"/>
        <color theme="1"/>
        <rFont val="Calibri"/>
        <family val="2"/>
        <scheme val="minor"/>
      </rPr>
      <t xml:space="preserve"> La anterior tabla hace referencia únicamente a docentes transitorios.
*** Los trabajos compartidos, hacen referencia a quellos trabajos presentados al CIARP, en los cuales participan 2 o más dependencias.</t>
    </r>
  </si>
  <si>
    <t>Planta</t>
  </si>
  <si>
    <t>Transitorios</t>
  </si>
  <si>
    <t>-</t>
  </si>
  <si>
    <t>PUNTOS POR PRODUCCIÓN INTELECTUAL (PARTICIPACIÓN TRABAJOS PRESENTADOS AL CIARP)</t>
  </si>
  <si>
    <t>TRABAJOS PRESENTADOS AL CIARP SEGÚN CLASIFICACIÓN POR DEPENDENCIA Y FACULTAD</t>
  </si>
  <si>
    <t>Escuela Español y Comunicación Audiovisual</t>
  </si>
  <si>
    <t>Escuela de Artes Plásticas</t>
  </si>
  <si>
    <t>Mecatrónica</t>
  </si>
  <si>
    <t>10i2.2</t>
  </si>
  <si>
    <t>Interpretación [Director] de Impacto Nacional</t>
  </si>
  <si>
    <t>Creación complementaria o de apoyo a una obra original (arreglos, transcripciones, orquestaciones, adaptaciones y versiones, escenografía, luminotecnia y otras modalidades análogas) de impacto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</si>
</sst>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</font>
    <font>
      <u/>
      <sz val="10"/>
      <color theme="10"/>
      <name val="Calibri"/>
      <family val="2"/>
    </font>
    <font>
      <b/>
      <sz val="10"/>
      <color theme="1"/>
      <name val="Calibri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10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theme="4" tint="0.79998168889431442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2" fillId="0" borderId="0" applyFont="0" applyFill="0" applyBorder="0" applyAlignment="0" applyProtection="0"/>
    <xf numFmtId="0" fontId="2" fillId="0" borderId="0"/>
  </cellStyleXfs>
  <cellXfs count="168">
    <xf numFmtId="0" fontId="0" fillId="0" borderId="0" xfId="0"/>
    <xf numFmtId="0" fontId="4" fillId="0" borderId="1" xfId="0" applyFont="1" applyBorder="1" applyAlignment="1">
      <alignment horizontal="center" vertical="center"/>
    </xf>
    <xf numFmtId="9" fontId="4" fillId="0" borderId="1" xfId="3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6" fontId="4" fillId="0" borderId="2" xfId="0" applyNumberFormat="1" applyFont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166" fontId="4" fillId="0" borderId="3" xfId="0" applyNumberFormat="1" applyFont="1" applyFill="1" applyBorder="1" applyAlignment="1">
      <alignment horizontal="center" vertical="center" wrapText="1"/>
    </xf>
    <xf numFmtId="166" fontId="5" fillId="2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6" fontId="4" fillId="0" borderId="5" xfId="0" applyNumberFormat="1" applyFont="1" applyBorder="1" applyAlignment="1">
      <alignment horizontal="center" vertical="center"/>
    </xf>
    <xf numFmtId="166" fontId="4" fillId="0" borderId="4" xfId="0" applyNumberFormat="1" applyFont="1" applyFill="1" applyBorder="1" applyAlignment="1">
      <alignment horizontal="center"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166" fontId="5" fillId="2" borderId="4" xfId="0" applyNumberFormat="1" applyFont="1" applyFill="1" applyBorder="1" applyAlignment="1">
      <alignment horizontal="center" vertical="center" wrapText="1"/>
    </xf>
    <xf numFmtId="166" fontId="5" fillId="2" borderId="5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3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/>
    <xf numFmtId="0" fontId="4" fillId="0" borderId="1" xfId="0" applyNumberFormat="1" applyFont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4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0" fillId="6" borderId="0" xfId="0" applyFont="1" applyFill="1" applyAlignment="1">
      <alignment horizontal="center" vertical="center"/>
    </xf>
    <xf numFmtId="0" fontId="13" fillId="6" borderId="0" xfId="0" applyFont="1" applyFill="1" applyAlignment="1">
      <alignment vertical="center"/>
    </xf>
    <xf numFmtId="0" fontId="14" fillId="6" borderId="0" xfId="1" applyFont="1" applyFill="1" applyAlignment="1" applyProtection="1">
      <alignment vertical="center" wrapText="1"/>
    </xf>
    <xf numFmtId="0" fontId="13" fillId="6" borderId="0" xfId="0" applyFont="1" applyFill="1" applyAlignment="1">
      <alignment vertical="center" wrapText="1"/>
    </xf>
    <xf numFmtId="0" fontId="13" fillId="4" borderId="10" xfId="0" applyFont="1" applyFill="1" applyBorder="1" applyProtection="1"/>
    <xf numFmtId="0" fontId="13" fillId="4" borderId="11" xfId="0" applyFont="1" applyFill="1" applyBorder="1" applyProtection="1"/>
    <xf numFmtId="0" fontId="13" fillId="4" borderId="12" xfId="0" applyFont="1" applyFill="1" applyBorder="1" applyProtection="1"/>
    <xf numFmtId="0" fontId="13" fillId="4" borderId="13" xfId="0" applyFont="1" applyFill="1" applyBorder="1" applyProtection="1"/>
    <xf numFmtId="0" fontId="15" fillId="4" borderId="0" xfId="0" applyFont="1" applyFill="1" applyBorder="1" applyAlignment="1" applyProtection="1">
      <alignment horizontal="center"/>
    </xf>
    <xf numFmtId="0" fontId="13" fillId="4" borderId="14" xfId="0" applyFont="1" applyFill="1" applyBorder="1" applyProtection="1"/>
    <xf numFmtId="0" fontId="13" fillId="4" borderId="0" xfId="0" applyFont="1" applyFill="1" applyBorder="1" applyProtection="1"/>
    <xf numFmtId="0" fontId="13" fillId="4" borderId="15" xfId="0" applyFont="1" applyFill="1" applyBorder="1" applyProtection="1"/>
    <xf numFmtId="0" fontId="13" fillId="4" borderId="16" xfId="0" applyFont="1" applyFill="1" applyBorder="1" applyProtection="1"/>
    <xf numFmtId="0" fontId="13" fillId="4" borderId="17" xfId="0" applyFont="1" applyFill="1" applyBorder="1" applyProtection="1"/>
    <xf numFmtId="0" fontId="13" fillId="6" borderId="0" xfId="0" applyFont="1" applyFill="1"/>
    <xf numFmtId="0" fontId="15" fillId="6" borderId="0" xfId="0" applyFont="1" applyFill="1" applyAlignment="1">
      <alignment horizontal="center"/>
    </xf>
    <xf numFmtId="0" fontId="4" fillId="0" borderId="0" xfId="0" applyFont="1"/>
    <xf numFmtId="0" fontId="9" fillId="0" borderId="0" xfId="0" applyFont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center" vertical="center"/>
    </xf>
    <xf numFmtId="0" fontId="11" fillId="6" borderId="1" xfId="0" applyFont="1" applyFill="1" applyBorder="1" applyAlignment="1">
      <alignment horizontal="center"/>
    </xf>
    <xf numFmtId="0" fontId="11" fillId="6" borderId="1" xfId="0" applyNumberFormat="1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12" fillId="6" borderId="0" xfId="0" applyFont="1" applyFill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11" fillId="6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11" fillId="6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11" fillId="6" borderId="3" xfId="0" applyNumberFormat="1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11" fillId="6" borderId="4" xfId="0" applyNumberFormat="1" applyFont="1" applyFill="1" applyBorder="1" applyAlignment="1">
      <alignment horizontal="center" vertical="center"/>
    </xf>
    <xf numFmtId="0" fontId="11" fillId="6" borderId="5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3" fontId="11" fillId="6" borderId="1" xfId="0" applyNumberFormat="1" applyFont="1" applyFill="1" applyBorder="1" applyAlignment="1">
      <alignment horizontal="center" vertical="center"/>
    </xf>
    <xf numFmtId="164" fontId="11" fillId="6" borderId="1" xfId="0" applyNumberFormat="1" applyFont="1" applyFill="1" applyBorder="1" applyAlignment="1">
      <alignment horizontal="center" vertical="center"/>
    </xf>
    <xf numFmtId="165" fontId="11" fillId="6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66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9" fontId="11" fillId="6" borderId="1" xfId="3" applyFont="1" applyFill="1" applyBorder="1" applyAlignment="1">
      <alignment horizontal="center" vertical="center"/>
    </xf>
    <xf numFmtId="166" fontId="11" fillId="6" borderId="1" xfId="0" applyNumberFormat="1" applyFont="1" applyFill="1" applyBorder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22" fillId="6" borderId="0" xfId="0" applyFont="1" applyFill="1" applyAlignment="1">
      <alignment horizontal="center" vertical="center"/>
    </xf>
    <xf numFmtId="0" fontId="21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1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wrapText="1"/>
    </xf>
    <xf numFmtId="0" fontId="4" fillId="3" borderId="2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1" fillId="7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18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</cellXfs>
  <cellStyles count="5">
    <cellStyle name="Hipervínculo" xfId="1" builtinId="8"/>
    <cellStyle name="Normal" xfId="0" builtinId="0"/>
    <cellStyle name="Normal 2" xfId="2"/>
    <cellStyle name="Normal 2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400"/>
            </a:pPr>
            <a:r>
              <a:rPr lang="es-CO" sz="1400"/>
              <a:t>TENDENCIA DE TRABAJOS PRESENTADOS POR</a:t>
            </a:r>
          </a:p>
          <a:p>
            <a:pPr algn="ctr">
              <a:defRPr sz="1400"/>
            </a:pPr>
            <a:r>
              <a:rPr lang="es-CO" sz="1400"/>
              <a:t>DOCENTES</a:t>
            </a:r>
            <a:r>
              <a:rPr lang="es-CO" sz="1400" baseline="0"/>
              <a:t> DE PLANTA</a:t>
            </a:r>
            <a:endParaRPr lang="es-CO" sz="1400"/>
          </a:p>
        </c:rich>
      </c:tx>
      <c:layout>
        <c:manualLayout>
          <c:xMode val="edge"/>
          <c:yMode val="edge"/>
          <c:x val="0.24628699763045084"/>
          <c:y val="8.179956465885233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3632460922141813E-2"/>
          <c:y val="0.22732648002333042"/>
          <c:w val="0.88397887511024686"/>
          <c:h val="0.65669364246135908"/>
        </c:manualLayout>
      </c:layout>
      <c:lineChart>
        <c:grouping val="standard"/>
        <c:varyColors val="0"/>
        <c:ser>
          <c:idx val="1"/>
          <c:order val="0"/>
          <c:tx>
            <c:strRef>
              <c:f>PI_Tendencia!$D$27</c:f>
              <c:strCache>
                <c:ptCount val="1"/>
                <c:pt idx="0">
                  <c:v>Planta</c:v>
                </c:pt>
              </c:strCache>
            </c:strRef>
          </c:tx>
          <c:spPr>
            <a:ln w="25400" cap="flat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8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dLbls>
            <c:txPr>
              <a:bodyPr/>
              <a:lstStyle/>
              <a:p>
                <a:pPr algn="ctr">
                  <a:defRPr lang="es-CO" sz="1400" b="1" i="0" u="none" strike="noStrike" kern="1200" cap="none" spc="0" baseline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PI_Tendencia!$E$26:$N$26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PI_Tendencia!$E$27:$N$27</c:f>
              <c:numCache>
                <c:formatCode>General</c:formatCode>
                <c:ptCount val="10"/>
                <c:pt idx="0">
                  <c:v>233</c:v>
                </c:pt>
                <c:pt idx="1">
                  <c:v>171</c:v>
                </c:pt>
                <c:pt idx="2">
                  <c:v>206</c:v>
                </c:pt>
                <c:pt idx="3">
                  <c:v>278</c:v>
                </c:pt>
                <c:pt idx="4">
                  <c:v>447</c:v>
                </c:pt>
                <c:pt idx="5">
                  <c:v>275</c:v>
                </c:pt>
                <c:pt idx="6">
                  <c:v>334</c:v>
                </c:pt>
                <c:pt idx="7">
                  <c:v>205</c:v>
                </c:pt>
                <c:pt idx="8">
                  <c:v>320</c:v>
                </c:pt>
                <c:pt idx="9">
                  <c:v>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80896"/>
        <c:axId val="94489984"/>
      </c:lineChart>
      <c:catAx>
        <c:axId val="11528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94489984"/>
        <c:crosses val="autoZero"/>
        <c:auto val="1"/>
        <c:lblAlgn val="ctr"/>
        <c:lblOffset val="100"/>
        <c:noMultiLvlLbl val="0"/>
      </c:catAx>
      <c:valAx>
        <c:axId val="94489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 algn="ctr">
              <a:defRPr lang="es-CO" sz="1100" b="1" i="0" u="none" strike="noStrike" kern="1200" cap="all" spc="0" baseline="0">
                <a:ln w="9000" cmpd="sng">
                  <a:solidFill>
                    <a:srgbClr val="877F6C">
                      <a:shade val="50000"/>
                      <a:satMod val="120000"/>
                    </a:srgbClr>
                  </a:solidFill>
                  <a:prstDash val="solid"/>
                </a:ln>
                <a:gradFill>
                  <a:gsLst>
                    <a:gs pos="0">
                      <a:srgbClr val="877F6C">
                        <a:shade val="20000"/>
                        <a:satMod val="245000"/>
                      </a:srgbClr>
                    </a:gs>
                    <a:gs pos="43000">
                      <a:srgbClr val="877F6C">
                        <a:satMod val="255000"/>
                      </a:srgbClr>
                    </a:gs>
                    <a:gs pos="48000">
                      <a:srgbClr val="877F6C">
                        <a:shade val="85000"/>
                        <a:satMod val="255000"/>
                      </a:srgbClr>
                    </a:gs>
                    <a:gs pos="100000">
                      <a:srgbClr val="877F6C">
                        <a:shade val="20000"/>
                        <a:satMod val="245000"/>
                      </a:srgb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52808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Puntos_PI!A1"/><Relationship Id="rId3" Type="http://schemas.openxmlformats.org/officeDocument/2006/relationships/hyperlink" Target="#Docentes_Inv!A1"/><Relationship Id="rId7" Type="http://schemas.openxmlformats.org/officeDocument/2006/relationships/hyperlink" Target="#Maes_Doct!A1"/><Relationship Id="rId2" Type="http://schemas.openxmlformats.org/officeDocument/2006/relationships/hyperlink" Target="#Jubilados!A1"/><Relationship Id="rId1" Type="http://schemas.openxmlformats.org/officeDocument/2006/relationships/hyperlink" Target="#IPD!A1"/><Relationship Id="rId6" Type="http://schemas.openxmlformats.org/officeDocument/2006/relationships/hyperlink" Target="#DDD!A1"/><Relationship Id="rId11" Type="http://schemas.openxmlformats.org/officeDocument/2006/relationships/image" Target="../media/image1.jpeg"/><Relationship Id="rId5" Type="http://schemas.openxmlformats.org/officeDocument/2006/relationships/hyperlink" Target="#Ten_Sab_Com!A1"/><Relationship Id="rId10" Type="http://schemas.openxmlformats.org/officeDocument/2006/relationships/hyperlink" Target="#PI_Tendencia!A1"/><Relationship Id="rId4" Type="http://schemas.openxmlformats.org/officeDocument/2006/relationships/hyperlink" Target="#Sab_Com!A1"/><Relationship Id="rId9" Type="http://schemas.openxmlformats.org/officeDocument/2006/relationships/hyperlink" Target="#PI_Cate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1447800</xdr:colOff>
      <xdr:row>13</xdr:row>
      <xdr:rowOff>47625</xdr:rowOff>
    </xdr:from>
    <xdr:to>
      <xdr:col>3</xdr:col>
      <xdr:colOff>231600</xdr:colOff>
      <xdr:row>42</xdr:row>
      <xdr:rowOff>103800</xdr:rowOff>
    </xdr:to>
    <xdr:sp macro="" textlink="">
      <xdr:nvSpPr>
        <xdr:cNvPr id="26" name="25 Rectángulo redondeado"/>
        <xdr:cNvSpPr/>
      </xdr:nvSpPr>
      <xdr:spPr>
        <a:xfrm>
          <a:off x="1504950" y="2190750"/>
          <a:ext cx="6480000" cy="4752000"/>
        </a:xfrm>
        <a:prstGeom prst="roundRect">
          <a:avLst/>
        </a:prstGeom>
        <a:solidFill>
          <a:sysClr val="window" lastClr="FFFFFF"/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 editAs="absolute">
    <xdr:from>
      <xdr:col>2</xdr:col>
      <xdr:colOff>771525</xdr:colOff>
      <xdr:row>11</xdr:row>
      <xdr:rowOff>152400</xdr:rowOff>
    </xdr:from>
    <xdr:to>
      <xdr:col>2</xdr:col>
      <xdr:colOff>5307525</xdr:colOff>
      <xdr:row>13</xdr:row>
      <xdr:rowOff>116550</xdr:rowOff>
    </xdr:to>
    <xdr:sp macro="" textlink="">
      <xdr:nvSpPr>
        <xdr:cNvPr id="5" name="4 Rectángulo redondeado"/>
        <xdr:cNvSpPr/>
      </xdr:nvSpPr>
      <xdr:spPr>
        <a:xfrm>
          <a:off x="2476500" y="1971675"/>
          <a:ext cx="4536000" cy="2880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Tablas Varias</a:t>
          </a:r>
        </a:p>
      </xdr:txBody>
    </xdr:sp>
    <xdr:clientData/>
  </xdr:twoCellAnchor>
  <xdr:twoCellAnchor editAs="absolute">
    <xdr:from>
      <xdr:col>2</xdr:col>
      <xdr:colOff>27031</xdr:colOff>
      <xdr:row>15</xdr:row>
      <xdr:rowOff>19834</xdr:rowOff>
    </xdr:from>
    <xdr:to>
      <xdr:col>2</xdr:col>
      <xdr:colOff>5132468</xdr:colOff>
      <xdr:row>16</xdr:row>
      <xdr:rowOff>122469</xdr:rowOff>
    </xdr:to>
    <xdr:sp macro="" textlink="">
      <xdr:nvSpPr>
        <xdr:cNvPr id="6" name="5 Rectángulo">
          <a:hlinkClick xmlns:r="http://schemas.openxmlformats.org/officeDocument/2006/relationships" r:id="rId1"/>
        </xdr:cNvPr>
        <xdr:cNvSpPr/>
      </xdr:nvSpPr>
      <xdr:spPr>
        <a:xfrm>
          <a:off x="1732006" y="2486809"/>
          <a:ext cx="5105437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CO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</a:t>
          </a:r>
          <a:r>
            <a:rPr lang="es-ES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INDICADOR</a:t>
          </a:r>
          <a:r>
            <a:rPr lang="es-ES" sz="11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DE PRODUCTIVIDAD DOCENTE (IPD) RELACIÓN ALUMNOS - DOCENTES</a:t>
          </a:r>
          <a:endParaRPr lang="es-ES" sz="11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2</xdr:col>
      <xdr:colOff>27031</xdr:colOff>
      <xdr:row>17</xdr:row>
      <xdr:rowOff>95097</xdr:rowOff>
    </xdr:from>
    <xdr:to>
      <xdr:col>2</xdr:col>
      <xdr:colOff>4998841</xdr:colOff>
      <xdr:row>19</xdr:row>
      <xdr:rowOff>35807</xdr:rowOff>
    </xdr:to>
    <xdr:sp macro="" textlink="">
      <xdr:nvSpPr>
        <xdr:cNvPr id="7" name="6 Rectángulo">
          <a:hlinkClick xmlns:r="http://schemas.openxmlformats.org/officeDocument/2006/relationships" r:id="rId2"/>
        </xdr:cNvPr>
        <xdr:cNvSpPr/>
      </xdr:nvSpPr>
      <xdr:spPr>
        <a:xfrm>
          <a:off x="1732006" y="2885922"/>
          <a:ext cx="4971810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</a:t>
          </a:r>
          <a:r>
            <a:rPr lang="es-ES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NÚMERO DE DOCENTES JUBILADOS POR DEPENDENCIA, DEDICACIÓN Y GÉNERO</a:t>
          </a:r>
        </a:p>
      </xdr:txBody>
    </xdr:sp>
    <xdr:clientData/>
  </xdr:twoCellAnchor>
  <xdr:twoCellAnchor editAs="absolute">
    <xdr:from>
      <xdr:col>2</xdr:col>
      <xdr:colOff>27031</xdr:colOff>
      <xdr:row>20</xdr:row>
      <xdr:rowOff>8435</xdr:rowOff>
    </xdr:from>
    <xdr:to>
      <xdr:col>2</xdr:col>
      <xdr:colOff>4265755</xdr:colOff>
      <xdr:row>21</xdr:row>
      <xdr:rowOff>111070</xdr:rowOff>
    </xdr:to>
    <xdr:sp macro="" textlink="">
      <xdr:nvSpPr>
        <xdr:cNvPr id="8" name="7 Rectángulo">
          <a:hlinkClick xmlns:r="http://schemas.openxmlformats.org/officeDocument/2006/relationships" r:id="rId2"/>
        </xdr:cNvPr>
        <xdr:cNvSpPr/>
      </xdr:nvSpPr>
      <xdr:spPr>
        <a:xfrm>
          <a:off x="1732006" y="3285035"/>
          <a:ext cx="4238724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</a:t>
          </a:r>
          <a:r>
            <a:rPr lang="es-ES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NÚMERO DE DOCENTES JUBILADOS SEGÚN</a:t>
          </a:r>
          <a:r>
            <a:rPr lang="es-ES" sz="11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NIVEL DE ESCOLARIDAD</a:t>
          </a:r>
          <a:endParaRPr lang="es-ES" sz="11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2</xdr:col>
      <xdr:colOff>27031</xdr:colOff>
      <xdr:row>22</xdr:row>
      <xdr:rowOff>83698</xdr:rowOff>
    </xdr:from>
    <xdr:to>
      <xdr:col>2</xdr:col>
      <xdr:colOff>2703789</xdr:colOff>
      <xdr:row>24</xdr:row>
      <xdr:rowOff>24408</xdr:rowOff>
    </xdr:to>
    <xdr:sp macro="" textlink="">
      <xdr:nvSpPr>
        <xdr:cNvPr id="9" name="8 Rectángulo">
          <a:hlinkClick xmlns:r="http://schemas.openxmlformats.org/officeDocument/2006/relationships" r:id="rId3"/>
        </xdr:cNvPr>
        <xdr:cNvSpPr/>
      </xdr:nvSpPr>
      <xdr:spPr>
        <a:xfrm>
          <a:off x="1732006" y="3684148"/>
          <a:ext cx="2676758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</a:t>
          </a:r>
          <a:r>
            <a:rPr lang="es-ES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TABLA RESUMEN: DOCENTES INVITADOS</a:t>
          </a:r>
        </a:p>
      </xdr:txBody>
    </xdr:sp>
    <xdr:clientData/>
  </xdr:twoCellAnchor>
  <xdr:twoCellAnchor editAs="absolute">
    <xdr:from>
      <xdr:col>2</xdr:col>
      <xdr:colOff>27031</xdr:colOff>
      <xdr:row>24</xdr:row>
      <xdr:rowOff>158961</xdr:rowOff>
    </xdr:from>
    <xdr:to>
      <xdr:col>2</xdr:col>
      <xdr:colOff>4557695</xdr:colOff>
      <xdr:row>26</xdr:row>
      <xdr:rowOff>99671</xdr:rowOff>
    </xdr:to>
    <xdr:sp macro="" textlink="">
      <xdr:nvSpPr>
        <xdr:cNvPr id="10" name="9 Rectángulo">
          <a:hlinkClick xmlns:r="http://schemas.openxmlformats.org/officeDocument/2006/relationships" r:id="rId4"/>
        </xdr:cNvPr>
        <xdr:cNvSpPr/>
      </xdr:nvSpPr>
      <xdr:spPr>
        <a:xfrm>
          <a:off x="1732006" y="4083261"/>
          <a:ext cx="4530664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</a:t>
          </a:r>
          <a:r>
            <a:rPr lang="es-ES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PERSONAL DOCENTE</a:t>
          </a:r>
          <a:r>
            <a:rPr lang="es-ES" sz="11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EN PERIODO SABÁTICO Y COMISIONES DE ESTUDIO</a:t>
          </a:r>
          <a:endParaRPr lang="es-ES" sz="11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2</xdr:col>
      <xdr:colOff>27031</xdr:colOff>
      <xdr:row>27</xdr:row>
      <xdr:rowOff>72299</xdr:rowOff>
    </xdr:from>
    <xdr:to>
      <xdr:col>3</xdr:col>
      <xdr:colOff>131806</xdr:colOff>
      <xdr:row>29</xdr:row>
      <xdr:rowOff>13009</xdr:rowOff>
    </xdr:to>
    <xdr:sp macro="" textlink="">
      <xdr:nvSpPr>
        <xdr:cNvPr id="11" name="10 Rectángulo">
          <a:hlinkClick xmlns:r="http://schemas.openxmlformats.org/officeDocument/2006/relationships" r:id="rId5"/>
        </xdr:cNvPr>
        <xdr:cNvSpPr/>
      </xdr:nvSpPr>
      <xdr:spPr>
        <a:xfrm>
          <a:off x="1732006" y="4482374"/>
          <a:ext cx="6153150" cy="26456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s-CO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</a:t>
          </a:r>
          <a:r>
            <a:rPr lang="es-ES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TENDENCIA</a:t>
          </a:r>
          <a:r>
            <a:rPr lang="es-ES" sz="11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D</a:t>
          </a:r>
          <a:r>
            <a:rPr lang="es-ES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EL NÚMERO DE COMISIONES DE ESTUDIO Y SABÁTICOS</a:t>
          </a:r>
          <a:r>
            <a:rPr lang="es-ES" sz="11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(2003-2012)</a:t>
          </a:r>
          <a:endParaRPr lang="es-ES" sz="11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2</xdr:col>
      <xdr:colOff>27031</xdr:colOff>
      <xdr:row>29</xdr:row>
      <xdr:rowOff>147562</xdr:rowOff>
    </xdr:from>
    <xdr:to>
      <xdr:col>2</xdr:col>
      <xdr:colOff>3464639</xdr:colOff>
      <xdr:row>31</xdr:row>
      <xdr:rowOff>88272</xdr:rowOff>
    </xdr:to>
    <xdr:sp macro="" textlink="">
      <xdr:nvSpPr>
        <xdr:cNvPr id="12" name="11 Rectángulo">
          <a:hlinkClick xmlns:r="http://schemas.openxmlformats.org/officeDocument/2006/relationships" r:id="rId6"/>
        </xdr:cNvPr>
        <xdr:cNvSpPr/>
      </xdr:nvSpPr>
      <xdr:spPr>
        <a:xfrm>
          <a:off x="1732006" y="4881487"/>
          <a:ext cx="3437608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</a:t>
          </a:r>
          <a:r>
            <a:rPr lang="es-ES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DISMINUCIÓN DE DOCENCIA DIRECTA POR FACULTAD</a:t>
          </a:r>
        </a:p>
      </xdr:txBody>
    </xdr:sp>
    <xdr:clientData/>
  </xdr:twoCellAnchor>
  <xdr:twoCellAnchor editAs="absolute">
    <xdr:from>
      <xdr:col>2</xdr:col>
      <xdr:colOff>27031</xdr:colOff>
      <xdr:row>32</xdr:row>
      <xdr:rowOff>60900</xdr:rowOff>
    </xdr:from>
    <xdr:to>
      <xdr:col>2</xdr:col>
      <xdr:colOff>4099428</xdr:colOff>
      <xdr:row>34</xdr:row>
      <xdr:rowOff>1610</xdr:rowOff>
    </xdr:to>
    <xdr:sp macro="" textlink="">
      <xdr:nvSpPr>
        <xdr:cNvPr id="13" name="12 Rectángulo">
          <a:hlinkClick xmlns:r="http://schemas.openxmlformats.org/officeDocument/2006/relationships" r:id="rId7"/>
        </xdr:cNvPr>
        <xdr:cNvSpPr/>
      </xdr:nvSpPr>
      <xdr:spPr>
        <a:xfrm>
          <a:off x="1732006" y="5280600"/>
          <a:ext cx="4072397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</a:t>
          </a:r>
          <a:r>
            <a:rPr lang="es-ES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DOCENTES REALIZANDO ESTUDIOS DE MAESTRÍA Y DOCTORADO</a:t>
          </a:r>
        </a:p>
      </xdr:txBody>
    </xdr:sp>
    <xdr:clientData/>
  </xdr:twoCellAnchor>
  <xdr:twoCellAnchor editAs="absolute">
    <xdr:from>
      <xdr:col>2</xdr:col>
      <xdr:colOff>27031</xdr:colOff>
      <xdr:row>34</xdr:row>
      <xdr:rowOff>136163</xdr:rowOff>
    </xdr:from>
    <xdr:to>
      <xdr:col>2</xdr:col>
      <xdr:colOff>5233713</xdr:colOff>
      <xdr:row>36</xdr:row>
      <xdr:rowOff>76873</xdr:rowOff>
    </xdr:to>
    <xdr:sp macro="" textlink="">
      <xdr:nvSpPr>
        <xdr:cNvPr id="14" name="13 Rectángulo">
          <a:hlinkClick xmlns:r="http://schemas.openxmlformats.org/officeDocument/2006/relationships" r:id="rId8"/>
        </xdr:cNvPr>
        <xdr:cNvSpPr/>
      </xdr:nvSpPr>
      <xdr:spPr>
        <a:xfrm>
          <a:off x="1732006" y="5679713"/>
          <a:ext cx="5206682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</a:t>
          </a:r>
          <a:r>
            <a:rPr lang="es-ES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PUNTOS POR PRODUCCIÓN</a:t>
          </a:r>
          <a:r>
            <a:rPr lang="es-ES" sz="11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INTELECTUAL DEL PERSONAL DOCENTE POR FACULTAD</a:t>
          </a:r>
          <a:endParaRPr lang="es-ES" sz="11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2</xdr:col>
      <xdr:colOff>27031</xdr:colOff>
      <xdr:row>37</xdr:row>
      <xdr:rowOff>49501</xdr:rowOff>
    </xdr:from>
    <xdr:to>
      <xdr:col>2</xdr:col>
      <xdr:colOff>5648635</xdr:colOff>
      <xdr:row>38</xdr:row>
      <xdr:rowOff>152136</xdr:rowOff>
    </xdr:to>
    <xdr:sp macro="" textlink="">
      <xdr:nvSpPr>
        <xdr:cNvPr id="15" name="14 Rectángulo">
          <a:hlinkClick xmlns:r="http://schemas.openxmlformats.org/officeDocument/2006/relationships" r:id="rId9"/>
        </xdr:cNvPr>
        <xdr:cNvSpPr/>
      </xdr:nvSpPr>
      <xdr:spPr>
        <a:xfrm>
          <a:off x="1732006" y="6078826"/>
          <a:ext cx="5621604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</a:t>
          </a:r>
          <a:r>
            <a:rPr lang="es-ES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TRABAJOS</a:t>
          </a:r>
          <a:r>
            <a:rPr lang="es-ES" sz="11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PRESENTADOS AL CIARP SEGÚN CLASIFICACIÓN POR DEPENDENCIA Y FACULTAD</a:t>
          </a:r>
          <a:endParaRPr lang="es-ES" sz="11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2</xdr:col>
      <xdr:colOff>27031</xdr:colOff>
      <xdr:row>39</xdr:row>
      <xdr:rowOff>104775</xdr:rowOff>
    </xdr:from>
    <xdr:to>
      <xdr:col>2</xdr:col>
      <xdr:colOff>5614458</xdr:colOff>
      <xdr:row>41</xdr:row>
      <xdr:rowOff>45485</xdr:rowOff>
    </xdr:to>
    <xdr:sp macro="" textlink="">
      <xdr:nvSpPr>
        <xdr:cNvPr id="17" name="16 Rectángulo">
          <a:hlinkClick xmlns:r="http://schemas.openxmlformats.org/officeDocument/2006/relationships" r:id="rId10"/>
        </xdr:cNvPr>
        <xdr:cNvSpPr/>
      </xdr:nvSpPr>
      <xdr:spPr>
        <a:xfrm>
          <a:off x="1732006" y="6457950"/>
          <a:ext cx="5587427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</a:t>
          </a:r>
          <a:r>
            <a:rPr lang="es-ES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TENDENCIA DE PRODUCCIÓN INTELECTUAL TRABAJOS</a:t>
          </a:r>
          <a:r>
            <a:rPr lang="es-ES" sz="11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PRESENTADOS AL CIARP (2003-2012)</a:t>
          </a:r>
          <a:endParaRPr lang="es-ES" sz="11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2</xdr:col>
      <xdr:colOff>3912873</xdr:colOff>
      <xdr:row>3</xdr:row>
      <xdr:rowOff>149696</xdr:rowOff>
    </xdr:from>
    <xdr:to>
      <xdr:col>3</xdr:col>
      <xdr:colOff>1644251</xdr:colOff>
      <xdr:row>6</xdr:row>
      <xdr:rowOff>69353</xdr:rowOff>
    </xdr:to>
    <xdr:sp macro="" textlink="">
      <xdr:nvSpPr>
        <xdr:cNvPr id="21" name="20 Rectángulo"/>
        <xdr:cNvSpPr/>
      </xdr:nvSpPr>
      <xdr:spPr>
        <a:xfrm>
          <a:off x="5617848" y="654521"/>
          <a:ext cx="3779753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r"/>
          <a:r>
            <a:rPr lang="es-ES" sz="2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CAPÍTULO</a:t>
          </a:r>
          <a:r>
            <a:rPr lang="es-ES" sz="20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3. Personal docente</a:t>
          </a:r>
          <a:endParaRPr lang="es-ES" sz="20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twoCellAnchor>
  <xdr:twoCellAnchor editAs="absolute">
    <xdr:from>
      <xdr:col>2</xdr:col>
      <xdr:colOff>5677267</xdr:colOff>
      <xdr:row>6</xdr:row>
      <xdr:rowOff>66675</xdr:rowOff>
    </xdr:from>
    <xdr:to>
      <xdr:col>3</xdr:col>
      <xdr:colOff>1644251</xdr:colOff>
      <xdr:row>8</xdr:row>
      <xdr:rowOff>101256</xdr:rowOff>
    </xdr:to>
    <xdr:sp macro="" textlink="">
      <xdr:nvSpPr>
        <xdr:cNvPr id="23" name="22 Rectángulo"/>
        <xdr:cNvSpPr/>
      </xdr:nvSpPr>
      <xdr:spPr>
        <a:xfrm>
          <a:off x="7382242" y="1057275"/>
          <a:ext cx="2015359" cy="35843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r"/>
          <a:r>
            <a:rPr lang="es-ES" sz="17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-- tABLAS VARIAS</a:t>
          </a:r>
          <a:r>
            <a:rPr lang="es-ES" sz="17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</a:t>
          </a:r>
          <a:r>
            <a:rPr lang="es-ES" sz="17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--</a:t>
          </a:r>
        </a:p>
      </xdr:txBody>
    </xdr:sp>
    <xdr:clientData/>
  </xdr:twoCellAnchor>
  <xdr:twoCellAnchor editAs="absolute">
    <xdr:from>
      <xdr:col>2</xdr:col>
      <xdr:colOff>3094857</xdr:colOff>
      <xdr:row>0</xdr:row>
      <xdr:rowOff>152400</xdr:rowOff>
    </xdr:from>
    <xdr:to>
      <xdr:col>3</xdr:col>
      <xdr:colOff>1634726</xdr:colOff>
      <xdr:row>3</xdr:row>
      <xdr:rowOff>161899</xdr:rowOff>
    </xdr:to>
    <xdr:sp macro="" textlink="">
      <xdr:nvSpPr>
        <xdr:cNvPr id="24" name="23 Rectángulo"/>
        <xdr:cNvSpPr/>
      </xdr:nvSpPr>
      <xdr:spPr>
        <a:xfrm>
          <a:off x="4799832" y="152400"/>
          <a:ext cx="4588244" cy="514324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r"/>
          <a:r>
            <a:rPr lang="es-ES" sz="3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BOLETÍN ESTADÍSTICO 2012</a:t>
          </a:r>
        </a:p>
      </xdr:txBody>
    </xdr:sp>
    <xdr:clientData/>
  </xdr:twoCellAnchor>
  <xdr:twoCellAnchor editAs="absolute">
    <xdr:from>
      <xdr:col>1</xdr:col>
      <xdr:colOff>19050</xdr:colOff>
      <xdr:row>1</xdr:row>
      <xdr:rowOff>19055</xdr:rowOff>
    </xdr:from>
    <xdr:to>
      <xdr:col>2</xdr:col>
      <xdr:colOff>1929060</xdr:colOff>
      <xdr:row>8</xdr:row>
      <xdr:rowOff>152031</xdr:rowOff>
    </xdr:to>
    <xdr:pic>
      <xdr:nvPicPr>
        <xdr:cNvPr id="25" name="24 Imagen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90505"/>
          <a:ext cx="3557835" cy="1275976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5</xdr:row>
      <xdr:rowOff>133348</xdr:rowOff>
    </xdr:from>
    <xdr:to>
      <xdr:col>0</xdr:col>
      <xdr:colOff>1633725</xdr:colOff>
      <xdr:row>9</xdr:row>
      <xdr:rowOff>61648</xdr:rowOff>
    </xdr:to>
    <xdr:sp macro="" textlink="">
      <xdr:nvSpPr>
        <xdr:cNvPr id="4" name="3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102900</xdr:rowOff>
    </xdr:to>
    <xdr:pic>
      <xdr:nvPicPr>
        <xdr:cNvPr id="5" name="4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5</xdr:row>
      <xdr:rowOff>133348</xdr:rowOff>
    </xdr:from>
    <xdr:to>
      <xdr:col>0</xdr:col>
      <xdr:colOff>1633725</xdr:colOff>
      <xdr:row>9</xdr:row>
      <xdr:rowOff>61648</xdr:rowOff>
    </xdr:to>
    <xdr:sp macro="" textlink="">
      <xdr:nvSpPr>
        <xdr:cNvPr id="6" name="5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102900</xdr:rowOff>
    </xdr:to>
    <xdr:pic>
      <xdr:nvPicPr>
        <xdr:cNvPr id="7" name="6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  <xdr:twoCellAnchor>
    <xdr:from>
      <xdr:col>2</xdr:col>
      <xdr:colOff>600074</xdr:colOff>
      <xdr:row>3</xdr:row>
      <xdr:rowOff>47623</xdr:rowOff>
    </xdr:from>
    <xdr:to>
      <xdr:col>14</xdr:col>
      <xdr:colOff>95249</xdr:colOff>
      <xdr:row>22</xdr:row>
      <xdr:rowOff>76199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5</xdr:row>
      <xdr:rowOff>133348</xdr:rowOff>
    </xdr:from>
    <xdr:to>
      <xdr:col>0</xdr:col>
      <xdr:colOff>1633725</xdr:colOff>
      <xdr:row>9</xdr:row>
      <xdr:rowOff>61648</xdr:rowOff>
    </xdr:to>
    <xdr:sp macro="" textlink="">
      <xdr:nvSpPr>
        <xdr:cNvPr id="5" name="4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102900</xdr:rowOff>
    </xdr:to>
    <xdr:pic>
      <xdr:nvPicPr>
        <xdr:cNvPr id="6" name="5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5</xdr:row>
      <xdr:rowOff>57148</xdr:rowOff>
    </xdr:from>
    <xdr:to>
      <xdr:col>0</xdr:col>
      <xdr:colOff>1633725</xdr:colOff>
      <xdr:row>8</xdr:row>
      <xdr:rowOff>147373</xdr:rowOff>
    </xdr:to>
    <xdr:sp macro="" textlink="">
      <xdr:nvSpPr>
        <xdr:cNvPr id="4" name="3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64800</xdr:rowOff>
    </xdr:to>
    <xdr:pic>
      <xdr:nvPicPr>
        <xdr:cNvPr id="5" name="4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5</xdr:row>
      <xdr:rowOff>104773</xdr:rowOff>
    </xdr:from>
    <xdr:to>
      <xdr:col>0</xdr:col>
      <xdr:colOff>1633725</xdr:colOff>
      <xdr:row>8</xdr:row>
      <xdr:rowOff>109273</xdr:rowOff>
    </xdr:to>
    <xdr:sp macro="" textlink="">
      <xdr:nvSpPr>
        <xdr:cNvPr id="4" name="3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102900</xdr:rowOff>
    </xdr:to>
    <xdr:pic>
      <xdr:nvPicPr>
        <xdr:cNvPr id="6" name="5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4</xdr:row>
      <xdr:rowOff>133348</xdr:rowOff>
    </xdr:from>
    <xdr:to>
      <xdr:col>0</xdr:col>
      <xdr:colOff>1633725</xdr:colOff>
      <xdr:row>8</xdr:row>
      <xdr:rowOff>61648</xdr:rowOff>
    </xdr:to>
    <xdr:sp macro="" textlink="">
      <xdr:nvSpPr>
        <xdr:cNvPr id="4" name="3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3</xdr:row>
      <xdr:rowOff>264825</xdr:rowOff>
    </xdr:to>
    <xdr:pic>
      <xdr:nvPicPr>
        <xdr:cNvPr id="6" name="5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5</xdr:row>
      <xdr:rowOff>57148</xdr:rowOff>
    </xdr:from>
    <xdr:to>
      <xdr:col>0</xdr:col>
      <xdr:colOff>1633725</xdr:colOff>
      <xdr:row>8</xdr:row>
      <xdr:rowOff>147373</xdr:rowOff>
    </xdr:to>
    <xdr:sp macro="" textlink="">
      <xdr:nvSpPr>
        <xdr:cNvPr id="5" name="4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64800</xdr:rowOff>
    </xdr:to>
    <xdr:pic>
      <xdr:nvPicPr>
        <xdr:cNvPr id="6" name="5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4</xdr:row>
      <xdr:rowOff>257173</xdr:rowOff>
    </xdr:from>
    <xdr:to>
      <xdr:col>0</xdr:col>
      <xdr:colOff>1633725</xdr:colOff>
      <xdr:row>8</xdr:row>
      <xdr:rowOff>23548</xdr:rowOff>
    </xdr:to>
    <xdr:sp macro="" textlink="">
      <xdr:nvSpPr>
        <xdr:cNvPr id="5" name="4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64800</xdr:rowOff>
    </xdr:to>
    <xdr:pic>
      <xdr:nvPicPr>
        <xdr:cNvPr id="6" name="5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5</xdr:row>
      <xdr:rowOff>133348</xdr:rowOff>
    </xdr:from>
    <xdr:to>
      <xdr:col>0</xdr:col>
      <xdr:colOff>1633725</xdr:colOff>
      <xdr:row>9</xdr:row>
      <xdr:rowOff>61648</xdr:rowOff>
    </xdr:to>
    <xdr:sp macro="" textlink="">
      <xdr:nvSpPr>
        <xdr:cNvPr id="4" name="3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102900</xdr:rowOff>
    </xdr:to>
    <xdr:pic>
      <xdr:nvPicPr>
        <xdr:cNvPr id="5" name="4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5</xdr:row>
      <xdr:rowOff>95248</xdr:rowOff>
    </xdr:from>
    <xdr:to>
      <xdr:col>0</xdr:col>
      <xdr:colOff>1633725</xdr:colOff>
      <xdr:row>7</xdr:row>
      <xdr:rowOff>23548</xdr:rowOff>
    </xdr:to>
    <xdr:sp macro="" textlink="">
      <xdr:nvSpPr>
        <xdr:cNvPr id="4" name="3 Rectángulo redondeado">
          <a:hlinkClick xmlns:r="http://schemas.openxmlformats.org/officeDocument/2006/relationships" r:id="rId1"/>
        </xdr:cNvPr>
        <xdr:cNvSpPr/>
      </xdr:nvSpPr>
      <xdr:spPr>
        <a:xfrm>
          <a:off x="85725" y="1114423"/>
          <a:ext cx="1548000" cy="576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198487</xdr:colOff>
      <xdr:row>1</xdr:row>
      <xdr:rowOff>9525</xdr:rowOff>
    </xdr:from>
    <xdr:to>
      <xdr:col>0</xdr:col>
      <xdr:colOff>1511440</xdr:colOff>
      <xdr:row>4</xdr:row>
      <xdr:rowOff>64800</xdr:rowOff>
    </xdr:to>
    <xdr:pic>
      <xdr:nvPicPr>
        <xdr:cNvPr id="5" name="4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87" y="342900"/>
          <a:ext cx="1312953" cy="57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Cartoné">
      <a:dk1>
        <a:sysClr val="windowText" lastClr="000000"/>
      </a:dk1>
      <a:lt1>
        <a:sysClr val="window" lastClr="FFFFFF"/>
      </a:lt1>
      <a:dk2>
        <a:srgbClr val="895D1D"/>
      </a:dk2>
      <a:lt2>
        <a:srgbClr val="ECE9C6"/>
      </a:lt2>
      <a:accent1>
        <a:srgbClr val="873624"/>
      </a:accent1>
      <a:accent2>
        <a:srgbClr val="D6862D"/>
      </a:accent2>
      <a:accent3>
        <a:srgbClr val="D0BE40"/>
      </a:accent3>
      <a:accent4>
        <a:srgbClr val="877F6C"/>
      </a:accent4>
      <a:accent5>
        <a:srgbClr val="972109"/>
      </a:accent5>
      <a:accent6>
        <a:srgbClr val="AEB795"/>
      </a:accent6>
      <a:hlink>
        <a:srgbClr val="CC99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82"/>
  <sheetViews>
    <sheetView showGridLines="0" tabSelected="1" zoomScaleNormal="100" zoomScaleSheetLayoutView="100" workbookViewId="0"/>
  </sheetViews>
  <sheetFormatPr baseColWidth="10" defaultColWidth="0" defaultRowHeight="12.75" zeroHeight="1" x14ac:dyDescent="0.25"/>
  <cols>
    <col min="1" max="1" width="0.85546875" style="62" customWidth="1"/>
    <col min="2" max="2" width="24.7109375" style="62" customWidth="1"/>
    <col min="3" max="3" width="90.7109375" style="62" customWidth="1"/>
    <col min="4" max="4" width="24.7109375" style="62" customWidth="1"/>
    <col min="5" max="5" width="0.85546875" style="62" customWidth="1"/>
    <col min="6" max="16384" width="11.42578125" style="62" hidden="1"/>
  </cols>
  <sheetData>
    <row r="1" spans="2:5" s="63" customFormat="1" ht="13.5" thickBot="1" x14ac:dyDescent="0.3">
      <c r="B1" s="64"/>
      <c r="C1" s="65"/>
      <c r="D1" s="65"/>
      <c r="E1" s="65"/>
    </row>
    <row r="2" spans="2:5" s="63" customFormat="1" ht="13.5" thickTop="1" x14ac:dyDescent="0.2">
      <c r="B2" s="66"/>
      <c r="C2" s="67"/>
      <c r="D2" s="68"/>
      <c r="E2" s="65"/>
    </row>
    <row r="3" spans="2:5" s="63" customFormat="1" x14ac:dyDescent="0.2">
      <c r="B3" s="69"/>
      <c r="C3" s="70"/>
      <c r="D3" s="71"/>
      <c r="E3" s="65"/>
    </row>
    <row r="4" spans="2:5" s="63" customFormat="1" x14ac:dyDescent="0.2">
      <c r="B4" s="69"/>
      <c r="C4" s="72"/>
      <c r="D4" s="71"/>
      <c r="E4" s="65"/>
    </row>
    <row r="5" spans="2:5" s="63" customFormat="1" x14ac:dyDescent="0.2">
      <c r="B5" s="69"/>
      <c r="C5" s="70"/>
      <c r="D5" s="71"/>
      <c r="E5" s="65"/>
    </row>
    <row r="6" spans="2:5" s="63" customFormat="1" x14ac:dyDescent="0.2">
      <c r="B6" s="69"/>
      <c r="C6" s="70"/>
      <c r="D6" s="71"/>
      <c r="E6" s="65"/>
    </row>
    <row r="7" spans="2:5" s="63" customFormat="1" x14ac:dyDescent="0.2">
      <c r="B7" s="69"/>
      <c r="C7" s="70"/>
      <c r="D7" s="71"/>
      <c r="E7" s="65"/>
    </row>
    <row r="8" spans="2:5" s="63" customFormat="1" x14ac:dyDescent="0.2">
      <c r="B8" s="69"/>
      <c r="C8" s="70"/>
      <c r="D8" s="71"/>
      <c r="E8" s="65"/>
    </row>
    <row r="9" spans="2:5" s="63" customFormat="1" ht="13.5" thickBot="1" x14ac:dyDescent="0.25">
      <c r="B9" s="73"/>
      <c r="C9" s="74"/>
      <c r="D9" s="75"/>
      <c r="E9" s="65"/>
    </row>
    <row r="10" spans="2:5" s="63" customFormat="1" ht="13.5" thickTop="1" x14ac:dyDescent="0.25">
      <c r="B10" s="65"/>
      <c r="C10" s="65"/>
      <c r="D10" s="65"/>
      <c r="E10" s="65"/>
    </row>
    <row r="11" spans="2:5" s="63" customFormat="1" x14ac:dyDescent="0.25">
      <c r="B11" s="65"/>
      <c r="C11" s="64"/>
      <c r="D11" s="65"/>
      <c r="E11" s="65"/>
    </row>
    <row r="12" spans="2:5" s="76" customFormat="1" x14ac:dyDescent="0.2">
      <c r="B12" s="77"/>
    </row>
    <row r="13" spans="2:5" x14ac:dyDescent="0.25"/>
    <row r="14" spans="2:5" x14ac:dyDescent="0.25"/>
    <row r="15" spans="2:5" x14ac:dyDescent="0.25"/>
    <row r="16" spans="2:5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</sheetData>
  <sheetProtection password="CD78" sheet="1" objects="1" scenarios="1"/>
  <pageMargins left="0.7" right="0.7" top="0.75" bottom="0.75" header="0.3" footer="0.3"/>
  <pageSetup paperSize="9" orientation="portrait" horizontalDpi="200" verticalDpi="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92"/>
  <sheetViews>
    <sheetView showGridLines="0" showZero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62" customWidth="1"/>
    <col min="2" max="2" width="5.7109375" style="8" customWidth="1"/>
    <col min="3" max="3" width="23.85546875" style="8" customWidth="1"/>
    <col min="4" max="4" width="39.7109375" style="8" customWidth="1"/>
    <col min="5" max="15" width="5.7109375" style="8" customWidth="1"/>
    <col min="16" max="16" width="6.7109375" style="8" customWidth="1"/>
    <col min="17" max="17" width="5.7109375" style="8" customWidth="1"/>
    <col min="18" max="18" width="6.7109375" style="8" customWidth="1"/>
    <col min="19" max="19" width="5.7109375" style="8" customWidth="1"/>
    <col min="20" max="20" width="0" style="8" hidden="1" customWidth="1"/>
    <col min="21" max="16384" width="11.42578125" style="8" hidden="1"/>
  </cols>
  <sheetData>
    <row r="1" spans="1:19" s="80" customFormat="1" ht="26.25" x14ac:dyDescent="0.25">
      <c r="B1" s="145" t="s">
        <v>148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</row>
    <row r="2" spans="1:19" x14ac:dyDescent="0.25"/>
    <row r="3" spans="1:19" x14ac:dyDescent="0.25"/>
    <row r="4" spans="1:19" x14ac:dyDescent="0.25">
      <c r="D4" s="148" t="s">
        <v>54</v>
      </c>
      <c r="E4" s="148"/>
      <c r="F4" s="148"/>
      <c r="G4" s="148"/>
      <c r="H4" s="148"/>
      <c r="I4" s="148"/>
      <c r="J4" s="148"/>
      <c r="K4" s="148"/>
      <c r="L4" s="148"/>
      <c r="M4" s="148"/>
    </row>
    <row r="5" spans="1:19" s="46" customFormat="1" x14ac:dyDescent="0.25">
      <c r="A5" s="62"/>
      <c r="C5" s="8"/>
      <c r="D5" s="166" t="s">
        <v>55</v>
      </c>
      <c r="E5" s="166"/>
      <c r="F5" s="166"/>
      <c r="G5" s="166"/>
      <c r="H5" s="166"/>
      <c r="I5" s="166"/>
      <c r="J5" s="166"/>
      <c r="K5" s="166"/>
      <c r="L5" s="166"/>
      <c r="M5" s="111" t="s">
        <v>22</v>
      </c>
      <c r="N5" s="8"/>
      <c r="O5" s="8"/>
      <c r="P5" s="8"/>
      <c r="Q5" s="8"/>
      <c r="R5" s="8"/>
      <c r="S5" s="8"/>
    </row>
    <row r="6" spans="1:19" s="46" customFormat="1" x14ac:dyDescent="0.25">
      <c r="A6" s="62"/>
      <c r="C6" s="8"/>
      <c r="D6" s="166" t="s">
        <v>56</v>
      </c>
      <c r="E6" s="166"/>
      <c r="F6" s="166"/>
      <c r="G6" s="166"/>
      <c r="H6" s="166"/>
      <c r="I6" s="166"/>
      <c r="J6" s="166"/>
      <c r="K6" s="166"/>
      <c r="L6" s="166"/>
      <c r="M6" s="111" t="s">
        <v>23</v>
      </c>
      <c r="N6" s="8"/>
      <c r="O6" s="8"/>
      <c r="P6" s="8"/>
      <c r="Q6" s="8"/>
      <c r="R6" s="8"/>
      <c r="S6" s="8"/>
    </row>
    <row r="7" spans="1:19" s="46" customFormat="1" x14ac:dyDescent="0.25">
      <c r="A7" s="62"/>
      <c r="C7" s="8"/>
      <c r="D7" s="166" t="s">
        <v>57</v>
      </c>
      <c r="E7" s="166"/>
      <c r="F7" s="166"/>
      <c r="G7" s="166"/>
      <c r="H7" s="166"/>
      <c r="I7" s="166"/>
      <c r="J7" s="166"/>
      <c r="K7" s="166"/>
      <c r="L7" s="166"/>
      <c r="M7" s="111" t="s">
        <v>24</v>
      </c>
      <c r="N7" s="8"/>
      <c r="O7" s="8"/>
      <c r="P7" s="8"/>
      <c r="Q7" s="8"/>
      <c r="R7" s="8"/>
      <c r="S7" s="8"/>
    </row>
    <row r="8" spans="1:19" s="46" customFormat="1" x14ac:dyDescent="0.25">
      <c r="A8" s="62"/>
      <c r="C8" s="8"/>
      <c r="D8" s="166" t="s">
        <v>58</v>
      </c>
      <c r="E8" s="166"/>
      <c r="F8" s="166"/>
      <c r="G8" s="166"/>
      <c r="H8" s="166"/>
      <c r="I8" s="166"/>
      <c r="J8" s="166"/>
      <c r="K8" s="166"/>
      <c r="L8" s="166"/>
      <c r="M8" s="111" t="s">
        <v>25</v>
      </c>
      <c r="N8" s="8"/>
      <c r="O8" s="8"/>
      <c r="P8" s="8"/>
      <c r="Q8" s="8"/>
      <c r="R8" s="8"/>
      <c r="S8" s="8"/>
    </row>
    <row r="9" spans="1:19" s="46" customFormat="1" x14ac:dyDescent="0.25">
      <c r="A9" s="62"/>
      <c r="C9" s="8"/>
      <c r="D9" s="166" t="s">
        <v>59</v>
      </c>
      <c r="E9" s="166"/>
      <c r="F9" s="166"/>
      <c r="G9" s="166"/>
      <c r="H9" s="166"/>
      <c r="I9" s="166"/>
      <c r="J9" s="166"/>
      <c r="K9" s="166"/>
      <c r="L9" s="166"/>
      <c r="M9" s="111" t="s">
        <v>26</v>
      </c>
      <c r="N9" s="8"/>
      <c r="O9" s="8"/>
      <c r="P9" s="8"/>
      <c r="Q9" s="8"/>
      <c r="R9" s="8"/>
      <c r="S9" s="8"/>
    </row>
    <row r="10" spans="1:19" s="46" customFormat="1" x14ac:dyDescent="0.25">
      <c r="A10" s="62"/>
      <c r="C10" s="8"/>
      <c r="D10" s="166" t="s">
        <v>60</v>
      </c>
      <c r="E10" s="166"/>
      <c r="F10" s="166"/>
      <c r="G10" s="166"/>
      <c r="H10" s="166"/>
      <c r="I10" s="166"/>
      <c r="J10" s="166"/>
      <c r="K10" s="166"/>
      <c r="L10" s="166"/>
      <c r="M10" s="111" t="s">
        <v>27</v>
      </c>
      <c r="N10" s="8"/>
      <c r="O10" s="8"/>
      <c r="P10" s="8"/>
      <c r="Q10" s="8"/>
      <c r="R10" s="8"/>
      <c r="S10" s="8"/>
    </row>
    <row r="11" spans="1:19" s="46" customFormat="1" x14ac:dyDescent="0.25">
      <c r="A11" s="62"/>
      <c r="C11" s="8"/>
      <c r="D11" s="166" t="s">
        <v>61</v>
      </c>
      <c r="E11" s="166"/>
      <c r="F11" s="166"/>
      <c r="G11" s="166"/>
      <c r="H11" s="166"/>
      <c r="I11" s="166"/>
      <c r="J11" s="166"/>
      <c r="K11" s="166"/>
      <c r="L11" s="166"/>
      <c r="M11" s="111" t="s">
        <v>28</v>
      </c>
      <c r="N11" s="8"/>
      <c r="O11" s="8"/>
      <c r="P11" s="8"/>
      <c r="Q11" s="8"/>
      <c r="R11" s="8"/>
      <c r="S11" s="8"/>
    </row>
    <row r="12" spans="1:19" s="46" customFormat="1" x14ac:dyDescent="0.25">
      <c r="A12" s="62"/>
      <c r="C12" s="8"/>
      <c r="D12" s="166" t="s">
        <v>62</v>
      </c>
      <c r="E12" s="166"/>
      <c r="F12" s="166"/>
      <c r="G12" s="166"/>
      <c r="H12" s="166"/>
      <c r="I12" s="166"/>
      <c r="J12" s="166"/>
      <c r="K12" s="166"/>
      <c r="L12" s="166"/>
      <c r="M12" s="111" t="s">
        <v>29</v>
      </c>
      <c r="N12" s="8"/>
      <c r="O12" s="8"/>
      <c r="P12" s="8"/>
      <c r="Q12" s="8"/>
      <c r="R12" s="8"/>
      <c r="S12" s="8"/>
    </row>
    <row r="13" spans="1:19" x14ac:dyDescent="0.25">
      <c r="D13" s="166" t="s">
        <v>85</v>
      </c>
      <c r="E13" s="166"/>
      <c r="F13" s="166"/>
      <c r="G13" s="166"/>
      <c r="H13" s="166"/>
      <c r="I13" s="166"/>
      <c r="J13" s="166"/>
      <c r="K13" s="166"/>
      <c r="L13" s="166"/>
      <c r="M13" s="111" t="s">
        <v>76</v>
      </c>
    </row>
    <row r="14" spans="1:19" x14ac:dyDescent="0.25">
      <c r="D14" s="166" t="s">
        <v>86</v>
      </c>
      <c r="E14" s="166"/>
      <c r="F14" s="166"/>
      <c r="G14" s="166"/>
      <c r="H14" s="166"/>
      <c r="I14" s="166"/>
      <c r="J14" s="166"/>
      <c r="K14" s="166"/>
      <c r="L14" s="166"/>
      <c r="M14" s="111" t="s">
        <v>77</v>
      </c>
    </row>
    <row r="15" spans="1:19" ht="24.95" customHeight="1" x14ac:dyDescent="0.25">
      <c r="D15" s="155" t="s">
        <v>83</v>
      </c>
      <c r="E15" s="156"/>
      <c r="F15" s="156"/>
      <c r="G15" s="156"/>
      <c r="H15" s="156"/>
      <c r="I15" s="156"/>
      <c r="J15" s="156"/>
      <c r="K15" s="156"/>
      <c r="L15" s="157"/>
      <c r="M15" s="122" t="s">
        <v>78</v>
      </c>
    </row>
    <row r="16" spans="1:19" ht="24.95" customHeight="1" x14ac:dyDescent="0.25">
      <c r="D16" s="155" t="s">
        <v>154</v>
      </c>
      <c r="E16" s="156"/>
      <c r="F16" s="156"/>
      <c r="G16" s="156"/>
      <c r="H16" s="156"/>
      <c r="I16" s="156"/>
      <c r="J16" s="156"/>
      <c r="K16" s="156"/>
      <c r="L16" s="157"/>
      <c r="M16" s="122" t="s">
        <v>152</v>
      </c>
    </row>
    <row r="17" spans="3:19" x14ac:dyDescent="0.25">
      <c r="D17" s="166" t="s">
        <v>153</v>
      </c>
      <c r="E17" s="166"/>
      <c r="F17" s="166"/>
      <c r="G17" s="166"/>
      <c r="H17" s="166"/>
      <c r="I17" s="166"/>
      <c r="J17" s="166"/>
      <c r="K17" s="166"/>
      <c r="L17" s="166"/>
      <c r="M17" s="122" t="s">
        <v>79</v>
      </c>
    </row>
    <row r="18" spans="3:19" x14ac:dyDescent="0.25">
      <c r="D18" s="166" t="s">
        <v>84</v>
      </c>
      <c r="E18" s="166"/>
      <c r="F18" s="166"/>
      <c r="G18" s="166"/>
      <c r="H18" s="166"/>
      <c r="I18" s="166"/>
      <c r="J18" s="166"/>
      <c r="K18" s="166"/>
      <c r="L18" s="166"/>
      <c r="M18" s="122" t="s">
        <v>80</v>
      </c>
    </row>
    <row r="19" spans="3:19" x14ac:dyDescent="0.25">
      <c r="D19" s="166" t="s">
        <v>63</v>
      </c>
      <c r="E19" s="166"/>
      <c r="F19" s="166"/>
      <c r="G19" s="166"/>
      <c r="H19" s="166"/>
      <c r="I19" s="166"/>
      <c r="J19" s="166"/>
      <c r="K19" s="166"/>
      <c r="L19" s="166"/>
      <c r="M19" s="111" t="s">
        <v>30</v>
      </c>
    </row>
    <row r="20" spans="3:19" x14ac:dyDescent="0.25">
      <c r="E20" s="30"/>
      <c r="F20" s="30"/>
      <c r="H20" s="30"/>
      <c r="J20" s="30"/>
    </row>
    <row r="21" spans="3:19" x14ac:dyDescent="0.25">
      <c r="E21" s="30"/>
      <c r="F21" s="30"/>
      <c r="H21" s="30"/>
      <c r="J21" s="30"/>
    </row>
    <row r="22" spans="3:19" ht="15.75" x14ac:dyDescent="0.25">
      <c r="C22" s="149" t="s">
        <v>123</v>
      </c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09"/>
    </row>
    <row r="23" spans="3:19" x14ac:dyDescent="0.25"/>
    <row r="24" spans="3:19" x14ac:dyDescent="0.25">
      <c r="C24" s="125" t="s">
        <v>0</v>
      </c>
      <c r="D24" s="125" t="s">
        <v>21</v>
      </c>
      <c r="E24" s="125" t="s">
        <v>22</v>
      </c>
      <c r="F24" s="125" t="s">
        <v>23</v>
      </c>
      <c r="G24" s="125" t="s">
        <v>24</v>
      </c>
      <c r="H24" s="125" t="s">
        <v>25</v>
      </c>
      <c r="I24" s="125" t="s">
        <v>26</v>
      </c>
      <c r="J24" s="125" t="s">
        <v>27</v>
      </c>
      <c r="K24" s="125" t="s">
        <v>28</v>
      </c>
      <c r="L24" s="125" t="s">
        <v>29</v>
      </c>
      <c r="M24" s="125" t="s">
        <v>76</v>
      </c>
      <c r="N24" s="125" t="s">
        <v>77</v>
      </c>
      <c r="O24" s="125" t="s">
        <v>78</v>
      </c>
      <c r="P24" s="125" t="s">
        <v>79</v>
      </c>
      <c r="Q24" s="125" t="s">
        <v>30</v>
      </c>
      <c r="R24" s="125" t="s">
        <v>8</v>
      </c>
    </row>
    <row r="25" spans="3:19" x14ac:dyDescent="0.25">
      <c r="C25" s="158" t="s">
        <v>1</v>
      </c>
      <c r="D25" s="124" t="s">
        <v>124</v>
      </c>
      <c r="E25" s="45"/>
      <c r="F25" s="45">
        <v>1</v>
      </c>
      <c r="G25" s="45"/>
      <c r="H25" s="45">
        <v>1</v>
      </c>
      <c r="I25" s="45"/>
      <c r="J25" s="45"/>
      <c r="K25" s="45"/>
      <c r="L25" s="45"/>
      <c r="M25" s="45"/>
      <c r="N25" s="45"/>
      <c r="O25" s="45"/>
      <c r="P25" s="45"/>
      <c r="Q25" s="45"/>
      <c r="R25" s="113">
        <f t="shared" ref="R25:R46" si="0">SUM(E25:Q25)</f>
        <v>2</v>
      </c>
      <c r="S25" s="114"/>
    </row>
    <row r="26" spans="3:19" x14ac:dyDescent="0.25">
      <c r="C26" s="159"/>
      <c r="D26" s="124" t="s">
        <v>125</v>
      </c>
      <c r="E26" s="45"/>
      <c r="F26" s="45">
        <v>1</v>
      </c>
      <c r="G26" s="45"/>
      <c r="H26" s="45"/>
      <c r="I26" s="45"/>
      <c r="J26" s="45">
        <v>2</v>
      </c>
      <c r="K26" s="45"/>
      <c r="L26" s="45">
        <v>1</v>
      </c>
      <c r="M26" s="45"/>
      <c r="N26" s="45"/>
      <c r="O26" s="45"/>
      <c r="P26" s="45"/>
      <c r="Q26" s="45"/>
      <c r="R26" s="113">
        <f t="shared" si="0"/>
        <v>4</v>
      </c>
      <c r="S26" s="114"/>
    </row>
    <row r="27" spans="3:19" x14ac:dyDescent="0.25">
      <c r="C27" s="159"/>
      <c r="D27" s="124" t="s">
        <v>141</v>
      </c>
      <c r="E27" s="45"/>
      <c r="F27" s="45"/>
      <c r="G27" s="45"/>
      <c r="H27" s="45"/>
      <c r="I27" s="45"/>
      <c r="J27" s="45">
        <v>2</v>
      </c>
      <c r="K27" s="45"/>
      <c r="L27" s="45"/>
      <c r="M27" s="45"/>
      <c r="N27" s="45"/>
      <c r="O27" s="45">
        <v>2</v>
      </c>
      <c r="P27" s="45">
        <v>2</v>
      </c>
      <c r="Q27" s="45"/>
      <c r="R27" s="113">
        <f t="shared" si="0"/>
        <v>6</v>
      </c>
      <c r="S27" s="114"/>
    </row>
    <row r="28" spans="3:19" x14ac:dyDescent="0.25">
      <c r="C28" s="123" t="s">
        <v>2</v>
      </c>
      <c r="D28" s="124" t="s">
        <v>126</v>
      </c>
      <c r="E28" s="45">
        <v>3</v>
      </c>
      <c r="F28" s="45">
        <v>4</v>
      </c>
      <c r="G28" s="45">
        <v>1</v>
      </c>
      <c r="H28" s="45">
        <v>7</v>
      </c>
      <c r="I28" s="45"/>
      <c r="J28" s="45">
        <v>4</v>
      </c>
      <c r="K28" s="45"/>
      <c r="L28" s="45">
        <v>2</v>
      </c>
      <c r="M28" s="45"/>
      <c r="N28" s="45">
        <v>1</v>
      </c>
      <c r="O28" s="45"/>
      <c r="P28" s="45"/>
      <c r="Q28" s="45">
        <v>1</v>
      </c>
      <c r="R28" s="113">
        <f t="shared" si="0"/>
        <v>23</v>
      </c>
      <c r="S28" s="114"/>
    </row>
    <row r="29" spans="3:19" x14ac:dyDescent="0.25">
      <c r="C29" s="158" t="s">
        <v>3</v>
      </c>
      <c r="D29" s="124" t="s">
        <v>128</v>
      </c>
      <c r="E29" s="45">
        <v>1</v>
      </c>
      <c r="F29" s="45">
        <v>1</v>
      </c>
      <c r="G29" s="45">
        <v>3</v>
      </c>
      <c r="H29" s="45">
        <v>5</v>
      </c>
      <c r="I29" s="45"/>
      <c r="J29" s="45">
        <v>1</v>
      </c>
      <c r="K29" s="45"/>
      <c r="L29" s="45"/>
      <c r="M29" s="45"/>
      <c r="N29" s="45"/>
      <c r="O29" s="45"/>
      <c r="P29" s="45"/>
      <c r="Q29" s="45"/>
      <c r="R29" s="113">
        <f t="shared" si="0"/>
        <v>11</v>
      </c>
      <c r="S29" s="114"/>
    </row>
    <row r="30" spans="3:19" x14ac:dyDescent="0.25">
      <c r="C30" s="159"/>
      <c r="D30" s="124" t="s">
        <v>46</v>
      </c>
      <c r="E30" s="45"/>
      <c r="F30" s="45">
        <v>2</v>
      </c>
      <c r="G30" s="45">
        <v>2</v>
      </c>
      <c r="H30" s="45">
        <v>12</v>
      </c>
      <c r="I30" s="45"/>
      <c r="J30" s="45"/>
      <c r="K30" s="45">
        <v>6</v>
      </c>
      <c r="L30" s="45"/>
      <c r="M30" s="45"/>
      <c r="N30" s="45"/>
      <c r="O30" s="45"/>
      <c r="P30" s="45"/>
      <c r="Q30" s="45"/>
      <c r="R30" s="113">
        <f t="shared" si="0"/>
        <v>22</v>
      </c>
      <c r="S30" s="114"/>
    </row>
    <row r="31" spans="3:19" x14ac:dyDescent="0.25">
      <c r="C31" s="158" t="s">
        <v>4</v>
      </c>
      <c r="D31" s="124" t="s">
        <v>129</v>
      </c>
      <c r="E31" s="45">
        <v>1</v>
      </c>
      <c r="F31" s="45"/>
      <c r="G31" s="45"/>
      <c r="H31" s="45"/>
      <c r="I31" s="45"/>
      <c r="J31" s="45">
        <v>3</v>
      </c>
      <c r="K31" s="45"/>
      <c r="L31" s="45"/>
      <c r="M31" s="45"/>
      <c r="N31" s="45"/>
      <c r="O31" s="45"/>
      <c r="P31" s="45"/>
      <c r="Q31" s="45"/>
      <c r="R31" s="113">
        <f t="shared" si="0"/>
        <v>4</v>
      </c>
      <c r="S31" s="114"/>
    </row>
    <row r="32" spans="3:19" x14ac:dyDescent="0.25">
      <c r="C32" s="159"/>
      <c r="D32" s="124" t="s">
        <v>130</v>
      </c>
      <c r="E32" s="45"/>
      <c r="F32" s="45"/>
      <c r="G32" s="45"/>
      <c r="H32" s="45">
        <v>2</v>
      </c>
      <c r="I32" s="45"/>
      <c r="J32" s="45"/>
      <c r="K32" s="45"/>
      <c r="L32" s="45">
        <v>1</v>
      </c>
      <c r="M32" s="45"/>
      <c r="N32" s="45"/>
      <c r="O32" s="45"/>
      <c r="P32" s="45"/>
      <c r="Q32" s="45"/>
      <c r="R32" s="113">
        <f t="shared" si="0"/>
        <v>3</v>
      </c>
      <c r="S32" s="114"/>
    </row>
    <row r="33" spans="3:19" x14ac:dyDescent="0.25">
      <c r="C33" s="159"/>
      <c r="D33" s="124" t="s">
        <v>149</v>
      </c>
      <c r="E33" s="45"/>
      <c r="F33" s="45">
        <v>1</v>
      </c>
      <c r="G33" s="45"/>
      <c r="H33" s="45">
        <v>3</v>
      </c>
      <c r="I33" s="45"/>
      <c r="J33" s="45">
        <v>4</v>
      </c>
      <c r="K33" s="45"/>
      <c r="L33" s="45">
        <v>1</v>
      </c>
      <c r="M33" s="45"/>
      <c r="N33" s="45"/>
      <c r="O33" s="45">
        <v>2</v>
      </c>
      <c r="P33" s="45"/>
      <c r="Q33" s="45"/>
      <c r="R33" s="113">
        <f t="shared" si="0"/>
        <v>11</v>
      </c>
      <c r="S33" s="114"/>
    </row>
    <row r="34" spans="3:19" x14ac:dyDescent="0.25">
      <c r="C34" s="158" t="s">
        <v>18</v>
      </c>
      <c r="D34" s="124" t="s">
        <v>131</v>
      </c>
      <c r="E34" s="45">
        <v>5</v>
      </c>
      <c r="F34" s="45">
        <v>7</v>
      </c>
      <c r="G34" s="45"/>
      <c r="H34" s="45">
        <v>1</v>
      </c>
      <c r="I34" s="45">
        <v>2</v>
      </c>
      <c r="J34" s="45"/>
      <c r="K34" s="45"/>
      <c r="L34" s="45"/>
      <c r="M34" s="45"/>
      <c r="N34" s="45"/>
      <c r="O34" s="45"/>
      <c r="P34" s="45"/>
      <c r="Q34" s="45"/>
      <c r="R34" s="113">
        <f t="shared" si="0"/>
        <v>15</v>
      </c>
      <c r="S34" s="114"/>
    </row>
    <row r="35" spans="3:19" x14ac:dyDescent="0.25">
      <c r="C35" s="159"/>
      <c r="D35" s="124" t="s">
        <v>132</v>
      </c>
      <c r="E35" s="45">
        <v>1</v>
      </c>
      <c r="F35" s="45">
        <v>1</v>
      </c>
      <c r="G35" s="45"/>
      <c r="H35" s="45">
        <v>3</v>
      </c>
      <c r="I35" s="45">
        <v>2</v>
      </c>
      <c r="J35" s="45"/>
      <c r="K35" s="45"/>
      <c r="L35" s="45"/>
      <c r="M35" s="45"/>
      <c r="N35" s="45"/>
      <c r="O35" s="45"/>
      <c r="P35" s="45"/>
      <c r="Q35" s="45"/>
      <c r="R35" s="113">
        <f t="shared" si="0"/>
        <v>7</v>
      </c>
      <c r="S35" s="114"/>
    </row>
    <row r="36" spans="3:19" x14ac:dyDescent="0.25">
      <c r="C36" s="159"/>
      <c r="D36" s="124" t="s">
        <v>133</v>
      </c>
      <c r="E36" s="45">
        <v>1</v>
      </c>
      <c r="F36" s="45">
        <v>1</v>
      </c>
      <c r="G36" s="45"/>
      <c r="H36" s="45">
        <v>5</v>
      </c>
      <c r="I36" s="45">
        <v>1</v>
      </c>
      <c r="J36" s="45"/>
      <c r="K36" s="45"/>
      <c r="L36" s="45">
        <v>3</v>
      </c>
      <c r="M36" s="45"/>
      <c r="N36" s="45"/>
      <c r="O36" s="45"/>
      <c r="P36" s="45"/>
      <c r="Q36" s="45"/>
      <c r="R36" s="113">
        <f t="shared" si="0"/>
        <v>11</v>
      </c>
      <c r="S36" s="114"/>
    </row>
    <row r="37" spans="3:19" x14ac:dyDescent="0.25">
      <c r="C37" s="159"/>
      <c r="D37" s="124" t="s">
        <v>134</v>
      </c>
      <c r="E37" s="45"/>
      <c r="F37" s="45"/>
      <c r="G37" s="45"/>
      <c r="H37" s="45"/>
      <c r="I37" s="45"/>
      <c r="J37" s="45"/>
      <c r="K37" s="45">
        <v>2</v>
      </c>
      <c r="L37" s="45"/>
      <c r="M37" s="45"/>
      <c r="N37" s="45"/>
      <c r="O37" s="45"/>
      <c r="P37" s="45"/>
      <c r="Q37" s="45"/>
      <c r="R37" s="113">
        <f t="shared" si="0"/>
        <v>2</v>
      </c>
      <c r="S37" s="114"/>
    </row>
    <row r="38" spans="3:19" x14ac:dyDescent="0.25">
      <c r="C38" s="123" t="s">
        <v>19</v>
      </c>
      <c r="D38" s="124" t="s">
        <v>19</v>
      </c>
      <c r="E38" s="45"/>
      <c r="F38" s="45"/>
      <c r="G38" s="45"/>
      <c r="H38" s="45">
        <v>12</v>
      </c>
      <c r="I38" s="45"/>
      <c r="J38" s="45"/>
      <c r="K38" s="45"/>
      <c r="L38" s="45"/>
      <c r="M38" s="45"/>
      <c r="N38" s="45"/>
      <c r="O38" s="45"/>
      <c r="P38" s="45"/>
      <c r="Q38" s="45">
        <v>2</v>
      </c>
      <c r="R38" s="113">
        <f t="shared" si="0"/>
        <v>14</v>
      </c>
      <c r="S38" s="114"/>
    </row>
    <row r="39" spans="3:19" x14ac:dyDescent="0.25">
      <c r="C39" s="123" t="s">
        <v>5</v>
      </c>
      <c r="D39" s="124" t="s">
        <v>5</v>
      </c>
      <c r="E39" s="45">
        <v>12</v>
      </c>
      <c r="F39" s="45">
        <v>3</v>
      </c>
      <c r="G39" s="45"/>
      <c r="H39" s="45">
        <v>7</v>
      </c>
      <c r="I39" s="45"/>
      <c r="J39" s="45">
        <v>1</v>
      </c>
      <c r="K39" s="45"/>
      <c r="L39" s="45"/>
      <c r="M39" s="45"/>
      <c r="N39" s="45"/>
      <c r="O39" s="45"/>
      <c r="P39" s="45"/>
      <c r="Q39" s="45"/>
      <c r="R39" s="113">
        <f t="shared" si="0"/>
        <v>23</v>
      </c>
      <c r="S39" s="114"/>
    </row>
    <row r="40" spans="3:19" x14ac:dyDescent="0.25">
      <c r="C40" s="158" t="s">
        <v>6</v>
      </c>
      <c r="D40" s="124" t="s">
        <v>135</v>
      </c>
      <c r="E40" s="45"/>
      <c r="F40" s="45"/>
      <c r="G40" s="45">
        <v>1</v>
      </c>
      <c r="H40" s="45">
        <v>6</v>
      </c>
      <c r="I40" s="45"/>
      <c r="J40" s="45"/>
      <c r="K40" s="45"/>
      <c r="L40" s="45"/>
      <c r="M40" s="45"/>
      <c r="N40" s="45"/>
      <c r="O40" s="45"/>
      <c r="P40" s="45"/>
      <c r="Q40" s="45"/>
      <c r="R40" s="113">
        <f t="shared" si="0"/>
        <v>7</v>
      </c>
      <c r="S40" s="114"/>
    </row>
    <row r="41" spans="3:19" x14ac:dyDescent="0.25">
      <c r="C41" s="159"/>
      <c r="D41" s="124" t="s">
        <v>142</v>
      </c>
      <c r="E41" s="45">
        <v>4</v>
      </c>
      <c r="F41" s="45">
        <v>7</v>
      </c>
      <c r="G41" s="45">
        <v>5</v>
      </c>
      <c r="H41" s="45">
        <v>11</v>
      </c>
      <c r="I41" s="45"/>
      <c r="J41" s="45">
        <v>1</v>
      </c>
      <c r="K41" s="45"/>
      <c r="L41" s="45"/>
      <c r="M41" s="45">
        <v>1</v>
      </c>
      <c r="N41" s="45"/>
      <c r="O41" s="45"/>
      <c r="P41" s="45"/>
      <c r="Q41" s="45">
        <v>1</v>
      </c>
      <c r="R41" s="113">
        <f t="shared" si="0"/>
        <v>30</v>
      </c>
      <c r="S41" s="114"/>
    </row>
    <row r="42" spans="3:19" x14ac:dyDescent="0.25">
      <c r="C42" s="159"/>
      <c r="D42" s="124" t="s">
        <v>136</v>
      </c>
      <c r="E42" s="45"/>
      <c r="F42" s="45"/>
      <c r="G42" s="45"/>
      <c r="H42" s="45">
        <v>1</v>
      </c>
      <c r="I42" s="45"/>
      <c r="J42" s="45"/>
      <c r="K42" s="45"/>
      <c r="L42" s="45"/>
      <c r="M42" s="45"/>
      <c r="N42" s="45"/>
      <c r="O42" s="45"/>
      <c r="P42" s="45"/>
      <c r="Q42" s="45"/>
      <c r="R42" s="113">
        <f t="shared" si="0"/>
        <v>1</v>
      </c>
      <c r="S42" s="114"/>
    </row>
    <row r="43" spans="3:19" x14ac:dyDescent="0.25">
      <c r="C43" s="158" t="s">
        <v>107</v>
      </c>
      <c r="D43" s="124" t="s">
        <v>81</v>
      </c>
      <c r="E43" s="45"/>
      <c r="F43" s="45">
        <v>2</v>
      </c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113">
        <f t="shared" si="0"/>
        <v>2</v>
      </c>
      <c r="S43" s="114"/>
    </row>
    <row r="44" spans="3:19" x14ac:dyDescent="0.25">
      <c r="C44" s="159"/>
      <c r="D44" s="124" t="s">
        <v>82</v>
      </c>
      <c r="E44" s="45"/>
      <c r="F44" s="45"/>
      <c r="G44" s="45"/>
      <c r="H44" s="45">
        <v>2</v>
      </c>
      <c r="I44" s="45"/>
      <c r="J44" s="45">
        <v>1</v>
      </c>
      <c r="K44" s="45"/>
      <c r="L44" s="45"/>
      <c r="M44" s="45"/>
      <c r="N44" s="45"/>
      <c r="O44" s="45"/>
      <c r="P44" s="45"/>
      <c r="Q44" s="45"/>
      <c r="R44" s="113">
        <f t="shared" si="0"/>
        <v>3</v>
      </c>
      <c r="S44" s="114"/>
    </row>
    <row r="45" spans="3:19" x14ac:dyDescent="0.25">
      <c r="C45" s="159"/>
      <c r="D45" s="124" t="s">
        <v>137</v>
      </c>
      <c r="E45" s="45">
        <v>2</v>
      </c>
      <c r="F45" s="45"/>
      <c r="G45" s="45"/>
      <c r="H45" s="45">
        <v>2</v>
      </c>
      <c r="I45" s="45"/>
      <c r="J45" s="45"/>
      <c r="K45" s="45"/>
      <c r="L45" s="45"/>
      <c r="M45" s="45"/>
      <c r="N45" s="45"/>
      <c r="O45" s="45"/>
      <c r="P45" s="45"/>
      <c r="Q45" s="45"/>
      <c r="R45" s="113">
        <f t="shared" si="0"/>
        <v>4</v>
      </c>
      <c r="S45" s="114"/>
    </row>
    <row r="46" spans="3:19" x14ac:dyDescent="0.25">
      <c r="C46" s="159"/>
      <c r="D46" s="124" t="s">
        <v>101</v>
      </c>
      <c r="E46" s="45">
        <v>2</v>
      </c>
      <c r="F46" s="45"/>
      <c r="G46" s="45"/>
      <c r="H46" s="45">
        <v>9</v>
      </c>
      <c r="I46" s="45"/>
      <c r="J46" s="45"/>
      <c r="K46" s="45"/>
      <c r="L46" s="45"/>
      <c r="M46" s="45"/>
      <c r="N46" s="45"/>
      <c r="O46" s="45"/>
      <c r="P46" s="45"/>
      <c r="Q46" s="45"/>
      <c r="R46" s="113">
        <f t="shared" si="0"/>
        <v>11</v>
      </c>
      <c r="S46" s="114"/>
    </row>
    <row r="47" spans="3:19" x14ac:dyDescent="0.25"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15"/>
    </row>
    <row r="48" spans="3:19" x14ac:dyDescent="0.25">
      <c r="C48" s="161" t="s">
        <v>138</v>
      </c>
      <c r="D48" s="161"/>
      <c r="E48" s="45">
        <v>2</v>
      </c>
      <c r="F48" s="45">
        <v>4</v>
      </c>
      <c r="G48" s="45"/>
      <c r="H48" s="45">
        <v>2</v>
      </c>
      <c r="I48" s="45"/>
      <c r="J48" s="45">
        <v>4</v>
      </c>
      <c r="K48" s="45"/>
      <c r="L48" s="45"/>
      <c r="M48" s="45"/>
      <c r="N48" s="45"/>
      <c r="O48" s="45"/>
      <c r="P48" s="45"/>
      <c r="Q48" s="45"/>
      <c r="R48" s="113">
        <f>SUM(E48:Q48)</f>
        <v>12</v>
      </c>
      <c r="S48" s="114"/>
    </row>
    <row r="49" spans="3:19" x14ac:dyDescent="0.25"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15"/>
    </row>
    <row r="50" spans="3:19" x14ac:dyDescent="0.2">
      <c r="C50" s="160" t="s">
        <v>8</v>
      </c>
      <c r="D50" s="160"/>
      <c r="E50" s="126">
        <f t="shared" ref="E50:R50" si="1">SUM(E25:E48)</f>
        <v>34</v>
      </c>
      <c r="F50" s="126">
        <f t="shared" si="1"/>
        <v>35</v>
      </c>
      <c r="G50" s="126">
        <f t="shared" si="1"/>
        <v>12</v>
      </c>
      <c r="H50" s="126">
        <f t="shared" si="1"/>
        <v>91</v>
      </c>
      <c r="I50" s="126">
        <f t="shared" si="1"/>
        <v>5</v>
      </c>
      <c r="J50" s="126">
        <f t="shared" si="1"/>
        <v>23</v>
      </c>
      <c r="K50" s="126">
        <f t="shared" si="1"/>
        <v>8</v>
      </c>
      <c r="L50" s="126">
        <f t="shared" si="1"/>
        <v>8</v>
      </c>
      <c r="M50" s="126">
        <f t="shared" si="1"/>
        <v>1</v>
      </c>
      <c r="N50" s="126">
        <f t="shared" si="1"/>
        <v>1</v>
      </c>
      <c r="O50" s="126">
        <f t="shared" si="1"/>
        <v>4</v>
      </c>
      <c r="P50" s="126">
        <f t="shared" si="1"/>
        <v>2</v>
      </c>
      <c r="Q50" s="126">
        <f t="shared" si="1"/>
        <v>4</v>
      </c>
      <c r="R50" s="126">
        <f t="shared" si="1"/>
        <v>228</v>
      </c>
    </row>
    <row r="51" spans="3:19" x14ac:dyDescent="0.25"/>
    <row r="52" spans="3:19" x14ac:dyDescent="0.25">
      <c r="C52" s="14" t="s">
        <v>122</v>
      </c>
    </row>
    <row r="53" spans="3:19" ht="13.5" thickBot="1" x14ac:dyDescent="0.3">
      <c r="C53" s="14"/>
    </row>
    <row r="54" spans="3:19" ht="12.75" customHeight="1" x14ac:dyDescent="0.25">
      <c r="C54" s="165" t="s">
        <v>139</v>
      </c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8"/>
    </row>
    <row r="55" spans="3:19" ht="15" customHeight="1" thickBot="1" x14ac:dyDescent="0.3">
      <c r="C55" s="139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1"/>
    </row>
    <row r="56" spans="3:19" x14ac:dyDescent="0.25"/>
    <row r="57" spans="3:19" x14ac:dyDescent="0.25"/>
    <row r="58" spans="3:19" ht="15.75" x14ac:dyDescent="0.25">
      <c r="C58" s="149" t="s">
        <v>140</v>
      </c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07"/>
      <c r="R58" s="107"/>
      <c r="S58" s="107"/>
    </row>
    <row r="59" spans="3:19" x14ac:dyDescent="0.25"/>
    <row r="60" spans="3:19" x14ac:dyDescent="0.25">
      <c r="C60" s="125"/>
      <c r="D60" s="125"/>
      <c r="E60" s="125" t="s">
        <v>22</v>
      </c>
      <c r="F60" s="125" t="s">
        <v>23</v>
      </c>
      <c r="G60" s="125" t="s">
        <v>24</v>
      </c>
      <c r="H60" s="125" t="s">
        <v>25</v>
      </c>
      <c r="I60" s="125" t="s">
        <v>26</v>
      </c>
      <c r="J60" s="125" t="s">
        <v>27</v>
      </c>
      <c r="K60" s="125" t="s">
        <v>28</v>
      </c>
      <c r="L60" s="125" t="s">
        <v>29</v>
      </c>
      <c r="M60" s="125" t="s">
        <v>76</v>
      </c>
      <c r="N60" s="125" t="s">
        <v>152</v>
      </c>
      <c r="O60" s="125" t="s">
        <v>80</v>
      </c>
      <c r="P60" s="125" t="s">
        <v>8</v>
      </c>
    </row>
    <row r="61" spans="3:19" x14ac:dyDescent="0.25">
      <c r="C61" s="158" t="s">
        <v>1</v>
      </c>
      <c r="D61" s="124" t="s">
        <v>124</v>
      </c>
      <c r="E61" s="45"/>
      <c r="F61" s="45"/>
      <c r="G61" s="45"/>
      <c r="H61" s="45">
        <v>1</v>
      </c>
      <c r="I61" s="45"/>
      <c r="J61" s="45"/>
      <c r="K61" s="45"/>
      <c r="L61" s="45"/>
      <c r="M61" s="45"/>
      <c r="N61" s="45"/>
      <c r="O61" s="45"/>
      <c r="P61" s="113">
        <f>SUM(E61:O61)</f>
        <v>1</v>
      </c>
    </row>
    <row r="62" spans="3:19" x14ac:dyDescent="0.25">
      <c r="C62" s="159"/>
      <c r="D62" s="124" t="s">
        <v>150</v>
      </c>
      <c r="E62" s="45"/>
      <c r="F62" s="45"/>
      <c r="G62" s="45"/>
      <c r="H62" s="45"/>
      <c r="I62" s="45">
        <v>1</v>
      </c>
      <c r="J62" s="45"/>
      <c r="K62" s="45"/>
      <c r="L62" s="45"/>
      <c r="M62" s="45"/>
      <c r="N62" s="45">
        <v>1</v>
      </c>
      <c r="O62" s="45"/>
      <c r="P62" s="113">
        <f t="shared" ref="P62:P79" si="2">SUM(E62:O62)</f>
        <v>2</v>
      </c>
    </row>
    <row r="63" spans="3:19" x14ac:dyDescent="0.25">
      <c r="C63" s="159"/>
      <c r="D63" s="124" t="s">
        <v>141</v>
      </c>
      <c r="E63" s="45"/>
      <c r="F63" s="45"/>
      <c r="G63" s="45"/>
      <c r="H63" s="45"/>
      <c r="I63" s="45"/>
      <c r="J63" s="45"/>
      <c r="K63" s="45"/>
      <c r="L63" s="45"/>
      <c r="M63" s="45">
        <v>2</v>
      </c>
      <c r="N63" s="45"/>
      <c r="O63" s="45"/>
      <c r="P63" s="113">
        <f t="shared" si="2"/>
        <v>2</v>
      </c>
    </row>
    <row r="64" spans="3:19" x14ac:dyDescent="0.25">
      <c r="C64" s="123" t="s">
        <v>2</v>
      </c>
      <c r="D64" s="124" t="s">
        <v>126</v>
      </c>
      <c r="E64" s="45"/>
      <c r="F64" s="45"/>
      <c r="G64" s="45">
        <v>1</v>
      </c>
      <c r="H64" s="45">
        <v>1</v>
      </c>
      <c r="I64" s="45"/>
      <c r="J64" s="45"/>
      <c r="K64" s="45">
        <v>1</v>
      </c>
      <c r="L64" s="45"/>
      <c r="M64" s="45"/>
      <c r="N64" s="45"/>
      <c r="O64" s="45"/>
      <c r="P64" s="113">
        <f t="shared" si="2"/>
        <v>3</v>
      </c>
    </row>
    <row r="65" spans="3:16" x14ac:dyDescent="0.25">
      <c r="C65" s="158" t="s">
        <v>3</v>
      </c>
      <c r="D65" s="124" t="s">
        <v>127</v>
      </c>
      <c r="E65" s="45"/>
      <c r="F65" s="45"/>
      <c r="G65" s="45"/>
      <c r="H65" s="45">
        <v>1</v>
      </c>
      <c r="I65" s="45"/>
      <c r="J65" s="45"/>
      <c r="K65" s="45"/>
      <c r="L65" s="45"/>
      <c r="M65" s="45"/>
      <c r="N65" s="45"/>
      <c r="O65" s="45"/>
      <c r="P65" s="113">
        <f t="shared" si="2"/>
        <v>1</v>
      </c>
    </row>
    <row r="66" spans="3:16" x14ac:dyDescent="0.25">
      <c r="C66" s="159"/>
      <c r="D66" s="124" t="s">
        <v>128</v>
      </c>
      <c r="E66" s="45">
        <v>2</v>
      </c>
      <c r="F66" s="45"/>
      <c r="G66" s="45">
        <v>2</v>
      </c>
      <c r="H66" s="45">
        <v>15</v>
      </c>
      <c r="I66" s="45"/>
      <c r="J66" s="45">
        <v>2</v>
      </c>
      <c r="K66" s="45"/>
      <c r="L66" s="45"/>
      <c r="M66" s="45"/>
      <c r="N66" s="45"/>
      <c r="O66" s="45"/>
      <c r="P66" s="113">
        <f t="shared" si="2"/>
        <v>21</v>
      </c>
    </row>
    <row r="67" spans="3:16" x14ac:dyDescent="0.25">
      <c r="C67" s="159"/>
      <c r="D67" s="124" t="s">
        <v>46</v>
      </c>
      <c r="E67" s="45">
        <v>2</v>
      </c>
      <c r="F67" s="45">
        <v>1</v>
      </c>
      <c r="G67" s="45"/>
      <c r="H67" s="45">
        <v>4</v>
      </c>
      <c r="I67" s="45"/>
      <c r="J67" s="45"/>
      <c r="K67" s="45">
        <v>2</v>
      </c>
      <c r="L67" s="45"/>
      <c r="M67" s="45"/>
      <c r="N67" s="45"/>
      <c r="O67" s="45"/>
      <c r="P67" s="113">
        <f t="shared" si="2"/>
        <v>9</v>
      </c>
    </row>
    <row r="68" spans="3:16" x14ac:dyDescent="0.25">
      <c r="C68" s="123" t="s">
        <v>4</v>
      </c>
      <c r="D68" s="124" t="s">
        <v>129</v>
      </c>
      <c r="E68" s="45"/>
      <c r="F68" s="45"/>
      <c r="G68" s="45"/>
      <c r="H68" s="45"/>
      <c r="I68" s="45"/>
      <c r="J68" s="45">
        <v>1</v>
      </c>
      <c r="K68" s="45"/>
      <c r="L68" s="45"/>
      <c r="M68" s="45"/>
      <c r="N68" s="45"/>
      <c r="O68" s="45"/>
      <c r="P68" s="113">
        <f t="shared" si="2"/>
        <v>1</v>
      </c>
    </row>
    <row r="69" spans="3:16" x14ac:dyDescent="0.25">
      <c r="C69" s="158" t="s">
        <v>18</v>
      </c>
      <c r="D69" s="124" t="s">
        <v>131</v>
      </c>
      <c r="E69" s="45"/>
      <c r="F69" s="45">
        <v>1</v>
      </c>
      <c r="G69" s="45"/>
      <c r="H69" s="45"/>
      <c r="I69" s="45"/>
      <c r="J69" s="45"/>
      <c r="K69" s="45"/>
      <c r="L69" s="45"/>
      <c r="M69" s="45"/>
      <c r="N69" s="45"/>
      <c r="O69" s="45"/>
      <c r="P69" s="113">
        <f t="shared" si="2"/>
        <v>1</v>
      </c>
    </row>
    <row r="70" spans="3:16" x14ac:dyDescent="0.25">
      <c r="C70" s="159"/>
      <c r="D70" s="124" t="s">
        <v>132</v>
      </c>
      <c r="E70" s="45"/>
      <c r="F70" s="45">
        <v>2</v>
      </c>
      <c r="G70" s="45">
        <v>1</v>
      </c>
      <c r="H70" s="45">
        <v>3</v>
      </c>
      <c r="I70" s="45"/>
      <c r="J70" s="45"/>
      <c r="K70" s="45"/>
      <c r="L70" s="45"/>
      <c r="M70" s="45"/>
      <c r="N70" s="45"/>
      <c r="O70" s="45"/>
      <c r="P70" s="113">
        <f t="shared" si="2"/>
        <v>6</v>
      </c>
    </row>
    <row r="71" spans="3:16" x14ac:dyDescent="0.25">
      <c r="C71" s="159"/>
      <c r="D71" s="124" t="s">
        <v>133</v>
      </c>
      <c r="E71" s="45"/>
      <c r="F71" s="45"/>
      <c r="G71" s="45"/>
      <c r="H71" s="45">
        <v>8</v>
      </c>
      <c r="I71" s="45">
        <v>4</v>
      </c>
      <c r="J71" s="45"/>
      <c r="K71" s="45"/>
      <c r="L71" s="45">
        <v>5</v>
      </c>
      <c r="M71" s="45"/>
      <c r="N71" s="45"/>
      <c r="O71" s="45"/>
      <c r="P71" s="113">
        <f t="shared" si="2"/>
        <v>17</v>
      </c>
    </row>
    <row r="72" spans="3:16" x14ac:dyDescent="0.25">
      <c r="C72" s="159"/>
      <c r="D72" s="124" t="s">
        <v>134</v>
      </c>
      <c r="E72" s="45"/>
      <c r="F72" s="45"/>
      <c r="G72" s="45"/>
      <c r="H72" s="45"/>
      <c r="I72" s="45"/>
      <c r="J72" s="45"/>
      <c r="K72" s="45">
        <v>1</v>
      </c>
      <c r="L72" s="45"/>
      <c r="M72" s="45"/>
      <c r="N72" s="45"/>
      <c r="O72" s="45"/>
      <c r="P72" s="113">
        <f t="shared" si="2"/>
        <v>1</v>
      </c>
    </row>
    <row r="73" spans="3:16" x14ac:dyDescent="0.25">
      <c r="C73" s="123" t="s">
        <v>19</v>
      </c>
      <c r="D73" s="124" t="s">
        <v>19</v>
      </c>
      <c r="E73" s="45"/>
      <c r="F73" s="45">
        <v>2</v>
      </c>
      <c r="G73" s="45"/>
      <c r="H73" s="45">
        <v>6</v>
      </c>
      <c r="I73" s="45"/>
      <c r="J73" s="45"/>
      <c r="K73" s="45"/>
      <c r="L73" s="45"/>
      <c r="M73" s="45"/>
      <c r="N73" s="45"/>
      <c r="O73" s="45"/>
      <c r="P73" s="113">
        <f t="shared" si="2"/>
        <v>8</v>
      </c>
    </row>
    <row r="74" spans="3:16" x14ac:dyDescent="0.25">
      <c r="C74" s="123" t="s">
        <v>5</v>
      </c>
      <c r="D74" s="124" t="s">
        <v>5</v>
      </c>
      <c r="E74" s="45"/>
      <c r="F74" s="45">
        <v>1</v>
      </c>
      <c r="G74" s="45"/>
      <c r="H74" s="45"/>
      <c r="I74" s="45"/>
      <c r="J74" s="45"/>
      <c r="K74" s="45"/>
      <c r="L74" s="45"/>
      <c r="M74" s="45"/>
      <c r="N74" s="45"/>
      <c r="O74" s="45"/>
      <c r="P74" s="113">
        <f t="shared" si="2"/>
        <v>1</v>
      </c>
    </row>
    <row r="75" spans="3:16" ht="20.100000000000001" customHeight="1" x14ac:dyDescent="0.25">
      <c r="C75" s="158" t="s">
        <v>6</v>
      </c>
      <c r="D75" s="124" t="s">
        <v>135</v>
      </c>
      <c r="E75" s="45"/>
      <c r="F75" s="45"/>
      <c r="G75" s="45"/>
      <c r="H75" s="45">
        <v>3</v>
      </c>
      <c r="I75" s="45"/>
      <c r="J75" s="45"/>
      <c r="K75" s="45"/>
      <c r="L75" s="45"/>
      <c r="M75" s="45"/>
      <c r="N75" s="45"/>
      <c r="O75" s="45"/>
      <c r="P75" s="113">
        <f t="shared" si="2"/>
        <v>3</v>
      </c>
    </row>
    <row r="76" spans="3:16" ht="20.100000000000001" customHeight="1" x14ac:dyDescent="0.25">
      <c r="C76" s="159"/>
      <c r="D76" s="124" t="s">
        <v>142</v>
      </c>
      <c r="E76" s="45"/>
      <c r="F76" s="45">
        <v>2</v>
      </c>
      <c r="G76" s="45">
        <v>1</v>
      </c>
      <c r="H76" s="45">
        <v>6</v>
      </c>
      <c r="I76" s="45"/>
      <c r="J76" s="45"/>
      <c r="K76" s="45"/>
      <c r="L76" s="45"/>
      <c r="M76" s="45"/>
      <c r="N76" s="45"/>
      <c r="O76" s="45"/>
      <c r="P76" s="113">
        <f t="shared" si="2"/>
        <v>9</v>
      </c>
    </row>
    <row r="77" spans="3:16" x14ac:dyDescent="0.25">
      <c r="C77" s="158" t="s">
        <v>107</v>
      </c>
      <c r="D77" s="124" t="s">
        <v>81</v>
      </c>
      <c r="E77" s="45"/>
      <c r="F77" s="45"/>
      <c r="G77" s="45"/>
      <c r="H77" s="45">
        <v>2</v>
      </c>
      <c r="I77" s="45"/>
      <c r="J77" s="45"/>
      <c r="K77" s="45"/>
      <c r="L77" s="45"/>
      <c r="M77" s="45"/>
      <c r="N77" s="45"/>
      <c r="O77" s="45"/>
      <c r="P77" s="113">
        <f t="shared" si="2"/>
        <v>2</v>
      </c>
    </row>
    <row r="78" spans="3:16" x14ac:dyDescent="0.25">
      <c r="C78" s="159"/>
      <c r="D78" s="124" t="s">
        <v>82</v>
      </c>
      <c r="E78" s="45"/>
      <c r="F78" s="45"/>
      <c r="G78" s="45"/>
      <c r="H78" s="45">
        <v>2</v>
      </c>
      <c r="I78" s="45"/>
      <c r="J78" s="45">
        <v>1</v>
      </c>
      <c r="K78" s="45"/>
      <c r="L78" s="45"/>
      <c r="M78" s="45"/>
      <c r="N78" s="45"/>
      <c r="O78" s="45"/>
      <c r="P78" s="113">
        <f t="shared" si="2"/>
        <v>3</v>
      </c>
    </row>
    <row r="79" spans="3:16" x14ac:dyDescent="0.25">
      <c r="C79" s="159"/>
      <c r="D79" s="124" t="s">
        <v>151</v>
      </c>
      <c r="E79" s="45"/>
      <c r="F79" s="45"/>
      <c r="G79" s="45"/>
      <c r="H79" s="45">
        <v>4</v>
      </c>
      <c r="I79" s="45"/>
      <c r="J79" s="45"/>
      <c r="K79" s="45"/>
      <c r="L79" s="45"/>
      <c r="M79" s="45"/>
      <c r="N79" s="45"/>
      <c r="O79" s="45">
        <v>1</v>
      </c>
      <c r="P79" s="113">
        <f t="shared" si="2"/>
        <v>5</v>
      </c>
    </row>
    <row r="80" spans="3:16" x14ac:dyDescent="0.25">
      <c r="C80" s="162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4"/>
    </row>
    <row r="81" spans="3:16" x14ac:dyDescent="0.25">
      <c r="C81" s="161" t="s">
        <v>138</v>
      </c>
      <c r="D81" s="161"/>
      <c r="E81" s="45"/>
      <c r="F81" s="45"/>
      <c r="G81" s="45">
        <v>2</v>
      </c>
      <c r="H81" s="45">
        <v>6</v>
      </c>
      <c r="I81" s="45"/>
      <c r="J81" s="45">
        <v>2</v>
      </c>
      <c r="K81" s="45"/>
      <c r="L81" s="45"/>
      <c r="M81" s="45"/>
      <c r="N81" s="45"/>
      <c r="O81" s="45"/>
      <c r="P81" s="113">
        <f>SUM(E81:O81)</f>
        <v>10</v>
      </c>
    </row>
    <row r="82" spans="3:16" x14ac:dyDescent="0.25">
      <c r="C82" s="162"/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4"/>
    </row>
    <row r="83" spans="3:16" x14ac:dyDescent="0.2">
      <c r="C83" s="160" t="s">
        <v>8</v>
      </c>
      <c r="D83" s="160"/>
      <c r="E83" s="126">
        <f t="shared" ref="E83:P83" si="3">SUM(E61:E81)</f>
        <v>4</v>
      </c>
      <c r="F83" s="126">
        <f t="shared" si="3"/>
        <v>9</v>
      </c>
      <c r="G83" s="126">
        <f t="shared" si="3"/>
        <v>7</v>
      </c>
      <c r="H83" s="126">
        <f t="shared" si="3"/>
        <v>62</v>
      </c>
      <c r="I83" s="126">
        <f t="shared" si="3"/>
        <v>5</v>
      </c>
      <c r="J83" s="126">
        <f t="shared" si="3"/>
        <v>6</v>
      </c>
      <c r="K83" s="126">
        <f t="shared" si="3"/>
        <v>4</v>
      </c>
      <c r="L83" s="126">
        <f t="shared" si="3"/>
        <v>5</v>
      </c>
      <c r="M83" s="126">
        <f t="shared" si="3"/>
        <v>2</v>
      </c>
      <c r="N83" s="126">
        <f t="shared" si="3"/>
        <v>1</v>
      </c>
      <c r="O83" s="126">
        <f t="shared" si="3"/>
        <v>1</v>
      </c>
      <c r="P83" s="126">
        <f t="shared" si="3"/>
        <v>106</v>
      </c>
    </row>
    <row r="84" spans="3:16" x14ac:dyDescent="0.25"/>
    <row r="85" spans="3:16" x14ac:dyDescent="0.25">
      <c r="C85" s="14" t="s">
        <v>122</v>
      </c>
    </row>
    <row r="86" spans="3:16" ht="13.5" thickBot="1" x14ac:dyDescent="0.3">
      <c r="C86" s="14"/>
    </row>
    <row r="87" spans="3:16" ht="12.75" customHeight="1" x14ac:dyDescent="0.25">
      <c r="C87" s="165" t="s">
        <v>143</v>
      </c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8"/>
    </row>
    <row r="88" spans="3:16" ht="15.75" customHeight="1" thickBot="1" x14ac:dyDescent="0.3">
      <c r="C88" s="139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1"/>
    </row>
    <row r="89" spans="3:16" x14ac:dyDescent="0.25"/>
    <row r="90" spans="3:16" hidden="1" x14ac:dyDescent="0.25"/>
    <row r="91" spans="3:16" hidden="1" x14ac:dyDescent="0.25"/>
    <row r="92" spans="3:16" hidden="1" x14ac:dyDescent="0.25"/>
  </sheetData>
  <sheetProtection password="CD78" sheet="1" objects="1" scenarios="1"/>
  <mergeCells count="40">
    <mergeCell ref="D13:L13"/>
    <mergeCell ref="D14:L14"/>
    <mergeCell ref="D9:L9"/>
    <mergeCell ref="D10:L10"/>
    <mergeCell ref="D4:M4"/>
    <mergeCell ref="D5:L5"/>
    <mergeCell ref="D6:L6"/>
    <mergeCell ref="D7:L7"/>
    <mergeCell ref="D8:L8"/>
    <mergeCell ref="C87:P88"/>
    <mergeCell ref="C50:D50"/>
    <mergeCell ref="C54:R55"/>
    <mergeCell ref="C58:P58"/>
    <mergeCell ref="C40:C42"/>
    <mergeCell ref="C43:C46"/>
    <mergeCell ref="C48:D48"/>
    <mergeCell ref="C47:R47"/>
    <mergeCell ref="C49:R49"/>
    <mergeCell ref="C75:C76"/>
    <mergeCell ref="C77:C79"/>
    <mergeCell ref="C83:D83"/>
    <mergeCell ref="C81:D81"/>
    <mergeCell ref="C80:P80"/>
    <mergeCell ref="C82:P82"/>
    <mergeCell ref="B1:S1"/>
    <mergeCell ref="D15:L15"/>
    <mergeCell ref="C61:C63"/>
    <mergeCell ref="C65:C67"/>
    <mergeCell ref="C69:C72"/>
    <mergeCell ref="C25:C27"/>
    <mergeCell ref="C29:C30"/>
    <mergeCell ref="C31:C33"/>
    <mergeCell ref="C34:C37"/>
    <mergeCell ref="C22:R22"/>
    <mergeCell ref="D16:L16"/>
    <mergeCell ref="D17:L17"/>
    <mergeCell ref="D18:L18"/>
    <mergeCell ref="D19:L19"/>
    <mergeCell ref="D11:L11"/>
    <mergeCell ref="D12:L12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53"/>
  <sheetViews>
    <sheetView showGridLines="0" showZero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"/>
  <cols>
    <col min="1" max="1" width="25.7109375" style="62" customWidth="1"/>
    <col min="2" max="2" width="18.7109375" style="78" customWidth="1"/>
    <col min="3" max="3" width="10.7109375" style="78" customWidth="1"/>
    <col min="4" max="4" width="16.7109375" style="78" customWidth="1"/>
    <col min="5" max="14" width="7.7109375" style="78" customWidth="1"/>
    <col min="15" max="15" width="10.7109375" style="78" customWidth="1"/>
    <col min="16" max="16" width="18.7109375" style="78" customWidth="1"/>
    <col min="17" max="16384" width="11.42578125" style="78" hidden="1"/>
  </cols>
  <sheetData>
    <row r="1" spans="2:16" s="80" customFormat="1" ht="26.25" x14ac:dyDescent="0.25">
      <c r="B1" s="145" t="s">
        <v>96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</row>
    <row r="2" spans="2:16" x14ac:dyDescent="0.2"/>
    <row r="3" spans="2:16" x14ac:dyDescent="0.2"/>
    <row r="4" spans="2:16" x14ac:dyDescent="0.2"/>
    <row r="5" spans="2:16" x14ac:dyDescent="0.2"/>
    <row r="6" spans="2:16" x14ac:dyDescent="0.2"/>
    <row r="7" spans="2:16" x14ac:dyDescent="0.2"/>
    <row r="8" spans="2:16" x14ac:dyDescent="0.2"/>
    <row r="9" spans="2:16" x14ac:dyDescent="0.2"/>
    <row r="10" spans="2:16" x14ac:dyDescent="0.2"/>
    <row r="11" spans="2:16" x14ac:dyDescent="0.2"/>
    <row r="12" spans="2:16" x14ac:dyDescent="0.2"/>
    <row r="13" spans="2:16" x14ac:dyDescent="0.2"/>
    <row r="14" spans="2:16" x14ac:dyDescent="0.2"/>
    <row r="15" spans="2:16" x14ac:dyDescent="0.2"/>
    <row r="16" spans="2:16" x14ac:dyDescent="0.2"/>
    <row r="17" spans="3:14" x14ac:dyDescent="0.2"/>
    <row r="18" spans="3:14" x14ac:dyDescent="0.2"/>
    <row r="19" spans="3:14" x14ac:dyDescent="0.2"/>
    <row r="20" spans="3:14" x14ac:dyDescent="0.2"/>
    <row r="21" spans="3:14" x14ac:dyDescent="0.2"/>
    <row r="22" spans="3:14" x14ac:dyDescent="0.2"/>
    <row r="23" spans="3:14" x14ac:dyDescent="0.2">
      <c r="D23" s="167"/>
      <c r="E23" s="167"/>
      <c r="F23" s="167"/>
      <c r="G23" s="167"/>
      <c r="H23" s="167"/>
      <c r="I23" s="167"/>
      <c r="J23" s="167"/>
      <c r="K23" s="167"/>
      <c r="L23" s="167"/>
    </row>
    <row r="24" spans="3:14" x14ac:dyDescent="0.2">
      <c r="D24" s="128"/>
      <c r="E24" s="128"/>
      <c r="F24" s="128"/>
      <c r="G24" s="128"/>
      <c r="H24" s="128"/>
      <c r="I24" s="128"/>
      <c r="J24" s="128"/>
      <c r="K24" s="128"/>
      <c r="L24" s="128"/>
    </row>
    <row r="25" spans="3:14" x14ac:dyDescent="0.2"/>
    <row r="26" spans="3:14" x14ac:dyDescent="0.2">
      <c r="D26" s="83" t="s">
        <v>10</v>
      </c>
      <c r="E26" s="83">
        <v>2003</v>
      </c>
      <c r="F26" s="83">
        <v>2004</v>
      </c>
      <c r="G26" s="83">
        <v>2005</v>
      </c>
      <c r="H26" s="127">
        <v>2006</v>
      </c>
      <c r="I26" s="127">
        <v>2007</v>
      </c>
      <c r="J26" s="127">
        <v>2008</v>
      </c>
      <c r="K26" s="127">
        <v>2009</v>
      </c>
      <c r="L26" s="127">
        <v>2010</v>
      </c>
      <c r="M26" s="127">
        <v>2011</v>
      </c>
      <c r="N26" s="127">
        <v>2012</v>
      </c>
    </row>
    <row r="27" spans="3:14" x14ac:dyDescent="0.2">
      <c r="D27" s="116" t="s">
        <v>144</v>
      </c>
      <c r="E27" s="6">
        <v>233</v>
      </c>
      <c r="F27" s="6">
        <v>171</v>
      </c>
      <c r="G27" s="6">
        <v>206</v>
      </c>
      <c r="H27" s="7">
        <v>278</v>
      </c>
      <c r="I27" s="7">
        <v>447</v>
      </c>
      <c r="J27" s="7">
        <v>275</v>
      </c>
      <c r="K27" s="7">
        <v>334</v>
      </c>
      <c r="L27" s="7">
        <v>205</v>
      </c>
      <c r="M27" s="7">
        <v>320</v>
      </c>
      <c r="N27" s="7">
        <v>228</v>
      </c>
    </row>
    <row r="28" spans="3:14" x14ac:dyDescent="0.2">
      <c r="D28" s="116" t="s">
        <v>145</v>
      </c>
      <c r="E28" s="6" t="s">
        <v>146</v>
      </c>
      <c r="F28" s="6" t="s">
        <v>146</v>
      </c>
      <c r="G28" s="6" t="s">
        <v>146</v>
      </c>
      <c r="H28" s="6" t="s">
        <v>146</v>
      </c>
      <c r="I28" s="6" t="s">
        <v>146</v>
      </c>
      <c r="J28" s="6" t="s">
        <v>146</v>
      </c>
      <c r="K28" s="6" t="s">
        <v>146</v>
      </c>
      <c r="L28" s="6" t="s">
        <v>146</v>
      </c>
      <c r="M28" s="7">
        <v>186</v>
      </c>
      <c r="N28" s="7">
        <v>106</v>
      </c>
    </row>
    <row r="29" spans="3:14" x14ac:dyDescent="0.2">
      <c r="C29" s="30"/>
      <c r="D29" s="125" t="s">
        <v>8</v>
      </c>
      <c r="E29" s="125">
        <f>SUM(E27:E28)</f>
        <v>233</v>
      </c>
      <c r="F29" s="125">
        <f t="shared" ref="F29:L29" si="0">SUM(F27:F28)</f>
        <v>171</v>
      </c>
      <c r="G29" s="125">
        <f t="shared" si="0"/>
        <v>206</v>
      </c>
      <c r="H29" s="125">
        <f t="shared" si="0"/>
        <v>278</v>
      </c>
      <c r="I29" s="125">
        <f t="shared" si="0"/>
        <v>447</v>
      </c>
      <c r="J29" s="125">
        <f t="shared" si="0"/>
        <v>275</v>
      </c>
      <c r="K29" s="125">
        <f t="shared" si="0"/>
        <v>334</v>
      </c>
      <c r="L29" s="125">
        <f t="shared" si="0"/>
        <v>205</v>
      </c>
      <c r="M29" s="125">
        <f>SUM(M27:M28)</f>
        <v>506</v>
      </c>
      <c r="N29" s="125">
        <f>SUM(N27:N28)</f>
        <v>334</v>
      </c>
    </row>
    <row r="30" spans="3:14" x14ac:dyDescent="0.2"/>
    <row r="31" spans="3:14" x14ac:dyDescent="0.2">
      <c r="D31" s="14" t="s">
        <v>87</v>
      </c>
    </row>
    <row r="32" spans="3:14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</sheetData>
  <sheetProtection password="CD78" sheet="1" objects="1" scenarios="1"/>
  <mergeCells count="2">
    <mergeCell ref="D23:L23"/>
    <mergeCell ref="B1:P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7"/>
  <sheetViews>
    <sheetView showGridLines="0" showZero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62" customWidth="1"/>
    <col min="2" max="2" width="10.7109375" style="8" customWidth="1"/>
    <col min="3" max="3" width="28.7109375" style="8" customWidth="1"/>
    <col min="4" max="4" width="9.5703125" style="8" bestFit="1" customWidth="1"/>
    <col min="5" max="5" width="10" style="8" bestFit="1" customWidth="1"/>
    <col min="6" max="6" width="9.5703125" style="8" bestFit="1" customWidth="1"/>
    <col min="7" max="7" width="10" style="8" bestFit="1" customWidth="1"/>
    <col min="8" max="8" width="9.5703125" style="8" bestFit="1" customWidth="1"/>
    <col min="9" max="9" width="10" style="8" bestFit="1" customWidth="1"/>
    <col min="10" max="10" width="9.5703125" style="8" bestFit="1" customWidth="1"/>
    <col min="11" max="11" width="10" style="8" bestFit="1" customWidth="1"/>
    <col min="12" max="12" width="9.5703125" style="8" bestFit="1" customWidth="1"/>
    <col min="13" max="13" width="10" style="8" bestFit="1" customWidth="1"/>
    <col min="14" max="14" width="10.7109375" style="8" customWidth="1"/>
    <col min="15" max="16384" width="11.42578125" style="8" hidden="1"/>
  </cols>
  <sheetData>
    <row r="1" spans="2:14" s="80" customFormat="1" ht="26.25" x14ac:dyDescent="0.25">
      <c r="B1" s="143" t="s">
        <v>97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2:14" x14ac:dyDescent="0.25"/>
    <row r="3" spans="2:14" x14ac:dyDescent="0.25">
      <c r="C3" s="14"/>
      <c r="D3" s="14"/>
      <c r="E3" s="14"/>
      <c r="F3" s="14"/>
      <c r="G3" s="14"/>
      <c r="H3" s="14"/>
      <c r="I3" s="14"/>
    </row>
    <row r="4" spans="2:14" ht="12.75" customHeight="1" x14ac:dyDescent="0.25">
      <c r="E4" s="130" t="s">
        <v>10</v>
      </c>
      <c r="F4" s="130"/>
      <c r="G4" s="131" t="s">
        <v>99</v>
      </c>
      <c r="H4" s="131"/>
      <c r="I4" s="131"/>
    </row>
    <row r="5" spans="2:14" x14ac:dyDescent="0.25">
      <c r="E5" s="130"/>
      <c r="F5" s="130"/>
      <c r="G5" s="131"/>
      <c r="H5" s="131"/>
      <c r="I5" s="131"/>
    </row>
    <row r="6" spans="2:14" x14ac:dyDescent="0.25">
      <c r="E6" s="130"/>
      <c r="F6" s="130"/>
      <c r="G6" s="131"/>
      <c r="H6" s="131"/>
      <c r="I6" s="131"/>
    </row>
    <row r="7" spans="2:14" x14ac:dyDescent="0.25">
      <c r="E7" s="142">
        <v>2008</v>
      </c>
      <c r="F7" s="142"/>
      <c r="G7" s="132">
        <f>AVERAGE(D24:E24)</f>
        <v>25.646697979273746</v>
      </c>
      <c r="H7" s="132"/>
      <c r="I7" s="132"/>
    </row>
    <row r="8" spans="2:14" x14ac:dyDescent="0.25">
      <c r="E8" s="142">
        <v>2009</v>
      </c>
      <c r="F8" s="142"/>
      <c r="G8" s="132">
        <f>AVERAGE(F24:G24)</f>
        <v>26.352995005176105</v>
      </c>
      <c r="H8" s="132"/>
      <c r="I8" s="132"/>
    </row>
    <row r="9" spans="2:14" x14ac:dyDescent="0.25">
      <c r="E9" s="142">
        <v>2010</v>
      </c>
      <c r="F9" s="142"/>
      <c r="G9" s="132">
        <f>AVERAGE(H24:I24)</f>
        <v>27.743676252586393</v>
      </c>
      <c r="H9" s="132"/>
      <c r="I9" s="132"/>
    </row>
    <row r="10" spans="2:14" x14ac:dyDescent="0.25">
      <c r="E10" s="142">
        <v>2011</v>
      </c>
      <c r="F10" s="142"/>
      <c r="G10" s="132">
        <f>AVERAGE(J24:K24)</f>
        <v>27.57513543193112</v>
      </c>
      <c r="H10" s="132"/>
      <c r="I10" s="132"/>
    </row>
    <row r="11" spans="2:14" x14ac:dyDescent="0.25">
      <c r="E11" s="142">
        <v>2012</v>
      </c>
      <c r="F11" s="142"/>
      <c r="G11" s="132">
        <f>AVERAGE(L24:M24)</f>
        <v>28.013236117820249</v>
      </c>
      <c r="H11" s="132"/>
      <c r="I11" s="132"/>
    </row>
    <row r="12" spans="2:14" ht="13.5" thickBot="1" x14ac:dyDescent="0.3"/>
    <row r="13" spans="2:14" x14ac:dyDescent="0.25">
      <c r="E13" s="136" t="s">
        <v>100</v>
      </c>
      <c r="F13" s="137"/>
      <c r="G13" s="137"/>
      <c r="H13" s="137"/>
      <c r="I13" s="138"/>
    </row>
    <row r="14" spans="2:14" ht="13.5" thickBot="1" x14ac:dyDescent="0.3">
      <c r="E14" s="139"/>
      <c r="F14" s="140"/>
      <c r="G14" s="140"/>
      <c r="H14" s="140"/>
      <c r="I14" s="141"/>
    </row>
    <row r="15" spans="2:14" x14ac:dyDescent="0.25">
      <c r="E15" s="52"/>
      <c r="F15" s="52"/>
      <c r="G15" s="52"/>
      <c r="H15" s="52"/>
    </row>
    <row r="16" spans="2:14" x14ac:dyDescent="0.25"/>
    <row r="17" spans="3:13" x14ac:dyDescent="0.25">
      <c r="C17" s="131" t="s">
        <v>9</v>
      </c>
      <c r="D17" s="130" t="s">
        <v>33</v>
      </c>
      <c r="E17" s="133"/>
      <c r="F17" s="129" t="s">
        <v>34</v>
      </c>
      <c r="G17" s="134"/>
      <c r="H17" s="135" t="s">
        <v>35</v>
      </c>
      <c r="I17" s="134"/>
      <c r="J17" s="135" t="s">
        <v>64</v>
      </c>
      <c r="K17" s="133"/>
      <c r="L17" s="129" t="s">
        <v>98</v>
      </c>
      <c r="M17" s="130"/>
    </row>
    <row r="18" spans="3:13" x14ac:dyDescent="0.25">
      <c r="C18" s="131"/>
      <c r="D18" s="55" t="s">
        <v>36</v>
      </c>
      <c r="E18" s="56" t="s">
        <v>37</v>
      </c>
      <c r="F18" s="57" t="s">
        <v>36</v>
      </c>
      <c r="G18" s="58" t="s">
        <v>37</v>
      </c>
      <c r="H18" s="59" t="s">
        <v>36</v>
      </c>
      <c r="I18" s="58" t="s">
        <v>37</v>
      </c>
      <c r="J18" s="59" t="s">
        <v>36</v>
      </c>
      <c r="K18" s="56" t="s">
        <v>37</v>
      </c>
      <c r="L18" s="57" t="s">
        <v>36</v>
      </c>
      <c r="M18" s="55" t="s">
        <v>37</v>
      </c>
    </row>
    <row r="19" spans="3:13" ht="25.5" x14ac:dyDescent="0.25">
      <c r="C19" s="9" t="s">
        <v>38</v>
      </c>
      <c r="D19" s="4">
        <v>573.29999999999995</v>
      </c>
      <c r="E19" s="15">
        <v>561</v>
      </c>
      <c r="F19" s="22">
        <v>579.4</v>
      </c>
      <c r="G19" s="23">
        <v>592</v>
      </c>
      <c r="H19" s="18">
        <v>595.05277777777781</v>
      </c>
      <c r="I19" s="23">
        <v>620.94166666666661</v>
      </c>
      <c r="J19" s="18">
        <v>629.60555555555561</v>
      </c>
      <c r="K19" s="15">
        <v>626.37444444444441</v>
      </c>
      <c r="L19" s="82">
        <v>600.33888888888896</v>
      </c>
      <c r="M19" s="3">
        <v>618.04999999999995</v>
      </c>
    </row>
    <row r="20" spans="3:13" ht="38.25" x14ac:dyDescent="0.25">
      <c r="C20" s="9" t="s">
        <v>39</v>
      </c>
      <c r="D20" s="10">
        <v>59.23</v>
      </c>
      <c r="E20" s="15">
        <v>58.08</v>
      </c>
      <c r="F20" s="24">
        <v>57.725000000000001</v>
      </c>
      <c r="G20" s="25">
        <v>56</v>
      </c>
      <c r="H20" s="19">
        <v>57.1</v>
      </c>
      <c r="I20" s="25">
        <v>58.7</v>
      </c>
      <c r="J20" s="19">
        <v>57.674999999999997</v>
      </c>
      <c r="K20" s="81">
        <v>55.05</v>
      </c>
      <c r="L20" s="24">
        <v>53.85</v>
      </c>
      <c r="M20" s="108">
        <v>56.45</v>
      </c>
    </row>
    <row r="21" spans="3:13" ht="25.5" x14ac:dyDescent="0.25">
      <c r="C21" s="9" t="s">
        <v>40</v>
      </c>
      <c r="D21" s="10">
        <v>40</v>
      </c>
      <c r="E21" s="15">
        <v>40</v>
      </c>
      <c r="F21" s="24">
        <f>28+2</f>
        <v>30</v>
      </c>
      <c r="G21" s="25">
        <f>28+2</f>
        <v>30</v>
      </c>
      <c r="H21" s="19">
        <v>25</v>
      </c>
      <c r="I21" s="25">
        <v>25</v>
      </c>
      <c r="J21" s="19">
        <v>28</v>
      </c>
      <c r="K21" s="81">
        <v>28</v>
      </c>
      <c r="L21" s="24">
        <v>20</v>
      </c>
      <c r="M21" s="108">
        <v>20</v>
      </c>
    </row>
    <row r="22" spans="3:13" ht="25.5" x14ac:dyDescent="0.25">
      <c r="C22" s="5" t="s">
        <v>41</v>
      </c>
      <c r="D22" s="11">
        <f t="shared" ref="D22:K22" si="0">D19-(D20+D21)</f>
        <v>474.06999999999994</v>
      </c>
      <c r="E22" s="16">
        <f t="shared" si="0"/>
        <v>462.92</v>
      </c>
      <c r="F22" s="26">
        <f t="shared" si="0"/>
        <v>491.67499999999995</v>
      </c>
      <c r="G22" s="27">
        <f t="shared" si="0"/>
        <v>506</v>
      </c>
      <c r="H22" s="20">
        <f t="shared" si="0"/>
        <v>512.95277777777778</v>
      </c>
      <c r="I22" s="27">
        <f t="shared" si="0"/>
        <v>537.24166666666656</v>
      </c>
      <c r="J22" s="11">
        <f t="shared" si="0"/>
        <v>543.93055555555566</v>
      </c>
      <c r="K22" s="16">
        <f t="shared" si="0"/>
        <v>543.32444444444445</v>
      </c>
      <c r="L22" s="26">
        <f t="shared" ref="L22:M22" si="1">L19-(L20+L21)</f>
        <v>526.48888888888894</v>
      </c>
      <c r="M22" s="11">
        <f t="shared" si="1"/>
        <v>541.59999999999991</v>
      </c>
    </row>
    <row r="23" spans="3:13" x14ac:dyDescent="0.25">
      <c r="C23" s="9" t="s">
        <v>69</v>
      </c>
      <c r="D23" s="12">
        <v>11916</v>
      </c>
      <c r="E23" s="17">
        <v>12109</v>
      </c>
      <c r="F23" s="28">
        <v>12879</v>
      </c>
      <c r="G23" s="29">
        <v>13415</v>
      </c>
      <c r="H23" s="21">
        <v>14490</v>
      </c>
      <c r="I23" s="29">
        <v>14634</v>
      </c>
      <c r="J23" s="12">
        <v>14816</v>
      </c>
      <c r="K23" s="17">
        <v>15165</v>
      </c>
      <c r="L23" s="28">
        <v>14875</v>
      </c>
      <c r="M23" s="13">
        <v>15042</v>
      </c>
    </row>
    <row r="24" spans="3:13" x14ac:dyDescent="0.25">
      <c r="C24" s="5" t="s">
        <v>42</v>
      </c>
      <c r="D24" s="11">
        <f>D23/D22</f>
        <v>25.135528508448122</v>
      </c>
      <c r="E24" s="16">
        <f t="shared" ref="E24:K24" si="2">E23/E22</f>
        <v>26.157867450099367</v>
      </c>
      <c r="F24" s="26">
        <f t="shared" si="2"/>
        <v>26.194132302842327</v>
      </c>
      <c r="G24" s="27">
        <f t="shared" si="2"/>
        <v>26.511857707509883</v>
      </c>
      <c r="H24" s="20">
        <f t="shared" si="2"/>
        <v>28.24821431472466</v>
      </c>
      <c r="I24" s="27">
        <f t="shared" si="2"/>
        <v>27.239138190448127</v>
      </c>
      <c r="J24" s="11">
        <f t="shared" si="2"/>
        <v>27.238771289227071</v>
      </c>
      <c r="K24" s="16">
        <f t="shared" si="2"/>
        <v>27.911499574635169</v>
      </c>
      <c r="L24" s="26">
        <f t="shared" ref="L24:M24" si="3">L23/L22</f>
        <v>28.253207833867968</v>
      </c>
      <c r="M24" s="11">
        <f t="shared" si="3"/>
        <v>27.773264401772529</v>
      </c>
    </row>
    <row r="25" spans="3:13" x14ac:dyDescent="0.25"/>
    <row r="26" spans="3:13" x14ac:dyDescent="0.25"/>
    <row r="27" spans="3:13" x14ac:dyDescent="0.25">
      <c r="C27" s="14" t="s">
        <v>43</v>
      </c>
    </row>
    <row r="28" spans="3:13" x14ac:dyDescent="0.25">
      <c r="C28" s="8" t="s">
        <v>65</v>
      </c>
    </row>
    <row r="29" spans="3:13" x14ac:dyDescent="0.25">
      <c r="C29" s="8" t="s">
        <v>66</v>
      </c>
    </row>
    <row r="30" spans="3:13" x14ac:dyDescent="0.25">
      <c r="C30" s="8" t="s">
        <v>68</v>
      </c>
    </row>
    <row r="31" spans="3:13" x14ac:dyDescent="0.25">
      <c r="C31" s="8" t="s">
        <v>67</v>
      </c>
    </row>
    <row r="32" spans="3:13" x14ac:dyDescent="0.25"/>
    <row r="33" x14ac:dyDescent="0.25"/>
    <row r="34" x14ac:dyDescent="0.25"/>
    <row r="35" x14ac:dyDescent="0.25"/>
    <row r="36" hidden="1" x14ac:dyDescent="0.25"/>
    <row r="37" hidden="1" x14ac:dyDescent="0.25"/>
  </sheetData>
  <sheetProtection password="CD78" sheet="1" objects="1" scenarios="1"/>
  <mergeCells count="20">
    <mergeCell ref="B1:N1"/>
    <mergeCell ref="E7:F7"/>
    <mergeCell ref="E11:F11"/>
    <mergeCell ref="C17:C18"/>
    <mergeCell ref="D17:E17"/>
    <mergeCell ref="F17:G17"/>
    <mergeCell ref="H17:I17"/>
    <mergeCell ref="J17:K17"/>
    <mergeCell ref="L17:M17"/>
    <mergeCell ref="E4:F6"/>
    <mergeCell ref="G4:I6"/>
    <mergeCell ref="G7:I7"/>
    <mergeCell ref="G8:I8"/>
    <mergeCell ref="G9:I9"/>
    <mergeCell ref="G10:I10"/>
    <mergeCell ref="G11:I11"/>
    <mergeCell ref="E13:I14"/>
    <mergeCell ref="E8:F8"/>
    <mergeCell ref="E9:F9"/>
    <mergeCell ref="E10:F10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5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62" customWidth="1"/>
    <col min="2" max="2" width="20.7109375" style="8" customWidth="1"/>
    <col min="3" max="3" width="34.42578125" style="8" bestFit="1" customWidth="1"/>
    <col min="4" max="5" width="10.7109375" style="8" customWidth="1"/>
    <col min="6" max="6" width="8.7109375" style="8" customWidth="1"/>
    <col min="7" max="7" width="20.7109375" style="8" customWidth="1"/>
    <col min="8" max="16384" width="11.7109375" style="8" hidden="1"/>
  </cols>
  <sheetData>
    <row r="1" spans="1:7" s="80" customFormat="1" ht="26.25" customHeight="1" x14ac:dyDescent="0.25">
      <c r="B1" s="143" t="s">
        <v>91</v>
      </c>
      <c r="C1" s="143"/>
      <c r="D1" s="143"/>
      <c r="E1" s="143"/>
      <c r="F1" s="143"/>
      <c r="G1" s="143"/>
    </row>
    <row r="2" spans="1:7" x14ac:dyDescent="0.25"/>
    <row r="3" spans="1:7" x14ac:dyDescent="0.25"/>
    <row r="4" spans="1:7" s="60" customFormat="1" ht="15.75" customHeight="1" x14ac:dyDescent="0.25">
      <c r="A4" s="86"/>
      <c r="C4" s="144" t="s">
        <v>70</v>
      </c>
      <c r="D4" s="144"/>
      <c r="E4" s="144"/>
      <c r="F4" s="144"/>
    </row>
    <row r="5" spans="1:7" s="60" customFormat="1" ht="15.75" customHeight="1" x14ac:dyDescent="0.25">
      <c r="A5" s="86"/>
      <c r="C5" s="144"/>
      <c r="D5" s="144"/>
      <c r="E5" s="144"/>
      <c r="F5" s="144"/>
    </row>
    <row r="6" spans="1:7" x14ac:dyDescent="0.25"/>
    <row r="7" spans="1:7" x14ac:dyDescent="0.2">
      <c r="C7" s="83" t="s">
        <v>21</v>
      </c>
      <c r="D7" s="83" t="s">
        <v>44</v>
      </c>
      <c r="E7" s="83" t="s">
        <v>45</v>
      </c>
      <c r="F7" s="83" t="s">
        <v>8</v>
      </c>
    </row>
    <row r="8" spans="1:7" x14ac:dyDescent="0.2">
      <c r="C8" s="40" t="s">
        <v>46</v>
      </c>
      <c r="D8" s="41">
        <v>2</v>
      </c>
      <c r="E8" s="41">
        <v>0</v>
      </c>
      <c r="F8" s="85">
        <f>SUM(D8:E8)</f>
        <v>2</v>
      </c>
    </row>
    <row r="9" spans="1:7" x14ac:dyDescent="0.2">
      <c r="B9" s="39"/>
      <c r="C9" s="40" t="s">
        <v>101</v>
      </c>
      <c r="D9" s="41">
        <v>1</v>
      </c>
      <c r="E9" s="41">
        <v>0</v>
      </c>
      <c r="F9" s="85">
        <f>SUM(D9:E9)</f>
        <v>1</v>
      </c>
    </row>
    <row r="10" spans="1:7" x14ac:dyDescent="0.2">
      <c r="C10" s="83" t="s">
        <v>8</v>
      </c>
      <c r="D10" s="84">
        <f>SUM(D8:D9)</f>
        <v>3</v>
      </c>
      <c r="E10" s="84">
        <f>SUM(E8:E9)</f>
        <v>0</v>
      </c>
      <c r="F10" s="84">
        <f>SUM(F8:F9)</f>
        <v>3</v>
      </c>
    </row>
    <row r="11" spans="1:7" x14ac:dyDescent="0.25">
      <c r="C11" s="39"/>
      <c r="D11" s="39"/>
      <c r="E11" s="39"/>
    </row>
    <row r="12" spans="1:7" x14ac:dyDescent="0.25">
      <c r="C12" s="8" t="s">
        <v>90</v>
      </c>
    </row>
    <row r="13" spans="1:7" x14ac:dyDescent="0.25"/>
    <row r="14" spans="1:7" x14ac:dyDescent="0.25"/>
    <row r="15" spans="1:7" x14ac:dyDescent="0.25"/>
    <row r="16" spans="1:7" s="60" customFormat="1" ht="12.75" customHeight="1" x14ac:dyDescent="0.25">
      <c r="A16" s="86"/>
      <c r="C16" s="144" t="s">
        <v>71</v>
      </c>
      <c r="D16" s="144"/>
      <c r="E16" s="144"/>
      <c r="F16" s="144"/>
    </row>
    <row r="17" spans="1:6" s="60" customFormat="1" ht="15.75" customHeight="1" x14ac:dyDescent="0.25">
      <c r="A17" s="86"/>
      <c r="C17" s="144"/>
      <c r="D17" s="144"/>
      <c r="E17" s="144"/>
      <c r="F17" s="144"/>
    </row>
    <row r="18" spans="1:6" x14ac:dyDescent="0.25"/>
    <row r="19" spans="1:6" x14ac:dyDescent="0.2">
      <c r="C19" s="83" t="s">
        <v>21</v>
      </c>
      <c r="D19" s="83" t="s">
        <v>31</v>
      </c>
      <c r="E19" s="83" t="s">
        <v>102</v>
      </c>
      <c r="F19" s="83" t="s">
        <v>8</v>
      </c>
    </row>
    <row r="20" spans="1:6" x14ac:dyDescent="0.2">
      <c r="C20" s="40" t="s">
        <v>46</v>
      </c>
      <c r="D20" s="41">
        <v>1</v>
      </c>
      <c r="E20" s="41">
        <v>1</v>
      </c>
      <c r="F20" s="85">
        <f>SUM(D20:E20)</f>
        <v>2</v>
      </c>
    </row>
    <row r="21" spans="1:6" x14ac:dyDescent="0.2">
      <c r="C21" s="40" t="s">
        <v>101</v>
      </c>
      <c r="D21" s="41">
        <v>1</v>
      </c>
      <c r="E21" s="41"/>
      <c r="F21" s="85">
        <f>SUM(D21:E21)</f>
        <v>1</v>
      </c>
    </row>
    <row r="22" spans="1:6" x14ac:dyDescent="0.2">
      <c r="C22" s="83" t="s">
        <v>8</v>
      </c>
      <c r="D22" s="84">
        <f>SUM(D20:D21)</f>
        <v>2</v>
      </c>
      <c r="E22" s="84">
        <f>SUM(E20:E21)</f>
        <v>1</v>
      </c>
      <c r="F22" s="84">
        <f>SUM(F20:F21)</f>
        <v>3</v>
      </c>
    </row>
    <row r="23" spans="1:6" x14ac:dyDescent="0.25"/>
    <row r="24" spans="1:6" x14ac:dyDescent="0.25">
      <c r="C24" s="8" t="s">
        <v>90</v>
      </c>
    </row>
    <row r="25" spans="1:6" x14ac:dyDescent="0.25"/>
    <row r="26" spans="1:6" x14ac:dyDescent="0.25"/>
    <row r="27" spans="1:6" x14ac:dyDescent="0.25"/>
    <row r="28" spans="1:6" x14ac:dyDescent="0.25"/>
    <row r="29" spans="1:6" x14ac:dyDescent="0.25"/>
    <row r="30" spans="1:6" x14ac:dyDescent="0.25"/>
    <row r="31" spans="1:6" x14ac:dyDescent="0.25"/>
    <row r="32" spans="1:6" x14ac:dyDescent="0.25"/>
    <row r="33" x14ac:dyDescent="0.25"/>
    <row r="34" x14ac:dyDescent="0.25"/>
    <row r="35" x14ac:dyDescent="0.25"/>
  </sheetData>
  <sheetProtection password="CD78" sheet="1" objects="1" scenarios="1"/>
  <mergeCells count="3">
    <mergeCell ref="C16:F17"/>
    <mergeCell ref="C4:F5"/>
    <mergeCell ref="B1:G1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8"/>
  <sheetViews>
    <sheetView showGridLines="0" showZero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62" customWidth="1"/>
    <col min="2" max="2" width="20.7109375" style="32" customWidth="1"/>
    <col min="3" max="3" width="39.7109375" style="32" customWidth="1"/>
    <col min="4" max="4" width="14.7109375" style="32" customWidth="1"/>
    <col min="5" max="5" width="20.7109375" style="32" customWidth="1"/>
    <col min="6" max="16384" width="11.42578125" style="32" hidden="1"/>
  </cols>
  <sheetData>
    <row r="1" spans="2:5" s="80" customFormat="1" ht="26.25" x14ac:dyDescent="0.25">
      <c r="B1" s="143" t="s">
        <v>92</v>
      </c>
      <c r="C1" s="143"/>
      <c r="D1" s="143"/>
      <c r="E1" s="143"/>
    </row>
    <row r="2" spans="2:5" x14ac:dyDescent="0.25"/>
    <row r="3" spans="2:5" x14ac:dyDescent="0.25"/>
    <row r="4" spans="2:5" x14ac:dyDescent="0.25">
      <c r="C4" s="87" t="s">
        <v>47</v>
      </c>
      <c r="D4" s="87" t="s">
        <v>48</v>
      </c>
    </row>
    <row r="5" spans="2:5" ht="15" customHeight="1" x14ac:dyDescent="0.25">
      <c r="C5" s="33" t="s">
        <v>50</v>
      </c>
      <c r="D5" s="31">
        <v>48</v>
      </c>
    </row>
    <row r="6" spans="2:5" ht="15" customHeight="1" x14ac:dyDescent="0.25">
      <c r="C6" s="33" t="s">
        <v>51</v>
      </c>
      <c r="D6" s="31">
        <v>29</v>
      </c>
    </row>
    <row r="7" spans="2:5" ht="15" customHeight="1" x14ac:dyDescent="0.25">
      <c r="C7" s="33" t="s">
        <v>49</v>
      </c>
      <c r="D7" s="31">
        <v>10</v>
      </c>
    </row>
    <row r="8" spans="2:5" ht="15" customHeight="1" x14ac:dyDescent="0.25">
      <c r="C8" s="33" t="s">
        <v>52</v>
      </c>
      <c r="D8" s="31">
        <v>5</v>
      </c>
    </row>
    <row r="9" spans="2:5" x14ac:dyDescent="0.25"/>
    <row r="10" spans="2:5" x14ac:dyDescent="0.25">
      <c r="C10" s="34" t="s">
        <v>88</v>
      </c>
    </row>
    <row r="11" spans="2:5" x14ac:dyDescent="0.25"/>
    <row r="12" spans="2:5" x14ac:dyDescent="0.25"/>
    <row r="13" spans="2:5" x14ac:dyDescent="0.25"/>
    <row r="14" spans="2:5" x14ac:dyDescent="0.25"/>
    <row r="15" spans="2:5" x14ac:dyDescent="0.25"/>
    <row r="16" spans="2:5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hidden="1" x14ac:dyDescent="0.25"/>
    <row r="37" hidden="1" x14ac:dyDescent="0.25"/>
    <row r="38" hidden="1" x14ac:dyDescent="0.25"/>
  </sheetData>
  <sheetProtection password="CD78" sheet="1" objects="1" scenarios="1"/>
  <mergeCells count="1">
    <mergeCell ref="B1:E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5"/>
  <sheetViews>
    <sheetView showGridLines="0" showZero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62" customWidth="1"/>
    <col min="2" max="2" width="25.7109375" style="32" customWidth="1"/>
    <col min="3" max="3" width="40.7109375" style="32" customWidth="1"/>
    <col min="4" max="5" width="12.7109375" style="32" customWidth="1"/>
    <col min="6" max="6" width="25.7109375" style="32" customWidth="1"/>
    <col min="7" max="16384" width="11.42578125" style="32" hidden="1"/>
  </cols>
  <sheetData>
    <row r="1" spans="2:6" s="80" customFormat="1" ht="26.25" x14ac:dyDescent="0.25">
      <c r="B1" s="145" t="s">
        <v>93</v>
      </c>
      <c r="C1" s="145"/>
      <c r="D1" s="145"/>
      <c r="E1" s="145"/>
      <c r="F1" s="145"/>
    </row>
    <row r="2" spans="2:6" x14ac:dyDescent="0.25"/>
    <row r="3" spans="2:6" x14ac:dyDescent="0.25"/>
    <row r="4" spans="2:6" ht="25.5" x14ac:dyDescent="0.25">
      <c r="C4" s="87" t="s">
        <v>0</v>
      </c>
      <c r="D4" s="88" t="s">
        <v>103</v>
      </c>
      <c r="E4" s="88" t="s">
        <v>104</v>
      </c>
    </row>
    <row r="5" spans="2:6" x14ac:dyDescent="0.25">
      <c r="C5" s="47" t="s">
        <v>1</v>
      </c>
      <c r="D5" s="44">
        <v>1</v>
      </c>
      <c r="E5" s="42">
        <v>1</v>
      </c>
    </row>
    <row r="6" spans="2:6" x14ac:dyDescent="0.25">
      <c r="C6" s="47" t="s">
        <v>2</v>
      </c>
      <c r="D6" s="44"/>
      <c r="E6" s="42">
        <v>2</v>
      </c>
    </row>
    <row r="7" spans="2:6" x14ac:dyDescent="0.25">
      <c r="C7" s="47" t="s">
        <v>3</v>
      </c>
      <c r="D7" s="44"/>
      <c r="E7" s="42">
        <v>2</v>
      </c>
    </row>
    <row r="8" spans="2:6" x14ac:dyDescent="0.25">
      <c r="C8" s="47" t="s">
        <v>4</v>
      </c>
      <c r="D8" s="44">
        <v>2</v>
      </c>
      <c r="E8" s="42"/>
    </row>
    <row r="9" spans="2:6" x14ac:dyDescent="0.25">
      <c r="C9" s="47" t="s">
        <v>18</v>
      </c>
      <c r="D9" s="44">
        <v>1</v>
      </c>
      <c r="E9" s="42">
        <v>1</v>
      </c>
    </row>
    <row r="10" spans="2:6" x14ac:dyDescent="0.25">
      <c r="C10" s="47" t="s">
        <v>5</v>
      </c>
      <c r="D10" s="44">
        <v>3</v>
      </c>
      <c r="E10" s="42">
        <v>1</v>
      </c>
    </row>
    <row r="11" spans="2:6" ht="25.5" x14ac:dyDescent="0.25">
      <c r="C11" s="48" t="s">
        <v>6</v>
      </c>
      <c r="D11" s="44">
        <v>4</v>
      </c>
      <c r="E11" s="43"/>
    </row>
    <row r="12" spans="2:6" x14ac:dyDescent="0.25">
      <c r="C12" s="47" t="s">
        <v>7</v>
      </c>
      <c r="D12" s="44">
        <v>2</v>
      </c>
      <c r="E12" s="42"/>
    </row>
    <row r="13" spans="2:6" x14ac:dyDescent="0.25">
      <c r="C13" s="87" t="s">
        <v>8</v>
      </c>
      <c r="D13" s="89">
        <f>SUM(D5:D12)</f>
        <v>13</v>
      </c>
      <c r="E13" s="89">
        <f>SUM(E5:E12)</f>
        <v>7</v>
      </c>
    </row>
    <row r="14" spans="2:6" x14ac:dyDescent="0.25"/>
    <row r="15" spans="2:6" x14ac:dyDescent="0.25">
      <c r="C15" s="34" t="s">
        <v>88</v>
      </c>
    </row>
    <row r="16" spans="2: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</sheetData>
  <sheetProtection password="CD78" sheet="1" objects="1" scenarios="1"/>
  <mergeCells count="1">
    <mergeCell ref="B1:F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5"/>
  <sheetViews>
    <sheetView showGridLines="0" showZero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62" customWidth="1"/>
    <col min="2" max="3" width="20.7109375" style="30" customWidth="1"/>
    <col min="4" max="13" width="6.7109375" style="30" customWidth="1"/>
    <col min="14" max="14" width="20.7109375" style="30" customWidth="1"/>
    <col min="15" max="16384" width="11.42578125" style="30" hidden="1"/>
  </cols>
  <sheetData>
    <row r="1" spans="1:14" s="80" customFormat="1" ht="26.25" x14ac:dyDescent="0.25">
      <c r="B1" s="145" t="s">
        <v>105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 x14ac:dyDescent="0.25"/>
    <row r="3" spans="1:14" x14ac:dyDescent="0.25"/>
    <row r="4" spans="1:14" s="60" customFormat="1" ht="15.75" x14ac:dyDescent="0.25">
      <c r="A4" s="86"/>
      <c r="C4" s="144" t="s">
        <v>106</v>
      </c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4" s="60" customFormat="1" ht="15.75" x14ac:dyDescent="0.25">
      <c r="A5" s="86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</row>
    <row r="6" spans="1:14" x14ac:dyDescent="0.25"/>
    <row r="7" spans="1:14" x14ac:dyDescent="0.25">
      <c r="C7" s="146" t="s">
        <v>9</v>
      </c>
      <c r="D7" s="148" t="s">
        <v>10</v>
      </c>
      <c r="E7" s="148"/>
      <c r="F7" s="148"/>
      <c r="G7" s="148"/>
      <c r="H7" s="148"/>
      <c r="I7" s="148"/>
      <c r="J7" s="148"/>
      <c r="K7" s="148"/>
      <c r="L7" s="148"/>
      <c r="M7" s="148"/>
    </row>
    <row r="8" spans="1:14" x14ac:dyDescent="0.25">
      <c r="C8" s="147"/>
      <c r="D8" s="87">
        <v>2003</v>
      </c>
      <c r="E8" s="87">
        <v>2004</v>
      </c>
      <c r="F8" s="87">
        <v>2005</v>
      </c>
      <c r="G8" s="87">
        <v>2006</v>
      </c>
      <c r="H8" s="87">
        <v>2007</v>
      </c>
      <c r="I8" s="87">
        <v>2008</v>
      </c>
      <c r="J8" s="87">
        <v>2009</v>
      </c>
      <c r="K8" s="87">
        <v>2010</v>
      </c>
      <c r="L8" s="87">
        <v>2011</v>
      </c>
      <c r="M8" s="87">
        <v>2012</v>
      </c>
    </row>
    <row r="9" spans="1:14" x14ac:dyDescent="0.25">
      <c r="C9" s="33" t="s">
        <v>11</v>
      </c>
      <c r="D9" s="31">
        <v>44</v>
      </c>
      <c r="E9" s="31">
        <v>32</v>
      </c>
      <c r="F9" s="31">
        <v>30</v>
      </c>
      <c r="G9" s="31">
        <v>33</v>
      </c>
      <c r="H9" s="31">
        <v>29</v>
      </c>
      <c r="I9" s="31">
        <v>36</v>
      </c>
      <c r="J9" s="31">
        <v>28</v>
      </c>
      <c r="K9" s="31">
        <v>24</v>
      </c>
      <c r="L9" s="31">
        <v>27</v>
      </c>
      <c r="M9" s="31">
        <v>13</v>
      </c>
    </row>
    <row r="10" spans="1:14" x14ac:dyDescent="0.25">
      <c r="C10" s="33" t="s">
        <v>12</v>
      </c>
      <c r="D10" s="31">
        <v>14</v>
      </c>
      <c r="E10" s="31">
        <v>9</v>
      </c>
      <c r="F10" s="31">
        <v>4</v>
      </c>
      <c r="G10" s="31">
        <v>4</v>
      </c>
      <c r="H10" s="31">
        <v>7</v>
      </c>
      <c r="I10" s="31">
        <v>4</v>
      </c>
      <c r="J10" s="31">
        <v>2</v>
      </c>
      <c r="K10" s="31">
        <v>1</v>
      </c>
      <c r="L10" s="31">
        <v>1</v>
      </c>
      <c r="M10" s="31">
        <v>7</v>
      </c>
    </row>
    <row r="11" spans="1:14" x14ac:dyDescent="0.25">
      <c r="C11" s="87" t="s">
        <v>8</v>
      </c>
      <c r="D11" s="87">
        <f t="shared" ref="D11:M11" si="0">SUM(D9:D10)</f>
        <v>58</v>
      </c>
      <c r="E11" s="87">
        <f t="shared" si="0"/>
        <v>41</v>
      </c>
      <c r="F11" s="87">
        <f t="shared" si="0"/>
        <v>34</v>
      </c>
      <c r="G11" s="87">
        <f t="shared" si="0"/>
        <v>37</v>
      </c>
      <c r="H11" s="87">
        <f t="shared" si="0"/>
        <v>36</v>
      </c>
      <c r="I11" s="87">
        <f t="shared" si="0"/>
        <v>40</v>
      </c>
      <c r="J11" s="87">
        <f t="shared" si="0"/>
        <v>30</v>
      </c>
      <c r="K11" s="87">
        <f t="shared" si="0"/>
        <v>25</v>
      </c>
      <c r="L11" s="87">
        <f t="shared" si="0"/>
        <v>28</v>
      </c>
      <c r="M11" s="87">
        <f t="shared" si="0"/>
        <v>20</v>
      </c>
    </row>
    <row r="12" spans="1:14" x14ac:dyDescent="0.25"/>
    <row r="13" spans="1:14" x14ac:dyDescent="0.25">
      <c r="C13" s="34" t="s">
        <v>88</v>
      </c>
    </row>
    <row r="14" spans="1:14" x14ac:dyDescent="0.25"/>
    <row r="15" spans="1:14" x14ac:dyDescent="0.25"/>
    <row r="16" spans="1:14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</sheetData>
  <sheetProtection password="CD78" sheet="1" objects="1" scenarios="1"/>
  <mergeCells count="4">
    <mergeCell ref="C7:C8"/>
    <mergeCell ref="D7:M7"/>
    <mergeCell ref="B1:N1"/>
    <mergeCell ref="C4:M5"/>
  </mergeCells>
  <pageMargins left="0.7" right="0.7" top="0.75" bottom="0.75" header="0.3" footer="0.3"/>
  <ignoredErrors>
    <ignoredError sqref="D11:M11" formulaRange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3"/>
  <sheetViews>
    <sheetView showGridLines="0" showZero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62" customWidth="1"/>
    <col min="2" max="2" width="20.7109375" style="8" customWidth="1"/>
    <col min="3" max="3" width="32.7109375" style="8" customWidth="1"/>
    <col min="4" max="4" width="12.7109375" style="8" customWidth="1"/>
    <col min="5" max="5" width="14.7109375" style="8" customWidth="1"/>
    <col min="6" max="6" width="12.7109375" style="8" customWidth="1"/>
    <col min="7" max="7" width="14.7109375" style="8" customWidth="1"/>
    <col min="8" max="8" width="8.7109375" style="8" customWidth="1"/>
    <col min="9" max="9" width="20.7109375" style="8" customWidth="1"/>
    <col min="10" max="15" width="0" style="8" hidden="1" customWidth="1"/>
    <col min="16" max="16384" width="11.42578125" style="8" hidden="1"/>
  </cols>
  <sheetData>
    <row r="1" spans="1:9" s="80" customFormat="1" ht="26.25" x14ac:dyDescent="0.25">
      <c r="B1" s="145" t="s">
        <v>94</v>
      </c>
      <c r="C1" s="145"/>
      <c r="D1" s="145"/>
      <c r="E1" s="145"/>
      <c r="F1" s="145"/>
      <c r="G1" s="145"/>
      <c r="H1" s="145"/>
      <c r="I1" s="145"/>
    </row>
    <row r="2" spans="1:9" x14ac:dyDescent="0.25"/>
    <row r="3" spans="1:9" s="107" customFormat="1" ht="15.75" x14ac:dyDescent="0.25">
      <c r="A3" s="86"/>
      <c r="C3" s="149" t="s">
        <v>108</v>
      </c>
      <c r="D3" s="149"/>
      <c r="E3" s="149"/>
      <c r="F3" s="149"/>
      <c r="G3" s="149"/>
      <c r="H3" s="149"/>
    </row>
    <row r="4" spans="1:9" x14ac:dyDescent="0.25">
      <c r="C4" s="103"/>
      <c r="D4" s="103"/>
      <c r="E4" s="103"/>
      <c r="F4" s="103"/>
      <c r="G4" s="103"/>
      <c r="H4" s="103"/>
    </row>
    <row r="5" spans="1:9" ht="25.5" customHeight="1" x14ac:dyDescent="0.25">
      <c r="C5" s="88" t="s">
        <v>13</v>
      </c>
      <c r="D5" s="88" t="s">
        <v>14</v>
      </c>
      <c r="E5" s="88" t="s">
        <v>15</v>
      </c>
      <c r="F5" s="88" t="s">
        <v>16</v>
      </c>
      <c r="G5" s="88" t="s">
        <v>53</v>
      </c>
      <c r="H5" s="88" t="s">
        <v>17</v>
      </c>
    </row>
    <row r="6" spans="1:9" s="46" customFormat="1" x14ac:dyDescent="0.25">
      <c r="A6" s="62"/>
      <c r="C6" s="49" t="s">
        <v>1</v>
      </c>
      <c r="D6" s="35">
        <v>12</v>
      </c>
      <c r="E6" s="35">
        <v>33</v>
      </c>
      <c r="F6" s="36">
        <f>D6/E6</f>
        <v>0.36363636363636365</v>
      </c>
      <c r="G6" s="35">
        <v>240</v>
      </c>
      <c r="H6" s="37">
        <f>G6/40</f>
        <v>6</v>
      </c>
    </row>
    <row r="7" spans="1:9" s="46" customFormat="1" x14ac:dyDescent="0.25">
      <c r="A7" s="62"/>
      <c r="C7" s="49" t="s">
        <v>2</v>
      </c>
      <c r="D7" s="35">
        <v>11</v>
      </c>
      <c r="E7" s="35">
        <v>17</v>
      </c>
      <c r="F7" s="36">
        <f t="shared" ref="F7:F14" si="0">D7/E7</f>
        <v>0.6470588235294118</v>
      </c>
      <c r="G7" s="35">
        <v>278</v>
      </c>
      <c r="H7" s="37">
        <f t="shared" ref="H7:H14" si="1">G7/40</f>
        <v>6.95</v>
      </c>
    </row>
    <row r="8" spans="1:9" s="46" customFormat="1" x14ac:dyDescent="0.25">
      <c r="A8" s="62"/>
      <c r="C8" s="49" t="s">
        <v>3</v>
      </c>
      <c r="D8" s="35">
        <v>11</v>
      </c>
      <c r="E8" s="35">
        <v>45</v>
      </c>
      <c r="F8" s="36">
        <f t="shared" si="0"/>
        <v>0.24444444444444444</v>
      </c>
      <c r="G8" s="35">
        <v>246</v>
      </c>
      <c r="H8" s="37">
        <f t="shared" si="1"/>
        <v>6.15</v>
      </c>
    </row>
    <row r="9" spans="1:9" s="46" customFormat="1" x14ac:dyDescent="0.25">
      <c r="A9" s="62"/>
      <c r="C9" s="49" t="s">
        <v>4</v>
      </c>
      <c r="D9" s="35">
        <v>7</v>
      </c>
      <c r="E9" s="35">
        <v>33</v>
      </c>
      <c r="F9" s="36">
        <f t="shared" si="0"/>
        <v>0.21212121212121213</v>
      </c>
      <c r="G9" s="35">
        <v>191</v>
      </c>
      <c r="H9" s="37">
        <f t="shared" si="1"/>
        <v>4.7750000000000004</v>
      </c>
    </row>
    <row r="10" spans="1:9" s="46" customFormat="1" x14ac:dyDescent="0.25">
      <c r="A10" s="62"/>
      <c r="C10" s="49" t="s">
        <v>18</v>
      </c>
      <c r="D10" s="35">
        <v>13</v>
      </c>
      <c r="E10" s="35">
        <v>68</v>
      </c>
      <c r="F10" s="36">
        <f t="shared" si="0"/>
        <v>0.19117647058823528</v>
      </c>
      <c r="G10" s="35">
        <v>275</v>
      </c>
      <c r="H10" s="37">
        <f t="shared" si="1"/>
        <v>6.875</v>
      </c>
    </row>
    <row r="11" spans="1:9" s="46" customFormat="1" ht="25.5" x14ac:dyDescent="0.25">
      <c r="A11" s="62"/>
      <c r="C11" s="50" t="s">
        <v>6</v>
      </c>
      <c r="D11" s="35">
        <v>12</v>
      </c>
      <c r="E11" s="35">
        <v>28</v>
      </c>
      <c r="F11" s="36">
        <f t="shared" si="0"/>
        <v>0.42857142857142855</v>
      </c>
      <c r="G11" s="35">
        <v>227</v>
      </c>
      <c r="H11" s="37">
        <f t="shared" si="1"/>
        <v>5.6749999999999998</v>
      </c>
    </row>
    <row r="12" spans="1:9" s="46" customFormat="1" x14ac:dyDescent="0.25">
      <c r="A12" s="62"/>
      <c r="C12" s="49" t="s">
        <v>19</v>
      </c>
      <c r="D12" s="35">
        <v>5</v>
      </c>
      <c r="E12" s="35">
        <v>15</v>
      </c>
      <c r="F12" s="36">
        <f t="shared" si="0"/>
        <v>0.33333333333333331</v>
      </c>
      <c r="G12" s="35">
        <v>128</v>
      </c>
      <c r="H12" s="37">
        <f t="shared" si="1"/>
        <v>3.2</v>
      </c>
    </row>
    <row r="13" spans="1:9" s="46" customFormat="1" x14ac:dyDescent="0.25">
      <c r="A13" s="62"/>
      <c r="C13" s="49" t="s">
        <v>5</v>
      </c>
      <c r="D13" s="35">
        <v>6</v>
      </c>
      <c r="E13" s="35">
        <v>24</v>
      </c>
      <c r="F13" s="36">
        <f>D13/E13</f>
        <v>0.25</v>
      </c>
      <c r="G13" s="35">
        <v>150</v>
      </c>
      <c r="H13" s="37">
        <f t="shared" si="1"/>
        <v>3.75</v>
      </c>
    </row>
    <row r="14" spans="1:9" s="46" customFormat="1" x14ac:dyDescent="0.25">
      <c r="A14" s="62"/>
      <c r="C14" s="49" t="s">
        <v>107</v>
      </c>
      <c r="D14" s="35">
        <v>17</v>
      </c>
      <c r="E14" s="35">
        <v>41</v>
      </c>
      <c r="F14" s="36">
        <f t="shared" si="0"/>
        <v>0.41463414634146339</v>
      </c>
      <c r="G14" s="35">
        <v>419</v>
      </c>
      <c r="H14" s="37">
        <f t="shared" si="1"/>
        <v>10.475</v>
      </c>
    </row>
    <row r="15" spans="1:9" x14ac:dyDescent="0.25">
      <c r="C15" s="90" t="s">
        <v>20</v>
      </c>
      <c r="D15" s="104">
        <f>SUM(D6:D14)</f>
        <v>94</v>
      </c>
      <c r="E15" s="104">
        <f>SUM(E6:E14)</f>
        <v>304</v>
      </c>
      <c r="F15" s="105">
        <f>D15/E15</f>
        <v>0.30921052631578949</v>
      </c>
      <c r="G15" s="104">
        <f>SUM(G6:G14)</f>
        <v>2154</v>
      </c>
      <c r="H15" s="106">
        <f>G15/40</f>
        <v>53.85</v>
      </c>
    </row>
    <row r="16" spans="1:9" x14ac:dyDescent="0.25"/>
    <row r="17" spans="1:8" x14ac:dyDescent="0.25">
      <c r="C17" s="38" t="s">
        <v>89</v>
      </c>
    </row>
    <row r="18" spans="1:8" x14ac:dyDescent="0.25">
      <c r="C18" s="38"/>
    </row>
    <row r="19" spans="1:8" x14ac:dyDescent="0.25">
      <c r="C19" s="38"/>
    </row>
    <row r="20" spans="1:8" s="107" customFormat="1" ht="15.75" x14ac:dyDescent="0.25">
      <c r="A20" s="86"/>
      <c r="C20" s="149" t="s">
        <v>109</v>
      </c>
      <c r="D20" s="149"/>
      <c r="E20" s="149"/>
      <c r="F20" s="149"/>
      <c r="G20" s="149"/>
      <c r="H20" s="149"/>
    </row>
    <row r="21" spans="1:8" x14ac:dyDescent="0.25">
      <c r="C21" s="103"/>
      <c r="D21" s="103"/>
      <c r="E21" s="103"/>
      <c r="F21" s="103"/>
      <c r="G21" s="103"/>
      <c r="H21" s="103"/>
    </row>
    <row r="22" spans="1:8" ht="25.5" customHeight="1" x14ac:dyDescent="0.25">
      <c r="C22" s="88" t="s">
        <v>13</v>
      </c>
      <c r="D22" s="88" t="s">
        <v>14</v>
      </c>
      <c r="E22" s="88" t="s">
        <v>15</v>
      </c>
      <c r="F22" s="88" t="s">
        <v>16</v>
      </c>
      <c r="G22" s="88" t="s">
        <v>53</v>
      </c>
      <c r="H22" s="88" t="s">
        <v>17</v>
      </c>
    </row>
    <row r="23" spans="1:8" x14ac:dyDescent="0.25">
      <c r="C23" s="49" t="s">
        <v>1</v>
      </c>
      <c r="D23" s="35">
        <v>11</v>
      </c>
      <c r="E23" s="35">
        <v>33</v>
      </c>
      <c r="F23" s="36">
        <f>D23/E23</f>
        <v>0.33333333333333331</v>
      </c>
      <c r="G23" s="35">
        <v>232</v>
      </c>
      <c r="H23" s="37">
        <f>G23/40</f>
        <v>5.8</v>
      </c>
    </row>
    <row r="24" spans="1:8" x14ac:dyDescent="0.25">
      <c r="C24" s="49" t="s">
        <v>2</v>
      </c>
      <c r="D24" s="35">
        <v>10</v>
      </c>
      <c r="E24" s="35">
        <v>16</v>
      </c>
      <c r="F24" s="36">
        <f t="shared" ref="F24:F31" si="2">D24/E24</f>
        <v>0.625</v>
      </c>
      <c r="G24" s="35">
        <v>239</v>
      </c>
      <c r="H24" s="37">
        <f t="shared" ref="H24:H31" si="3">G24/40</f>
        <v>5.9749999999999996</v>
      </c>
    </row>
    <row r="25" spans="1:8" x14ac:dyDescent="0.25">
      <c r="C25" s="49" t="s">
        <v>3</v>
      </c>
      <c r="D25" s="35">
        <v>15</v>
      </c>
      <c r="E25" s="35">
        <v>44</v>
      </c>
      <c r="F25" s="36">
        <f t="shared" si="2"/>
        <v>0.34090909090909088</v>
      </c>
      <c r="G25" s="35">
        <v>306</v>
      </c>
      <c r="H25" s="37">
        <f t="shared" si="3"/>
        <v>7.65</v>
      </c>
    </row>
    <row r="26" spans="1:8" x14ac:dyDescent="0.25">
      <c r="C26" s="49" t="s">
        <v>4</v>
      </c>
      <c r="D26" s="35">
        <v>9</v>
      </c>
      <c r="E26" s="35">
        <v>33</v>
      </c>
      <c r="F26" s="36">
        <f t="shared" si="2"/>
        <v>0.27272727272727271</v>
      </c>
      <c r="G26" s="35">
        <v>225</v>
      </c>
      <c r="H26" s="37">
        <f t="shared" si="3"/>
        <v>5.625</v>
      </c>
    </row>
    <row r="27" spans="1:8" x14ac:dyDescent="0.25">
      <c r="C27" s="49" t="s">
        <v>18</v>
      </c>
      <c r="D27" s="35">
        <v>15</v>
      </c>
      <c r="E27" s="35">
        <v>67</v>
      </c>
      <c r="F27" s="36">
        <f t="shared" si="2"/>
        <v>0.22388059701492538</v>
      </c>
      <c r="G27" s="35">
        <v>290</v>
      </c>
      <c r="H27" s="37">
        <f t="shared" si="3"/>
        <v>7.25</v>
      </c>
    </row>
    <row r="28" spans="1:8" ht="25.5" x14ac:dyDescent="0.25">
      <c r="C28" s="50" t="s">
        <v>6</v>
      </c>
      <c r="D28" s="35">
        <v>10</v>
      </c>
      <c r="E28" s="35">
        <v>28</v>
      </c>
      <c r="F28" s="36">
        <f t="shared" si="2"/>
        <v>0.35714285714285715</v>
      </c>
      <c r="G28" s="35">
        <v>217</v>
      </c>
      <c r="H28" s="37">
        <f t="shared" si="3"/>
        <v>5.4249999999999998</v>
      </c>
    </row>
    <row r="29" spans="1:8" x14ac:dyDescent="0.25">
      <c r="C29" s="49" t="s">
        <v>19</v>
      </c>
      <c r="D29" s="35">
        <v>6</v>
      </c>
      <c r="E29" s="35">
        <v>16</v>
      </c>
      <c r="F29" s="36">
        <f t="shared" si="2"/>
        <v>0.375</v>
      </c>
      <c r="G29" s="35">
        <v>141</v>
      </c>
      <c r="H29" s="37">
        <f t="shared" si="3"/>
        <v>3.5249999999999999</v>
      </c>
    </row>
    <row r="30" spans="1:8" x14ac:dyDescent="0.25">
      <c r="C30" s="49" t="s">
        <v>5</v>
      </c>
      <c r="D30" s="35">
        <v>8</v>
      </c>
      <c r="E30" s="35">
        <v>24</v>
      </c>
      <c r="F30" s="36">
        <f t="shared" si="2"/>
        <v>0.33333333333333331</v>
      </c>
      <c r="G30" s="35">
        <v>165</v>
      </c>
      <c r="H30" s="37">
        <f t="shared" si="3"/>
        <v>4.125</v>
      </c>
    </row>
    <row r="31" spans="1:8" x14ac:dyDescent="0.25">
      <c r="C31" s="49" t="s">
        <v>107</v>
      </c>
      <c r="D31" s="35">
        <v>18</v>
      </c>
      <c r="E31" s="35">
        <v>41</v>
      </c>
      <c r="F31" s="36">
        <f t="shared" si="2"/>
        <v>0.43902439024390244</v>
      </c>
      <c r="G31" s="35">
        <v>443</v>
      </c>
      <c r="H31" s="37">
        <f t="shared" si="3"/>
        <v>11.074999999999999</v>
      </c>
    </row>
    <row r="32" spans="1:8" x14ac:dyDescent="0.25">
      <c r="C32" s="102" t="s">
        <v>20</v>
      </c>
      <c r="D32" s="104">
        <f>SUM(D23:D31)</f>
        <v>102</v>
      </c>
      <c r="E32" s="104">
        <f>SUM(E23:E31)</f>
        <v>302</v>
      </c>
      <c r="F32" s="105">
        <f>D32/E32</f>
        <v>0.33774834437086093</v>
      </c>
      <c r="G32" s="104">
        <f>SUM(G23:G31)</f>
        <v>2258</v>
      </c>
      <c r="H32" s="106">
        <f>G32/40</f>
        <v>56.45</v>
      </c>
    </row>
    <row r="33" spans="3:3" x14ac:dyDescent="0.25"/>
    <row r="34" spans="3:3" x14ac:dyDescent="0.25">
      <c r="C34" s="38" t="s">
        <v>89</v>
      </c>
    </row>
    <row r="35" spans="3:3" x14ac:dyDescent="0.25"/>
    <row r="36" spans="3:3" hidden="1" x14ac:dyDescent="0.25"/>
    <row r="37" spans="3:3" hidden="1" x14ac:dyDescent="0.25"/>
    <row r="38" spans="3:3" hidden="1" x14ac:dyDescent="0.25"/>
    <row r="39" spans="3:3" hidden="1" x14ac:dyDescent="0.25"/>
    <row r="40" spans="3:3" hidden="1" x14ac:dyDescent="0.25"/>
    <row r="41" spans="3:3" hidden="1" x14ac:dyDescent="0.25"/>
    <row r="42" spans="3:3" hidden="1" x14ac:dyDescent="0.25"/>
    <row r="43" spans="3:3" hidden="1" x14ac:dyDescent="0.25"/>
    <row r="44" spans="3:3" hidden="1" x14ac:dyDescent="0.25"/>
    <row r="45" spans="3:3" hidden="1" x14ac:dyDescent="0.25"/>
    <row r="46" spans="3:3" hidden="1" x14ac:dyDescent="0.25"/>
    <row r="47" spans="3:3" hidden="1" x14ac:dyDescent="0.25"/>
    <row r="48" spans="3:3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</sheetData>
  <sheetProtection password="CD78" sheet="1" objects="1" scenarios="1"/>
  <mergeCells count="3">
    <mergeCell ref="B1:I1"/>
    <mergeCell ref="C3:H3"/>
    <mergeCell ref="C20:H20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5"/>
  <sheetViews>
    <sheetView showGridLines="0" showZero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62" customWidth="1"/>
    <col min="2" max="2" width="15.7109375" style="32" customWidth="1"/>
    <col min="3" max="3" width="30.7109375" style="32" customWidth="1"/>
    <col min="4" max="5" width="12.7109375" style="32" customWidth="1"/>
    <col min="6" max="6" width="6.7109375" style="32" customWidth="1"/>
    <col min="7" max="8" width="12.7109375" style="32" customWidth="1"/>
    <col min="9" max="9" width="6.7109375" style="32" customWidth="1"/>
    <col min="10" max="10" width="8.7109375" style="32" customWidth="1"/>
    <col min="11" max="11" width="15.7109375" style="32" customWidth="1"/>
    <col min="12" max="16384" width="11.42578125" style="32" hidden="1"/>
  </cols>
  <sheetData>
    <row r="1" spans="2:11" s="80" customFormat="1" ht="26.25" x14ac:dyDescent="0.25">
      <c r="B1" s="145" t="s">
        <v>95</v>
      </c>
      <c r="C1" s="145"/>
      <c r="D1" s="145"/>
      <c r="E1" s="145"/>
      <c r="F1" s="145"/>
      <c r="G1" s="145"/>
      <c r="H1" s="145"/>
      <c r="I1" s="145"/>
      <c r="J1" s="145"/>
      <c r="K1" s="145"/>
    </row>
    <row r="2" spans="2:11" x14ac:dyDescent="0.25"/>
    <row r="3" spans="2:11" x14ac:dyDescent="0.25">
      <c r="C3" s="154"/>
      <c r="D3" s="154"/>
      <c r="E3" s="154"/>
      <c r="F3" s="154"/>
      <c r="G3" s="154"/>
      <c r="H3" s="154"/>
      <c r="I3" s="154"/>
      <c r="J3" s="79"/>
    </row>
    <row r="4" spans="2:11" x14ac:dyDescent="0.25">
      <c r="C4" s="148" t="s">
        <v>0</v>
      </c>
      <c r="D4" s="148" t="s">
        <v>73</v>
      </c>
      <c r="E4" s="148"/>
      <c r="F4" s="150"/>
      <c r="G4" s="151" t="s">
        <v>74</v>
      </c>
      <c r="H4" s="148"/>
      <c r="I4" s="152"/>
      <c r="J4" s="153" t="s">
        <v>75</v>
      </c>
    </row>
    <row r="5" spans="2:11" x14ac:dyDescent="0.25">
      <c r="C5" s="148"/>
      <c r="D5" s="87" t="s">
        <v>31</v>
      </c>
      <c r="E5" s="87" t="s">
        <v>32</v>
      </c>
      <c r="F5" s="91" t="s">
        <v>8</v>
      </c>
      <c r="G5" s="96" t="s">
        <v>31</v>
      </c>
      <c r="H5" s="87" t="s">
        <v>32</v>
      </c>
      <c r="I5" s="97" t="s">
        <v>8</v>
      </c>
      <c r="J5" s="153"/>
    </row>
    <row r="6" spans="2:11" x14ac:dyDescent="0.25">
      <c r="C6" s="51" t="s">
        <v>1</v>
      </c>
      <c r="D6" s="45">
        <v>6</v>
      </c>
      <c r="E6" s="45">
        <v>2</v>
      </c>
      <c r="F6" s="92">
        <f>SUM(D6:E6)</f>
        <v>8</v>
      </c>
      <c r="G6" s="98">
        <v>6</v>
      </c>
      <c r="H6" s="45">
        <v>7</v>
      </c>
      <c r="I6" s="99">
        <f t="shared" ref="I6:I14" si="0">SUM(G6:H6)</f>
        <v>13</v>
      </c>
      <c r="J6" s="94">
        <f>SUM(I6,F6)</f>
        <v>21</v>
      </c>
    </row>
    <row r="7" spans="2:11" x14ac:dyDescent="0.25">
      <c r="C7" s="51" t="s">
        <v>2</v>
      </c>
      <c r="D7" s="45">
        <v>4</v>
      </c>
      <c r="E7" s="45"/>
      <c r="F7" s="92">
        <f t="shared" ref="F7:F14" si="1">SUM(D7:E7)</f>
        <v>4</v>
      </c>
      <c r="G7" s="98"/>
      <c r="H7" s="45">
        <v>8</v>
      </c>
      <c r="I7" s="99">
        <f t="shared" si="0"/>
        <v>8</v>
      </c>
      <c r="J7" s="94">
        <f t="shared" ref="J7:J14" si="2">SUM(I7,F7)</f>
        <v>12</v>
      </c>
    </row>
    <row r="8" spans="2:11" x14ac:dyDescent="0.25">
      <c r="C8" s="51" t="s">
        <v>3</v>
      </c>
      <c r="D8" s="45">
        <v>5</v>
      </c>
      <c r="E8" s="45">
        <v>2</v>
      </c>
      <c r="F8" s="92">
        <f t="shared" si="1"/>
        <v>7</v>
      </c>
      <c r="G8" s="98">
        <v>1</v>
      </c>
      <c r="H8" s="45">
        <v>19</v>
      </c>
      <c r="I8" s="99">
        <f t="shared" si="0"/>
        <v>20</v>
      </c>
      <c r="J8" s="94">
        <f t="shared" si="2"/>
        <v>27</v>
      </c>
    </row>
    <row r="9" spans="2:11" x14ac:dyDescent="0.25">
      <c r="C9" s="51" t="s">
        <v>72</v>
      </c>
      <c r="D9" s="45">
        <v>7</v>
      </c>
      <c r="E9" s="45"/>
      <c r="F9" s="92">
        <f t="shared" si="1"/>
        <v>7</v>
      </c>
      <c r="G9" s="98">
        <v>2</v>
      </c>
      <c r="H9" s="45">
        <v>3</v>
      </c>
      <c r="I9" s="99">
        <f t="shared" si="0"/>
        <v>5</v>
      </c>
      <c r="J9" s="94">
        <f t="shared" si="2"/>
        <v>12</v>
      </c>
    </row>
    <row r="10" spans="2:11" x14ac:dyDescent="0.25">
      <c r="C10" s="51" t="s">
        <v>18</v>
      </c>
      <c r="D10" s="45">
        <v>6</v>
      </c>
      <c r="E10" s="45"/>
      <c r="F10" s="92">
        <f t="shared" si="1"/>
        <v>6</v>
      </c>
      <c r="G10" s="98"/>
      <c r="H10" s="45">
        <v>5</v>
      </c>
      <c r="I10" s="99">
        <f t="shared" si="0"/>
        <v>5</v>
      </c>
      <c r="J10" s="94">
        <f t="shared" si="2"/>
        <v>11</v>
      </c>
    </row>
    <row r="11" spans="2:11" x14ac:dyDescent="0.25">
      <c r="C11" s="51" t="s">
        <v>19</v>
      </c>
      <c r="D11" s="45">
        <v>1</v>
      </c>
      <c r="E11" s="45"/>
      <c r="F11" s="92">
        <f t="shared" si="1"/>
        <v>1</v>
      </c>
      <c r="G11" s="98">
        <v>1</v>
      </c>
      <c r="H11" s="45"/>
      <c r="I11" s="99">
        <f t="shared" si="0"/>
        <v>1</v>
      </c>
      <c r="J11" s="94">
        <f t="shared" si="2"/>
        <v>2</v>
      </c>
    </row>
    <row r="12" spans="2:11" x14ac:dyDescent="0.25">
      <c r="C12" s="51" t="s">
        <v>5</v>
      </c>
      <c r="D12" s="45">
        <v>6</v>
      </c>
      <c r="E12" s="45"/>
      <c r="F12" s="92">
        <f t="shared" si="1"/>
        <v>6</v>
      </c>
      <c r="G12" s="98">
        <v>1</v>
      </c>
      <c r="H12" s="45">
        <v>2</v>
      </c>
      <c r="I12" s="99">
        <f t="shared" si="0"/>
        <v>3</v>
      </c>
      <c r="J12" s="94">
        <f t="shared" si="2"/>
        <v>9</v>
      </c>
    </row>
    <row r="13" spans="2:11" ht="25.5" x14ac:dyDescent="0.25">
      <c r="C13" s="61" t="s">
        <v>6</v>
      </c>
      <c r="D13" s="45">
        <v>13</v>
      </c>
      <c r="E13" s="45">
        <v>2</v>
      </c>
      <c r="F13" s="92">
        <f t="shared" si="1"/>
        <v>15</v>
      </c>
      <c r="G13" s="98">
        <v>3</v>
      </c>
      <c r="H13" s="45">
        <v>6</v>
      </c>
      <c r="I13" s="99">
        <f t="shared" si="0"/>
        <v>9</v>
      </c>
      <c r="J13" s="94">
        <f t="shared" si="2"/>
        <v>24</v>
      </c>
    </row>
    <row r="14" spans="2:11" x14ac:dyDescent="0.25">
      <c r="C14" s="51" t="s">
        <v>7</v>
      </c>
      <c r="D14" s="45">
        <v>12</v>
      </c>
      <c r="E14" s="45"/>
      <c r="F14" s="92">
        <f t="shared" si="1"/>
        <v>12</v>
      </c>
      <c r="G14" s="98">
        <v>2</v>
      </c>
      <c r="H14" s="45">
        <v>5</v>
      </c>
      <c r="I14" s="99">
        <f t="shared" si="0"/>
        <v>7</v>
      </c>
      <c r="J14" s="94">
        <f t="shared" si="2"/>
        <v>19</v>
      </c>
    </row>
    <row r="15" spans="2:11" x14ac:dyDescent="0.25">
      <c r="C15" s="87" t="s">
        <v>8</v>
      </c>
      <c r="D15" s="89">
        <f t="shared" ref="D15:J15" si="3">SUM(D6:D14)</f>
        <v>60</v>
      </c>
      <c r="E15" s="89">
        <f t="shared" si="3"/>
        <v>6</v>
      </c>
      <c r="F15" s="93">
        <f t="shared" si="3"/>
        <v>66</v>
      </c>
      <c r="G15" s="100">
        <f t="shared" si="3"/>
        <v>16</v>
      </c>
      <c r="H15" s="89">
        <f t="shared" si="3"/>
        <v>55</v>
      </c>
      <c r="I15" s="101">
        <f t="shared" si="3"/>
        <v>71</v>
      </c>
      <c r="J15" s="95">
        <f t="shared" si="3"/>
        <v>137</v>
      </c>
    </row>
    <row r="16" spans="2:11" x14ac:dyDescent="0.25"/>
    <row r="17" spans="3:3" x14ac:dyDescent="0.25">
      <c r="C17" s="34" t="s">
        <v>88</v>
      </c>
    </row>
    <row r="18" spans="3:3" x14ac:dyDescent="0.25"/>
    <row r="19" spans="3:3" x14ac:dyDescent="0.25"/>
    <row r="20" spans="3:3" x14ac:dyDescent="0.25"/>
    <row r="21" spans="3:3" x14ac:dyDescent="0.25"/>
    <row r="22" spans="3:3" x14ac:dyDescent="0.25"/>
    <row r="23" spans="3:3" x14ac:dyDescent="0.25"/>
    <row r="24" spans="3:3" x14ac:dyDescent="0.25"/>
    <row r="25" spans="3:3" x14ac:dyDescent="0.25"/>
    <row r="26" spans="3:3" x14ac:dyDescent="0.25"/>
    <row r="27" spans="3:3" x14ac:dyDescent="0.25"/>
    <row r="28" spans="3:3" x14ac:dyDescent="0.25"/>
    <row r="29" spans="3:3" x14ac:dyDescent="0.25"/>
    <row r="30" spans="3:3" x14ac:dyDescent="0.25"/>
    <row r="31" spans="3:3" x14ac:dyDescent="0.25"/>
    <row r="32" spans="3:3" x14ac:dyDescent="0.25"/>
    <row r="33" x14ac:dyDescent="0.25"/>
    <row r="34" x14ac:dyDescent="0.25"/>
    <row r="35" x14ac:dyDescent="0.25"/>
  </sheetData>
  <sheetProtection password="CD78" sheet="1" objects="1" scenarios="1"/>
  <mergeCells count="6">
    <mergeCell ref="B1:K1"/>
    <mergeCell ref="D4:F4"/>
    <mergeCell ref="C4:C5"/>
    <mergeCell ref="G4:I4"/>
    <mergeCell ref="J4:J5"/>
    <mergeCell ref="C3:I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0"/>
  <sheetViews>
    <sheetView showGridLines="0" showZero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0" defaultRowHeight="12.75" zeroHeight="1" x14ac:dyDescent="0.25"/>
  <cols>
    <col min="1" max="1" width="25.7109375" style="62" customWidth="1"/>
    <col min="2" max="2" width="15.7109375" style="8" customWidth="1"/>
    <col min="3" max="3" width="30.7109375" style="8" customWidth="1"/>
    <col min="4" max="4" width="12.85546875" style="8" bestFit="1" customWidth="1"/>
    <col min="5" max="5" width="12.140625" style="8" bestFit="1" customWidth="1"/>
    <col min="6" max="6" width="13.5703125" style="8" bestFit="1" customWidth="1"/>
    <col min="7" max="7" width="19.28515625" style="8" bestFit="1" customWidth="1"/>
    <col min="8" max="8" width="16.28515625" style="8" bestFit="1" customWidth="1"/>
    <col min="9" max="10" width="12" style="8" bestFit="1" customWidth="1"/>
    <col min="11" max="11" width="15.7109375" style="8" customWidth="1"/>
    <col min="12" max="16384" width="11.42578125" style="8" hidden="1"/>
  </cols>
  <sheetData>
    <row r="1" spans="1:11" s="80" customFormat="1" ht="26.25" x14ac:dyDescent="0.25">
      <c r="B1" s="143" t="s">
        <v>147</v>
      </c>
      <c r="C1" s="143"/>
      <c r="D1" s="143"/>
      <c r="E1" s="143"/>
      <c r="F1" s="143"/>
      <c r="G1" s="143"/>
      <c r="H1" s="143"/>
      <c r="I1" s="143"/>
      <c r="J1" s="143"/>
      <c r="K1" s="143"/>
    </row>
    <row r="2" spans="1:11" x14ac:dyDescent="0.25"/>
    <row r="3" spans="1:11" x14ac:dyDescent="0.25"/>
    <row r="4" spans="1:11" s="107" customFormat="1" ht="15.75" x14ac:dyDescent="0.25">
      <c r="A4" s="86"/>
      <c r="C4" s="149" t="s">
        <v>110</v>
      </c>
      <c r="D4" s="149"/>
      <c r="E4" s="149"/>
      <c r="F4" s="149"/>
      <c r="G4" s="149"/>
      <c r="H4" s="149"/>
      <c r="I4" s="149"/>
      <c r="J4" s="149"/>
    </row>
    <row r="5" spans="1:11" x14ac:dyDescent="0.25"/>
    <row r="6" spans="1:11" ht="38.25" x14ac:dyDescent="0.25">
      <c r="C6" s="88" t="s">
        <v>0</v>
      </c>
      <c r="D6" s="88" t="s">
        <v>112</v>
      </c>
      <c r="E6" s="88" t="s">
        <v>113</v>
      </c>
      <c r="F6" s="88" t="s">
        <v>114</v>
      </c>
      <c r="G6" s="88" t="s">
        <v>115</v>
      </c>
      <c r="H6" s="88" t="s">
        <v>120</v>
      </c>
      <c r="I6" s="88" t="s">
        <v>118</v>
      </c>
      <c r="J6" s="88" t="s">
        <v>117</v>
      </c>
    </row>
    <row r="7" spans="1:11" x14ac:dyDescent="0.25">
      <c r="C7" s="54" t="s">
        <v>1</v>
      </c>
      <c r="D7" s="112">
        <v>172</v>
      </c>
      <c r="E7" s="53">
        <v>12</v>
      </c>
      <c r="F7" s="53">
        <v>33</v>
      </c>
      <c r="G7" s="53">
        <v>8</v>
      </c>
      <c r="H7" s="2">
        <f>G7/F7</f>
        <v>0.24242424242424243</v>
      </c>
      <c r="I7" s="3">
        <f t="shared" ref="I7:I16" si="0">D7/G7</f>
        <v>21.5</v>
      </c>
      <c r="J7" s="3">
        <f t="shared" ref="J7:J16" si="1">D7/E7</f>
        <v>14.333333333333334</v>
      </c>
    </row>
    <row r="8" spans="1:11" x14ac:dyDescent="0.25">
      <c r="C8" s="54" t="s">
        <v>2</v>
      </c>
      <c r="D8" s="112">
        <v>167.7</v>
      </c>
      <c r="E8" s="53">
        <v>25</v>
      </c>
      <c r="F8" s="53">
        <v>16</v>
      </c>
      <c r="G8" s="53">
        <v>10</v>
      </c>
      <c r="H8" s="2">
        <f>G8/F8</f>
        <v>0.625</v>
      </c>
      <c r="I8" s="3">
        <f t="shared" si="0"/>
        <v>16.77</v>
      </c>
      <c r="J8" s="3">
        <f t="shared" si="1"/>
        <v>6.7079999999999993</v>
      </c>
    </row>
    <row r="9" spans="1:11" x14ac:dyDescent="0.25">
      <c r="C9" s="54" t="s">
        <v>3</v>
      </c>
      <c r="D9" s="112">
        <v>412.7000000000001</v>
      </c>
      <c r="E9" s="53">
        <v>33</v>
      </c>
      <c r="F9" s="53">
        <v>44</v>
      </c>
      <c r="G9" s="53">
        <v>20</v>
      </c>
      <c r="H9" s="2">
        <f>G9/F9</f>
        <v>0.45454545454545453</v>
      </c>
      <c r="I9" s="3">
        <f t="shared" si="0"/>
        <v>20.635000000000005</v>
      </c>
      <c r="J9" s="3">
        <f t="shared" si="1"/>
        <v>12.506060606060609</v>
      </c>
    </row>
    <row r="10" spans="1:11" x14ac:dyDescent="0.25">
      <c r="C10" s="54" t="s">
        <v>4</v>
      </c>
      <c r="D10" s="112">
        <v>233.6</v>
      </c>
      <c r="E10" s="53">
        <v>19</v>
      </c>
      <c r="F10" s="53">
        <v>33</v>
      </c>
      <c r="G10" s="53">
        <v>14</v>
      </c>
      <c r="H10" s="2">
        <f t="shared" ref="H10:H16" si="2">G10/F10</f>
        <v>0.42424242424242425</v>
      </c>
      <c r="I10" s="3">
        <f t="shared" si="0"/>
        <v>16.685714285714287</v>
      </c>
      <c r="J10" s="3">
        <f t="shared" si="1"/>
        <v>12.294736842105262</v>
      </c>
    </row>
    <row r="11" spans="1:11" x14ac:dyDescent="0.25">
      <c r="C11" s="54" t="s">
        <v>18</v>
      </c>
      <c r="D11" s="112">
        <v>247.89999999999998</v>
      </c>
      <c r="E11" s="53">
        <v>36</v>
      </c>
      <c r="F11" s="53">
        <v>67</v>
      </c>
      <c r="G11" s="53">
        <v>20</v>
      </c>
      <c r="H11" s="2">
        <f t="shared" si="2"/>
        <v>0.29850746268656714</v>
      </c>
      <c r="I11" s="3">
        <f t="shared" si="0"/>
        <v>12.395</v>
      </c>
      <c r="J11" s="3">
        <f t="shared" si="1"/>
        <v>6.8861111111111102</v>
      </c>
    </row>
    <row r="12" spans="1:11" x14ac:dyDescent="0.25">
      <c r="C12" s="54" t="s">
        <v>19</v>
      </c>
      <c r="D12" s="112">
        <v>87.6</v>
      </c>
      <c r="E12" s="53">
        <v>15</v>
      </c>
      <c r="F12" s="53">
        <v>16</v>
      </c>
      <c r="G12" s="53">
        <v>8</v>
      </c>
      <c r="H12" s="2">
        <f t="shared" si="2"/>
        <v>0.5</v>
      </c>
      <c r="I12" s="3">
        <f t="shared" si="0"/>
        <v>10.95</v>
      </c>
      <c r="J12" s="3">
        <f t="shared" si="1"/>
        <v>5.84</v>
      </c>
    </row>
    <row r="13" spans="1:11" x14ac:dyDescent="0.25">
      <c r="C13" s="54" t="s">
        <v>5</v>
      </c>
      <c r="D13" s="112">
        <v>254.10000000000002</v>
      </c>
      <c r="E13" s="53">
        <v>24</v>
      </c>
      <c r="F13" s="53">
        <v>24</v>
      </c>
      <c r="G13" s="53">
        <v>15</v>
      </c>
      <c r="H13" s="2">
        <f t="shared" si="2"/>
        <v>0.625</v>
      </c>
      <c r="I13" s="3">
        <f t="shared" si="0"/>
        <v>16.940000000000001</v>
      </c>
      <c r="J13" s="3">
        <f t="shared" si="1"/>
        <v>10.5875</v>
      </c>
    </row>
    <row r="14" spans="1:11" ht="25.5" x14ac:dyDescent="0.25">
      <c r="C14" s="54" t="s">
        <v>6</v>
      </c>
      <c r="D14" s="112">
        <v>398.5</v>
      </c>
      <c r="E14" s="53">
        <v>40</v>
      </c>
      <c r="F14" s="53">
        <v>28</v>
      </c>
      <c r="G14" s="53">
        <v>16</v>
      </c>
      <c r="H14" s="2">
        <f t="shared" si="2"/>
        <v>0.5714285714285714</v>
      </c>
      <c r="I14" s="3">
        <f t="shared" si="0"/>
        <v>24.90625</v>
      </c>
      <c r="J14" s="3">
        <f t="shared" si="1"/>
        <v>9.9625000000000004</v>
      </c>
    </row>
    <row r="15" spans="1:11" x14ac:dyDescent="0.25">
      <c r="C15" s="110" t="s">
        <v>107</v>
      </c>
      <c r="D15" s="112">
        <v>191.1</v>
      </c>
      <c r="E15" s="53">
        <v>24</v>
      </c>
      <c r="F15" s="1">
        <v>41</v>
      </c>
      <c r="G15" s="53">
        <v>19</v>
      </c>
      <c r="H15" s="2">
        <f t="shared" si="2"/>
        <v>0.46341463414634149</v>
      </c>
      <c r="I15" s="3">
        <f t="shared" si="0"/>
        <v>10.057894736842105</v>
      </c>
      <c r="J15" s="3">
        <f t="shared" si="1"/>
        <v>7.9624999999999995</v>
      </c>
    </row>
    <row r="16" spans="1:11" x14ac:dyDescent="0.25">
      <c r="C16" s="88" t="s">
        <v>8</v>
      </c>
      <c r="D16" s="106">
        <f>SUM(D7:D15)</f>
        <v>2165.1999999999998</v>
      </c>
      <c r="E16" s="104">
        <f t="shared" ref="E16:G16" si="3">SUM(E7:E15)</f>
        <v>228</v>
      </c>
      <c r="F16" s="104">
        <f>SUM(F7:F15)</f>
        <v>302</v>
      </c>
      <c r="G16" s="104">
        <f t="shared" si="3"/>
        <v>130</v>
      </c>
      <c r="H16" s="117">
        <f t="shared" si="2"/>
        <v>0.43046357615894038</v>
      </c>
      <c r="I16" s="118">
        <f t="shared" si="0"/>
        <v>16.655384615384612</v>
      </c>
      <c r="J16" s="118">
        <f t="shared" si="1"/>
        <v>9.496491228070175</v>
      </c>
    </row>
    <row r="17" spans="1:10" x14ac:dyDescent="0.25"/>
    <row r="18" spans="1:10" x14ac:dyDescent="0.25">
      <c r="C18" s="14" t="s">
        <v>87</v>
      </c>
    </row>
    <row r="19" spans="1:10" x14ac:dyDescent="0.25">
      <c r="C19" s="8" t="s">
        <v>116</v>
      </c>
    </row>
    <row r="20" spans="1:10" x14ac:dyDescent="0.25"/>
    <row r="21" spans="1:10" x14ac:dyDescent="0.25"/>
    <row r="22" spans="1:10" s="121" customFormat="1" ht="15.75" x14ac:dyDescent="0.25">
      <c r="A22" s="120"/>
      <c r="C22" s="149" t="s">
        <v>111</v>
      </c>
      <c r="D22" s="149"/>
      <c r="E22" s="149"/>
      <c r="F22" s="149"/>
      <c r="G22" s="149"/>
      <c r="H22" s="149"/>
      <c r="I22" s="149"/>
      <c r="J22" s="149"/>
    </row>
    <row r="23" spans="1:10" s="14" customFormat="1" x14ac:dyDescent="0.25">
      <c r="A23" s="119"/>
      <c r="C23" s="8"/>
      <c r="D23" s="8"/>
      <c r="E23" s="8"/>
      <c r="F23" s="8"/>
      <c r="G23" s="8"/>
      <c r="H23" s="8"/>
      <c r="I23" s="8"/>
      <c r="J23" s="8"/>
    </row>
    <row r="24" spans="1:10" ht="38.25" x14ac:dyDescent="0.25">
      <c r="C24" s="88" t="s">
        <v>0</v>
      </c>
      <c r="D24" s="88" t="s">
        <v>112</v>
      </c>
      <c r="E24" s="88" t="s">
        <v>113</v>
      </c>
      <c r="F24" s="88" t="s">
        <v>121</v>
      </c>
      <c r="G24" s="88" t="s">
        <v>115</v>
      </c>
      <c r="H24" s="88" t="s">
        <v>120</v>
      </c>
      <c r="I24" s="88" t="s">
        <v>118</v>
      </c>
      <c r="J24" s="88" t="s">
        <v>117</v>
      </c>
    </row>
    <row r="25" spans="1:10" x14ac:dyDescent="0.25">
      <c r="C25" s="54" t="s">
        <v>1</v>
      </c>
      <c r="D25" s="112">
        <v>33.5</v>
      </c>
      <c r="E25" s="53">
        <v>6</v>
      </c>
      <c r="F25" s="53">
        <v>31</v>
      </c>
      <c r="G25" s="53">
        <v>4</v>
      </c>
      <c r="H25" s="2">
        <f t="shared" ref="H25:H34" si="4">G25/F25</f>
        <v>0.12903225806451613</v>
      </c>
      <c r="I25" s="3">
        <f t="shared" ref="I25:I34" si="5">D25/G25</f>
        <v>8.375</v>
      </c>
      <c r="J25" s="3">
        <f t="shared" ref="J25:J34" si="6">D25/E25</f>
        <v>5.583333333333333</v>
      </c>
    </row>
    <row r="26" spans="1:10" x14ac:dyDescent="0.25">
      <c r="C26" s="54" t="s">
        <v>2</v>
      </c>
      <c r="D26" s="112">
        <v>15.6</v>
      </c>
      <c r="E26" s="53">
        <v>3</v>
      </c>
      <c r="F26" s="53">
        <v>17</v>
      </c>
      <c r="G26" s="53">
        <v>3</v>
      </c>
      <c r="H26" s="2">
        <f t="shared" si="4"/>
        <v>0.17647058823529413</v>
      </c>
      <c r="I26" s="3">
        <f t="shared" si="5"/>
        <v>5.2</v>
      </c>
      <c r="J26" s="3">
        <f t="shared" si="6"/>
        <v>5.2</v>
      </c>
    </row>
    <row r="27" spans="1:10" x14ac:dyDescent="0.25">
      <c r="C27" s="54" t="s">
        <v>3</v>
      </c>
      <c r="D27" s="112">
        <v>252.6</v>
      </c>
      <c r="E27" s="53">
        <v>35</v>
      </c>
      <c r="F27" s="53">
        <v>48</v>
      </c>
      <c r="G27" s="53">
        <v>23</v>
      </c>
      <c r="H27" s="2">
        <f t="shared" si="4"/>
        <v>0.47916666666666669</v>
      </c>
      <c r="I27" s="3">
        <f t="shared" si="5"/>
        <v>10.982608695652173</v>
      </c>
      <c r="J27" s="3">
        <f t="shared" si="6"/>
        <v>7.2171428571428571</v>
      </c>
    </row>
    <row r="28" spans="1:10" x14ac:dyDescent="0.25">
      <c r="C28" s="54" t="s">
        <v>4</v>
      </c>
      <c r="D28" s="112">
        <v>15.8</v>
      </c>
      <c r="E28" s="53">
        <v>1</v>
      </c>
      <c r="F28" s="53">
        <v>13</v>
      </c>
      <c r="G28" s="53">
        <v>1</v>
      </c>
      <c r="H28" s="2">
        <f t="shared" si="4"/>
        <v>7.6923076923076927E-2</v>
      </c>
      <c r="I28" s="3">
        <f t="shared" si="5"/>
        <v>15.8</v>
      </c>
      <c r="J28" s="3">
        <f t="shared" si="6"/>
        <v>15.8</v>
      </c>
    </row>
    <row r="29" spans="1:10" x14ac:dyDescent="0.25">
      <c r="C29" s="54" t="s">
        <v>18</v>
      </c>
      <c r="D29" s="112">
        <v>68.899999999999991</v>
      </c>
      <c r="E29" s="53">
        <v>25</v>
      </c>
      <c r="F29" s="53">
        <v>39</v>
      </c>
      <c r="G29" s="53">
        <v>9</v>
      </c>
      <c r="H29" s="2">
        <f t="shared" si="4"/>
        <v>0.23076923076923078</v>
      </c>
      <c r="I29" s="3">
        <f t="shared" si="5"/>
        <v>7.655555555555555</v>
      </c>
      <c r="J29" s="3">
        <f t="shared" si="6"/>
        <v>2.7559999999999998</v>
      </c>
    </row>
    <row r="30" spans="1:10" x14ac:dyDescent="0.25">
      <c r="C30" s="54" t="s">
        <v>19</v>
      </c>
      <c r="D30" s="112">
        <v>50</v>
      </c>
      <c r="E30" s="53">
        <v>9</v>
      </c>
      <c r="F30" s="53">
        <v>8</v>
      </c>
      <c r="G30" s="53">
        <v>4</v>
      </c>
      <c r="H30" s="2">
        <f t="shared" si="4"/>
        <v>0.5</v>
      </c>
      <c r="I30" s="3">
        <f t="shared" si="5"/>
        <v>12.5</v>
      </c>
      <c r="J30" s="3">
        <f t="shared" si="6"/>
        <v>5.5555555555555554</v>
      </c>
    </row>
    <row r="31" spans="1:10" x14ac:dyDescent="0.25">
      <c r="C31" s="54" t="s">
        <v>5</v>
      </c>
      <c r="D31" s="112">
        <v>12</v>
      </c>
      <c r="E31" s="53">
        <v>1</v>
      </c>
      <c r="F31" s="53">
        <v>4</v>
      </c>
      <c r="G31" s="53">
        <v>1</v>
      </c>
      <c r="H31" s="2">
        <f t="shared" si="4"/>
        <v>0.25</v>
      </c>
      <c r="I31" s="3">
        <f t="shared" si="5"/>
        <v>12</v>
      </c>
      <c r="J31" s="3">
        <f t="shared" si="6"/>
        <v>12</v>
      </c>
    </row>
    <row r="32" spans="1:10" ht="25.5" x14ac:dyDescent="0.25">
      <c r="C32" s="54" t="s">
        <v>6</v>
      </c>
      <c r="D32" s="112">
        <v>75</v>
      </c>
      <c r="E32" s="53">
        <v>13</v>
      </c>
      <c r="F32" s="53">
        <v>23</v>
      </c>
      <c r="G32" s="53">
        <v>6</v>
      </c>
      <c r="H32" s="2">
        <f t="shared" si="4"/>
        <v>0.2608695652173913</v>
      </c>
      <c r="I32" s="3">
        <f t="shared" si="5"/>
        <v>12.5</v>
      </c>
      <c r="J32" s="3">
        <f t="shared" si="6"/>
        <v>5.7692307692307692</v>
      </c>
    </row>
    <row r="33" spans="3:10" x14ac:dyDescent="0.25">
      <c r="C33" s="110" t="s">
        <v>107</v>
      </c>
      <c r="D33" s="112">
        <v>48.8</v>
      </c>
      <c r="E33" s="53">
        <v>13</v>
      </c>
      <c r="F33" s="1">
        <v>23</v>
      </c>
      <c r="G33" s="53">
        <v>5</v>
      </c>
      <c r="H33" s="2">
        <f t="shared" si="4"/>
        <v>0.21739130434782608</v>
      </c>
      <c r="I33" s="3">
        <f t="shared" si="5"/>
        <v>9.76</v>
      </c>
      <c r="J33" s="3">
        <f t="shared" si="6"/>
        <v>3.7538461538461538</v>
      </c>
    </row>
    <row r="34" spans="3:10" x14ac:dyDescent="0.25">
      <c r="C34" s="88" t="s">
        <v>8</v>
      </c>
      <c r="D34" s="106">
        <f>SUM(D25:D33)</f>
        <v>572.19999999999993</v>
      </c>
      <c r="E34" s="104">
        <f t="shared" ref="E34:G34" si="7">SUM(E25:E33)</f>
        <v>106</v>
      </c>
      <c r="F34" s="104">
        <f>SUM(F25:F33)</f>
        <v>206</v>
      </c>
      <c r="G34" s="104">
        <f t="shared" si="7"/>
        <v>56</v>
      </c>
      <c r="H34" s="117">
        <f t="shared" si="4"/>
        <v>0.27184466019417475</v>
      </c>
      <c r="I34" s="118">
        <f t="shared" si="5"/>
        <v>10.217857142857142</v>
      </c>
      <c r="J34" s="118">
        <f t="shared" si="6"/>
        <v>5.3981132075471692</v>
      </c>
    </row>
    <row r="35" spans="3:10" x14ac:dyDescent="0.25"/>
    <row r="36" spans="3:10" x14ac:dyDescent="0.25">
      <c r="C36" s="14" t="s">
        <v>87</v>
      </c>
    </row>
    <row r="37" spans="3:10" x14ac:dyDescent="0.25">
      <c r="C37" s="8" t="s">
        <v>119</v>
      </c>
    </row>
    <row r="38" spans="3:10" x14ac:dyDescent="0.25"/>
    <row r="39" spans="3:10" hidden="1" x14ac:dyDescent="0.25"/>
    <row r="40" spans="3:10" hidden="1" x14ac:dyDescent="0.25"/>
    <row r="41" spans="3:10" hidden="1" x14ac:dyDescent="0.25"/>
    <row r="42" spans="3:10" hidden="1" x14ac:dyDescent="0.25"/>
    <row r="43" spans="3:10" hidden="1" x14ac:dyDescent="0.25"/>
    <row r="44" spans="3:10" hidden="1" x14ac:dyDescent="0.25"/>
    <row r="45" spans="3:10" hidden="1" x14ac:dyDescent="0.25"/>
    <row r="46" spans="3:10" hidden="1" x14ac:dyDescent="0.25"/>
    <row r="47" spans="3:10" hidden="1" x14ac:dyDescent="0.25"/>
    <row r="48" spans="3:10" hidden="1" x14ac:dyDescent="0.25"/>
    <row r="49" hidden="1" x14ac:dyDescent="0.25"/>
    <row r="50" hidden="1" x14ac:dyDescent="0.25"/>
  </sheetData>
  <sheetProtection password="CD78" sheet="1" objects="1" scenarios="1"/>
  <mergeCells count="3">
    <mergeCell ref="C4:J4"/>
    <mergeCell ref="C22:J22"/>
    <mergeCell ref="B1:K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Contenido</vt:lpstr>
      <vt:lpstr>IPD</vt:lpstr>
      <vt:lpstr>Jubilados</vt:lpstr>
      <vt:lpstr>Docentes_Inv</vt:lpstr>
      <vt:lpstr>Sab_Com</vt:lpstr>
      <vt:lpstr>Ten_Sab_Com</vt:lpstr>
      <vt:lpstr>DDD</vt:lpstr>
      <vt:lpstr>Maes_Doct</vt:lpstr>
      <vt:lpstr>Puntos_PI</vt:lpstr>
      <vt:lpstr>PI_Cate</vt:lpstr>
      <vt:lpstr>PI_Tendencia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2013-07-09T16:43:41Z</dcterms:modified>
</cp:coreProperties>
</file>