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360" yWindow="540" windowWidth="14880" windowHeight="7575"/>
  </bookViews>
  <sheets>
    <sheet name="Contenido" sheetId="17" r:id="rId1"/>
    <sheet name="BU-01" sheetId="2" r:id="rId2"/>
    <sheet name="BU-02" sheetId="3" r:id="rId3"/>
    <sheet name="BU-03" sheetId="12" state="hidden" r:id="rId4"/>
    <sheet name="BU-04" sheetId="13" r:id="rId5"/>
    <sheet name="BU-05" sheetId="14" r:id="rId6"/>
    <sheet name="BU-051" sheetId="18" r:id="rId7"/>
    <sheet name="BU-06" sheetId="15" r:id="rId8"/>
    <sheet name="BU-07" sheetId="16" r:id="rId9"/>
    <sheet name="BU-08" sheetId="4" r:id="rId10"/>
  </sheets>
  <calcPr calcId="145621"/>
</workbook>
</file>

<file path=xl/calcChain.xml><?xml version="1.0" encoding="utf-8"?>
<calcChain xmlns="http://schemas.openxmlformats.org/spreadsheetml/2006/main">
  <c r="E31" i="4" l="1"/>
  <c r="F31" i="4"/>
  <c r="D31" i="4"/>
  <c r="G30" i="4"/>
  <c r="G29" i="4"/>
  <c r="G28" i="4"/>
  <c r="G27" i="4"/>
  <c r="G26" i="4"/>
  <c r="G25" i="4"/>
  <c r="G24" i="4"/>
  <c r="G23" i="4"/>
  <c r="G22" i="4"/>
  <c r="G21" i="4"/>
  <c r="G20" i="4"/>
  <c r="G19" i="4"/>
  <c r="G18" i="4"/>
  <c r="G17" i="4"/>
  <c r="G16" i="4"/>
  <c r="G15" i="4"/>
  <c r="G14" i="4"/>
  <c r="G13" i="4"/>
  <c r="G12" i="4"/>
  <c r="G11" i="4"/>
  <c r="G10" i="4"/>
  <c r="G9" i="4"/>
  <c r="G8" i="4"/>
  <c r="G31" i="16"/>
  <c r="F31" i="16"/>
  <c r="E31" i="16"/>
  <c r="D31" i="16"/>
  <c r="H29" i="16"/>
  <c r="H30" i="16"/>
  <c r="H28" i="16"/>
  <c r="H27" i="16"/>
  <c r="H26" i="16"/>
  <c r="H25" i="16"/>
  <c r="H24" i="16"/>
  <c r="H23" i="16"/>
  <c r="H22" i="16"/>
  <c r="H21" i="16"/>
  <c r="H20" i="16"/>
  <c r="H19" i="16"/>
  <c r="H18" i="16"/>
  <c r="H17" i="16"/>
  <c r="H16" i="16"/>
  <c r="H15" i="16"/>
  <c r="H14" i="16"/>
  <c r="H13" i="16"/>
  <c r="H12" i="16"/>
  <c r="H11" i="16"/>
  <c r="H10" i="16"/>
  <c r="H9" i="16"/>
  <c r="H8" i="16"/>
  <c r="E13" i="18"/>
  <c r="J25" i="15"/>
  <c r="K12" i="15"/>
  <c r="D25" i="15"/>
  <c r="G31" i="4" l="1"/>
  <c r="H31" i="16"/>
  <c r="K25" i="15"/>
  <c r="I25" i="15"/>
  <c r="H25" i="15"/>
  <c r="G25" i="15"/>
  <c r="F25" i="15"/>
  <c r="E25" i="15"/>
  <c r="J12" i="15"/>
  <c r="F34" i="13" l="1"/>
  <c r="F36" i="13"/>
  <c r="F35" i="13"/>
  <c r="D26" i="13"/>
  <c r="H25" i="13"/>
  <c r="H24" i="13"/>
  <c r="H23" i="13"/>
  <c r="H22" i="13"/>
  <c r="H21" i="13"/>
  <c r="H20" i="13"/>
  <c r="H19" i="13"/>
  <c r="H18" i="13"/>
  <c r="H17" i="13"/>
  <c r="H16" i="13"/>
  <c r="H15" i="13"/>
  <c r="H14" i="13"/>
  <c r="H13" i="13"/>
  <c r="H12" i="13"/>
  <c r="H11" i="13"/>
  <c r="H10" i="13"/>
  <c r="H9" i="13"/>
  <c r="H8" i="13"/>
  <c r="H7" i="13"/>
  <c r="G26" i="13"/>
  <c r="F26" i="13"/>
  <c r="E26" i="13"/>
  <c r="D10" i="3"/>
  <c r="F11" i="2"/>
  <c r="D37" i="13" l="1"/>
  <c r="F37" i="13"/>
  <c r="H26" i="13"/>
  <c r="F63" i="2"/>
  <c r="E63" i="2"/>
  <c r="D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63" i="2" l="1"/>
  <c r="F9" i="18"/>
  <c r="F13" i="18" s="1"/>
  <c r="E9" i="18"/>
  <c r="F27" i="14"/>
  <c r="F18" i="14"/>
  <c r="F14" i="14"/>
  <c r="F10" i="14"/>
  <c r="F29" i="14" l="1"/>
  <c r="E27" i="14"/>
  <c r="E18" i="14"/>
  <c r="E14" i="14"/>
  <c r="E10" i="14"/>
  <c r="E29" i="14" l="1"/>
  <c r="E8" i="3"/>
  <c r="E9" i="3"/>
  <c r="E10" i="3"/>
  <c r="E7" i="3"/>
  <c r="I12" i="15"/>
  <c r="H12" i="15"/>
  <c r="G12" i="15"/>
  <c r="F12" i="15"/>
  <c r="E12" i="15"/>
  <c r="D12" i="15"/>
</calcChain>
</file>

<file path=xl/sharedStrings.xml><?xml version="1.0" encoding="utf-8"?>
<sst xmlns="http://schemas.openxmlformats.org/spreadsheetml/2006/main" count="260" uniqueCount="182">
  <si>
    <t>TOTAL</t>
  </si>
  <si>
    <t>N° CONSULTAS</t>
  </si>
  <si>
    <t>Administrativo</t>
  </si>
  <si>
    <t>Docente</t>
  </si>
  <si>
    <t>Estudiante</t>
  </si>
  <si>
    <t>Externo</t>
  </si>
  <si>
    <t>Odontología</t>
  </si>
  <si>
    <t>TIPO DE USUARIO</t>
  </si>
  <si>
    <t>PROGRAMA</t>
  </si>
  <si>
    <t>ADMINISTRATIVO</t>
  </si>
  <si>
    <t>DOCENTE</t>
  </si>
  <si>
    <t>ESTUDIANTE</t>
  </si>
  <si>
    <t>PORCENTAJE</t>
  </si>
  <si>
    <t>EXENCIÓN</t>
  </si>
  <si>
    <t>Familiares UTP</t>
  </si>
  <si>
    <t>Segundo Hermano</t>
  </si>
  <si>
    <t>Tercer Hermano</t>
  </si>
  <si>
    <t>DESCUENTOS</t>
  </si>
  <si>
    <t>Descuento por Votación</t>
  </si>
  <si>
    <t>Practica Empresarial</t>
  </si>
  <si>
    <t>Trabajo de Grado</t>
  </si>
  <si>
    <t>ESTÍMULOS</t>
  </si>
  <si>
    <t>Matrícula de Honor</t>
  </si>
  <si>
    <t>Producción Intelectual</t>
  </si>
  <si>
    <t xml:space="preserve">Representación </t>
  </si>
  <si>
    <t xml:space="preserve">Bonos Alimenticios </t>
  </si>
  <si>
    <t>Bono Donaciones de Matrícula</t>
  </si>
  <si>
    <t>Aporte Fondo UTP Articulación</t>
  </si>
  <si>
    <t>Monitoría Social</t>
  </si>
  <si>
    <t>Monitorías Académicas</t>
  </si>
  <si>
    <t>Reliquidación de Matrícula</t>
  </si>
  <si>
    <t>Tutoría Pares</t>
  </si>
  <si>
    <t>TOTAL DESCUENTOS</t>
  </si>
  <si>
    <t>TOTAL ESTÍMULOS</t>
  </si>
  <si>
    <t>TOTAL EXENCIÓN</t>
  </si>
  <si>
    <t>NOMBRE PROGRAMA</t>
  </si>
  <si>
    <t>Exención</t>
  </si>
  <si>
    <t>Descuentos</t>
  </si>
  <si>
    <t>Estímulos</t>
  </si>
  <si>
    <t>Apoyo Socioeconómico</t>
  </si>
  <si>
    <t>Gimnasio</t>
  </si>
  <si>
    <t>Karate do</t>
  </si>
  <si>
    <t>Pesas</t>
  </si>
  <si>
    <t>Taekwondo</t>
  </si>
  <si>
    <t>Ajedrez</t>
  </si>
  <si>
    <t>Judo</t>
  </si>
  <si>
    <t>Enfermería</t>
  </si>
  <si>
    <t>CORRECTIVO</t>
  </si>
  <si>
    <t>PREVENTIVO</t>
  </si>
  <si>
    <t>Atletismo</t>
  </si>
  <si>
    <t>Baloncesto</t>
  </si>
  <si>
    <t>Fútbol</t>
  </si>
  <si>
    <t>Natación</t>
  </si>
  <si>
    <t>Rugby</t>
  </si>
  <si>
    <t>Spining</t>
  </si>
  <si>
    <t>Tenis de campo</t>
  </si>
  <si>
    <t>Voleibol</t>
  </si>
  <si>
    <t>MODALIDAD</t>
  </si>
  <si>
    <t>APOYO SOCIOECONÓMICO</t>
  </si>
  <si>
    <t>Bono de Transporte</t>
  </si>
  <si>
    <t>TOTAL APOYO SOCIOECONÓMICO</t>
  </si>
  <si>
    <t>EGRESADO</t>
  </si>
  <si>
    <r>
      <rPr>
        <b/>
        <sz val="10"/>
        <color indexed="8"/>
        <rFont val="Calibri"/>
        <family val="2"/>
        <scheme val="minor"/>
      </rPr>
      <t>Fuente:</t>
    </r>
    <r>
      <rPr>
        <sz val="10"/>
        <color indexed="8"/>
        <rFont val="Calibri"/>
        <family val="2"/>
        <scheme val="minor"/>
      </rPr>
      <t xml:space="preserve"> Vicerrectoría de Responsabilidad Social y Bienestar Universitario</t>
    </r>
  </si>
  <si>
    <r>
      <rPr>
        <b/>
        <sz val="10"/>
        <color indexed="8"/>
        <rFont val="Calibri"/>
        <family val="2"/>
        <scheme val="minor"/>
      </rPr>
      <t>Fuente:</t>
    </r>
    <r>
      <rPr>
        <sz val="10"/>
        <color indexed="8"/>
        <rFont val="Calibri"/>
        <family val="2"/>
        <scheme val="minor"/>
      </rPr>
      <t xml:space="preserve"> Vicerrectoría Administrativa</t>
    </r>
  </si>
  <si>
    <t>ACTIVIDADES DE PREVENCIÓN Y CORRECTIVOS DE SALUD SEGÚN USUARIOS</t>
  </si>
  <si>
    <t>PARTICIPACIÓN EN PROGRAMAS CULTURALES Y DE FORMACIÓN INTEGRAL</t>
  </si>
  <si>
    <t>ÁREA DE SALUD</t>
  </si>
  <si>
    <t>ÁREA DE FORMACIÓN INTEGRAL Y CULTURAL</t>
  </si>
  <si>
    <t>ÁREA DE PROMOCIÓN SOCIAL Y APOYO SOCIOECONÓMICO</t>
  </si>
  <si>
    <t>ÁREA DE DEPORTE Y RECREACIÓN</t>
  </si>
  <si>
    <t>- Información tomada del indicador del SUE "IRB3. Participantes en programas de salud", por tal motivo no se cuenta con información de correctivos de salud, solamente se tienen en cuenta las actividades de prevención en salud.</t>
  </si>
  <si>
    <t>CONSULTAS DE PREVENCIÓN EN SALUD ATENDIDAS SEGÚN PROGRAMAS Y TIPOS DE USUARIO</t>
  </si>
  <si>
    <t>Actividad de salud en el día de la familia</t>
  </si>
  <si>
    <t>Actividad física dirigida y terapéutica</t>
  </si>
  <si>
    <t>Acto simbólico ZOU</t>
  </si>
  <si>
    <t>Biodanza</t>
  </si>
  <si>
    <t>Capacitación de jóvenes para jóvenes</t>
  </si>
  <si>
    <t>Capacitación en primeros auxilios y gestión de riesgo</t>
  </si>
  <si>
    <t>Capacitación FEGES</t>
  </si>
  <si>
    <t>Capacitación monitores PSA</t>
  </si>
  <si>
    <t xml:space="preserve">Capacitación uso sustancia psicoactivas </t>
  </si>
  <si>
    <t>Cartografía</t>
  </si>
  <si>
    <t>Cine - foro spa</t>
  </si>
  <si>
    <t>Club de la salud</t>
  </si>
  <si>
    <t>Conferencia doctor Isaza prevención en drogadicción</t>
  </si>
  <si>
    <t>Conmemoración no violencia contra la mujer</t>
  </si>
  <si>
    <t>Conversatorio SPA-ZOU</t>
  </si>
  <si>
    <t>Día de la actividad física saludable</t>
  </si>
  <si>
    <t>Educación para la sexualidad</t>
  </si>
  <si>
    <t>Entornos universitarios saludables</t>
  </si>
  <si>
    <t>Estilos de vida saludable</t>
  </si>
  <si>
    <t>Evaluación cine-antropométrica</t>
  </si>
  <si>
    <t>Evaluación de condición física</t>
  </si>
  <si>
    <t>Evento "Tu voz cuenta" prevención SPA</t>
  </si>
  <si>
    <t>Formación docente-administrativa perspectiva de género en el contexto universitario</t>
  </si>
  <si>
    <t>Grupo de jubilados</t>
  </si>
  <si>
    <t>Grupo estudiantil género</t>
  </si>
  <si>
    <t>Introducción psicoactivos monitores</t>
  </si>
  <si>
    <t>Jornada de valoración del riesgo cardiovascular</t>
  </si>
  <si>
    <t>Madrugadores activos</t>
  </si>
  <si>
    <t>Médica</t>
  </si>
  <si>
    <t>Modelo neuro-bioquímico de la drogadicción</t>
  </si>
  <si>
    <t>Nocturnos saludables</t>
  </si>
  <si>
    <t>Pausas activas</t>
  </si>
  <si>
    <t>Perspectiva de género en el contexto universitario</t>
  </si>
  <si>
    <t>Prevención y examen VIH</t>
  </si>
  <si>
    <t>Pruebas condición física</t>
  </si>
  <si>
    <t>Psicofármacos</t>
  </si>
  <si>
    <t>Psicológica</t>
  </si>
  <si>
    <t>Seminario preparatorio de curso de hip-hop "Tu voz cuenta"</t>
  </si>
  <si>
    <t>Servicios adscritos</t>
  </si>
  <si>
    <t>Sexo con café</t>
  </si>
  <si>
    <t>Socialización plan emergencias</t>
  </si>
  <si>
    <t>Taller estilo de vida saludable</t>
  </si>
  <si>
    <t>Taller itinerante Lucass Passos</t>
  </si>
  <si>
    <t>Taller no violencia contra mujeres</t>
  </si>
  <si>
    <t>Taller sexualidad</t>
  </si>
  <si>
    <t>Talleres de salud en la vida universitaria - Pedagogía Infantil</t>
  </si>
  <si>
    <t>Teatro foro roles de género</t>
  </si>
  <si>
    <t>Tonificación dirigida</t>
  </si>
  <si>
    <t>Valoración</t>
  </si>
  <si>
    <t>Valoraciones físicas</t>
  </si>
  <si>
    <t xml:space="preserve">Valoraciones por deportólogo </t>
  </si>
  <si>
    <r>
      <t xml:space="preserve">Información tomada del indicador del </t>
    </r>
    <r>
      <rPr>
        <b/>
        <sz val="10"/>
        <color theme="1"/>
        <rFont val="Calibri"/>
        <family val="2"/>
        <scheme val="minor"/>
      </rPr>
      <t>SUE "IRB3. Participantes en programas de salud"</t>
    </r>
    <r>
      <rPr>
        <sz val="10"/>
        <color theme="1"/>
        <rFont val="Calibri"/>
        <family val="2"/>
        <scheme val="minor"/>
      </rPr>
      <t>, por tal motivo no se cuenta con información de correctivos de salud, solamente se tienen en cuenta las actividades de prevención en salud.</t>
    </r>
  </si>
  <si>
    <t>Vacunación sarampión - rubeola</t>
  </si>
  <si>
    <r>
      <t xml:space="preserve">El mayor número de consultas preventivas atendidas en el área de Salud, es para la población estudiantil, la cual representa un  </t>
    </r>
    <r>
      <rPr>
        <b/>
        <sz val="10"/>
        <color theme="1"/>
        <rFont val="Calibri"/>
        <family val="2"/>
        <scheme val="minor"/>
      </rPr>
      <t>8</t>
    </r>
    <r>
      <rPr>
        <b/>
        <sz val="10"/>
        <color indexed="8"/>
        <rFont val="Calibri"/>
        <family val="2"/>
        <scheme val="minor"/>
      </rPr>
      <t>9%</t>
    </r>
    <r>
      <rPr>
        <sz val="10"/>
        <color indexed="8"/>
        <rFont val="Calibri"/>
        <family val="2"/>
        <scheme val="minor"/>
      </rPr>
      <t xml:space="preserve"> sobre el total.
Información tomada del indicador del </t>
    </r>
    <r>
      <rPr>
        <b/>
        <sz val="10"/>
        <color indexed="8"/>
        <rFont val="Calibri"/>
        <family val="2"/>
        <scheme val="minor"/>
      </rPr>
      <t>SUE "IRB3. Participantes en programas de salud"</t>
    </r>
    <r>
      <rPr>
        <sz val="10"/>
        <color indexed="8"/>
        <rFont val="Calibri"/>
        <family val="2"/>
        <scheme val="minor"/>
      </rPr>
      <t>, por tal motivo no se cuenta con información de correctivos de salud, solamente se tienen en cuenta las actividades de prevención en salud.</t>
    </r>
  </si>
  <si>
    <t>CONSULTAS DE PREVENCIÓN EN SALUD SEGÚN TIPO DE USUARIO</t>
  </si>
  <si>
    <t>Baile moderno</t>
  </si>
  <si>
    <t>Cineclub Cinexcrúpulos</t>
  </si>
  <si>
    <t>Concierto Latinoamérica</t>
  </si>
  <si>
    <t>Concierto Vilvaldi</t>
  </si>
  <si>
    <t>Diplomado creaciones en danza</t>
  </si>
  <si>
    <t>Obra de teatro cuenta regresiva</t>
  </si>
  <si>
    <t>Obra de teatro lecturas dramáticas</t>
  </si>
  <si>
    <t>Obra de teatro nada fue suficiente</t>
  </si>
  <si>
    <t>Taller de dibujo y pintura</t>
  </si>
  <si>
    <t>Concierto canto Andino</t>
  </si>
  <si>
    <t>Concierto folclórico</t>
  </si>
  <si>
    <t>Cursos libres</t>
  </si>
  <si>
    <t>Evento cultural Friki</t>
  </si>
  <si>
    <t>Festival cultural de bienvenida</t>
  </si>
  <si>
    <t>Foro salsa</t>
  </si>
  <si>
    <t>Grupo de danza y música Folclórica TRIETNIAS</t>
  </si>
  <si>
    <t xml:space="preserve">Obra de teatro cuentos dulces para niñas hipo-glicémicas </t>
  </si>
  <si>
    <t>Teatro la escafandra</t>
  </si>
  <si>
    <t>Técnica vocal</t>
  </si>
  <si>
    <t>Formativo</t>
  </si>
  <si>
    <t>Recreativo</t>
  </si>
  <si>
    <t>Representativo</t>
  </si>
  <si>
    <t>PARTICIPACIÓN EN CULTURA Y FORMACIÓN INTEGRAL SEGÚN TIPO DE PROGRAMA</t>
  </si>
  <si>
    <t>TIPO DE PROGRAMA</t>
  </si>
  <si>
    <t>PARTICIPACIONES</t>
  </si>
  <si>
    <t>INDICADOR SUE</t>
  </si>
  <si>
    <r>
      <rPr>
        <b/>
        <sz val="10"/>
        <color theme="1"/>
        <rFont val="Calibri"/>
        <family val="2"/>
        <scheme val="minor"/>
      </rPr>
      <t>Indicador tomado del SUE:</t>
    </r>
    <r>
      <rPr>
        <sz val="10"/>
        <color theme="1"/>
        <rFont val="Calibri"/>
        <family val="2"/>
        <scheme val="minor"/>
      </rPr>
      <t xml:space="preserve"> el valor ponderado de este indicador es </t>
    </r>
    <r>
      <rPr>
        <b/>
        <sz val="10"/>
        <color theme="1"/>
        <rFont val="Calibri"/>
        <family val="2"/>
        <scheme val="minor"/>
      </rPr>
      <t>556</t>
    </r>
    <r>
      <rPr>
        <sz val="10"/>
        <color theme="1"/>
        <rFont val="Calibri"/>
        <family val="2"/>
        <scheme val="minor"/>
      </rPr>
      <t xml:space="preserve"> participaciones; lo anterior debido a que el protocolo pondera por un valor de 0,3 a los recreativos, 0,6 a los formativos y de 1 a los representativos.</t>
    </r>
  </si>
  <si>
    <t>APOYO SOCIOECONÓMICO A ESTUDIANTES DE PREGRADO POR PROGRAMA, NÚMERO DE BENEFICIOS Y MONTO</t>
  </si>
  <si>
    <t>APOYO SOCIOECONÓMICO A ESTUDIANTES DE POSGRADO POR PROGRAMA, NÚMERO DE BENEFICIOS Y MONTO</t>
  </si>
  <si>
    <t>ITEM</t>
  </si>
  <si>
    <t>TOTAL APOYOS A ESTUDIANTES</t>
  </si>
  <si>
    <t>NÚMERO TOTAL DE APOYOS A ESTUDIANTES
BENEFICIADOS EN PROGRAMAS DE
PROMOCIÓN SOCIOECONÓMICA</t>
  </si>
  <si>
    <t>APOYO
SOCIOECONÓMICO</t>
  </si>
  <si>
    <t>VALOR APOYO
SOCIOECONÓMICO (PESOS)</t>
  </si>
  <si>
    <t>Beca Jorge Roa Martínez</t>
  </si>
  <si>
    <t>CANTIDAD DE BENEFICIOS ENTREGADOS A ESTUDIANTES DE PREGRADO SEGÚN APOYO SOCIOECONÓMICO (2005-2012)</t>
  </si>
  <si>
    <t>Descuento por convenio</t>
  </si>
  <si>
    <t>CANTIDAD DE BENEFICIOS ENTREGADOS A ESTUDIANTES DE POSGRADO SEGÚN APOYO SOCIOECONÓMICO (2005-2012)</t>
  </si>
  <si>
    <t>Beca por programa académico</t>
  </si>
  <si>
    <t>Descuento por votación</t>
  </si>
  <si>
    <t>Aeróbicos</t>
  </si>
  <si>
    <t>Aerorumba</t>
  </si>
  <si>
    <t>Billar a tres a bandas</t>
  </si>
  <si>
    <t>Fútbol de salón</t>
  </si>
  <si>
    <t>Fútbol sala</t>
  </si>
  <si>
    <t>Racquetball</t>
  </si>
  <si>
    <t>Rumbaterapia</t>
  </si>
  <si>
    <t>Tae-Bo</t>
  </si>
  <si>
    <t>Tenis de mesa</t>
  </si>
  <si>
    <t>ACTIVIDAD DEPORTIVA</t>
  </si>
  <si>
    <t>PARTICIPACIONES EN ACTIVIDADES DEPORTIVAS SEGÚN TIPO DE USUARIO</t>
  </si>
  <si>
    <t>PARTICIPACIONES EN ACTIVIDADES DEPORTIVAS SEGÚN TIPO DE PROGRAMA</t>
  </si>
  <si>
    <t>COMPETITIVO</t>
  </si>
  <si>
    <t>FORMATIVO</t>
  </si>
  <si>
    <t>RECREATIVO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</si>
</sst>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_(&quot;$&quot;\ * #,##0_);_(&quot;$&quot;\ * \(#,##0\);_(&quot;$&quot;\ * &quot;-&quot;??_);_(@_)"/>
    <numFmt numFmtId="165" formatCode="0.0%"/>
  </numFmts>
  <fonts count="23" x14ac:knownFonts="1">
    <font>
      <sz val="11"/>
      <color theme="1"/>
      <name val="Calibri"/>
      <family val="2"/>
      <scheme val="minor"/>
    </font>
    <font>
      <sz val="11"/>
      <color theme="1"/>
      <name val="Calibri"/>
      <family val="2"/>
      <scheme val="minor"/>
    </font>
    <font>
      <u/>
      <sz val="11"/>
      <color theme="10"/>
      <name val="Calibri"/>
      <family val="2"/>
    </font>
    <font>
      <sz val="10"/>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u/>
      <sz val="10"/>
      <color theme="0"/>
      <name val="Calibri"/>
      <family val="2"/>
      <scheme val="minor"/>
    </font>
    <font>
      <sz val="10"/>
      <color theme="1"/>
      <name val="Calibri"/>
      <family val="2"/>
    </font>
    <font>
      <u/>
      <sz val="10"/>
      <color theme="10"/>
      <name val="Calibri"/>
      <family val="2"/>
    </font>
    <font>
      <b/>
      <sz val="10"/>
      <color theme="1"/>
      <name val="Calibri"/>
      <family val="2"/>
    </font>
    <font>
      <b/>
      <sz val="12"/>
      <color theme="0"/>
      <name val="Calibri"/>
      <family val="2"/>
      <scheme val="minor"/>
    </font>
    <font>
      <b/>
      <sz val="10"/>
      <color indexed="8"/>
      <name val="Calibri"/>
      <family val="2"/>
      <scheme val="minor"/>
    </font>
    <font>
      <sz val="10"/>
      <color indexed="8"/>
      <name val="Calibri"/>
      <family val="2"/>
      <scheme val="minor"/>
    </font>
    <font>
      <sz val="20"/>
      <color theme="0"/>
      <name val="Calibri"/>
      <family val="2"/>
      <scheme val="minor"/>
    </font>
    <font>
      <b/>
      <sz val="20"/>
      <color theme="0"/>
      <name val="Calibri"/>
      <family val="2"/>
      <scheme val="minor"/>
    </font>
    <font>
      <sz val="10"/>
      <name val="Calibri"/>
      <family val="2"/>
    </font>
    <font>
      <sz val="12"/>
      <color theme="0"/>
      <name val="Calibri"/>
      <family val="2"/>
      <scheme val="minor"/>
    </font>
    <font>
      <sz val="12"/>
      <color theme="1"/>
      <name val="Calibri"/>
      <family val="2"/>
      <scheme val="minor"/>
    </font>
    <font>
      <sz val="10"/>
      <name val="Arial"/>
      <family val="2"/>
    </font>
  </fonts>
  <fills count="9">
    <fill>
      <patternFill patternType="none"/>
    </fill>
    <fill>
      <patternFill patternType="gray125"/>
    </fill>
    <fill>
      <patternFill patternType="solid">
        <fgColor indexed="6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249977111117893"/>
        <bgColor theme="4" tint="0.79998168889431442"/>
      </patternFill>
    </fill>
    <fill>
      <patternFill patternType="solid">
        <fgColor theme="4"/>
        <bgColor indexed="64"/>
      </patternFill>
    </fill>
    <fill>
      <patternFill patternType="solid">
        <fgColor theme="4"/>
        <bgColor theme="4" tint="0.79998168889431442"/>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0" fontId="22" fillId="0" borderId="0"/>
  </cellStyleXfs>
  <cellXfs count="139">
    <xf numFmtId="0" fontId="0" fillId="0" borderId="0" xfId="0"/>
    <xf numFmtId="0" fontId="3"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xf numFmtId="3" fontId="3"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3" fontId="3" fillId="2" borderId="1" xfId="0" applyNumberFormat="1" applyFont="1" applyFill="1" applyBorder="1" applyAlignment="1">
      <alignment horizontal="center" vertical="center"/>
    </xf>
    <xf numFmtId="0" fontId="3" fillId="2" borderId="0" xfId="0" applyFont="1" applyFill="1" applyAlignment="1">
      <alignmen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7" fillId="4" borderId="0" xfId="0" applyFont="1" applyFill="1" applyBorder="1" applyAlignment="1">
      <alignment vertical="center"/>
    </xf>
    <xf numFmtId="0" fontId="7" fillId="4" borderId="0" xfId="0" applyFont="1" applyFill="1" applyBorder="1" applyAlignment="1">
      <alignment horizontal="center" vertical="center"/>
    </xf>
    <xf numFmtId="3" fontId="6" fillId="4" borderId="0" xfId="0" applyNumberFormat="1" applyFont="1" applyFill="1" applyBorder="1" applyAlignment="1">
      <alignment horizontal="center" vertical="center"/>
    </xf>
    <xf numFmtId="3" fontId="7" fillId="4" borderId="0" xfId="0" applyNumberFormat="1" applyFont="1" applyFill="1" applyBorder="1" applyAlignment="1">
      <alignment horizontal="center" vertical="center"/>
    </xf>
    <xf numFmtId="0" fontId="5" fillId="5" borderId="1" xfId="0" applyFont="1" applyFill="1" applyBorder="1" applyAlignment="1">
      <alignment horizontal="center"/>
    </xf>
    <xf numFmtId="0" fontId="3" fillId="0" borderId="1" xfId="0" applyFont="1" applyBorder="1" applyAlignment="1">
      <alignment horizontal="left"/>
    </xf>
    <xf numFmtId="0" fontId="8" fillId="6" borderId="1" xfId="0" applyFont="1" applyFill="1" applyBorder="1" applyAlignment="1">
      <alignment horizontal="center" vertical="center"/>
    </xf>
    <xf numFmtId="3" fontId="3" fillId="0" borderId="1" xfId="0" applyNumberFormat="1" applyFont="1" applyBorder="1" applyAlignment="1">
      <alignment horizontal="center"/>
    </xf>
    <xf numFmtId="3" fontId="5" fillId="5" borderId="1" xfId="0" applyNumberFormat="1" applyFont="1" applyFill="1" applyBorder="1" applyAlignment="1">
      <alignment horizontal="center"/>
    </xf>
    <xf numFmtId="0" fontId="6" fillId="0" borderId="1" xfId="0" applyFont="1" applyBorder="1" applyAlignment="1">
      <alignment vertical="center"/>
    </xf>
    <xf numFmtId="0" fontId="6" fillId="0" borderId="1" xfId="0" applyFont="1" applyFill="1" applyBorder="1" applyAlignment="1">
      <alignment horizontal="left" vertical="center" wrapText="1"/>
    </xf>
    <xf numFmtId="3"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4" fillId="2" borderId="0" xfId="0" applyFont="1" applyFill="1" applyAlignment="1">
      <alignment horizontal="center" vertical="center"/>
    </xf>
    <xf numFmtId="164" fontId="6" fillId="0" borderId="1" xfId="2" applyNumberFormat="1" applyFont="1" applyBorder="1" applyAlignment="1">
      <alignment horizontal="center" vertical="center"/>
    </xf>
    <xf numFmtId="0" fontId="8" fillId="7" borderId="0" xfId="0" applyFont="1" applyFill="1" applyAlignment="1">
      <alignment horizontal="center" vertical="center"/>
    </xf>
    <xf numFmtId="0" fontId="9" fillId="7" borderId="0" xfId="0" applyFont="1" applyFill="1" applyAlignment="1">
      <alignment horizontal="center" vertical="center"/>
    </xf>
    <xf numFmtId="0" fontId="8" fillId="7" borderId="0" xfId="1" applyFont="1" applyFill="1" applyAlignment="1" applyProtection="1">
      <alignment horizontal="center" vertical="center" wrapText="1"/>
    </xf>
    <xf numFmtId="0" fontId="10" fillId="7" borderId="0" xfId="1" applyFont="1" applyFill="1" applyAlignment="1" applyProtection="1">
      <alignment horizontal="center" vertical="center" wrapText="1"/>
    </xf>
    <xf numFmtId="0" fontId="9" fillId="7" borderId="0" xfId="1" applyFont="1" applyFill="1" applyAlignment="1" applyProtection="1">
      <alignment horizontal="center" vertical="center" wrapText="1"/>
    </xf>
    <xf numFmtId="0" fontId="8" fillId="7" borderId="0" xfId="0" applyFont="1" applyFill="1" applyAlignment="1">
      <alignment horizontal="center" vertical="center" wrapText="1"/>
    </xf>
    <xf numFmtId="0" fontId="9" fillId="7" borderId="0" xfId="0" applyFont="1" applyFill="1" applyAlignment="1">
      <alignment horizontal="center" vertical="center" wrapText="1"/>
    </xf>
    <xf numFmtId="0" fontId="11" fillId="7" borderId="0" xfId="0" applyFont="1" applyFill="1" applyAlignment="1">
      <alignment vertical="center"/>
    </xf>
    <xf numFmtId="0" fontId="12" fillId="7" borderId="0" xfId="1" applyFont="1" applyFill="1" applyAlignment="1" applyProtection="1">
      <alignment vertical="center" wrapText="1"/>
    </xf>
    <xf numFmtId="0" fontId="11" fillId="7" borderId="0" xfId="0" applyFont="1" applyFill="1" applyAlignment="1">
      <alignment vertical="center" wrapText="1"/>
    </xf>
    <xf numFmtId="0" fontId="11" fillId="4" borderId="15" xfId="0" applyFont="1" applyFill="1" applyBorder="1" applyProtection="1"/>
    <xf numFmtId="0" fontId="11" fillId="4" borderId="16" xfId="0" applyFont="1" applyFill="1" applyBorder="1" applyProtection="1"/>
    <xf numFmtId="0" fontId="11" fillId="4" borderId="17" xfId="0" applyFont="1" applyFill="1" applyBorder="1" applyProtection="1"/>
    <xf numFmtId="0" fontId="11" fillId="4" borderId="18" xfId="0" applyFont="1" applyFill="1" applyBorder="1" applyProtection="1"/>
    <xf numFmtId="0" fontId="13" fillId="4" borderId="0" xfId="0" applyFont="1" applyFill="1" applyBorder="1" applyAlignment="1" applyProtection="1">
      <alignment horizontal="center"/>
    </xf>
    <xf numFmtId="0" fontId="11" fillId="4" borderId="19" xfId="0" applyFont="1" applyFill="1" applyBorder="1" applyProtection="1"/>
    <xf numFmtId="0" fontId="11" fillId="4" borderId="0" xfId="0" applyFont="1" applyFill="1" applyBorder="1" applyProtection="1"/>
    <xf numFmtId="0" fontId="11" fillId="4" borderId="20" xfId="0" applyFont="1" applyFill="1" applyBorder="1" applyProtection="1"/>
    <xf numFmtId="0" fontId="11" fillId="4" borderId="21" xfId="0" applyFont="1" applyFill="1" applyBorder="1" applyProtection="1"/>
    <xf numFmtId="0" fontId="11" fillId="4" borderId="22" xfId="0" applyFont="1" applyFill="1" applyBorder="1" applyProtection="1"/>
    <xf numFmtId="0" fontId="11" fillId="7" borderId="0" xfId="0" applyFont="1" applyFill="1"/>
    <xf numFmtId="0" fontId="13" fillId="7" borderId="0" xfId="0" applyFont="1" applyFill="1" applyAlignment="1">
      <alignment horizontal="center"/>
    </xf>
    <xf numFmtId="0" fontId="9" fillId="7" borderId="0" xfId="0" applyFont="1" applyFill="1" applyAlignment="1">
      <alignment vertical="center"/>
    </xf>
    <xf numFmtId="0" fontId="14" fillId="7" borderId="0" xfId="0" applyFont="1" applyFill="1" applyAlignment="1">
      <alignment horizontal="center" vertical="center"/>
    </xf>
    <xf numFmtId="0" fontId="9" fillId="7" borderId="0" xfId="0" applyFont="1" applyFill="1"/>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8" fillId="7" borderId="0" xfId="0" applyFont="1" applyFill="1"/>
    <xf numFmtId="0" fontId="5" fillId="2" borderId="0" xfId="0" applyFont="1" applyFill="1"/>
    <xf numFmtId="0" fontId="17" fillId="7" borderId="0" xfId="0" applyFont="1" applyFill="1" applyBorder="1" applyAlignment="1">
      <alignment vertical="center"/>
    </xf>
    <xf numFmtId="0" fontId="18" fillId="7" borderId="0" xfId="0" applyFont="1" applyFill="1" applyBorder="1" applyAlignment="1">
      <alignment vertical="center" wrapText="1"/>
    </xf>
    <xf numFmtId="0" fontId="18" fillId="7" borderId="0" xfId="0" applyFont="1" applyFill="1" applyBorder="1" applyAlignment="1">
      <alignment vertical="center"/>
    </xf>
    <xf numFmtId="0" fontId="3" fillId="2" borderId="0" xfId="0" quotePrefix="1" applyFont="1" applyFill="1" applyAlignment="1"/>
    <xf numFmtId="0" fontId="3" fillId="2" borderId="0" xfId="0" applyFont="1" applyFill="1" applyAlignment="1"/>
    <xf numFmtId="0" fontId="3" fillId="2"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xf>
    <xf numFmtId="3" fontId="5" fillId="0" borderId="1" xfId="0" applyNumberFormat="1" applyFont="1" applyBorder="1" applyAlignment="1">
      <alignment horizontal="center" vertical="center"/>
    </xf>
    <xf numFmtId="0" fontId="19" fillId="0" borderId="1" xfId="0" applyFont="1" applyBorder="1" applyAlignment="1">
      <alignment horizontal="justify" vertical="center" wrapText="1"/>
    </xf>
    <xf numFmtId="3"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19" fillId="0" borderId="1" xfId="0" applyFont="1" applyFill="1" applyBorder="1" applyAlignment="1">
      <alignment horizontal="justify" vertical="center" wrapText="1"/>
    </xf>
    <xf numFmtId="0" fontId="4" fillId="2" borderId="0" xfId="0" applyFont="1" applyFill="1" applyAlignment="1">
      <alignment vertical="center"/>
    </xf>
    <xf numFmtId="0" fontId="20" fillId="7" borderId="0" xfId="0" applyFont="1" applyFill="1" applyAlignment="1">
      <alignment horizontal="center" vertical="center"/>
    </xf>
    <xf numFmtId="0" fontId="21" fillId="2" borderId="0" xfId="0" applyFont="1" applyFill="1" applyAlignment="1">
      <alignment horizontal="center" vertical="center"/>
    </xf>
    <xf numFmtId="0" fontId="8" fillId="8" borderId="1" xfId="0" applyFont="1" applyFill="1" applyBorder="1" applyAlignment="1">
      <alignment horizontal="center"/>
    </xf>
    <xf numFmtId="3" fontId="8" fillId="8" borderId="1" xfId="0" applyNumberFormat="1" applyFont="1" applyFill="1" applyBorder="1" applyAlignment="1">
      <alignment horizontal="center"/>
    </xf>
    <xf numFmtId="0" fontId="16" fillId="2" borderId="0" xfId="0" applyFont="1" applyFill="1" applyAlignment="1">
      <alignment vertical="center"/>
    </xf>
    <xf numFmtId="165" fontId="8" fillId="7" borderId="1" xfId="0" applyNumberFormat="1" applyFont="1" applyFill="1" applyBorder="1" applyAlignment="1">
      <alignment horizontal="center"/>
    </xf>
    <xf numFmtId="165" fontId="5" fillId="0" borderId="1" xfId="0" applyNumberFormat="1" applyFont="1" applyBorder="1" applyAlignment="1">
      <alignment horizontal="center"/>
    </xf>
    <xf numFmtId="0" fontId="2" fillId="7" borderId="0" xfId="1" applyFill="1" applyBorder="1" applyAlignment="1" applyProtection="1">
      <alignment vertical="center"/>
    </xf>
    <xf numFmtId="0" fontId="8" fillId="8" borderId="1" xfId="0" applyFont="1" applyFill="1" applyBorder="1" applyAlignment="1">
      <alignment horizontal="center" vertical="center"/>
    </xf>
    <xf numFmtId="3" fontId="3" fillId="4" borderId="1" xfId="0" applyNumberFormat="1" applyFont="1" applyFill="1" applyBorder="1" applyAlignment="1">
      <alignment horizontal="center"/>
    </xf>
    <xf numFmtId="3" fontId="5" fillId="4" borderId="1" xfId="0" applyNumberFormat="1" applyFont="1" applyFill="1" applyBorder="1" applyAlignment="1">
      <alignment horizontal="center"/>
    </xf>
    <xf numFmtId="0" fontId="4" fillId="2" borderId="0" xfId="0" applyFont="1" applyFill="1" applyAlignment="1">
      <alignment horizontal="center" vertical="center"/>
    </xf>
    <xf numFmtId="0" fontId="19" fillId="0" borderId="1" xfId="0" applyFont="1" applyBorder="1" applyAlignment="1">
      <alignment vertical="center"/>
    </xf>
    <xf numFmtId="0" fontId="6" fillId="0" borderId="1" xfId="0" applyFont="1" applyBorder="1" applyAlignment="1">
      <alignment horizontal="left" vertical="center"/>
    </xf>
    <xf numFmtId="0" fontId="8" fillId="7" borderId="1" xfId="0" applyFont="1" applyFill="1" applyBorder="1" applyAlignment="1">
      <alignment horizontal="center" vertical="center" wrapText="1"/>
    </xf>
    <xf numFmtId="164" fontId="8" fillId="7" borderId="1" xfId="2" applyNumberFormat="1" applyFont="1" applyFill="1" applyBorder="1" applyAlignment="1">
      <alignment horizontal="center" vertical="center"/>
    </xf>
    <xf numFmtId="0" fontId="6" fillId="0" borderId="12" xfId="0" applyFont="1" applyBorder="1" applyAlignment="1">
      <alignment horizontal="center" vertical="center" wrapText="1"/>
    </xf>
    <xf numFmtId="3" fontId="5" fillId="0" borderId="1" xfId="0" applyNumberFormat="1" applyFont="1" applyBorder="1" applyAlignment="1">
      <alignment horizontal="center"/>
    </xf>
    <xf numFmtId="0" fontId="3" fillId="3" borderId="23" xfId="0" quotePrefix="1" applyFont="1" applyFill="1" applyBorder="1" applyAlignment="1">
      <alignment horizontal="justify" vertical="center"/>
    </xf>
    <xf numFmtId="0" fontId="3" fillId="3" borderId="24" xfId="0" quotePrefix="1" applyFont="1" applyFill="1" applyBorder="1" applyAlignment="1">
      <alignment horizontal="justify" vertical="center"/>
    </xf>
    <xf numFmtId="0" fontId="3" fillId="3" borderId="25" xfId="0" quotePrefix="1" applyFont="1" applyFill="1" applyBorder="1" applyAlignment="1">
      <alignment horizontal="justify" vertical="center"/>
    </xf>
    <xf numFmtId="0" fontId="3" fillId="3" borderId="26" xfId="0" quotePrefix="1" applyFont="1" applyFill="1" applyBorder="1" applyAlignment="1">
      <alignment horizontal="justify" vertical="center"/>
    </xf>
    <xf numFmtId="0" fontId="3" fillId="3" borderId="27" xfId="0" quotePrefix="1" applyFont="1" applyFill="1" applyBorder="1" applyAlignment="1">
      <alignment horizontal="justify" vertical="center"/>
    </xf>
    <xf numFmtId="0" fontId="3" fillId="3" borderId="28" xfId="0" quotePrefix="1" applyFont="1" applyFill="1" applyBorder="1" applyAlignment="1">
      <alignment horizontal="justify" vertical="center"/>
    </xf>
    <xf numFmtId="0" fontId="8" fillId="7" borderId="1" xfId="0" applyFont="1" applyFill="1" applyBorder="1" applyAlignment="1">
      <alignment horizontal="center" vertical="center"/>
    </xf>
    <xf numFmtId="0" fontId="18" fillId="7"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3" fillId="3" borderId="4"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18" fillId="7" borderId="0" xfId="0" applyFont="1" applyFill="1" applyBorder="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3" fillId="3" borderId="23" xfId="0" applyFont="1" applyFill="1" applyBorder="1" applyAlignment="1">
      <alignment horizontal="justify" vertical="center" wrapText="1"/>
    </xf>
    <xf numFmtId="0" fontId="3" fillId="3" borderId="24" xfId="0" applyFont="1" applyFill="1" applyBorder="1" applyAlignment="1">
      <alignment horizontal="justify" vertical="center" wrapText="1"/>
    </xf>
    <xf numFmtId="0" fontId="3" fillId="3" borderId="25" xfId="0" applyFont="1" applyFill="1" applyBorder="1" applyAlignment="1">
      <alignment horizontal="justify" vertical="center" wrapText="1"/>
    </xf>
    <xf numFmtId="0" fontId="3" fillId="3" borderId="26" xfId="0" applyFont="1" applyFill="1" applyBorder="1" applyAlignment="1">
      <alignment horizontal="justify" vertical="center" wrapText="1"/>
    </xf>
    <xf numFmtId="0" fontId="3" fillId="3" borderId="27" xfId="0" applyFont="1" applyFill="1" applyBorder="1" applyAlignment="1">
      <alignment horizontal="justify" vertical="center" wrapText="1"/>
    </xf>
    <xf numFmtId="0" fontId="3" fillId="3" borderId="28" xfId="0" applyFont="1" applyFill="1" applyBorder="1" applyAlignment="1">
      <alignment horizontal="justify" vertical="center" wrapText="1"/>
    </xf>
    <xf numFmtId="0" fontId="8" fillId="7" borderId="3"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29" xfId="0" applyFont="1" applyFill="1" applyBorder="1" applyAlignment="1">
      <alignment horizontal="center" vertical="center"/>
    </xf>
    <xf numFmtId="3" fontId="6" fillId="0" borderId="3" xfId="0" applyNumberFormat="1" applyFont="1" applyBorder="1" applyAlignment="1">
      <alignment horizontal="center" vertical="center"/>
    </xf>
    <xf numFmtId="3" fontId="6" fillId="0" borderId="2" xfId="0" applyNumberFormat="1" applyFont="1" applyBorder="1" applyAlignment="1">
      <alignment horizontal="center" vertical="center"/>
    </xf>
    <xf numFmtId="3" fontId="8" fillId="7" borderId="3" xfId="0" applyNumberFormat="1" applyFont="1" applyFill="1" applyBorder="1" applyAlignment="1">
      <alignment horizontal="center" vertical="center"/>
    </xf>
    <xf numFmtId="3" fontId="8" fillId="7" borderId="2" xfId="0" applyNumberFormat="1" applyFont="1" applyFill="1" applyBorder="1" applyAlignment="1">
      <alignment horizontal="center" vertical="center"/>
    </xf>
    <xf numFmtId="1" fontId="5" fillId="2" borderId="29"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1" fontId="8" fillId="7" borderId="29" xfId="0" applyNumberFormat="1" applyFont="1" applyFill="1" applyBorder="1" applyAlignment="1">
      <alignment horizontal="center" vertical="center"/>
    </xf>
    <xf numFmtId="1" fontId="8" fillId="7" borderId="2"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8" fillId="7" borderId="12"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30"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14" xfId="0" applyFont="1" applyFill="1" applyBorder="1" applyAlignment="1">
      <alignment horizontal="center" vertical="center"/>
    </xf>
  </cellXfs>
  <cellStyles count="4">
    <cellStyle name="Hipervínculo" xfId="1" builtinId="8"/>
    <cellStyle name="Moneda" xfId="2" builtin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BU-051'!A1"/><Relationship Id="rId3" Type="http://schemas.openxmlformats.org/officeDocument/2006/relationships/hyperlink" Target="#'BU-04'!A1"/><Relationship Id="rId7" Type="http://schemas.openxmlformats.org/officeDocument/2006/relationships/hyperlink" Target="#'BU-08'!A1"/><Relationship Id="rId2" Type="http://schemas.openxmlformats.org/officeDocument/2006/relationships/hyperlink" Target="#'BU-02'!A1"/><Relationship Id="rId1" Type="http://schemas.openxmlformats.org/officeDocument/2006/relationships/hyperlink" Target="#'BU-01'!A1"/><Relationship Id="rId6" Type="http://schemas.openxmlformats.org/officeDocument/2006/relationships/hyperlink" Target="#'BU-07'!A1"/><Relationship Id="rId5" Type="http://schemas.openxmlformats.org/officeDocument/2006/relationships/hyperlink" Target="#'BU-06'!A1"/><Relationship Id="rId4" Type="http://schemas.openxmlformats.org/officeDocument/2006/relationships/hyperlink" Target="#'BU-05'!A1"/><Relationship Id="rId9"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BU-07'!A1"/><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hyperlink" Target="#'BU-08'!A1"/></Relationships>
</file>

<file path=xl/drawings/_rels/drawing2.xml.rels><?xml version="1.0" encoding="UTF-8" standalone="yes"?>
<Relationships xmlns="http://schemas.openxmlformats.org/package/2006/relationships"><Relationship Id="rId3" Type="http://schemas.openxmlformats.org/officeDocument/2006/relationships/hyperlink" Target="#'BU-01'!A1"/><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hyperlink" Target="#'BU-02'!A1"/></Relationships>
</file>

<file path=xl/drawings/_rels/drawing3.xml.rels><?xml version="1.0" encoding="UTF-8" standalone="yes"?>
<Relationships xmlns="http://schemas.openxmlformats.org/package/2006/relationships"><Relationship Id="rId3" Type="http://schemas.openxmlformats.org/officeDocument/2006/relationships/hyperlink" Target="#'BU-01'!A1"/><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hyperlink" Target="#'BU-02'!A1"/></Relationships>
</file>

<file path=xl/drawings/_rels/drawing4.xml.rels><?xml version="1.0" encoding="UTF-8" standalone="yes"?>
<Relationships xmlns="http://schemas.openxmlformats.org/package/2006/relationships"><Relationship Id="rId3" Type="http://schemas.openxmlformats.org/officeDocument/2006/relationships/hyperlink" Target="#'BU-01'!A1"/><Relationship Id="rId2" Type="http://schemas.openxmlformats.org/officeDocument/2006/relationships/image" Target="../media/image2.png"/><Relationship Id="rId1" Type="http://schemas.openxmlformats.org/officeDocument/2006/relationships/hyperlink" Target="#Contenido!A1"/><Relationship Id="rId5" Type="http://schemas.openxmlformats.org/officeDocument/2006/relationships/hyperlink" Target="#'BU-03'!A1"/><Relationship Id="rId4" Type="http://schemas.openxmlformats.org/officeDocument/2006/relationships/hyperlink" Target="#'BU-02'!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hyperlink" Target="#'BU-05'!A1"/><Relationship Id="rId2" Type="http://schemas.openxmlformats.org/officeDocument/2006/relationships/image" Target="../media/image2.png"/><Relationship Id="rId1" Type="http://schemas.openxmlformats.org/officeDocument/2006/relationships/hyperlink" Target="#Contenido!A1"/><Relationship Id="rId5" Type="http://schemas.openxmlformats.org/officeDocument/2006/relationships/hyperlink" Target="#'BU-06'!A1"/><Relationship Id="rId4" Type="http://schemas.openxmlformats.org/officeDocument/2006/relationships/hyperlink" Target="#'BU-051'!A1"/></Relationships>
</file>

<file path=xl/drawings/_rels/drawing7.xml.rels><?xml version="1.0" encoding="UTF-8" standalone="yes"?>
<Relationships xmlns="http://schemas.openxmlformats.org/package/2006/relationships"><Relationship Id="rId3" Type="http://schemas.openxmlformats.org/officeDocument/2006/relationships/hyperlink" Target="#'BU-05'!A1"/><Relationship Id="rId2" Type="http://schemas.openxmlformats.org/officeDocument/2006/relationships/hyperlink" Target="#Contenido!A1"/><Relationship Id="rId1" Type="http://schemas.openxmlformats.org/officeDocument/2006/relationships/image" Target="../media/image2.png"/><Relationship Id="rId5" Type="http://schemas.openxmlformats.org/officeDocument/2006/relationships/hyperlink" Target="#'BU-06'!A1"/><Relationship Id="rId4" Type="http://schemas.openxmlformats.org/officeDocument/2006/relationships/hyperlink" Target="#'BU-051'!A1"/></Relationships>
</file>

<file path=xl/drawings/_rels/drawing8.xml.rels><?xml version="1.0" encoding="UTF-8" standalone="yes"?>
<Relationships xmlns="http://schemas.openxmlformats.org/package/2006/relationships"><Relationship Id="rId3" Type="http://schemas.openxmlformats.org/officeDocument/2006/relationships/hyperlink" Target="#'BU-05'!A1"/><Relationship Id="rId2" Type="http://schemas.openxmlformats.org/officeDocument/2006/relationships/image" Target="../media/image2.png"/><Relationship Id="rId1" Type="http://schemas.openxmlformats.org/officeDocument/2006/relationships/hyperlink" Target="#Contenido!A1"/><Relationship Id="rId5" Type="http://schemas.openxmlformats.org/officeDocument/2006/relationships/hyperlink" Target="#'BU-06'!A1"/><Relationship Id="rId4" Type="http://schemas.openxmlformats.org/officeDocument/2006/relationships/hyperlink" Target="#'BU-051'!A1"/></Relationships>
</file>

<file path=xl/drawings/_rels/drawing9.xml.rels><?xml version="1.0" encoding="UTF-8" standalone="yes"?>
<Relationships xmlns="http://schemas.openxmlformats.org/package/2006/relationships"><Relationship Id="rId3" Type="http://schemas.openxmlformats.org/officeDocument/2006/relationships/hyperlink" Target="#'BU-07'!A1"/><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hyperlink" Target="#'BU-08'!A1"/></Relationships>
</file>

<file path=xl/drawings/drawing1.xml><?xml version="1.0" encoding="utf-8"?>
<xdr:wsDr xmlns:xdr="http://schemas.openxmlformats.org/drawingml/2006/spreadsheetDrawing" xmlns:a="http://schemas.openxmlformats.org/drawingml/2006/main">
  <xdr:twoCellAnchor editAs="absolute">
    <xdr:from>
      <xdr:col>1</xdr:col>
      <xdr:colOff>1571625</xdr:colOff>
      <xdr:row>12</xdr:row>
      <xdr:rowOff>123824</xdr:rowOff>
    </xdr:from>
    <xdr:to>
      <xdr:col>3</xdr:col>
      <xdr:colOff>103425</xdr:colOff>
      <xdr:row>19</xdr:row>
      <xdr:rowOff>142349</xdr:rowOff>
    </xdr:to>
    <xdr:sp macro="" textlink="">
      <xdr:nvSpPr>
        <xdr:cNvPr id="4" name="3 Rectángulo redondeado"/>
        <xdr:cNvSpPr/>
      </xdr:nvSpPr>
      <xdr:spPr>
        <a:xfrm>
          <a:off x="1628775" y="2105024"/>
          <a:ext cx="6228000" cy="1152000"/>
        </a:xfrm>
        <a:prstGeom prst="round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editAs="absolute">
    <xdr:from>
      <xdr:col>2</xdr:col>
      <xdr:colOff>876300</xdr:colOff>
      <xdr:row>11</xdr:row>
      <xdr:rowOff>104775</xdr:rowOff>
    </xdr:from>
    <xdr:to>
      <xdr:col>2</xdr:col>
      <xdr:colOff>5196300</xdr:colOff>
      <xdr:row>13</xdr:row>
      <xdr:rowOff>68925</xdr:rowOff>
    </xdr:to>
    <xdr:sp macro="" textlink="">
      <xdr:nvSpPr>
        <xdr:cNvPr id="5" name="4 Rectángulo redondeado"/>
        <xdr:cNvSpPr/>
      </xdr:nvSpPr>
      <xdr:spPr>
        <a:xfrm>
          <a:off x="2581275" y="1924050"/>
          <a:ext cx="4320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Área</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 Salud</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absolute">
    <xdr:from>
      <xdr:col>1</xdr:col>
      <xdr:colOff>1562100</xdr:colOff>
      <xdr:row>14</xdr:row>
      <xdr:rowOff>143414</xdr:rowOff>
    </xdr:from>
    <xdr:to>
      <xdr:col>2</xdr:col>
      <xdr:colOff>4172877</xdr:colOff>
      <xdr:row>16</xdr:row>
      <xdr:rowOff>99769</xdr:rowOff>
    </xdr:to>
    <xdr:sp macro="" textlink="">
      <xdr:nvSpPr>
        <xdr:cNvPr id="6" name="5 Rectángulo">
          <a:hlinkClick xmlns:r="http://schemas.openxmlformats.org/officeDocument/2006/relationships" r:id="rId1"/>
        </xdr:cNvPr>
        <xdr:cNvSpPr/>
      </xdr:nvSpPr>
      <xdr:spPr>
        <a:xfrm>
          <a:off x="1619250" y="2448464"/>
          <a:ext cx="4258602"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CONSULTAS ATENDIDAS POR</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PROGRAMA Y TIPO DE USUARIO</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1562100</xdr:colOff>
      <xdr:row>16</xdr:row>
      <xdr:rowOff>152669</xdr:rowOff>
    </xdr:from>
    <xdr:to>
      <xdr:col>2</xdr:col>
      <xdr:colOff>2463371</xdr:colOff>
      <xdr:row>18</xdr:row>
      <xdr:rowOff>109024</xdr:rowOff>
    </xdr:to>
    <xdr:sp macro="" textlink="">
      <xdr:nvSpPr>
        <xdr:cNvPr id="7" name="6 Rectángulo">
          <a:hlinkClick xmlns:r="http://schemas.openxmlformats.org/officeDocument/2006/relationships" r:id="rId2"/>
        </xdr:cNvPr>
        <xdr:cNvSpPr/>
      </xdr:nvSpPr>
      <xdr:spPr>
        <a:xfrm>
          <a:off x="1619250" y="2781569"/>
          <a:ext cx="2549096"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CONSULTAS POR</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TIPO DE USUARIO</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1571625</xdr:colOff>
      <xdr:row>23</xdr:row>
      <xdr:rowOff>95249</xdr:rowOff>
    </xdr:from>
    <xdr:to>
      <xdr:col>3</xdr:col>
      <xdr:colOff>103425</xdr:colOff>
      <xdr:row>28</xdr:row>
      <xdr:rowOff>149624</xdr:rowOff>
    </xdr:to>
    <xdr:sp macro="" textlink="">
      <xdr:nvSpPr>
        <xdr:cNvPr id="9" name="8 Rectángulo redondeado"/>
        <xdr:cNvSpPr/>
      </xdr:nvSpPr>
      <xdr:spPr>
        <a:xfrm>
          <a:off x="1628775" y="3857624"/>
          <a:ext cx="6228000" cy="864000"/>
        </a:xfrm>
        <a:prstGeom prst="round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editAs="absolute">
    <xdr:from>
      <xdr:col>2</xdr:col>
      <xdr:colOff>876299</xdr:colOff>
      <xdr:row>22</xdr:row>
      <xdr:rowOff>76200</xdr:rowOff>
    </xdr:from>
    <xdr:to>
      <xdr:col>2</xdr:col>
      <xdr:colOff>5196299</xdr:colOff>
      <xdr:row>24</xdr:row>
      <xdr:rowOff>40350</xdr:rowOff>
    </xdr:to>
    <xdr:sp macro="" textlink="">
      <xdr:nvSpPr>
        <xdr:cNvPr id="10" name="9 Rectángulo redondeado"/>
        <xdr:cNvSpPr/>
      </xdr:nvSpPr>
      <xdr:spPr>
        <a:xfrm>
          <a:off x="2581274" y="3676650"/>
          <a:ext cx="4320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Área</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 Formación Integral y Cultural</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absolute">
    <xdr:from>
      <xdr:col>1</xdr:col>
      <xdr:colOff>1562100</xdr:colOff>
      <xdr:row>25</xdr:row>
      <xdr:rowOff>133350</xdr:rowOff>
    </xdr:from>
    <xdr:to>
      <xdr:col>2</xdr:col>
      <xdr:colOff>5155838</xdr:colOff>
      <xdr:row>27</xdr:row>
      <xdr:rowOff>89705</xdr:rowOff>
    </xdr:to>
    <xdr:sp macro="" textlink="">
      <xdr:nvSpPr>
        <xdr:cNvPr id="11" name="10 Rectángulo">
          <a:hlinkClick xmlns:r="http://schemas.openxmlformats.org/officeDocument/2006/relationships" r:id="rId3"/>
        </xdr:cNvPr>
        <xdr:cNvSpPr/>
      </xdr:nvSpPr>
      <xdr:spPr>
        <a:xfrm>
          <a:off x="1619250" y="4219575"/>
          <a:ext cx="5241563"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PARTICIPACIONES EN PROGRAMAS CULTURALES Y</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FORMACIÓN INTEGRAL</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1571625</xdr:colOff>
      <xdr:row>32</xdr:row>
      <xdr:rowOff>95249</xdr:rowOff>
    </xdr:from>
    <xdr:to>
      <xdr:col>3</xdr:col>
      <xdr:colOff>103425</xdr:colOff>
      <xdr:row>44</xdr:row>
      <xdr:rowOff>96149</xdr:rowOff>
    </xdr:to>
    <xdr:sp macro="" textlink="">
      <xdr:nvSpPr>
        <xdr:cNvPr id="12" name="11 Rectángulo redondeado"/>
        <xdr:cNvSpPr/>
      </xdr:nvSpPr>
      <xdr:spPr>
        <a:xfrm>
          <a:off x="1628775" y="5314949"/>
          <a:ext cx="6228000" cy="1944000"/>
        </a:xfrm>
        <a:prstGeom prst="round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editAs="absolute">
    <xdr:from>
      <xdr:col>2</xdr:col>
      <xdr:colOff>876299</xdr:colOff>
      <xdr:row>31</xdr:row>
      <xdr:rowOff>76200</xdr:rowOff>
    </xdr:from>
    <xdr:to>
      <xdr:col>2</xdr:col>
      <xdr:colOff>5196299</xdr:colOff>
      <xdr:row>33</xdr:row>
      <xdr:rowOff>40350</xdr:rowOff>
    </xdr:to>
    <xdr:sp macro="" textlink="">
      <xdr:nvSpPr>
        <xdr:cNvPr id="13" name="12 Rectángulo redondeado"/>
        <xdr:cNvSpPr/>
      </xdr:nvSpPr>
      <xdr:spPr>
        <a:xfrm>
          <a:off x="2581274" y="5133975"/>
          <a:ext cx="4320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Área</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 Promoción Social y Apoyo Socioeconómico</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absolute">
    <xdr:from>
      <xdr:col>1</xdr:col>
      <xdr:colOff>1562100</xdr:colOff>
      <xdr:row>34</xdr:row>
      <xdr:rowOff>57149</xdr:rowOff>
    </xdr:from>
    <xdr:to>
      <xdr:col>2</xdr:col>
      <xdr:colOff>5746275</xdr:colOff>
      <xdr:row>37</xdr:row>
      <xdr:rowOff>39451</xdr:rowOff>
    </xdr:to>
    <xdr:sp macro="" textlink="">
      <xdr:nvSpPr>
        <xdr:cNvPr id="14" name="13 Rectángulo">
          <a:hlinkClick xmlns:r="http://schemas.openxmlformats.org/officeDocument/2006/relationships" r:id="rId4"/>
        </xdr:cNvPr>
        <xdr:cNvSpPr/>
      </xdr:nvSpPr>
      <xdr:spPr>
        <a:xfrm>
          <a:off x="1619250" y="5600699"/>
          <a:ext cx="5832000" cy="468077"/>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APOYO SOCIOECONÓMICO</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 ESTUDIANTES DE PREGRADO POR PROGRAMA, NÚMERO</a:t>
          </a:r>
        </a:p>
        <a:p>
          <a:pPr algn="l"/>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DE BENEFICIADOS Y MONTO</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1562099</xdr:colOff>
      <xdr:row>40</xdr:row>
      <xdr:rowOff>142875</xdr:rowOff>
    </xdr:from>
    <xdr:to>
      <xdr:col>2</xdr:col>
      <xdr:colOff>5778123</xdr:colOff>
      <xdr:row>43</xdr:row>
      <xdr:rowOff>125177</xdr:rowOff>
    </xdr:to>
    <xdr:sp macro="" textlink="">
      <xdr:nvSpPr>
        <xdr:cNvPr id="15" name="14 Rectángulo">
          <a:hlinkClick xmlns:r="http://schemas.openxmlformats.org/officeDocument/2006/relationships" r:id="rId5"/>
        </xdr:cNvPr>
        <xdr:cNvSpPr/>
      </xdr:nvSpPr>
      <xdr:spPr>
        <a:xfrm>
          <a:off x="1619249" y="6657975"/>
          <a:ext cx="5863849" cy="468077"/>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CANTIDAD</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ESTUDIANTES BENEFICIADOS SEGÚN TIPO DE APOYO SOCIOECONÓMICO</a:t>
          </a:r>
        </a:p>
        <a:p>
          <a:pPr algn="l"/>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(2005-2012)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1571625</xdr:colOff>
      <xdr:row>48</xdr:row>
      <xdr:rowOff>57149</xdr:rowOff>
    </xdr:from>
    <xdr:to>
      <xdr:col>3</xdr:col>
      <xdr:colOff>103425</xdr:colOff>
      <xdr:row>55</xdr:row>
      <xdr:rowOff>75674</xdr:rowOff>
    </xdr:to>
    <xdr:sp macro="" textlink="">
      <xdr:nvSpPr>
        <xdr:cNvPr id="16" name="15 Rectángulo redondeado"/>
        <xdr:cNvSpPr/>
      </xdr:nvSpPr>
      <xdr:spPr>
        <a:xfrm>
          <a:off x="1628775" y="7867649"/>
          <a:ext cx="6228000" cy="1152000"/>
        </a:xfrm>
        <a:prstGeom prst="round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editAs="absolute">
    <xdr:from>
      <xdr:col>2</xdr:col>
      <xdr:colOff>876299</xdr:colOff>
      <xdr:row>47</xdr:row>
      <xdr:rowOff>38100</xdr:rowOff>
    </xdr:from>
    <xdr:to>
      <xdr:col>2</xdr:col>
      <xdr:colOff>5196299</xdr:colOff>
      <xdr:row>49</xdr:row>
      <xdr:rowOff>2250</xdr:rowOff>
    </xdr:to>
    <xdr:sp macro="" textlink="">
      <xdr:nvSpPr>
        <xdr:cNvPr id="17" name="16 Rectángulo redondeado"/>
        <xdr:cNvSpPr/>
      </xdr:nvSpPr>
      <xdr:spPr>
        <a:xfrm>
          <a:off x="2581274" y="7686675"/>
          <a:ext cx="4320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Área</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 Deporte y Recreación</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absolute">
    <xdr:from>
      <xdr:col>1</xdr:col>
      <xdr:colOff>1562100</xdr:colOff>
      <xdr:row>50</xdr:row>
      <xdr:rowOff>76200</xdr:rowOff>
    </xdr:from>
    <xdr:to>
      <xdr:col>2</xdr:col>
      <xdr:colOff>5089666</xdr:colOff>
      <xdr:row>52</xdr:row>
      <xdr:rowOff>32555</xdr:rowOff>
    </xdr:to>
    <xdr:sp macro="" textlink="">
      <xdr:nvSpPr>
        <xdr:cNvPr id="18" name="17 Rectángulo">
          <a:hlinkClick xmlns:r="http://schemas.openxmlformats.org/officeDocument/2006/relationships" r:id="rId6"/>
        </xdr:cNvPr>
        <xdr:cNvSpPr/>
      </xdr:nvSpPr>
      <xdr:spPr>
        <a:xfrm>
          <a:off x="1619250" y="8210550"/>
          <a:ext cx="5175391"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PARTICIPACIONES</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EN ACTIVIDADES DEPORTIVAS SEGÚN TIPO DE USUARIO</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1562100</xdr:colOff>
      <xdr:row>52</xdr:row>
      <xdr:rowOff>104775</xdr:rowOff>
    </xdr:from>
    <xdr:to>
      <xdr:col>2</xdr:col>
      <xdr:colOff>5344351</xdr:colOff>
      <xdr:row>54</xdr:row>
      <xdr:rowOff>61130</xdr:rowOff>
    </xdr:to>
    <xdr:sp macro="" textlink="">
      <xdr:nvSpPr>
        <xdr:cNvPr id="19" name="18 Rectángulo">
          <a:hlinkClick xmlns:r="http://schemas.openxmlformats.org/officeDocument/2006/relationships" r:id="rId7"/>
        </xdr:cNvPr>
        <xdr:cNvSpPr/>
      </xdr:nvSpPr>
      <xdr:spPr>
        <a:xfrm>
          <a:off x="1619250" y="8562975"/>
          <a:ext cx="5430076"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PARTICIPACIONES EN ACTIVIDADES DEPORTIVAS SEGÚN TIPO DE PROGRAMA</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1562100</xdr:colOff>
      <xdr:row>37</xdr:row>
      <xdr:rowOff>100012</xdr:rowOff>
    </xdr:from>
    <xdr:to>
      <xdr:col>2</xdr:col>
      <xdr:colOff>5746275</xdr:colOff>
      <xdr:row>40</xdr:row>
      <xdr:rowOff>82314</xdr:rowOff>
    </xdr:to>
    <xdr:sp macro="" textlink="">
      <xdr:nvSpPr>
        <xdr:cNvPr id="24" name="23 Rectángulo">
          <a:hlinkClick xmlns:r="http://schemas.openxmlformats.org/officeDocument/2006/relationships" r:id="rId8"/>
        </xdr:cNvPr>
        <xdr:cNvSpPr/>
      </xdr:nvSpPr>
      <xdr:spPr>
        <a:xfrm>
          <a:off x="1619250" y="6129337"/>
          <a:ext cx="5832000" cy="468077"/>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APOYO SOCIOECONÓMICO</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 ESTUDIANTES DE POSGRADO POR PROGRAMA, NÚMERO</a:t>
          </a:r>
        </a:p>
        <a:p>
          <a:pPr algn="l"/>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DE BENEFICIADOS Y MONTO</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2</xdr:col>
      <xdr:colOff>3199986</xdr:colOff>
      <xdr:row>6</xdr:row>
      <xdr:rowOff>73496</xdr:rowOff>
    </xdr:from>
    <xdr:to>
      <xdr:col>3</xdr:col>
      <xdr:colOff>1644251</xdr:colOff>
      <xdr:row>8</xdr:row>
      <xdr:rowOff>155078</xdr:rowOff>
    </xdr:to>
    <xdr:sp macro="" textlink="">
      <xdr:nvSpPr>
        <xdr:cNvPr id="25" name="24 Rectángulo"/>
        <xdr:cNvSpPr/>
      </xdr:nvSpPr>
      <xdr:spPr>
        <a:xfrm>
          <a:off x="4904961" y="1064096"/>
          <a:ext cx="4492640" cy="405432"/>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r"/>
          <a:r>
            <a:rPr lang="es-ES" sz="2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CAPÍTULO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6. BIENESTAR UNIVERSITARIO</a:t>
          </a:r>
          <a:endParaRPr lang="es-ES" sz="2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twoCellAnchor>
  <xdr:twoCellAnchor editAs="absolute">
    <xdr:from>
      <xdr:col>2</xdr:col>
      <xdr:colOff>3094857</xdr:colOff>
      <xdr:row>0</xdr:row>
      <xdr:rowOff>152400</xdr:rowOff>
    </xdr:from>
    <xdr:to>
      <xdr:col>3</xdr:col>
      <xdr:colOff>1634726</xdr:colOff>
      <xdr:row>3</xdr:row>
      <xdr:rowOff>161899</xdr:rowOff>
    </xdr:to>
    <xdr:sp macro="" textlink="">
      <xdr:nvSpPr>
        <xdr:cNvPr id="26" name="25 Rectángulo"/>
        <xdr:cNvSpPr/>
      </xdr:nvSpPr>
      <xdr:spPr>
        <a:xfrm>
          <a:off x="4799832" y="152400"/>
          <a:ext cx="4588244" cy="514324"/>
        </a:xfrm>
        <a:prstGeom prst="rect">
          <a:avLst/>
        </a:prstGeom>
        <a:noFill/>
      </xdr:spPr>
      <xdr:txBody>
        <a:bodyPr wrap="non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r"/>
          <a:r>
            <a:rPr lang="es-ES" sz="3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BOLETÍN ESTADÍSTICO 2012</a:t>
          </a:r>
        </a:p>
      </xdr:txBody>
    </xdr:sp>
    <xdr:clientData/>
  </xdr:twoCellAnchor>
  <xdr:twoCellAnchor editAs="absolute">
    <xdr:from>
      <xdr:col>1</xdr:col>
      <xdr:colOff>19050</xdr:colOff>
      <xdr:row>1</xdr:row>
      <xdr:rowOff>19055</xdr:rowOff>
    </xdr:from>
    <xdr:to>
      <xdr:col>2</xdr:col>
      <xdr:colOff>1929060</xdr:colOff>
      <xdr:row>8</xdr:row>
      <xdr:rowOff>152031</xdr:rowOff>
    </xdr:to>
    <xdr:pic>
      <xdr:nvPicPr>
        <xdr:cNvPr id="27" name="26 Imagen"/>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76200" y="190505"/>
          <a:ext cx="3557835" cy="1275976"/>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85725</xdr:colOff>
      <xdr:row>5</xdr:row>
      <xdr:rowOff>95248</xdr:rowOff>
    </xdr:from>
    <xdr:to>
      <xdr:col>0</xdr:col>
      <xdr:colOff>1633725</xdr:colOff>
      <xdr:row>9</xdr:row>
      <xdr:rowOff>23548</xdr:rowOff>
    </xdr:to>
    <xdr:sp macro="" textlink="">
      <xdr:nvSpPr>
        <xdr:cNvPr id="8" name="7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9" name="8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twoCellAnchor editAs="absolute">
    <xdr:from>
      <xdr:col>0</xdr:col>
      <xdr:colOff>85725</xdr:colOff>
      <xdr:row>9</xdr:row>
      <xdr:rowOff>122236</xdr:rowOff>
    </xdr:from>
    <xdr:to>
      <xdr:col>0</xdr:col>
      <xdr:colOff>1633725</xdr:colOff>
      <xdr:row>14</xdr:row>
      <xdr:rowOff>32611</xdr:rowOff>
    </xdr:to>
    <xdr:sp macro="" textlink="">
      <xdr:nvSpPr>
        <xdr:cNvPr id="10" name="9 Rectángulo redondeado">
          <a:hlinkClick xmlns:r="http://schemas.openxmlformats.org/officeDocument/2006/relationships" r:id="rId3"/>
        </xdr:cNvPr>
        <xdr:cNvSpPr/>
      </xdr:nvSpPr>
      <xdr:spPr>
        <a:xfrm>
          <a:off x="85725" y="1789111"/>
          <a:ext cx="1548000" cy="720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Participaciones en deporte recreativo por usuario</a:t>
          </a:r>
        </a:p>
      </xdr:txBody>
    </xdr:sp>
    <xdr:clientData/>
  </xdr:twoCellAnchor>
  <xdr:twoCellAnchor editAs="absolute">
    <xdr:from>
      <xdr:col>0</xdr:col>
      <xdr:colOff>85725</xdr:colOff>
      <xdr:row>14</xdr:row>
      <xdr:rowOff>130174</xdr:rowOff>
    </xdr:from>
    <xdr:to>
      <xdr:col>0</xdr:col>
      <xdr:colOff>1633725</xdr:colOff>
      <xdr:row>20</xdr:row>
      <xdr:rowOff>94624</xdr:rowOff>
    </xdr:to>
    <xdr:sp macro="" textlink="">
      <xdr:nvSpPr>
        <xdr:cNvPr id="11" name="10 Rectángulo redondeado">
          <a:hlinkClick xmlns:r="http://schemas.openxmlformats.org/officeDocument/2006/relationships" r:id="rId4"/>
        </xdr:cNvPr>
        <xdr:cNvSpPr/>
      </xdr:nvSpPr>
      <xdr:spPr>
        <a:xfrm>
          <a:off x="85725" y="2606674"/>
          <a:ext cx="1548000" cy="9360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cap="none" spc="0">
              <a:ln>
                <a:noFill/>
              </a:ln>
              <a:solidFill>
                <a:schemeClr val="tx1"/>
              </a:solidFill>
              <a:effectLst/>
            </a:rPr>
            <a:t>Participaciones en programas</a:t>
          </a:r>
          <a:r>
            <a:rPr lang="es-CO" sz="1200" b="1" cap="none" spc="0" baseline="0">
              <a:ln>
                <a:noFill/>
              </a:ln>
              <a:solidFill>
                <a:schemeClr val="tx1"/>
              </a:solidFill>
              <a:effectLst/>
            </a:rPr>
            <a:t> de formación deportiva</a:t>
          </a:r>
          <a:endParaRPr lang="es-CO" sz="1200" b="1" cap="none" spc="0">
            <a:ln>
              <a:noFill/>
            </a:ln>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85725</xdr:colOff>
      <xdr:row>5</xdr:row>
      <xdr:rowOff>57148</xdr:rowOff>
    </xdr:from>
    <xdr:to>
      <xdr:col>0</xdr:col>
      <xdr:colOff>1633725</xdr:colOff>
      <xdr:row>8</xdr:row>
      <xdr:rowOff>147373</xdr:rowOff>
    </xdr:to>
    <xdr:sp macro="" textlink="">
      <xdr:nvSpPr>
        <xdr:cNvPr id="7" name="6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8" name="7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twoCellAnchor editAs="absolute">
    <xdr:from>
      <xdr:col>0</xdr:col>
      <xdr:colOff>85725</xdr:colOff>
      <xdr:row>9</xdr:row>
      <xdr:rowOff>84136</xdr:rowOff>
    </xdr:from>
    <xdr:to>
      <xdr:col>0</xdr:col>
      <xdr:colOff>1633725</xdr:colOff>
      <xdr:row>13</xdr:row>
      <xdr:rowOff>12436</xdr:rowOff>
    </xdr:to>
    <xdr:sp macro="" textlink="">
      <xdr:nvSpPr>
        <xdr:cNvPr id="10" name="9 Rectángulo redondeado">
          <a:hlinkClick xmlns:r="http://schemas.openxmlformats.org/officeDocument/2006/relationships" r:id="rId3"/>
        </xdr:cNvPr>
        <xdr:cNvSpPr/>
      </xdr:nvSpPr>
      <xdr:spPr>
        <a:xfrm>
          <a:off x="85725" y="1789111"/>
          <a:ext cx="1548000" cy="5760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cap="none" spc="0">
              <a:ln>
                <a:noFill/>
              </a:ln>
              <a:solidFill>
                <a:schemeClr val="tx1"/>
              </a:solidFill>
              <a:effectLst/>
            </a:rPr>
            <a:t>Consultas atendidas por programa salud</a:t>
          </a:r>
        </a:p>
      </xdr:txBody>
    </xdr:sp>
    <xdr:clientData/>
  </xdr:twoCellAnchor>
  <xdr:twoCellAnchor editAs="absolute">
    <xdr:from>
      <xdr:col>0</xdr:col>
      <xdr:colOff>85725</xdr:colOff>
      <xdr:row>13</xdr:row>
      <xdr:rowOff>111124</xdr:rowOff>
    </xdr:from>
    <xdr:to>
      <xdr:col>0</xdr:col>
      <xdr:colOff>1633725</xdr:colOff>
      <xdr:row>17</xdr:row>
      <xdr:rowOff>39424</xdr:rowOff>
    </xdr:to>
    <xdr:sp macro="" textlink="">
      <xdr:nvSpPr>
        <xdr:cNvPr id="11" name="10 Rectángulo redondeado">
          <a:hlinkClick xmlns:r="http://schemas.openxmlformats.org/officeDocument/2006/relationships" r:id="rId4"/>
        </xdr:cNvPr>
        <xdr:cNvSpPr/>
      </xdr:nvSpPr>
      <xdr:spPr>
        <a:xfrm>
          <a:off x="85725" y="2463799"/>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Consultas</a:t>
          </a:r>
          <a:r>
            <a:rPr lang="es-CO" sz="1200" b="1" cap="none" spc="0" baseline="0">
              <a:ln>
                <a:noFill/>
              </a:ln>
              <a:solidFill>
                <a:schemeClr val="tx1"/>
              </a:solidFill>
              <a:effectLst/>
            </a:rPr>
            <a:t> según tipo de usuario</a:t>
          </a:r>
          <a:endParaRPr lang="es-CO" sz="1200" b="1" cap="none" spc="0">
            <a:ln>
              <a:noFill/>
            </a:ln>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85725</xdr:colOff>
      <xdr:row>5</xdr:row>
      <xdr:rowOff>95248</xdr:rowOff>
    </xdr:from>
    <xdr:to>
      <xdr:col>0</xdr:col>
      <xdr:colOff>1633725</xdr:colOff>
      <xdr:row>9</xdr:row>
      <xdr:rowOff>23548</xdr:rowOff>
    </xdr:to>
    <xdr:sp macro="" textlink="">
      <xdr:nvSpPr>
        <xdr:cNvPr id="9" name="8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10" name="9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twoCellAnchor editAs="absolute">
    <xdr:from>
      <xdr:col>0</xdr:col>
      <xdr:colOff>85725</xdr:colOff>
      <xdr:row>9</xdr:row>
      <xdr:rowOff>122236</xdr:rowOff>
    </xdr:from>
    <xdr:to>
      <xdr:col>0</xdr:col>
      <xdr:colOff>1633725</xdr:colOff>
      <xdr:row>13</xdr:row>
      <xdr:rowOff>50536</xdr:rowOff>
    </xdr:to>
    <xdr:sp macro="" textlink="">
      <xdr:nvSpPr>
        <xdr:cNvPr id="11" name="10 Rectángulo redondeado">
          <a:hlinkClick xmlns:r="http://schemas.openxmlformats.org/officeDocument/2006/relationships" r:id="rId3"/>
        </xdr:cNvPr>
        <xdr:cNvSpPr/>
      </xdr:nvSpPr>
      <xdr:spPr>
        <a:xfrm>
          <a:off x="85725" y="1789111"/>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Consultas atendidas por programa salud</a:t>
          </a:r>
        </a:p>
      </xdr:txBody>
    </xdr:sp>
    <xdr:clientData/>
  </xdr:twoCellAnchor>
  <xdr:twoCellAnchor editAs="absolute">
    <xdr:from>
      <xdr:col>0</xdr:col>
      <xdr:colOff>85725</xdr:colOff>
      <xdr:row>13</xdr:row>
      <xdr:rowOff>149224</xdr:rowOff>
    </xdr:from>
    <xdr:to>
      <xdr:col>0</xdr:col>
      <xdr:colOff>1633725</xdr:colOff>
      <xdr:row>17</xdr:row>
      <xdr:rowOff>77524</xdr:rowOff>
    </xdr:to>
    <xdr:sp macro="" textlink="">
      <xdr:nvSpPr>
        <xdr:cNvPr id="12" name="11 Rectángulo redondeado">
          <a:hlinkClick xmlns:r="http://schemas.openxmlformats.org/officeDocument/2006/relationships" r:id="rId4"/>
        </xdr:cNvPr>
        <xdr:cNvSpPr/>
      </xdr:nvSpPr>
      <xdr:spPr>
        <a:xfrm>
          <a:off x="85725" y="2463799"/>
          <a:ext cx="1548000" cy="5760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cap="none" spc="0">
              <a:ln>
                <a:noFill/>
              </a:ln>
              <a:solidFill>
                <a:schemeClr val="tx1"/>
              </a:solidFill>
              <a:effectLst/>
            </a:rPr>
            <a:t>Consultas</a:t>
          </a:r>
          <a:r>
            <a:rPr lang="es-CO" sz="1200" b="1" cap="none" spc="0" baseline="0">
              <a:ln>
                <a:noFill/>
              </a:ln>
              <a:solidFill>
                <a:schemeClr val="tx1"/>
              </a:solidFill>
              <a:effectLst/>
            </a:rPr>
            <a:t> según tipo de usuario</a:t>
          </a:r>
          <a:endParaRPr lang="es-CO" sz="1200" b="1" cap="none" spc="0">
            <a:ln>
              <a:noFill/>
            </a:ln>
            <a:solidFill>
              <a:schemeClr val="tx1"/>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9</xdr:row>
      <xdr:rowOff>61648</xdr:rowOff>
    </xdr:to>
    <xdr:sp macro="" textlink="">
      <xdr:nvSpPr>
        <xdr:cNvPr id="9" name="8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10" name="9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twoCellAnchor editAs="absolute">
    <xdr:from>
      <xdr:col>0</xdr:col>
      <xdr:colOff>85725</xdr:colOff>
      <xdr:row>9</xdr:row>
      <xdr:rowOff>160336</xdr:rowOff>
    </xdr:from>
    <xdr:to>
      <xdr:col>0</xdr:col>
      <xdr:colOff>1633725</xdr:colOff>
      <xdr:row>13</xdr:row>
      <xdr:rowOff>88636</xdr:rowOff>
    </xdr:to>
    <xdr:sp macro="" textlink="">
      <xdr:nvSpPr>
        <xdr:cNvPr id="11" name="10 Rectángulo redondeado">
          <a:hlinkClick xmlns:r="http://schemas.openxmlformats.org/officeDocument/2006/relationships" r:id="rId3"/>
        </xdr:cNvPr>
        <xdr:cNvSpPr/>
      </xdr:nvSpPr>
      <xdr:spPr>
        <a:xfrm>
          <a:off x="85725" y="1789111"/>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Consultas atendidas por programa salud</a:t>
          </a:r>
        </a:p>
      </xdr:txBody>
    </xdr:sp>
    <xdr:clientData/>
  </xdr:twoCellAnchor>
  <xdr:twoCellAnchor editAs="absolute">
    <xdr:from>
      <xdr:col>0</xdr:col>
      <xdr:colOff>85725</xdr:colOff>
      <xdr:row>14</xdr:row>
      <xdr:rowOff>25399</xdr:rowOff>
    </xdr:from>
    <xdr:to>
      <xdr:col>0</xdr:col>
      <xdr:colOff>1633725</xdr:colOff>
      <xdr:row>17</xdr:row>
      <xdr:rowOff>115624</xdr:rowOff>
    </xdr:to>
    <xdr:sp macro="" textlink="">
      <xdr:nvSpPr>
        <xdr:cNvPr id="12" name="11 Rectángulo redondeado">
          <a:hlinkClick xmlns:r="http://schemas.openxmlformats.org/officeDocument/2006/relationships" r:id="rId4"/>
        </xdr:cNvPr>
        <xdr:cNvSpPr/>
      </xdr:nvSpPr>
      <xdr:spPr>
        <a:xfrm>
          <a:off x="85725" y="2463799"/>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Consultas</a:t>
          </a:r>
          <a:r>
            <a:rPr lang="es-CO" sz="1200" b="1" cap="none" spc="0" baseline="0">
              <a:ln>
                <a:noFill/>
              </a:ln>
              <a:solidFill>
                <a:schemeClr val="tx1"/>
              </a:solidFill>
              <a:effectLst/>
            </a:rPr>
            <a:t> según tipo de usuario</a:t>
          </a:r>
          <a:endParaRPr lang="es-CO" sz="1200" b="1" cap="none" spc="0">
            <a:ln>
              <a:noFill/>
            </a:ln>
            <a:solidFill>
              <a:schemeClr val="tx1"/>
            </a:solidFill>
            <a:effectLst/>
          </a:endParaRPr>
        </a:p>
      </xdr:txBody>
    </xdr:sp>
    <xdr:clientData/>
  </xdr:twoCellAnchor>
  <xdr:twoCellAnchor editAs="absolute">
    <xdr:from>
      <xdr:col>0</xdr:col>
      <xdr:colOff>85725</xdr:colOff>
      <xdr:row>18</xdr:row>
      <xdr:rowOff>52387</xdr:rowOff>
    </xdr:from>
    <xdr:to>
      <xdr:col>0</xdr:col>
      <xdr:colOff>1633725</xdr:colOff>
      <xdr:row>22</xdr:row>
      <xdr:rowOff>124687</xdr:rowOff>
    </xdr:to>
    <xdr:sp macro="" textlink="">
      <xdr:nvSpPr>
        <xdr:cNvPr id="13" name="12 Rectángulo redondeado">
          <a:hlinkClick xmlns:r="http://schemas.openxmlformats.org/officeDocument/2006/relationships" r:id="rId5"/>
        </xdr:cNvPr>
        <xdr:cNvSpPr/>
      </xdr:nvSpPr>
      <xdr:spPr>
        <a:xfrm>
          <a:off x="85725" y="3138487"/>
          <a:ext cx="1548000" cy="7200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cap="none" spc="0">
              <a:ln>
                <a:noFill/>
              </a:ln>
              <a:solidFill>
                <a:schemeClr val="tx1"/>
              </a:solidFill>
              <a:effectLst/>
            </a:rPr>
            <a:t>Actividades de prevención</a:t>
          </a:r>
          <a:r>
            <a:rPr lang="es-CO" sz="1200" b="1" cap="none" spc="0" baseline="0">
              <a:ln>
                <a:noFill/>
              </a:ln>
              <a:solidFill>
                <a:schemeClr val="tx1"/>
              </a:solidFill>
              <a:effectLst/>
            </a:rPr>
            <a:t> y correctivos de salud</a:t>
          </a:r>
          <a:endParaRPr lang="es-CO" sz="1200" b="1" cap="none" spc="0">
            <a:ln>
              <a:noFill/>
            </a:ln>
            <a:solidFill>
              <a:schemeClr val="tx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85725</xdr:colOff>
      <xdr:row>5</xdr:row>
      <xdr:rowOff>95248</xdr:rowOff>
    </xdr:from>
    <xdr:to>
      <xdr:col>0</xdr:col>
      <xdr:colOff>1633725</xdr:colOff>
      <xdr:row>9</xdr:row>
      <xdr:rowOff>23548</xdr:rowOff>
    </xdr:to>
    <xdr:sp macro="" textlink="">
      <xdr:nvSpPr>
        <xdr:cNvPr id="5" name="4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6" name="5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85725</xdr:colOff>
      <xdr:row>5</xdr:row>
      <xdr:rowOff>95248</xdr:rowOff>
    </xdr:from>
    <xdr:to>
      <xdr:col>0</xdr:col>
      <xdr:colOff>1633725</xdr:colOff>
      <xdr:row>7</xdr:row>
      <xdr:rowOff>23548</xdr:rowOff>
    </xdr:to>
    <xdr:sp macro="" textlink="">
      <xdr:nvSpPr>
        <xdr:cNvPr id="9" name="8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10" name="9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twoCellAnchor editAs="absolute">
    <xdr:from>
      <xdr:col>0</xdr:col>
      <xdr:colOff>85725</xdr:colOff>
      <xdr:row>7</xdr:row>
      <xdr:rowOff>122236</xdr:rowOff>
    </xdr:from>
    <xdr:to>
      <xdr:col>0</xdr:col>
      <xdr:colOff>1633725</xdr:colOff>
      <xdr:row>13</xdr:row>
      <xdr:rowOff>86686</xdr:rowOff>
    </xdr:to>
    <xdr:sp macro="" textlink="">
      <xdr:nvSpPr>
        <xdr:cNvPr id="11" name="10 Rectángulo redondeado">
          <a:hlinkClick xmlns:r="http://schemas.openxmlformats.org/officeDocument/2006/relationships" r:id="rId3"/>
        </xdr:cNvPr>
        <xdr:cNvSpPr/>
      </xdr:nvSpPr>
      <xdr:spPr>
        <a:xfrm>
          <a:off x="85725" y="1789111"/>
          <a:ext cx="1548000" cy="9360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cap="none" spc="0">
              <a:ln>
                <a:noFill/>
              </a:ln>
              <a:solidFill>
                <a:schemeClr val="tx1"/>
              </a:solidFill>
              <a:effectLst/>
            </a:rPr>
            <a:t>Apoyo socioeconómico a estudiantes  de pregrado</a:t>
          </a:r>
        </a:p>
      </xdr:txBody>
    </xdr:sp>
    <xdr:clientData/>
  </xdr:twoCellAnchor>
  <xdr:twoCellAnchor editAs="absolute">
    <xdr:from>
      <xdr:col>0</xdr:col>
      <xdr:colOff>85725</xdr:colOff>
      <xdr:row>14</xdr:row>
      <xdr:rowOff>34924</xdr:rowOff>
    </xdr:from>
    <xdr:to>
      <xdr:col>0</xdr:col>
      <xdr:colOff>1633725</xdr:colOff>
      <xdr:row>19</xdr:row>
      <xdr:rowOff>161299</xdr:rowOff>
    </xdr:to>
    <xdr:sp macro="" textlink="">
      <xdr:nvSpPr>
        <xdr:cNvPr id="12" name="11 Rectángulo redondeado">
          <a:hlinkClick xmlns:r="http://schemas.openxmlformats.org/officeDocument/2006/relationships" r:id="rId4"/>
        </xdr:cNvPr>
        <xdr:cNvSpPr/>
      </xdr:nvSpPr>
      <xdr:spPr>
        <a:xfrm>
          <a:off x="85725" y="2835274"/>
          <a:ext cx="1548000" cy="93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Apoyo socioeconómico a estudiantes de posgrado</a:t>
          </a:r>
        </a:p>
      </xdr:txBody>
    </xdr:sp>
    <xdr:clientData/>
  </xdr:twoCellAnchor>
  <xdr:twoCellAnchor editAs="absolute">
    <xdr:from>
      <xdr:col>0</xdr:col>
      <xdr:colOff>85725</xdr:colOff>
      <xdr:row>20</xdr:row>
      <xdr:rowOff>109537</xdr:rowOff>
    </xdr:from>
    <xdr:to>
      <xdr:col>0</xdr:col>
      <xdr:colOff>1633725</xdr:colOff>
      <xdr:row>25</xdr:row>
      <xdr:rowOff>19912</xdr:rowOff>
    </xdr:to>
    <xdr:sp macro="" textlink="">
      <xdr:nvSpPr>
        <xdr:cNvPr id="13" name="12 Rectángulo redondeado">
          <a:hlinkClick xmlns:r="http://schemas.openxmlformats.org/officeDocument/2006/relationships" r:id="rId5"/>
        </xdr:cNvPr>
        <xdr:cNvSpPr/>
      </xdr:nvSpPr>
      <xdr:spPr>
        <a:xfrm>
          <a:off x="85725" y="3881437"/>
          <a:ext cx="1548000" cy="720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Beneficiados por tipo de apoyo socioeconómico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742950</xdr:colOff>
      <xdr:row>0</xdr:row>
      <xdr:rowOff>171450</xdr:rowOff>
    </xdr:from>
    <xdr:to>
      <xdr:col>6</xdr:col>
      <xdr:colOff>742950</xdr:colOff>
      <xdr:row>3</xdr:row>
      <xdr:rowOff>131475</xdr:rowOff>
    </xdr:to>
    <xdr:pic>
      <xdr:nvPicPr>
        <xdr:cNvPr id="5" name="4 Imagen" descr="a color horizontal letras blancas.png"/>
        <xdr:cNvPicPr>
          <a:picLocks noChangeAspect="1"/>
        </xdr:cNvPicPr>
      </xdr:nvPicPr>
      <xdr:blipFill>
        <a:blip xmlns:r="http://schemas.openxmlformats.org/officeDocument/2006/relationships" r:embed="rId1" cstate="print"/>
        <a:stretch>
          <a:fillRect/>
        </a:stretch>
      </xdr:blipFill>
      <xdr:spPr>
        <a:xfrm>
          <a:off x="7286625" y="171450"/>
          <a:ext cx="1284377" cy="617250"/>
        </a:xfrm>
        <a:prstGeom prst="rect">
          <a:avLst/>
        </a:prstGeom>
      </xdr:spPr>
    </xdr:pic>
    <xdr:clientData/>
  </xdr:twoCellAnchor>
  <xdr:twoCellAnchor editAs="absolute">
    <xdr:from>
      <xdr:col>0</xdr:col>
      <xdr:colOff>85725</xdr:colOff>
      <xdr:row>5</xdr:row>
      <xdr:rowOff>95248</xdr:rowOff>
    </xdr:from>
    <xdr:to>
      <xdr:col>0</xdr:col>
      <xdr:colOff>1633725</xdr:colOff>
      <xdr:row>7</xdr:row>
      <xdr:rowOff>23548</xdr:rowOff>
    </xdr:to>
    <xdr:sp macro="" textlink="">
      <xdr:nvSpPr>
        <xdr:cNvPr id="21" name="20 Rectángulo redondeado">
          <a:hlinkClick xmlns:r="http://schemas.openxmlformats.org/officeDocument/2006/relationships" r:id="rId2"/>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22" name="21 Imagen" descr="a color horizontal letras blancas.png"/>
        <xdr:cNvPicPr>
          <a:picLocks noChangeAspect="1"/>
        </xdr:cNvPicPr>
      </xdr:nvPicPr>
      <xdr:blipFill>
        <a:blip xmlns:r="http://schemas.openxmlformats.org/officeDocument/2006/relationships" r:embed="rId1" cstate="print"/>
        <a:stretch>
          <a:fillRect/>
        </a:stretch>
      </xdr:blipFill>
      <xdr:spPr>
        <a:xfrm>
          <a:off x="198487" y="342900"/>
          <a:ext cx="1312953" cy="579150"/>
        </a:xfrm>
        <a:prstGeom prst="rect">
          <a:avLst/>
        </a:prstGeom>
      </xdr:spPr>
    </xdr:pic>
    <xdr:clientData/>
  </xdr:twoCellAnchor>
  <xdr:twoCellAnchor editAs="absolute">
    <xdr:from>
      <xdr:col>0</xdr:col>
      <xdr:colOff>85725</xdr:colOff>
      <xdr:row>7</xdr:row>
      <xdr:rowOff>122236</xdr:rowOff>
    </xdr:from>
    <xdr:to>
      <xdr:col>0</xdr:col>
      <xdr:colOff>1633725</xdr:colOff>
      <xdr:row>13</xdr:row>
      <xdr:rowOff>86686</xdr:rowOff>
    </xdr:to>
    <xdr:sp macro="" textlink="">
      <xdr:nvSpPr>
        <xdr:cNvPr id="23" name="22 Rectángulo redondeado">
          <a:hlinkClick xmlns:r="http://schemas.openxmlformats.org/officeDocument/2006/relationships" r:id="rId3"/>
        </xdr:cNvPr>
        <xdr:cNvSpPr/>
      </xdr:nvSpPr>
      <xdr:spPr>
        <a:xfrm>
          <a:off x="85725" y="1789111"/>
          <a:ext cx="1548000" cy="93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Apoyo socioeconómico a estudiantes  de pregrado</a:t>
          </a:r>
        </a:p>
      </xdr:txBody>
    </xdr:sp>
    <xdr:clientData/>
  </xdr:twoCellAnchor>
  <xdr:twoCellAnchor editAs="absolute">
    <xdr:from>
      <xdr:col>0</xdr:col>
      <xdr:colOff>85725</xdr:colOff>
      <xdr:row>14</xdr:row>
      <xdr:rowOff>34924</xdr:rowOff>
    </xdr:from>
    <xdr:to>
      <xdr:col>0</xdr:col>
      <xdr:colOff>1633725</xdr:colOff>
      <xdr:row>19</xdr:row>
      <xdr:rowOff>161299</xdr:rowOff>
    </xdr:to>
    <xdr:sp macro="" textlink="">
      <xdr:nvSpPr>
        <xdr:cNvPr id="24" name="23 Rectángulo redondeado">
          <a:hlinkClick xmlns:r="http://schemas.openxmlformats.org/officeDocument/2006/relationships" r:id="rId4"/>
        </xdr:cNvPr>
        <xdr:cNvSpPr/>
      </xdr:nvSpPr>
      <xdr:spPr>
        <a:xfrm>
          <a:off x="85725" y="2835274"/>
          <a:ext cx="1548000" cy="9360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cap="none" spc="0">
              <a:ln>
                <a:noFill/>
              </a:ln>
              <a:solidFill>
                <a:schemeClr val="tx1"/>
              </a:solidFill>
              <a:effectLst/>
            </a:rPr>
            <a:t>Apoyo socioeconómico a estudiantes de posgrado</a:t>
          </a:r>
        </a:p>
      </xdr:txBody>
    </xdr:sp>
    <xdr:clientData/>
  </xdr:twoCellAnchor>
  <xdr:twoCellAnchor editAs="absolute">
    <xdr:from>
      <xdr:col>0</xdr:col>
      <xdr:colOff>85725</xdr:colOff>
      <xdr:row>20</xdr:row>
      <xdr:rowOff>109537</xdr:rowOff>
    </xdr:from>
    <xdr:to>
      <xdr:col>0</xdr:col>
      <xdr:colOff>1633725</xdr:colOff>
      <xdr:row>25</xdr:row>
      <xdr:rowOff>19912</xdr:rowOff>
    </xdr:to>
    <xdr:sp macro="" textlink="">
      <xdr:nvSpPr>
        <xdr:cNvPr id="25" name="24 Rectángulo redondeado">
          <a:hlinkClick xmlns:r="http://schemas.openxmlformats.org/officeDocument/2006/relationships" r:id="rId5"/>
        </xdr:cNvPr>
        <xdr:cNvSpPr/>
      </xdr:nvSpPr>
      <xdr:spPr>
        <a:xfrm>
          <a:off x="85725" y="3881437"/>
          <a:ext cx="1548000" cy="720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Beneficiados por tipo de apoyo socioeconómico</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85725</xdr:colOff>
      <xdr:row>5</xdr:row>
      <xdr:rowOff>57148</xdr:rowOff>
    </xdr:from>
    <xdr:to>
      <xdr:col>0</xdr:col>
      <xdr:colOff>1633725</xdr:colOff>
      <xdr:row>8</xdr:row>
      <xdr:rowOff>147373</xdr:rowOff>
    </xdr:to>
    <xdr:sp macro="" textlink="">
      <xdr:nvSpPr>
        <xdr:cNvPr id="9" name="8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10" name="9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twoCellAnchor editAs="absolute">
    <xdr:from>
      <xdr:col>0</xdr:col>
      <xdr:colOff>85725</xdr:colOff>
      <xdr:row>9</xdr:row>
      <xdr:rowOff>84136</xdr:rowOff>
    </xdr:from>
    <xdr:to>
      <xdr:col>0</xdr:col>
      <xdr:colOff>1633725</xdr:colOff>
      <xdr:row>15</xdr:row>
      <xdr:rowOff>48586</xdr:rowOff>
    </xdr:to>
    <xdr:sp macro="" textlink="">
      <xdr:nvSpPr>
        <xdr:cNvPr id="11" name="10 Rectángulo redondeado">
          <a:hlinkClick xmlns:r="http://schemas.openxmlformats.org/officeDocument/2006/relationships" r:id="rId3"/>
        </xdr:cNvPr>
        <xdr:cNvSpPr/>
      </xdr:nvSpPr>
      <xdr:spPr>
        <a:xfrm>
          <a:off x="85725" y="1789111"/>
          <a:ext cx="1548000" cy="93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Apoyo socioeconómico a estudiantes  de pregrado</a:t>
          </a:r>
        </a:p>
      </xdr:txBody>
    </xdr:sp>
    <xdr:clientData/>
  </xdr:twoCellAnchor>
  <xdr:twoCellAnchor editAs="absolute">
    <xdr:from>
      <xdr:col>0</xdr:col>
      <xdr:colOff>85725</xdr:colOff>
      <xdr:row>15</xdr:row>
      <xdr:rowOff>158749</xdr:rowOff>
    </xdr:from>
    <xdr:to>
      <xdr:col>0</xdr:col>
      <xdr:colOff>1633725</xdr:colOff>
      <xdr:row>21</xdr:row>
      <xdr:rowOff>46999</xdr:rowOff>
    </xdr:to>
    <xdr:sp macro="" textlink="">
      <xdr:nvSpPr>
        <xdr:cNvPr id="12" name="11 Rectángulo redondeado">
          <a:hlinkClick xmlns:r="http://schemas.openxmlformats.org/officeDocument/2006/relationships" r:id="rId4"/>
        </xdr:cNvPr>
        <xdr:cNvSpPr/>
      </xdr:nvSpPr>
      <xdr:spPr>
        <a:xfrm>
          <a:off x="85725" y="2835274"/>
          <a:ext cx="1548000" cy="93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Apoyo socioeconómico a estudiantes de posgrado</a:t>
          </a:r>
        </a:p>
      </xdr:txBody>
    </xdr:sp>
    <xdr:clientData/>
  </xdr:twoCellAnchor>
  <xdr:twoCellAnchor editAs="absolute">
    <xdr:from>
      <xdr:col>0</xdr:col>
      <xdr:colOff>85725</xdr:colOff>
      <xdr:row>21</xdr:row>
      <xdr:rowOff>157162</xdr:rowOff>
    </xdr:from>
    <xdr:to>
      <xdr:col>0</xdr:col>
      <xdr:colOff>1633725</xdr:colOff>
      <xdr:row>26</xdr:row>
      <xdr:rowOff>67537</xdr:rowOff>
    </xdr:to>
    <xdr:sp macro="" textlink="">
      <xdr:nvSpPr>
        <xdr:cNvPr id="13" name="12 Rectángulo redondeado">
          <a:hlinkClick xmlns:r="http://schemas.openxmlformats.org/officeDocument/2006/relationships" r:id="rId5"/>
        </xdr:cNvPr>
        <xdr:cNvSpPr/>
      </xdr:nvSpPr>
      <xdr:spPr>
        <a:xfrm>
          <a:off x="85725" y="3881437"/>
          <a:ext cx="1548000" cy="7200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cap="none" spc="0">
              <a:ln>
                <a:noFill/>
              </a:ln>
              <a:solidFill>
                <a:schemeClr val="tx1"/>
              </a:solidFill>
              <a:effectLst/>
            </a:rPr>
            <a:t>Beneficiados por tipo de apoyo socioeconómico</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85725</xdr:colOff>
      <xdr:row>5</xdr:row>
      <xdr:rowOff>95248</xdr:rowOff>
    </xdr:from>
    <xdr:to>
      <xdr:col>0</xdr:col>
      <xdr:colOff>1633725</xdr:colOff>
      <xdr:row>9</xdr:row>
      <xdr:rowOff>23548</xdr:rowOff>
    </xdr:to>
    <xdr:sp macro="" textlink="">
      <xdr:nvSpPr>
        <xdr:cNvPr id="7" name="6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8" name="7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twoCellAnchor editAs="absolute">
    <xdr:from>
      <xdr:col>0</xdr:col>
      <xdr:colOff>85725</xdr:colOff>
      <xdr:row>9</xdr:row>
      <xdr:rowOff>122236</xdr:rowOff>
    </xdr:from>
    <xdr:to>
      <xdr:col>0</xdr:col>
      <xdr:colOff>1633725</xdr:colOff>
      <xdr:row>14</xdr:row>
      <xdr:rowOff>32611</xdr:rowOff>
    </xdr:to>
    <xdr:sp macro="" textlink="">
      <xdr:nvSpPr>
        <xdr:cNvPr id="9" name="8 Rectángulo redondeado">
          <a:hlinkClick xmlns:r="http://schemas.openxmlformats.org/officeDocument/2006/relationships" r:id="rId3"/>
        </xdr:cNvPr>
        <xdr:cNvSpPr/>
      </xdr:nvSpPr>
      <xdr:spPr>
        <a:xfrm>
          <a:off x="85725" y="1789111"/>
          <a:ext cx="1548000" cy="7200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cap="none" spc="0">
              <a:ln>
                <a:noFill/>
              </a:ln>
              <a:solidFill>
                <a:schemeClr val="tx1"/>
              </a:solidFill>
              <a:effectLst/>
            </a:rPr>
            <a:t>Participaciones en deporte recreativo por usuario</a:t>
          </a:r>
        </a:p>
      </xdr:txBody>
    </xdr:sp>
    <xdr:clientData/>
  </xdr:twoCellAnchor>
  <xdr:twoCellAnchor editAs="absolute">
    <xdr:from>
      <xdr:col>0</xdr:col>
      <xdr:colOff>85725</xdr:colOff>
      <xdr:row>14</xdr:row>
      <xdr:rowOff>130174</xdr:rowOff>
    </xdr:from>
    <xdr:to>
      <xdr:col>0</xdr:col>
      <xdr:colOff>1633725</xdr:colOff>
      <xdr:row>20</xdr:row>
      <xdr:rowOff>94624</xdr:rowOff>
    </xdr:to>
    <xdr:sp macro="" textlink="">
      <xdr:nvSpPr>
        <xdr:cNvPr id="10" name="9 Rectángulo redondeado">
          <a:hlinkClick xmlns:r="http://schemas.openxmlformats.org/officeDocument/2006/relationships" r:id="rId4"/>
        </xdr:cNvPr>
        <xdr:cNvSpPr/>
      </xdr:nvSpPr>
      <xdr:spPr>
        <a:xfrm>
          <a:off x="85725" y="2606674"/>
          <a:ext cx="1548000" cy="93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Participaciones en programas</a:t>
          </a:r>
          <a:r>
            <a:rPr lang="es-CO" sz="1200" b="1" cap="none" spc="0" baseline="0">
              <a:ln>
                <a:noFill/>
              </a:ln>
              <a:solidFill>
                <a:schemeClr val="tx1"/>
              </a:solidFill>
              <a:effectLst/>
            </a:rPr>
            <a:t> de formación deportiva</a:t>
          </a:r>
          <a:endParaRPr lang="es-CO" sz="1200" b="1" cap="none" spc="0">
            <a:ln>
              <a:noFill/>
            </a:ln>
            <a:solidFill>
              <a:schemeClr val="tx1"/>
            </a:solidFill>
            <a:effectLst/>
          </a:endParaRPr>
        </a:p>
      </xdr:txBody>
    </xdr:sp>
    <xdr:clientData/>
  </xdr:twoCellAnchor>
</xdr:wsDr>
</file>

<file path=xl/theme/theme1.xml><?xml version="1.0" encoding="utf-8"?>
<a:theme xmlns:a="http://schemas.openxmlformats.org/drawingml/2006/main" name="Tema de Office">
  <a:themeElements>
    <a:clrScheme name="Cartoné">
      <a:dk1>
        <a:sysClr val="windowText" lastClr="000000"/>
      </a:dk1>
      <a:lt1>
        <a:sysClr val="window" lastClr="FFFFFF"/>
      </a:lt1>
      <a:dk2>
        <a:srgbClr val="895D1D"/>
      </a:dk2>
      <a:lt2>
        <a:srgbClr val="ECE9C6"/>
      </a:lt2>
      <a:accent1>
        <a:srgbClr val="873624"/>
      </a:accent1>
      <a:accent2>
        <a:srgbClr val="D6862D"/>
      </a:accent2>
      <a:accent3>
        <a:srgbClr val="D0BE40"/>
      </a:accent3>
      <a:accent4>
        <a:srgbClr val="877F6C"/>
      </a:accent4>
      <a:accent5>
        <a:srgbClr val="972109"/>
      </a:accent5>
      <a:accent6>
        <a:srgbClr val="AEB795"/>
      </a:accent6>
      <a:hlink>
        <a:srgbClr val="CC99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71"/>
  <sheetViews>
    <sheetView showGridLines="0" tabSelected="1" zoomScaleNormal="100" zoomScaleSheetLayoutView="100" workbookViewId="0"/>
  </sheetViews>
  <sheetFormatPr baseColWidth="10" defaultColWidth="0" defaultRowHeight="12.75" zeroHeight="1" x14ac:dyDescent="0.25"/>
  <cols>
    <col min="1" max="1" width="0.85546875" style="28" customWidth="1"/>
    <col min="2" max="2" width="24.7109375" style="28" customWidth="1"/>
    <col min="3" max="3" width="90.7109375" style="28" customWidth="1"/>
    <col min="4" max="4" width="24.7109375" style="28" customWidth="1"/>
    <col min="5" max="5" width="0.85546875" style="28" customWidth="1"/>
    <col min="6" max="16384" width="11.42578125" style="28" hidden="1"/>
  </cols>
  <sheetData>
    <row r="1" spans="2:5" s="34" customFormat="1" ht="13.5" thickBot="1" x14ac:dyDescent="0.3">
      <c r="B1" s="35"/>
      <c r="C1" s="36"/>
      <c r="D1" s="36"/>
      <c r="E1" s="36"/>
    </row>
    <row r="2" spans="2:5" s="34" customFormat="1" ht="13.5" thickTop="1" x14ac:dyDescent="0.2">
      <c r="B2" s="37"/>
      <c r="C2" s="38"/>
      <c r="D2" s="39"/>
      <c r="E2" s="36"/>
    </row>
    <row r="3" spans="2:5" s="34" customFormat="1" x14ac:dyDescent="0.2">
      <c r="B3" s="40"/>
      <c r="C3" s="41"/>
      <c r="D3" s="42"/>
      <c r="E3" s="36"/>
    </row>
    <row r="4" spans="2:5" s="34" customFormat="1" x14ac:dyDescent="0.2">
      <c r="B4" s="40"/>
      <c r="C4" s="43"/>
      <c r="D4" s="42"/>
      <c r="E4" s="36"/>
    </row>
    <row r="5" spans="2:5" s="34" customFormat="1" x14ac:dyDescent="0.2">
      <c r="B5" s="40"/>
      <c r="C5" s="41"/>
      <c r="D5" s="42"/>
      <c r="E5" s="36"/>
    </row>
    <row r="6" spans="2:5" s="34" customFormat="1" x14ac:dyDescent="0.2">
      <c r="B6" s="40"/>
      <c r="C6" s="41"/>
      <c r="D6" s="42"/>
      <c r="E6" s="36"/>
    </row>
    <row r="7" spans="2:5" s="34" customFormat="1" x14ac:dyDescent="0.2">
      <c r="B7" s="40"/>
      <c r="C7" s="41"/>
      <c r="D7" s="42"/>
      <c r="E7" s="36"/>
    </row>
    <row r="8" spans="2:5" s="34" customFormat="1" x14ac:dyDescent="0.2">
      <c r="B8" s="40"/>
      <c r="C8" s="41"/>
      <c r="D8" s="42"/>
      <c r="E8" s="36"/>
    </row>
    <row r="9" spans="2:5" s="34" customFormat="1" ht="13.5" thickBot="1" x14ac:dyDescent="0.25">
      <c r="B9" s="44"/>
      <c r="C9" s="45"/>
      <c r="D9" s="46"/>
      <c r="E9" s="36"/>
    </row>
    <row r="10" spans="2:5" s="34" customFormat="1" ht="13.5" thickTop="1" x14ac:dyDescent="0.25">
      <c r="B10" s="36"/>
      <c r="C10" s="36"/>
      <c r="D10" s="36"/>
      <c r="E10" s="36"/>
    </row>
    <row r="11" spans="2:5" s="34" customFormat="1" x14ac:dyDescent="0.25">
      <c r="B11" s="36"/>
      <c r="C11" s="35"/>
      <c r="D11" s="36"/>
      <c r="E11" s="36"/>
    </row>
    <row r="12" spans="2:5" s="47" customFormat="1" x14ac:dyDescent="0.2">
      <c r="B12" s="48"/>
    </row>
    <row r="13" spans="2:5" x14ac:dyDescent="0.25"/>
    <row r="14" spans="2:5" x14ac:dyDescent="0.25"/>
    <row r="15" spans="2:5" x14ac:dyDescent="0.25"/>
    <row r="16" spans="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2" x14ac:dyDescent="0.25"/>
    <row r="50" spans="1:2" x14ac:dyDescent="0.25">
      <c r="A50" s="27"/>
      <c r="B50" s="29"/>
    </row>
    <row r="51" spans="1:2" x14ac:dyDescent="0.25">
      <c r="A51" s="27"/>
      <c r="B51" s="30"/>
    </row>
    <row r="52" spans="1:2" x14ac:dyDescent="0.25">
      <c r="A52" s="27"/>
      <c r="B52" s="30"/>
    </row>
    <row r="53" spans="1:2" x14ac:dyDescent="0.25">
      <c r="A53" s="27"/>
      <c r="B53" s="30"/>
    </row>
    <row r="54" spans="1:2" x14ac:dyDescent="0.25">
      <c r="A54" s="27"/>
      <c r="B54" s="31"/>
    </row>
    <row r="55" spans="1:2" x14ac:dyDescent="0.25">
      <c r="A55" s="27"/>
      <c r="B55" s="31"/>
    </row>
    <row r="56" spans="1:2" x14ac:dyDescent="0.25">
      <c r="A56" s="27"/>
      <c r="B56" s="32"/>
    </row>
    <row r="57" spans="1:2" x14ac:dyDescent="0.25">
      <c r="A57" s="27"/>
      <c r="B57" s="30"/>
    </row>
    <row r="58" spans="1:2" hidden="1" x14ac:dyDescent="0.25">
      <c r="A58" s="27"/>
      <c r="B58" s="33"/>
    </row>
    <row r="59" spans="1:2" hidden="1" x14ac:dyDescent="0.25">
      <c r="A59" s="27"/>
      <c r="B59" s="33"/>
    </row>
    <row r="60" spans="1:2" hidden="1" x14ac:dyDescent="0.25"/>
    <row r="61" spans="1:2" hidden="1" x14ac:dyDescent="0.25"/>
    <row r="62" spans="1:2" hidden="1" x14ac:dyDescent="0.25"/>
    <row r="63" spans="1:2" hidden="1" x14ac:dyDescent="0.25"/>
    <row r="64" spans="1:2" hidden="1" x14ac:dyDescent="0.25"/>
    <row r="65" hidden="1" x14ac:dyDescent="0.25"/>
    <row r="66" hidden="1" x14ac:dyDescent="0.25"/>
    <row r="67" hidden="1" x14ac:dyDescent="0.25"/>
    <row r="68" hidden="1" x14ac:dyDescent="0.25"/>
    <row r="69" hidden="1" x14ac:dyDescent="0.25"/>
    <row r="70" hidden="1" x14ac:dyDescent="0.25"/>
    <row r="71" hidden="1" x14ac:dyDescent="0.25"/>
  </sheetData>
  <sheetProtection password="CD78" sheet="1" objects="1" scenarios="1"/>
  <pageMargins left="0.7" right="0.7" top="0.75" bottom="0.75" header="0.3" footer="0.3"/>
  <pageSetup paperSize="9"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6"/>
  <sheetViews>
    <sheetView workbookViewId="0">
      <pane xSplit="1" ySplit="1" topLeftCell="B2" activePane="bottomRight" state="frozen"/>
      <selection activeCell="D9" sqref="D9"/>
      <selection pane="topRight" activeCell="D9" sqref="D9"/>
      <selection pane="bottomLeft" activeCell="D9" sqref="D9"/>
      <selection pane="bottomRight" activeCell="B2" sqref="B2"/>
    </sheetView>
  </sheetViews>
  <sheetFormatPr baseColWidth="10" defaultColWidth="0" defaultRowHeight="12.75" zeroHeight="1" x14ac:dyDescent="0.25"/>
  <cols>
    <col min="1" max="1" width="25.7109375" style="28" customWidth="1"/>
    <col min="2" max="3" width="20.7109375" style="1" customWidth="1"/>
    <col min="4" max="6" width="15.7109375" style="1" customWidth="1"/>
    <col min="7" max="7" width="8.7109375" style="1" customWidth="1"/>
    <col min="8" max="8" width="20.7109375" style="1" customWidth="1"/>
    <col min="9" max="16384" width="11.42578125" style="1" hidden="1"/>
  </cols>
  <sheetData>
    <row r="1" spans="1:8" s="57" customFormat="1" ht="26.25" customHeight="1" x14ac:dyDescent="0.25">
      <c r="B1" s="96" t="s">
        <v>69</v>
      </c>
      <c r="C1" s="96"/>
      <c r="D1" s="96"/>
      <c r="E1" s="96"/>
      <c r="F1" s="96"/>
      <c r="G1" s="96"/>
      <c r="H1" s="96"/>
    </row>
    <row r="2" spans="1:8" x14ac:dyDescent="0.25"/>
    <row r="3" spans="1:8" x14ac:dyDescent="0.25"/>
    <row r="4" spans="1:8" s="82" customFormat="1" ht="15.75" x14ac:dyDescent="0.25">
      <c r="A4" s="50"/>
      <c r="C4" s="110" t="s">
        <v>178</v>
      </c>
      <c r="D4" s="110"/>
      <c r="E4" s="110"/>
      <c r="F4" s="110"/>
      <c r="G4" s="110"/>
    </row>
    <row r="5" spans="1:8" x14ac:dyDescent="0.25"/>
    <row r="6" spans="1:8" x14ac:dyDescent="0.25">
      <c r="C6" s="134" t="s">
        <v>176</v>
      </c>
      <c r="D6" s="117" t="s">
        <v>150</v>
      </c>
      <c r="E6" s="136"/>
      <c r="F6" s="118"/>
      <c r="G6" s="137" t="s">
        <v>0</v>
      </c>
    </row>
    <row r="7" spans="1:8" x14ac:dyDescent="0.25">
      <c r="C7" s="135"/>
      <c r="D7" s="68" t="s">
        <v>179</v>
      </c>
      <c r="E7" s="68" t="s">
        <v>180</v>
      </c>
      <c r="F7" s="68" t="s">
        <v>181</v>
      </c>
      <c r="G7" s="138"/>
    </row>
    <row r="8" spans="1:8" x14ac:dyDescent="0.2">
      <c r="C8" s="84" t="s">
        <v>167</v>
      </c>
      <c r="D8" s="5"/>
      <c r="E8" s="5">
        <v>81</v>
      </c>
      <c r="F8" s="5"/>
      <c r="G8" s="88">
        <f t="shared" ref="G8:G30" si="0">SUM(D8:F8)</f>
        <v>81</v>
      </c>
    </row>
    <row r="9" spans="1:8" x14ac:dyDescent="0.2">
      <c r="C9" s="84" t="s">
        <v>168</v>
      </c>
      <c r="D9" s="5"/>
      <c r="E9" s="5">
        <v>55</v>
      </c>
      <c r="F9" s="5"/>
      <c r="G9" s="88">
        <f t="shared" si="0"/>
        <v>55</v>
      </c>
    </row>
    <row r="10" spans="1:8" x14ac:dyDescent="0.2">
      <c r="C10" s="84" t="s">
        <v>44</v>
      </c>
      <c r="D10" s="5">
        <v>23</v>
      </c>
      <c r="E10" s="5"/>
      <c r="F10" s="5"/>
      <c r="G10" s="88">
        <f t="shared" si="0"/>
        <v>23</v>
      </c>
    </row>
    <row r="11" spans="1:8" x14ac:dyDescent="0.2">
      <c r="C11" s="84" t="s">
        <v>49</v>
      </c>
      <c r="D11" s="5">
        <v>39</v>
      </c>
      <c r="E11" s="5"/>
      <c r="F11" s="5"/>
      <c r="G11" s="88">
        <f t="shared" si="0"/>
        <v>39</v>
      </c>
    </row>
    <row r="12" spans="1:8" x14ac:dyDescent="0.2">
      <c r="C12" s="84" t="s">
        <v>50</v>
      </c>
      <c r="D12" s="5">
        <v>49</v>
      </c>
      <c r="E12" s="5"/>
      <c r="F12" s="5">
        <v>25</v>
      </c>
      <c r="G12" s="88">
        <f t="shared" si="0"/>
        <v>74</v>
      </c>
    </row>
    <row r="13" spans="1:8" x14ac:dyDescent="0.2">
      <c r="C13" s="84" t="s">
        <v>169</v>
      </c>
      <c r="D13" s="5"/>
      <c r="E13" s="5"/>
      <c r="F13" s="5">
        <v>2</v>
      </c>
      <c r="G13" s="88">
        <f t="shared" si="0"/>
        <v>2</v>
      </c>
    </row>
    <row r="14" spans="1:8" x14ac:dyDescent="0.2">
      <c r="C14" s="84" t="s">
        <v>51</v>
      </c>
      <c r="D14" s="5">
        <v>125</v>
      </c>
      <c r="E14" s="5"/>
      <c r="F14" s="5">
        <v>104</v>
      </c>
      <c r="G14" s="88">
        <f t="shared" si="0"/>
        <v>229</v>
      </c>
    </row>
    <row r="15" spans="1:8" x14ac:dyDescent="0.2">
      <c r="C15" s="84" t="s">
        <v>170</v>
      </c>
      <c r="D15" s="5">
        <v>16</v>
      </c>
      <c r="E15" s="5"/>
      <c r="F15" s="5">
        <v>157</v>
      </c>
      <c r="G15" s="88">
        <f t="shared" si="0"/>
        <v>173</v>
      </c>
    </row>
    <row r="16" spans="1:8" x14ac:dyDescent="0.2">
      <c r="C16" s="84" t="s">
        <v>171</v>
      </c>
      <c r="D16" s="5">
        <v>64</v>
      </c>
      <c r="E16" s="5"/>
      <c r="F16" s="5">
        <v>75</v>
      </c>
      <c r="G16" s="88">
        <f t="shared" si="0"/>
        <v>139</v>
      </c>
    </row>
    <row r="17" spans="3:7" x14ac:dyDescent="0.2">
      <c r="C17" s="84" t="s">
        <v>40</v>
      </c>
      <c r="D17" s="5"/>
      <c r="E17" s="5">
        <v>1757</v>
      </c>
      <c r="F17" s="5"/>
      <c r="G17" s="88">
        <f t="shared" si="0"/>
        <v>1757</v>
      </c>
    </row>
    <row r="18" spans="3:7" x14ac:dyDescent="0.2">
      <c r="C18" s="84" t="s">
        <v>45</v>
      </c>
      <c r="D18" s="5">
        <v>28</v>
      </c>
      <c r="E18" s="5"/>
      <c r="F18" s="5"/>
      <c r="G18" s="88">
        <f t="shared" si="0"/>
        <v>28</v>
      </c>
    </row>
    <row r="19" spans="3:7" x14ac:dyDescent="0.2">
      <c r="C19" s="84" t="s">
        <v>41</v>
      </c>
      <c r="D19" s="5">
        <v>38</v>
      </c>
      <c r="E19" s="5"/>
      <c r="F19" s="5"/>
      <c r="G19" s="88">
        <f t="shared" si="0"/>
        <v>38</v>
      </c>
    </row>
    <row r="20" spans="3:7" x14ac:dyDescent="0.2">
      <c r="C20" s="84" t="s">
        <v>52</v>
      </c>
      <c r="D20" s="5">
        <v>27</v>
      </c>
      <c r="E20" s="5"/>
      <c r="F20" s="5">
        <v>39</v>
      </c>
      <c r="G20" s="88">
        <f t="shared" si="0"/>
        <v>66</v>
      </c>
    </row>
    <row r="21" spans="3:7" x14ac:dyDescent="0.2">
      <c r="C21" s="84" t="s">
        <v>42</v>
      </c>
      <c r="D21" s="5">
        <v>15</v>
      </c>
      <c r="E21" s="5"/>
      <c r="F21" s="5"/>
      <c r="G21" s="88">
        <f t="shared" si="0"/>
        <v>15</v>
      </c>
    </row>
    <row r="22" spans="3:7" x14ac:dyDescent="0.2">
      <c r="C22" s="84" t="s">
        <v>172</v>
      </c>
      <c r="D22" s="5">
        <v>19</v>
      </c>
      <c r="E22" s="5"/>
      <c r="F22" s="5">
        <v>7</v>
      </c>
      <c r="G22" s="88">
        <f t="shared" si="0"/>
        <v>26</v>
      </c>
    </row>
    <row r="23" spans="3:7" x14ac:dyDescent="0.2">
      <c r="C23" s="84" t="s">
        <v>53</v>
      </c>
      <c r="D23" s="5">
        <v>81</v>
      </c>
      <c r="E23" s="5"/>
      <c r="F23" s="5"/>
      <c r="G23" s="88">
        <f t="shared" si="0"/>
        <v>81</v>
      </c>
    </row>
    <row r="24" spans="3:7" x14ac:dyDescent="0.2">
      <c r="C24" s="84" t="s">
        <v>173</v>
      </c>
      <c r="D24" s="5"/>
      <c r="E24" s="5">
        <v>104</v>
      </c>
      <c r="F24" s="5"/>
      <c r="G24" s="88">
        <f t="shared" si="0"/>
        <v>104</v>
      </c>
    </row>
    <row r="25" spans="3:7" x14ac:dyDescent="0.2">
      <c r="C25" s="84" t="s">
        <v>54</v>
      </c>
      <c r="D25" s="5"/>
      <c r="E25" s="5">
        <v>300</v>
      </c>
      <c r="F25" s="5"/>
      <c r="G25" s="88">
        <f t="shared" si="0"/>
        <v>300</v>
      </c>
    </row>
    <row r="26" spans="3:7" x14ac:dyDescent="0.2">
      <c r="C26" s="84" t="s">
        <v>174</v>
      </c>
      <c r="D26" s="5"/>
      <c r="E26" s="5">
        <v>47</v>
      </c>
      <c r="F26" s="5"/>
      <c r="G26" s="88">
        <f t="shared" si="0"/>
        <v>47</v>
      </c>
    </row>
    <row r="27" spans="3:7" x14ac:dyDescent="0.2">
      <c r="C27" s="84" t="s">
        <v>43</v>
      </c>
      <c r="D27" s="5">
        <v>36</v>
      </c>
      <c r="E27" s="5"/>
      <c r="F27" s="5"/>
      <c r="G27" s="88">
        <f t="shared" si="0"/>
        <v>36</v>
      </c>
    </row>
    <row r="28" spans="3:7" x14ac:dyDescent="0.2">
      <c r="C28" s="84" t="s">
        <v>55</v>
      </c>
      <c r="D28" s="5">
        <v>3</v>
      </c>
      <c r="E28" s="5"/>
      <c r="F28" s="5">
        <v>284</v>
      </c>
      <c r="G28" s="88">
        <f t="shared" si="0"/>
        <v>287</v>
      </c>
    </row>
    <row r="29" spans="3:7" x14ac:dyDescent="0.2">
      <c r="C29" s="84" t="s">
        <v>175</v>
      </c>
      <c r="D29" s="5">
        <v>63</v>
      </c>
      <c r="E29" s="5"/>
      <c r="F29" s="5"/>
      <c r="G29" s="88">
        <f t="shared" si="0"/>
        <v>63</v>
      </c>
    </row>
    <row r="30" spans="3:7" x14ac:dyDescent="0.2">
      <c r="C30" s="84" t="s">
        <v>56</v>
      </c>
      <c r="D30" s="5">
        <v>202</v>
      </c>
      <c r="E30" s="5"/>
      <c r="F30" s="5"/>
      <c r="G30" s="88">
        <f t="shared" si="0"/>
        <v>202</v>
      </c>
    </row>
    <row r="31" spans="3:7" x14ac:dyDescent="0.25">
      <c r="C31" s="68" t="s">
        <v>0</v>
      </c>
      <c r="D31" s="67">
        <f>SUM(D8:D30)</f>
        <v>828</v>
      </c>
      <c r="E31" s="67">
        <f>SUM(E8:E30)</f>
        <v>2344</v>
      </c>
      <c r="F31" s="67">
        <f t="shared" ref="F31:G31" si="1">SUM(F8:F30)</f>
        <v>693</v>
      </c>
      <c r="G31" s="67">
        <f t="shared" si="1"/>
        <v>3865</v>
      </c>
    </row>
    <row r="32" spans="3:7" x14ac:dyDescent="0.25"/>
    <row r="33" spans="3:3" x14ac:dyDescent="0.25">
      <c r="C33" s="2" t="s">
        <v>62</v>
      </c>
    </row>
    <row r="34" spans="3:3" x14ac:dyDescent="0.25"/>
    <row r="35" spans="3:3" x14ac:dyDescent="0.25"/>
    <row r="36" spans="3:3" hidden="1" x14ac:dyDescent="0.25"/>
  </sheetData>
  <sheetProtection password="CD78" sheet="1" objects="1" scenarios="1"/>
  <mergeCells count="5">
    <mergeCell ref="C4:G4"/>
    <mergeCell ref="B1:H1"/>
    <mergeCell ref="C6:C7"/>
    <mergeCell ref="D6:F6"/>
    <mergeCell ref="G6:G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7"/>
  <sheetViews>
    <sheetView showZeros="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49" customWidth="1"/>
    <col min="2" max="2" width="15.7109375" style="2" customWidth="1"/>
    <col min="3" max="3" width="50.7109375" style="2" customWidth="1"/>
    <col min="4" max="4" width="14.7109375" style="2" customWidth="1"/>
    <col min="5" max="5" width="8.7109375" style="2" customWidth="1"/>
    <col min="6" max="6" width="10.7109375" style="2" customWidth="1"/>
    <col min="7" max="7" width="6.7109375" style="2" customWidth="1"/>
    <col min="8" max="8" width="15.7109375" style="2" customWidth="1"/>
    <col min="9" max="9" width="0" style="2" hidden="1" customWidth="1"/>
    <col min="10" max="16384" width="11.42578125" style="2" hidden="1"/>
  </cols>
  <sheetData>
    <row r="1" spans="1:8" s="57" customFormat="1" ht="26.25" x14ac:dyDescent="0.25">
      <c r="B1" s="96" t="s">
        <v>66</v>
      </c>
      <c r="C1" s="96"/>
      <c r="D1" s="96"/>
      <c r="E1" s="96"/>
      <c r="F1" s="96"/>
      <c r="G1" s="96"/>
      <c r="H1" s="96"/>
    </row>
    <row r="2" spans="1:8" x14ac:dyDescent="0.25"/>
    <row r="3" spans="1:8" x14ac:dyDescent="0.25"/>
    <row r="4" spans="1:8" s="25" customFormat="1" ht="15.75" x14ac:dyDescent="0.25">
      <c r="A4" s="50"/>
      <c r="C4" s="97" t="s">
        <v>71</v>
      </c>
      <c r="D4" s="97"/>
      <c r="E4" s="97"/>
      <c r="F4" s="97"/>
      <c r="G4" s="97"/>
    </row>
    <row r="5" spans="1:8" s="25" customFormat="1" ht="15.75" x14ac:dyDescent="0.25">
      <c r="A5" s="50"/>
      <c r="C5" s="97"/>
      <c r="D5" s="97"/>
      <c r="E5" s="97"/>
      <c r="F5" s="97"/>
      <c r="G5" s="97"/>
    </row>
    <row r="6" spans="1:8" x14ac:dyDescent="0.25"/>
    <row r="7" spans="1:8" x14ac:dyDescent="0.25">
      <c r="C7" s="95" t="s">
        <v>8</v>
      </c>
      <c r="D7" s="95" t="s">
        <v>7</v>
      </c>
      <c r="E7" s="95"/>
      <c r="F7" s="95"/>
      <c r="G7" s="95" t="s">
        <v>0</v>
      </c>
      <c r="H7" s="12"/>
    </row>
    <row r="8" spans="1:8" x14ac:dyDescent="0.25">
      <c r="C8" s="95"/>
      <c r="D8" s="63" t="s">
        <v>9</v>
      </c>
      <c r="E8" s="63" t="s">
        <v>10</v>
      </c>
      <c r="F8" s="63" t="s">
        <v>11</v>
      </c>
      <c r="G8" s="95"/>
      <c r="H8" s="13"/>
    </row>
    <row r="9" spans="1:8" x14ac:dyDescent="0.25">
      <c r="C9" s="66" t="s">
        <v>72</v>
      </c>
      <c r="D9" s="10">
        <v>83</v>
      </c>
      <c r="E9" s="10"/>
      <c r="F9" s="10"/>
      <c r="G9" s="65">
        <f>SUM(D9:F9)</f>
        <v>83</v>
      </c>
      <c r="H9" s="14"/>
    </row>
    <row r="10" spans="1:8" x14ac:dyDescent="0.25">
      <c r="C10" s="66" t="s">
        <v>73</v>
      </c>
      <c r="D10" s="10">
        <v>28</v>
      </c>
      <c r="E10" s="10"/>
      <c r="F10" s="10">
        <v>40</v>
      </c>
      <c r="G10" s="65">
        <f t="shared" ref="G10:G62" si="0">SUM(D10:F10)</f>
        <v>68</v>
      </c>
      <c r="H10" s="14"/>
    </row>
    <row r="11" spans="1:8" x14ac:dyDescent="0.25">
      <c r="C11" s="69" t="s">
        <v>74</v>
      </c>
      <c r="D11" s="10"/>
      <c r="E11" s="10"/>
      <c r="F11" s="10">
        <f>62+14</f>
        <v>76</v>
      </c>
      <c r="G11" s="65">
        <f t="shared" si="0"/>
        <v>76</v>
      </c>
      <c r="H11" s="14"/>
    </row>
    <row r="12" spans="1:8" x14ac:dyDescent="0.25">
      <c r="C12" s="66" t="s">
        <v>75</v>
      </c>
      <c r="D12" s="10"/>
      <c r="E12" s="10"/>
      <c r="F12" s="10">
        <v>10</v>
      </c>
      <c r="G12" s="65">
        <f t="shared" si="0"/>
        <v>10</v>
      </c>
      <c r="H12" s="14"/>
    </row>
    <row r="13" spans="1:8" x14ac:dyDescent="0.25">
      <c r="C13" s="66" t="s">
        <v>76</v>
      </c>
      <c r="D13" s="10">
        <v>1</v>
      </c>
      <c r="E13" s="10"/>
      <c r="F13" s="10">
        <v>8</v>
      </c>
      <c r="G13" s="65">
        <f t="shared" si="0"/>
        <v>9</v>
      </c>
      <c r="H13" s="14"/>
    </row>
    <row r="14" spans="1:8" x14ac:dyDescent="0.25">
      <c r="C14" s="66" t="s">
        <v>77</v>
      </c>
      <c r="D14" s="10"/>
      <c r="E14" s="10"/>
      <c r="F14" s="10">
        <v>6</v>
      </c>
      <c r="G14" s="65">
        <f t="shared" si="0"/>
        <v>6</v>
      </c>
      <c r="H14" s="15"/>
    </row>
    <row r="15" spans="1:8" x14ac:dyDescent="0.25">
      <c r="C15" s="66" t="s">
        <v>78</v>
      </c>
      <c r="D15" s="10">
        <v>4</v>
      </c>
      <c r="E15" s="10"/>
      <c r="F15" s="10">
        <v>4</v>
      </c>
      <c r="G15" s="65">
        <f t="shared" si="0"/>
        <v>8</v>
      </c>
    </row>
    <row r="16" spans="1:8" x14ac:dyDescent="0.25">
      <c r="C16" s="66" t="s">
        <v>79</v>
      </c>
      <c r="D16" s="10"/>
      <c r="E16" s="10"/>
      <c r="F16" s="10">
        <v>5</v>
      </c>
      <c r="G16" s="65">
        <f t="shared" si="0"/>
        <v>5</v>
      </c>
    </row>
    <row r="17" spans="3:7" x14ac:dyDescent="0.25">
      <c r="C17" s="66" t="s">
        <v>80</v>
      </c>
      <c r="D17" s="10"/>
      <c r="E17" s="10"/>
      <c r="F17" s="10">
        <v>16</v>
      </c>
      <c r="G17" s="65">
        <f t="shared" si="0"/>
        <v>16</v>
      </c>
    </row>
    <row r="18" spans="3:7" x14ac:dyDescent="0.25">
      <c r="C18" s="66" t="s">
        <v>81</v>
      </c>
      <c r="D18" s="10"/>
      <c r="E18" s="10"/>
      <c r="F18" s="10">
        <v>8</v>
      </c>
      <c r="G18" s="65">
        <f t="shared" si="0"/>
        <v>8</v>
      </c>
    </row>
    <row r="19" spans="3:7" x14ac:dyDescent="0.25">
      <c r="C19" s="66" t="s">
        <v>82</v>
      </c>
      <c r="D19" s="62"/>
      <c r="E19" s="62"/>
      <c r="F19" s="62">
        <v>16</v>
      </c>
      <c r="G19" s="65">
        <f t="shared" si="0"/>
        <v>16</v>
      </c>
    </row>
    <row r="20" spans="3:7" x14ac:dyDescent="0.25">
      <c r="C20" s="66" t="s">
        <v>83</v>
      </c>
      <c r="D20" s="62">
        <v>17</v>
      </c>
      <c r="E20" s="62">
        <v>12</v>
      </c>
      <c r="F20" s="62">
        <v>165</v>
      </c>
      <c r="G20" s="65">
        <f t="shared" si="0"/>
        <v>194</v>
      </c>
    </row>
    <row r="21" spans="3:7" x14ac:dyDescent="0.25">
      <c r="C21" s="66" t="s">
        <v>84</v>
      </c>
      <c r="D21" s="62">
        <v>6</v>
      </c>
      <c r="E21" s="62"/>
      <c r="F21" s="62">
        <v>24</v>
      </c>
      <c r="G21" s="65">
        <f t="shared" si="0"/>
        <v>30</v>
      </c>
    </row>
    <row r="22" spans="3:7" x14ac:dyDescent="0.25">
      <c r="C22" s="66" t="s">
        <v>85</v>
      </c>
      <c r="D22" s="62">
        <v>3</v>
      </c>
      <c r="E22" s="62"/>
      <c r="F22" s="62">
        <v>47</v>
      </c>
      <c r="G22" s="65">
        <f t="shared" si="0"/>
        <v>50</v>
      </c>
    </row>
    <row r="23" spans="3:7" x14ac:dyDescent="0.25">
      <c r="C23" s="66" t="s">
        <v>86</v>
      </c>
      <c r="D23" s="62">
        <v>1</v>
      </c>
      <c r="E23" s="62"/>
      <c r="F23" s="62">
        <v>7</v>
      </c>
      <c r="G23" s="65">
        <f t="shared" si="0"/>
        <v>8</v>
      </c>
    </row>
    <row r="24" spans="3:7" x14ac:dyDescent="0.25">
      <c r="C24" s="66" t="s">
        <v>87</v>
      </c>
      <c r="D24" s="62"/>
      <c r="E24" s="62"/>
      <c r="F24" s="62">
        <v>10</v>
      </c>
      <c r="G24" s="65">
        <f t="shared" si="0"/>
        <v>10</v>
      </c>
    </row>
    <row r="25" spans="3:7" x14ac:dyDescent="0.25">
      <c r="C25" s="66" t="s">
        <v>88</v>
      </c>
      <c r="D25" s="62"/>
      <c r="E25" s="62"/>
      <c r="F25" s="62">
        <v>3</v>
      </c>
      <c r="G25" s="65">
        <f t="shared" si="0"/>
        <v>3</v>
      </c>
    </row>
    <row r="26" spans="3:7" x14ac:dyDescent="0.25">
      <c r="C26" s="66" t="s">
        <v>46</v>
      </c>
      <c r="D26" s="62">
        <v>5</v>
      </c>
      <c r="E26" s="62">
        <v>1</v>
      </c>
      <c r="F26" s="62">
        <v>123</v>
      </c>
      <c r="G26" s="65">
        <f t="shared" si="0"/>
        <v>129</v>
      </c>
    </row>
    <row r="27" spans="3:7" x14ac:dyDescent="0.25">
      <c r="C27" s="66" t="s">
        <v>89</v>
      </c>
      <c r="D27" s="62"/>
      <c r="E27" s="62"/>
      <c r="F27" s="62">
        <v>23</v>
      </c>
      <c r="G27" s="65">
        <f t="shared" si="0"/>
        <v>23</v>
      </c>
    </row>
    <row r="28" spans="3:7" x14ac:dyDescent="0.25">
      <c r="C28" s="66" t="s">
        <v>90</v>
      </c>
      <c r="D28" s="62"/>
      <c r="E28" s="62"/>
      <c r="F28" s="62">
        <v>35</v>
      </c>
      <c r="G28" s="65">
        <f t="shared" si="0"/>
        <v>35</v>
      </c>
    </row>
    <row r="29" spans="3:7" x14ac:dyDescent="0.25">
      <c r="C29" s="66" t="s">
        <v>91</v>
      </c>
      <c r="D29" s="62"/>
      <c r="E29" s="62"/>
      <c r="F29" s="62">
        <v>9</v>
      </c>
      <c r="G29" s="65">
        <f t="shared" si="0"/>
        <v>9</v>
      </c>
    </row>
    <row r="30" spans="3:7" x14ac:dyDescent="0.25">
      <c r="C30" s="66" t="s">
        <v>92</v>
      </c>
      <c r="D30" s="62">
        <v>18</v>
      </c>
      <c r="E30" s="62">
        <v>7</v>
      </c>
      <c r="F30" s="62">
        <v>96</v>
      </c>
      <c r="G30" s="65">
        <f t="shared" si="0"/>
        <v>121</v>
      </c>
    </row>
    <row r="31" spans="3:7" x14ac:dyDescent="0.25">
      <c r="C31" s="66" t="s">
        <v>93</v>
      </c>
      <c r="D31" s="62"/>
      <c r="E31" s="62"/>
      <c r="F31" s="62">
        <v>8</v>
      </c>
      <c r="G31" s="65">
        <f t="shared" si="0"/>
        <v>8</v>
      </c>
    </row>
    <row r="32" spans="3:7" ht="25.5" x14ac:dyDescent="0.25">
      <c r="C32" s="66" t="s">
        <v>94</v>
      </c>
      <c r="D32" s="62">
        <v>11</v>
      </c>
      <c r="E32" s="62"/>
      <c r="F32" s="62">
        <v>11</v>
      </c>
      <c r="G32" s="65">
        <f t="shared" si="0"/>
        <v>22</v>
      </c>
    </row>
    <row r="33" spans="3:7" x14ac:dyDescent="0.25">
      <c r="C33" s="66" t="s">
        <v>95</v>
      </c>
      <c r="D33" s="62">
        <v>3</v>
      </c>
      <c r="E33" s="62">
        <v>15</v>
      </c>
      <c r="F33" s="62">
        <v>57</v>
      </c>
      <c r="G33" s="65">
        <f t="shared" si="0"/>
        <v>75</v>
      </c>
    </row>
    <row r="34" spans="3:7" x14ac:dyDescent="0.25">
      <c r="C34" s="66" t="s">
        <v>96</v>
      </c>
      <c r="D34" s="62"/>
      <c r="E34" s="62"/>
      <c r="F34" s="62">
        <v>10</v>
      </c>
      <c r="G34" s="65">
        <f t="shared" si="0"/>
        <v>10</v>
      </c>
    </row>
    <row r="35" spans="3:7" x14ac:dyDescent="0.25">
      <c r="C35" s="66" t="s">
        <v>97</v>
      </c>
      <c r="D35" s="62"/>
      <c r="E35" s="62"/>
      <c r="F35" s="62">
        <v>4</v>
      </c>
      <c r="G35" s="65">
        <f t="shared" si="0"/>
        <v>4</v>
      </c>
    </row>
    <row r="36" spans="3:7" x14ac:dyDescent="0.25">
      <c r="C36" s="66" t="s">
        <v>98</v>
      </c>
      <c r="D36" s="62">
        <v>28</v>
      </c>
      <c r="E36" s="62"/>
      <c r="F36" s="62">
        <v>6</v>
      </c>
      <c r="G36" s="65">
        <f t="shared" si="0"/>
        <v>34</v>
      </c>
    </row>
    <row r="37" spans="3:7" x14ac:dyDescent="0.25">
      <c r="C37" s="66" t="s">
        <v>99</v>
      </c>
      <c r="D37" s="62">
        <v>31</v>
      </c>
      <c r="E37" s="62">
        <v>2</v>
      </c>
      <c r="F37" s="62">
        <v>3</v>
      </c>
      <c r="G37" s="65">
        <f t="shared" si="0"/>
        <v>36</v>
      </c>
    </row>
    <row r="38" spans="3:7" x14ac:dyDescent="0.25">
      <c r="C38" s="66" t="s">
        <v>100</v>
      </c>
      <c r="D38" s="62">
        <v>16</v>
      </c>
      <c r="E38" s="62">
        <v>5</v>
      </c>
      <c r="F38" s="62">
        <v>608</v>
      </c>
      <c r="G38" s="65">
        <f t="shared" si="0"/>
        <v>629</v>
      </c>
    </row>
    <row r="39" spans="3:7" x14ac:dyDescent="0.25">
      <c r="C39" s="66" t="s">
        <v>101</v>
      </c>
      <c r="D39" s="62">
        <v>1</v>
      </c>
      <c r="E39" s="62"/>
      <c r="F39" s="62">
        <v>26</v>
      </c>
      <c r="G39" s="65">
        <f t="shared" si="0"/>
        <v>27</v>
      </c>
    </row>
    <row r="40" spans="3:7" x14ac:dyDescent="0.25">
      <c r="C40" s="66" t="s">
        <v>102</v>
      </c>
      <c r="D40" s="62">
        <v>7</v>
      </c>
      <c r="E40" s="62">
        <v>4</v>
      </c>
      <c r="F40" s="62"/>
      <c r="G40" s="65">
        <f t="shared" si="0"/>
        <v>11</v>
      </c>
    </row>
    <row r="41" spans="3:7" x14ac:dyDescent="0.25">
      <c r="C41" s="66" t="s">
        <v>6</v>
      </c>
      <c r="D41" s="62">
        <v>9</v>
      </c>
      <c r="E41" s="62">
        <v>5</v>
      </c>
      <c r="F41" s="62">
        <v>230</v>
      </c>
      <c r="G41" s="65">
        <f t="shared" si="0"/>
        <v>244</v>
      </c>
    </row>
    <row r="42" spans="3:7" x14ac:dyDescent="0.25">
      <c r="C42" s="66" t="s">
        <v>103</v>
      </c>
      <c r="D42" s="62">
        <v>78</v>
      </c>
      <c r="E42" s="62">
        <v>16</v>
      </c>
      <c r="F42" s="62">
        <v>63</v>
      </c>
      <c r="G42" s="65">
        <f t="shared" si="0"/>
        <v>157</v>
      </c>
    </row>
    <row r="43" spans="3:7" x14ac:dyDescent="0.25">
      <c r="C43" s="66" t="s">
        <v>104</v>
      </c>
      <c r="D43" s="62">
        <v>4</v>
      </c>
      <c r="E43" s="62"/>
      <c r="F43" s="62"/>
      <c r="G43" s="65">
        <f t="shared" si="0"/>
        <v>4</v>
      </c>
    </row>
    <row r="44" spans="3:7" x14ac:dyDescent="0.25">
      <c r="C44" s="66" t="s">
        <v>105</v>
      </c>
      <c r="D44" s="62">
        <v>36</v>
      </c>
      <c r="E44" s="62"/>
      <c r="F44" s="62">
        <v>362</v>
      </c>
      <c r="G44" s="65">
        <f t="shared" si="0"/>
        <v>398</v>
      </c>
    </row>
    <row r="45" spans="3:7" x14ac:dyDescent="0.25">
      <c r="C45" s="66" t="s">
        <v>106</v>
      </c>
      <c r="D45" s="62"/>
      <c r="E45" s="62"/>
      <c r="F45" s="62">
        <v>3</v>
      </c>
      <c r="G45" s="65">
        <f t="shared" si="0"/>
        <v>3</v>
      </c>
    </row>
    <row r="46" spans="3:7" x14ac:dyDescent="0.25">
      <c r="C46" s="66" t="s">
        <v>107</v>
      </c>
      <c r="D46" s="62">
        <v>1</v>
      </c>
      <c r="E46" s="62"/>
      <c r="F46" s="62">
        <v>14</v>
      </c>
      <c r="G46" s="65">
        <f t="shared" si="0"/>
        <v>15</v>
      </c>
    </row>
    <row r="47" spans="3:7" x14ac:dyDescent="0.25">
      <c r="C47" s="66" t="s">
        <v>108</v>
      </c>
      <c r="D47" s="62">
        <v>1</v>
      </c>
      <c r="E47" s="62"/>
      <c r="F47" s="62">
        <v>69</v>
      </c>
      <c r="G47" s="65">
        <f t="shared" si="0"/>
        <v>70</v>
      </c>
    </row>
    <row r="48" spans="3:7" x14ac:dyDescent="0.25">
      <c r="C48" s="66" t="s">
        <v>109</v>
      </c>
      <c r="D48" s="62"/>
      <c r="E48" s="62"/>
      <c r="F48" s="62">
        <v>8</v>
      </c>
      <c r="G48" s="65">
        <f t="shared" si="0"/>
        <v>8</v>
      </c>
    </row>
    <row r="49" spans="3:7" x14ac:dyDescent="0.25">
      <c r="C49" s="66" t="s">
        <v>110</v>
      </c>
      <c r="D49" s="62"/>
      <c r="E49" s="62"/>
      <c r="F49" s="62">
        <v>1</v>
      </c>
      <c r="G49" s="65">
        <f t="shared" si="0"/>
        <v>1</v>
      </c>
    </row>
    <row r="50" spans="3:7" x14ac:dyDescent="0.25">
      <c r="C50" s="66" t="s">
        <v>111</v>
      </c>
      <c r="D50" s="62"/>
      <c r="E50" s="62"/>
      <c r="F50" s="62">
        <v>86</v>
      </c>
      <c r="G50" s="65">
        <f t="shared" si="0"/>
        <v>86</v>
      </c>
    </row>
    <row r="51" spans="3:7" x14ac:dyDescent="0.25">
      <c r="C51" s="66" t="s">
        <v>112</v>
      </c>
      <c r="D51" s="62">
        <v>2</v>
      </c>
      <c r="E51" s="62">
        <v>10</v>
      </c>
      <c r="F51" s="62"/>
      <c r="G51" s="65">
        <f t="shared" si="0"/>
        <v>12</v>
      </c>
    </row>
    <row r="52" spans="3:7" x14ac:dyDescent="0.25">
      <c r="C52" s="66" t="s">
        <v>113</v>
      </c>
      <c r="D52" s="62"/>
      <c r="E52" s="62"/>
      <c r="F52" s="62">
        <v>355</v>
      </c>
      <c r="G52" s="65">
        <f t="shared" si="0"/>
        <v>355</v>
      </c>
    </row>
    <row r="53" spans="3:7" x14ac:dyDescent="0.25">
      <c r="C53" s="66" t="s">
        <v>114</v>
      </c>
      <c r="D53" s="62">
        <v>2</v>
      </c>
      <c r="E53" s="62"/>
      <c r="F53" s="62">
        <v>3</v>
      </c>
      <c r="G53" s="65">
        <f t="shared" si="0"/>
        <v>5</v>
      </c>
    </row>
    <row r="54" spans="3:7" x14ac:dyDescent="0.25">
      <c r="C54" s="66" t="s">
        <v>115</v>
      </c>
      <c r="D54" s="62"/>
      <c r="E54" s="62"/>
      <c r="F54" s="62">
        <v>13</v>
      </c>
      <c r="G54" s="65">
        <f t="shared" si="0"/>
        <v>13</v>
      </c>
    </row>
    <row r="55" spans="3:7" x14ac:dyDescent="0.25">
      <c r="C55" s="69" t="s">
        <v>116</v>
      </c>
      <c r="D55" s="62"/>
      <c r="E55" s="62"/>
      <c r="F55" s="62">
        <v>68</v>
      </c>
      <c r="G55" s="65">
        <f t="shared" si="0"/>
        <v>68</v>
      </c>
    </row>
    <row r="56" spans="3:7" x14ac:dyDescent="0.25">
      <c r="C56" s="66" t="s">
        <v>117</v>
      </c>
      <c r="D56" s="62"/>
      <c r="E56" s="62"/>
      <c r="F56" s="62">
        <v>16</v>
      </c>
      <c r="G56" s="65">
        <f t="shared" si="0"/>
        <v>16</v>
      </c>
    </row>
    <row r="57" spans="3:7" x14ac:dyDescent="0.25">
      <c r="C57" s="66" t="s">
        <v>118</v>
      </c>
      <c r="D57" s="62">
        <v>2</v>
      </c>
      <c r="E57" s="62"/>
      <c r="F57" s="62">
        <v>24</v>
      </c>
      <c r="G57" s="65">
        <f t="shared" si="0"/>
        <v>26</v>
      </c>
    </row>
    <row r="58" spans="3:7" x14ac:dyDescent="0.25">
      <c r="C58" s="66" t="s">
        <v>119</v>
      </c>
      <c r="D58" s="62">
        <v>1</v>
      </c>
      <c r="E58" s="62"/>
      <c r="F58" s="62">
        <v>31</v>
      </c>
      <c r="G58" s="65">
        <f t="shared" si="0"/>
        <v>32</v>
      </c>
    </row>
    <row r="59" spans="3:7" x14ac:dyDescent="0.25">
      <c r="C59" s="66" t="s">
        <v>124</v>
      </c>
      <c r="D59" s="62"/>
      <c r="E59" s="62"/>
      <c r="F59" s="62">
        <v>2029</v>
      </c>
      <c r="G59" s="65">
        <f t="shared" si="0"/>
        <v>2029</v>
      </c>
    </row>
    <row r="60" spans="3:7" x14ac:dyDescent="0.25">
      <c r="C60" s="66" t="s">
        <v>120</v>
      </c>
      <c r="D60" s="62">
        <v>26</v>
      </c>
      <c r="E60" s="62"/>
      <c r="F60" s="62">
        <v>23</v>
      </c>
      <c r="G60" s="65">
        <f t="shared" si="0"/>
        <v>49</v>
      </c>
    </row>
    <row r="61" spans="3:7" x14ac:dyDescent="0.25">
      <c r="C61" s="66" t="s">
        <v>121</v>
      </c>
      <c r="D61" s="62">
        <v>11</v>
      </c>
      <c r="E61" s="62">
        <v>3</v>
      </c>
      <c r="F61" s="62">
        <v>19</v>
      </c>
      <c r="G61" s="65">
        <f t="shared" si="0"/>
        <v>33</v>
      </c>
    </row>
    <row r="62" spans="3:7" x14ac:dyDescent="0.25">
      <c r="C62" s="66" t="s">
        <v>122</v>
      </c>
      <c r="D62" s="62">
        <v>78</v>
      </c>
      <c r="E62" s="62">
        <v>27</v>
      </c>
      <c r="F62" s="62"/>
      <c r="G62" s="65">
        <f t="shared" si="0"/>
        <v>105</v>
      </c>
    </row>
    <row r="63" spans="3:7" x14ac:dyDescent="0.25">
      <c r="C63" s="63" t="s">
        <v>0</v>
      </c>
      <c r="D63" s="67">
        <f>SUM(D9:D62)</f>
        <v>514</v>
      </c>
      <c r="E63" s="67">
        <f>SUM(E9:E62)</f>
        <v>107</v>
      </c>
      <c r="F63" s="67">
        <f>SUM(F9:F62)</f>
        <v>4881</v>
      </c>
      <c r="G63" s="67">
        <f>SUM(G9:G62)</f>
        <v>5502</v>
      </c>
    </row>
    <row r="64" spans="3:7" x14ac:dyDescent="0.25"/>
    <row r="65" spans="3:7" x14ac:dyDescent="0.25">
      <c r="C65" s="2" t="s">
        <v>62</v>
      </c>
    </row>
    <row r="66" spans="3:7" ht="13.5" thickBot="1" x14ac:dyDescent="0.3"/>
    <row r="67" spans="3:7" x14ac:dyDescent="0.25">
      <c r="C67" s="89" t="s">
        <v>123</v>
      </c>
      <c r="D67" s="90"/>
      <c r="E67" s="90"/>
      <c r="F67" s="90"/>
      <c r="G67" s="91"/>
    </row>
    <row r="68" spans="3:7" ht="13.5" thickBot="1" x14ac:dyDescent="0.3">
      <c r="C68" s="92"/>
      <c r="D68" s="93"/>
      <c r="E68" s="93"/>
      <c r="F68" s="93"/>
      <c r="G68" s="94"/>
    </row>
    <row r="69" spans="3:7" x14ac:dyDescent="0.25"/>
    <row r="70" spans="3:7" hidden="1" x14ac:dyDescent="0.25"/>
    <row r="71" spans="3:7" hidden="1" x14ac:dyDescent="0.25"/>
    <row r="72" spans="3:7" hidden="1" x14ac:dyDescent="0.25"/>
    <row r="73" spans="3:7" hidden="1" x14ac:dyDescent="0.25"/>
    <row r="74" spans="3:7" hidden="1" x14ac:dyDescent="0.25"/>
    <row r="75" spans="3:7" hidden="1" x14ac:dyDescent="0.25"/>
    <row r="76" spans="3:7" hidden="1" x14ac:dyDescent="0.25"/>
    <row r="77" spans="3:7" x14ac:dyDescent="0.25"/>
  </sheetData>
  <sheetProtection password="CD78" sheet="1" objects="1" scenarios="1"/>
  <mergeCells count="6">
    <mergeCell ref="C67:G68"/>
    <mergeCell ref="D7:F7"/>
    <mergeCell ref="G7:G8"/>
    <mergeCell ref="C7:C8"/>
    <mergeCell ref="B1:H1"/>
    <mergeCell ref="C4:G5"/>
  </mergeCells>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baseColWidth="10" defaultColWidth="0" defaultRowHeight="12.75" zeroHeight="1" x14ac:dyDescent="0.2"/>
  <cols>
    <col min="1" max="1" width="25.7109375" style="51" customWidth="1"/>
    <col min="2" max="2" width="20.7109375" style="3" customWidth="1"/>
    <col min="3" max="3" width="21.7109375" style="3" customWidth="1"/>
    <col min="4" max="5" width="15.7109375" style="3" customWidth="1"/>
    <col min="6" max="6" width="20.7109375" style="3" customWidth="1"/>
    <col min="7" max="8" width="11.42578125" style="3" hidden="1" customWidth="1"/>
    <col min="9" max="12" width="0" style="3" hidden="1" customWidth="1"/>
    <col min="13" max="16384" width="11.42578125" style="3" hidden="1"/>
  </cols>
  <sheetData>
    <row r="1" spans="1:6" s="57" customFormat="1" ht="26.25" x14ac:dyDescent="0.25">
      <c r="A1" s="78"/>
      <c r="B1" s="107" t="s">
        <v>66</v>
      </c>
      <c r="C1" s="107"/>
      <c r="D1" s="107"/>
      <c r="E1" s="107"/>
      <c r="F1" s="107"/>
    </row>
    <row r="2" spans="1:6" x14ac:dyDescent="0.2"/>
    <row r="3" spans="1:6" x14ac:dyDescent="0.2"/>
    <row r="4" spans="1:6" s="25" customFormat="1" ht="15.75" customHeight="1" x14ac:dyDescent="0.25">
      <c r="A4" s="50"/>
      <c r="B4" s="97" t="s">
        <v>126</v>
      </c>
      <c r="C4" s="97"/>
      <c r="D4" s="97"/>
      <c r="E4" s="97"/>
      <c r="F4" s="97"/>
    </row>
    <row r="5" spans="1:6" x14ac:dyDescent="0.2">
      <c r="C5" s="2"/>
      <c r="D5" s="2"/>
      <c r="E5" s="2"/>
      <c r="F5" s="2"/>
    </row>
    <row r="6" spans="1:6" x14ac:dyDescent="0.2">
      <c r="C6" s="64" t="s">
        <v>7</v>
      </c>
      <c r="D6" s="64" t="s">
        <v>1</v>
      </c>
      <c r="E6" s="64" t="s">
        <v>12</v>
      </c>
      <c r="F6" s="2"/>
    </row>
    <row r="7" spans="1:6" x14ac:dyDescent="0.2">
      <c r="C7" s="17" t="s">
        <v>2</v>
      </c>
      <c r="D7" s="19">
        <v>514</v>
      </c>
      <c r="E7" s="77">
        <f>D7/$D$10</f>
        <v>9.3420574336604875E-2</v>
      </c>
      <c r="F7" s="2"/>
    </row>
    <row r="8" spans="1:6" x14ac:dyDescent="0.2">
      <c r="C8" s="17" t="s">
        <v>3</v>
      </c>
      <c r="D8" s="19">
        <v>107</v>
      </c>
      <c r="E8" s="77">
        <f>D8/$D$10</f>
        <v>1.9447473645946928E-2</v>
      </c>
      <c r="F8" s="2"/>
    </row>
    <row r="9" spans="1:6" x14ac:dyDescent="0.2">
      <c r="C9" s="17" t="s">
        <v>4</v>
      </c>
      <c r="D9" s="19">
        <v>4881</v>
      </c>
      <c r="E9" s="77">
        <f>D9/$D$10</f>
        <v>0.88713195201744821</v>
      </c>
      <c r="F9" s="2"/>
    </row>
    <row r="10" spans="1:6" x14ac:dyDescent="0.2">
      <c r="C10" s="73" t="s">
        <v>0</v>
      </c>
      <c r="D10" s="74">
        <f>SUM(D7:D9)</f>
        <v>5502</v>
      </c>
      <c r="E10" s="76">
        <f>D10/$D$10</f>
        <v>1</v>
      </c>
      <c r="F10" s="2"/>
    </row>
    <row r="11" spans="1:6" x14ac:dyDescent="0.2">
      <c r="C11" s="2"/>
      <c r="D11" s="2"/>
      <c r="E11" s="2"/>
      <c r="F11" s="2"/>
    </row>
    <row r="12" spans="1:6" x14ac:dyDescent="0.2">
      <c r="C12" s="75" t="s">
        <v>62</v>
      </c>
      <c r="D12" s="2"/>
      <c r="E12" s="2"/>
      <c r="F12" s="2"/>
    </row>
    <row r="13" spans="1:6" x14ac:dyDescent="0.2">
      <c r="C13" s="2"/>
      <c r="D13" s="2"/>
      <c r="E13" s="2"/>
      <c r="F13" s="2"/>
    </row>
    <row r="14" spans="1:6" x14ac:dyDescent="0.2">
      <c r="C14" s="98" t="s">
        <v>125</v>
      </c>
      <c r="D14" s="99"/>
      <c r="E14" s="100"/>
      <c r="F14" s="7"/>
    </row>
    <row r="15" spans="1:6" x14ac:dyDescent="0.2">
      <c r="C15" s="101"/>
      <c r="D15" s="102"/>
      <c r="E15" s="103"/>
      <c r="F15" s="7"/>
    </row>
    <row r="16" spans="1:6" x14ac:dyDescent="0.2">
      <c r="C16" s="101"/>
      <c r="D16" s="102"/>
      <c r="E16" s="103"/>
      <c r="F16" s="7"/>
    </row>
    <row r="17" spans="3:6" x14ac:dyDescent="0.2">
      <c r="C17" s="101"/>
      <c r="D17" s="102"/>
      <c r="E17" s="103"/>
      <c r="F17" s="7"/>
    </row>
    <row r="18" spans="3:6" x14ac:dyDescent="0.2">
      <c r="C18" s="101"/>
      <c r="D18" s="102"/>
      <c r="E18" s="103"/>
      <c r="F18" s="7"/>
    </row>
    <row r="19" spans="3:6" x14ac:dyDescent="0.2">
      <c r="C19" s="101"/>
      <c r="D19" s="102"/>
      <c r="E19" s="103"/>
      <c r="F19" s="7"/>
    </row>
    <row r="20" spans="3:6" x14ac:dyDescent="0.2">
      <c r="C20" s="101"/>
      <c r="D20" s="102"/>
      <c r="E20" s="103"/>
      <c r="F20" s="2"/>
    </row>
    <row r="21" spans="3:6" x14ac:dyDescent="0.2">
      <c r="C21" s="104"/>
      <c r="D21" s="105"/>
      <c r="E21" s="106"/>
    </row>
    <row r="22" spans="3:6" x14ac:dyDescent="0.2"/>
    <row r="23" spans="3:6" ht="12.75" customHeight="1" x14ac:dyDescent="0.2">
      <c r="C23" s="60"/>
    </row>
    <row r="24" spans="3:6" x14ac:dyDescent="0.2"/>
    <row r="25" spans="3:6" x14ac:dyDescent="0.2"/>
    <row r="26" spans="3:6" x14ac:dyDescent="0.2"/>
    <row r="27" spans="3:6" x14ac:dyDescent="0.2"/>
    <row r="28" spans="3:6" x14ac:dyDescent="0.2"/>
    <row r="29" spans="3:6" x14ac:dyDescent="0.2"/>
    <row r="30" spans="3:6" x14ac:dyDescent="0.2"/>
    <row r="31" spans="3:6" x14ac:dyDescent="0.2"/>
    <row r="32" spans="3:6"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sheetData>
  <sheetProtection password="CD78" sheet="1" objects="1" scenarios="1"/>
  <mergeCells count="3">
    <mergeCell ref="C14:E21"/>
    <mergeCell ref="B1:F1"/>
    <mergeCell ref="B4:F4"/>
  </mergeCells>
  <pageMargins left="0.7" right="0.7" top="0.75" bottom="0.75"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Zeros="0" workbookViewId="0">
      <pane xSplit="1" ySplit="1" topLeftCell="B2" activePane="bottomRight" state="frozen"/>
      <selection activeCell="B2" sqref="B2"/>
      <selection pane="topRight" activeCell="B2" sqref="B2"/>
      <selection pane="bottomLeft" activeCell="B2" sqref="B2"/>
      <selection pane="bottomRight"/>
    </sheetView>
  </sheetViews>
  <sheetFormatPr baseColWidth="10" defaultColWidth="11.42578125" defaultRowHeight="12.75" x14ac:dyDescent="0.2"/>
  <cols>
    <col min="1" max="1" width="25.7109375" style="51" customWidth="1"/>
    <col min="2" max="2" width="25.7109375" style="3" customWidth="1"/>
    <col min="3" max="3" width="15.7109375" style="3" customWidth="1"/>
    <col min="4" max="5" width="13.7109375" style="3" customWidth="1"/>
    <col min="6" max="6" width="9.7109375" style="3" customWidth="1"/>
    <col min="7" max="7" width="37.28515625" style="3" customWidth="1"/>
    <col min="8" max="16384" width="11.42578125" style="3"/>
  </cols>
  <sheetData>
    <row r="1" spans="1:12" s="57" customFormat="1" ht="26.25" x14ac:dyDescent="0.25">
      <c r="B1" s="59" t="s">
        <v>66</v>
      </c>
      <c r="C1" s="58"/>
      <c r="D1" s="58"/>
      <c r="E1" s="58"/>
      <c r="F1" s="58"/>
      <c r="G1" s="58"/>
      <c r="H1" s="58"/>
      <c r="I1" s="58"/>
      <c r="J1" s="58"/>
      <c r="K1" s="58"/>
      <c r="L1" s="58"/>
    </row>
    <row r="3" spans="1:12" s="56" customFormat="1" x14ac:dyDescent="0.2">
      <c r="A3" s="55"/>
      <c r="C3" s="108"/>
      <c r="D3" s="108"/>
      <c r="E3" s="108"/>
      <c r="F3" s="108"/>
    </row>
    <row r="4" spans="1:12" s="56" customFormat="1" x14ac:dyDescent="0.2">
      <c r="A4" s="55"/>
      <c r="C4" s="52" t="s">
        <v>64</v>
      </c>
      <c r="D4" s="54"/>
      <c r="E4" s="54"/>
      <c r="F4" s="54"/>
    </row>
    <row r="6" spans="1:12" x14ac:dyDescent="0.2">
      <c r="C6" s="18" t="s">
        <v>7</v>
      </c>
      <c r="D6" s="18" t="s">
        <v>47</v>
      </c>
      <c r="E6" s="18" t="s">
        <v>48</v>
      </c>
      <c r="F6" s="18" t="s">
        <v>0</v>
      </c>
    </row>
    <row r="7" spans="1:12" x14ac:dyDescent="0.2">
      <c r="C7" s="17" t="s">
        <v>2</v>
      </c>
      <c r="D7" s="19">
        <v>36</v>
      </c>
      <c r="E7" s="19">
        <v>108</v>
      </c>
      <c r="F7" s="19">
        <v>144</v>
      </c>
    </row>
    <row r="8" spans="1:12" x14ac:dyDescent="0.2">
      <c r="C8" s="17" t="s">
        <v>3</v>
      </c>
      <c r="D8" s="19">
        <v>24</v>
      </c>
      <c r="E8" s="19">
        <v>71</v>
      </c>
      <c r="F8" s="19">
        <v>95</v>
      </c>
    </row>
    <row r="9" spans="1:12" x14ac:dyDescent="0.2">
      <c r="C9" s="17" t="s">
        <v>4</v>
      </c>
      <c r="D9" s="19">
        <v>2690</v>
      </c>
      <c r="E9" s="19">
        <v>1429</v>
      </c>
      <c r="F9" s="19">
        <v>4119</v>
      </c>
    </row>
    <row r="10" spans="1:12" x14ac:dyDescent="0.2">
      <c r="C10" s="17" t="s">
        <v>5</v>
      </c>
      <c r="D10" s="19">
        <v>29</v>
      </c>
      <c r="E10" s="19">
        <v>39</v>
      </c>
      <c r="F10" s="19">
        <v>68</v>
      </c>
    </row>
    <row r="11" spans="1:12" x14ac:dyDescent="0.2">
      <c r="C11" s="16" t="s">
        <v>0</v>
      </c>
      <c r="D11" s="20">
        <v>2779</v>
      </c>
      <c r="E11" s="20">
        <v>1647</v>
      </c>
      <c r="F11" s="20">
        <v>4426</v>
      </c>
    </row>
    <row r="13" spans="1:12" x14ac:dyDescent="0.2">
      <c r="C13" s="109" t="s">
        <v>62</v>
      </c>
      <c r="D13" s="109"/>
      <c r="E13" s="109"/>
      <c r="F13" s="109"/>
    </row>
    <row r="15" spans="1:12" x14ac:dyDescent="0.2">
      <c r="C15" s="60" t="s">
        <v>70</v>
      </c>
      <c r="D15" s="61"/>
      <c r="E15" s="61"/>
      <c r="F15" s="61"/>
    </row>
  </sheetData>
  <mergeCells count="2">
    <mergeCell ref="C3:F3"/>
    <mergeCell ref="C13:F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3"/>
  <sheetViews>
    <sheetView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baseColWidth="10" defaultColWidth="0" defaultRowHeight="12.75" zeroHeight="1" x14ac:dyDescent="0.25"/>
  <cols>
    <col min="1" max="1" width="25.7109375" style="28" customWidth="1"/>
    <col min="2" max="2" width="15.7109375" style="1" customWidth="1"/>
    <col min="3" max="3" width="46.7109375" style="1" customWidth="1"/>
    <col min="4" max="4" width="14.7109375" style="1" customWidth="1"/>
    <col min="5" max="5" width="8.7109375" style="1" customWidth="1"/>
    <col min="6" max="6" width="9.7109375" style="1" customWidth="1"/>
    <col min="7" max="7" width="10.7109375" style="1" customWidth="1"/>
    <col min="8" max="8" width="6.7109375" style="1" customWidth="1"/>
    <col min="9" max="9" width="15.7109375" style="1" customWidth="1"/>
    <col min="10" max="16384" width="6" style="1" hidden="1"/>
  </cols>
  <sheetData>
    <row r="1" spans="1:9" s="57" customFormat="1" ht="26.25" customHeight="1" x14ac:dyDescent="0.25">
      <c r="B1" s="96" t="s">
        <v>67</v>
      </c>
      <c r="C1" s="96"/>
      <c r="D1" s="96"/>
      <c r="E1" s="96"/>
      <c r="F1" s="96"/>
      <c r="G1" s="96"/>
      <c r="H1" s="96"/>
      <c r="I1" s="96"/>
    </row>
    <row r="2" spans="1:9" x14ac:dyDescent="0.25"/>
    <row r="3" spans="1:9" x14ac:dyDescent="0.25"/>
    <row r="4" spans="1:9" s="72" customFormat="1" ht="15.75" x14ac:dyDescent="0.25">
      <c r="A4" s="71"/>
      <c r="C4" s="110" t="s">
        <v>65</v>
      </c>
      <c r="D4" s="110"/>
      <c r="E4" s="110"/>
      <c r="F4" s="110"/>
      <c r="G4" s="110"/>
      <c r="H4" s="110"/>
    </row>
    <row r="5" spans="1:9" s="53" customFormat="1" x14ac:dyDescent="0.25">
      <c r="A5" s="27"/>
      <c r="D5" s="52"/>
      <c r="E5" s="52"/>
      <c r="F5" s="52"/>
      <c r="G5" s="52"/>
      <c r="H5" s="52"/>
    </row>
    <row r="6" spans="1:9" x14ac:dyDescent="0.25">
      <c r="C6" s="79" t="s">
        <v>57</v>
      </c>
      <c r="D6" s="79" t="s">
        <v>9</v>
      </c>
      <c r="E6" s="79" t="s">
        <v>10</v>
      </c>
      <c r="F6" s="79" t="s">
        <v>61</v>
      </c>
      <c r="G6" s="79" t="s">
        <v>11</v>
      </c>
      <c r="H6" s="79" t="s">
        <v>0</v>
      </c>
    </row>
    <row r="7" spans="1:9" x14ac:dyDescent="0.2">
      <c r="C7" s="83" t="s">
        <v>127</v>
      </c>
      <c r="D7" s="80"/>
      <c r="E7" s="80"/>
      <c r="F7" s="80"/>
      <c r="G7" s="80">
        <v>7</v>
      </c>
      <c r="H7" s="81">
        <f>SUM(D7:G7)</f>
        <v>7</v>
      </c>
    </row>
    <row r="8" spans="1:9" s="53" customFormat="1" x14ac:dyDescent="0.2">
      <c r="A8" s="27"/>
      <c r="C8" s="83" t="s">
        <v>128</v>
      </c>
      <c r="D8" s="80"/>
      <c r="E8" s="80"/>
      <c r="F8" s="80"/>
      <c r="G8" s="80">
        <v>86</v>
      </c>
      <c r="H8" s="81">
        <f t="shared" ref="H8:H25" si="0">SUM(D8:G8)</f>
        <v>86</v>
      </c>
    </row>
    <row r="9" spans="1:9" x14ac:dyDescent="0.2">
      <c r="C9" s="83" t="s">
        <v>136</v>
      </c>
      <c r="D9" s="80"/>
      <c r="E9" s="80"/>
      <c r="F9" s="80"/>
      <c r="G9" s="80">
        <v>130</v>
      </c>
      <c r="H9" s="81">
        <f t="shared" si="0"/>
        <v>130</v>
      </c>
    </row>
    <row r="10" spans="1:9" x14ac:dyDescent="0.2">
      <c r="C10" s="83" t="s">
        <v>137</v>
      </c>
      <c r="D10" s="80"/>
      <c r="E10" s="80">
        <v>1</v>
      </c>
      <c r="F10" s="80"/>
      <c r="G10" s="80">
        <v>134</v>
      </c>
      <c r="H10" s="81">
        <f t="shared" si="0"/>
        <v>135</v>
      </c>
    </row>
    <row r="11" spans="1:9" x14ac:dyDescent="0.2">
      <c r="C11" s="83" t="s">
        <v>129</v>
      </c>
      <c r="D11" s="80"/>
      <c r="E11" s="80"/>
      <c r="F11" s="80"/>
      <c r="G11" s="80">
        <v>142</v>
      </c>
      <c r="H11" s="81">
        <f t="shared" si="0"/>
        <v>142</v>
      </c>
    </row>
    <row r="12" spans="1:9" x14ac:dyDescent="0.2">
      <c r="C12" s="83" t="s">
        <v>130</v>
      </c>
      <c r="D12" s="80"/>
      <c r="E12" s="80">
        <v>1</v>
      </c>
      <c r="F12" s="80"/>
      <c r="G12" s="80">
        <v>61</v>
      </c>
      <c r="H12" s="81">
        <f t="shared" si="0"/>
        <v>62</v>
      </c>
    </row>
    <row r="13" spans="1:9" x14ac:dyDescent="0.2">
      <c r="C13" s="83" t="s">
        <v>138</v>
      </c>
      <c r="D13" s="80"/>
      <c r="E13" s="80"/>
      <c r="F13" s="80"/>
      <c r="G13" s="80">
        <v>128</v>
      </c>
      <c r="H13" s="81">
        <f t="shared" si="0"/>
        <v>128</v>
      </c>
    </row>
    <row r="14" spans="1:9" x14ac:dyDescent="0.2">
      <c r="C14" s="83" t="s">
        <v>131</v>
      </c>
      <c r="D14" s="80"/>
      <c r="E14" s="80"/>
      <c r="F14" s="80"/>
      <c r="G14" s="80">
        <v>10</v>
      </c>
      <c r="H14" s="81">
        <f t="shared" si="0"/>
        <v>10</v>
      </c>
    </row>
    <row r="15" spans="1:9" x14ac:dyDescent="0.2">
      <c r="C15" s="83" t="s">
        <v>139</v>
      </c>
      <c r="D15" s="80"/>
      <c r="E15" s="80"/>
      <c r="F15" s="80"/>
      <c r="G15" s="80">
        <v>64</v>
      </c>
      <c r="H15" s="81">
        <f t="shared" si="0"/>
        <v>64</v>
      </c>
    </row>
    <row r="16" spans="1:9" x14ac:dyDescent="0.2">
      <c r="C16" s="83" t="s">
        <v>140</v>
      </c>
      <c r="D16" s="80"/>
      <c r="E16" s="80"/>
      <c r="F16" s="80"/>
      <c r="G16" s="80">
        <v>288</v>
      </c>
      <c r="H16" s="81">
        <f t="shared" si="0"/>
        <v>288</v>
      </c>
    </row>
    <row r="17" spans="3:8" x14ac:dyDescent="0.2">
      <c r="C17" s="83" t="s">
        <v>141</v>
      </c>
      <c r="D17" s="80"/>
      <c r="E17" s="80">
        <v>1</v>
      </c>
      <c r="F17" s="80"/>
      <c r="G17" s="80">
        <v>232</v>
      </c>
      <c r="H17" s="81">
        <f t="shared" si="0"/>
        <v>233</v>
      </c>
    </row>
    <row r="18" spans="3:8" x14ac:dyDescent="0.2">
      <c r="C18" s="83" t="s">
        <v>142</v>
      </c>
      <c r="D18" s="80">
        <v>2</v>
      </c>
      <c r="E18" s="80"/>
      <c r="F18" s="80">
        <v>6</v>
      </c>
      <c r="G18" s="80">
        <v>71</v>
      </c>
      <c r="H18" s="81">
        <f t="shared" si="0"/>
        <v>79</v>
      </c>
    </row>
    <row r="19" spans="3:8" x14ac:dyDescent="0.2">
      <c r="C19" s="83" t="s">
        <v>132</v>
      </c>
      <c r="D19" s="80"/>
      <c r="E19" s="80"/>
      <c r="F19" s="80"/>
      <c r="G19" s="80">
        <v>28</v>
      </c>
      <c r="H19" s="81">
        <f t="shared" si="0"/>
        <v>28</v>
      </c>
    </row>
    <row r="20" spans="3:8" x14ac:dyDescent="0.2">
      <c r="C20" s="83" t="s">
        <v>143</v>
      </c>
      <c r="D20" s="80"/>
      <c r="E20" s="80"/>
      <c r="F20" s="80"/>
      <c r="G20" s="80">
        <v>57</v>
      </c>
      <c r="H20" s="81">
        <f t="shared" si="0"/>
        <v>57</v>
      </c>
    </row>
    <row r="21" spans="3:8" x14ac:dyDescent="0.2">
      <c r="C21" s="83" t="s">
        <v>133</v>
      </c>
      <c r="D21" s="80"/>
      <c r="E21" s="80"/>
      <c r="F21" s="80"/>
      <c r="G21" s="80">
        <v>24</v>
      </c>
      <c r="H21" s="81">
        <f t="shared" si="0"/>
        <v>24</v>
      </c>
    </row>
    <row r="22" spans="3:8" x14ac:dyDescent="0.2">
      <c r="C22" s="83" t="s">
        <v>134</v>
      </c>
      <c r="D22" s="80"/>
      <c r="E22" s="80"/>
      <c r="F22" s="80"/>
      <c r="G22" s="80">
        <v>13</v>
      </c>
      <c r="H22" s="81">
        <f t="shared" si="0"/>
        <v>13</v>
      </c>
    </row>
    <row r="23" spans="3:8" x14ac:dyDescent="0.2">
      <c r="C23" s="83" t="s">
        <v>135</v>
      </c>
      <c r="D23" s="80"/>
      <c r="E23" s="80"/>
      <c r="F23" s="80"/>
      <c r="G23" s="80">
        <v>3</v>
      </c>
      <c r="H23" s="81">
        <f t="shared" si="0"/>
        <v>3</v>
      </c>
    </row>
    <row r="24" spans="3:8" x14ac:dyDescent="0.2">
      <c r="C24" s="83" t="s">
        <v>144</v>
      </c>
      <c r="D24" s="80"/>
      <c r="E24" s="80"/>
      <c r="F24" s="80"/>
      <c r="G24" s="80">
        <v>69</v>
      </c>
      <c r="H24" s="81">
        <f t="shared" si="0"/>
        <v>69</v>
      </c>
    </row>
    <row r="25" spans="3:8" x14ac:dyDescent="0.2">
      <c r="C25" s="83" t="s">
        <v>145</v>
      </c>
      <c r="D25" s="80"/>
      <c r="E25" s="80"/>
      <c r="F25" s="80"/>
      <c r="G25" s="80">
        <v>7</v>
      </c>
      <c r="H25" s="81">
        <f t="shared" si="0"/>
        <v>7</v>
      </c>
    </row>
    <row r="26" spans="3:8" x14ac:dyDescent="0.2">
      <c r="C26" s="73" t="s">
        <v>0</v>
      </c>
      <c r="D26" s="74">
        <f>SUM(D7:D25)</f>
        <v>2</v>
      </c>
      <c r="E26" s="74">
        <f t="shared" ref="E26:H26" si="1">SUM(E7:E25)</f>
        <v>3</v>
      </c>
      <c r="F26" s="74">
        <f t="shared" si="1"/>
        <v>6</v>
      </c>
      <c r="G26" s="74">
        <f t="shared" si="1"/>
        <v>1554</v>
      </c>
      <c r="H26" s="74">
        <f t="shared" si="1"/>
        <v>1565</v>
      </c>
    </row>
    <row r="27" spans="3:8" x14ac:dyDescent="0.25"/>
    <row r="28" spans="3:8" x14ac:dyDescent="0.25">
      <c r="C28" s="2" t="s">
        <v>62</v>
      </c>
    </row>
    <row r="29" spans="3:8" x14ac:dyDescent="0.25"/>
    <row r="30" spans="3:8" x14ac:dyDescent="0.25"/>
    <row r="31" spans="3:8" ht="15.75" x14ac:dyDescent="0.25">
      <c r="C31" s="110" t="s">
        <v>149</v>
      </c>
      <c r="D31" s="110"/>
      <c r="E31" s="110"/>
      <c r="F31" s="110"/>
      <c r="G31" s="110"/>
      <c r="H31" s="70"/>
    </row>
    <row r="32" spans="3:8" x14ac:dyDescent="0.25"/>
    <row r="33" spans="3:7" x14ac:dyDescent="0.25">
      <c r="C33" s="64" t="s">
        <v>150</v>
      </c>
      <c r="D33" s="117" t="s">
        <v>151</v>
      </c>
      <c r="E33" s="118"/>
      <c r="F33" s="119" t="s">
        <v>152</v>
      </c>
      <c r="G33" s="118"/>
    </row>
    <row r="34" spans="3:7" ht="15" customHeight="1" x14ac:dyDescent="0.25">
      <c r="C34" s="84" t="s">
        <v>146</v>
      </c>
      <c r="D34" s="120">
        <v>194</v>
      </c>
      <c r="E34" s="121"/>
      <c r="F34" s="124">
        <f>D34*0.6</f>
        <v>116.39999999999999</v>
      </c>
      <c r="G34" s="125"/>
    </row>
    <row r="35" spans="3:7" x14ac:dyDescent="0.25">
      <c r="C35" s="84" t="s">
        <v>147</v>
      </c>
      <c r="D35" s="120">
        <v>1331</v>
      </c>
      <c r="E35" s="121"/>
      <c r="F35" s="124">
        <f>D35*0.3</f>
        <v>399.3</v>
      </c>
      <c r="G35" s="125"/>
    </row>
    <row r="36" spans="3:7" x14ac:dyDescent="0.25">
      <c r="C36" s="84" t="s">
        <v>148</v>
      </c>
      <c r="D36" s="120">
        <v>40</v>
      </c>
      <c r="E36" s="121"/>
      <c r="F36" s="124">
        <f>D36*1</f>
        <v>40</v>
      </c>
      <c r="G36" s="125"/>
    </row>
    <row r="37" spans="3:7" x14ac:dyDescent="0.25">
      <c r="C37" s="64" t="s">
        <v>0</v>
      </c>
      <c r="D37" s="122">
        <f>SUM(D34:E36)</f>
        <v>1565</v>
      </c>
      <c r="E37" s="123"/>
      <c r="F37" s="126">
        <f>SUM(F34:G36)</f>
        <v>555.70000000000005</v>
      </c>
      <c r="G37" s="127"/>
    </row>
    <row r="38" spans="3:7" x14ac:dyDescent="0.25"/>
    <row r="39" spans="3:7" x14ac:dyDescent="0.25">
      <c r="C39" s="2" t="s">
        <v>62</v>
      </c>
    </row>
    <row r="40" spans="3:7" ht="13.5" thickBot="1" x14ac:dyDescent="0.3"/>
    <row r="41" spans="3:7" x14ac:dyDescent="0.25">
      <c r="C41" s="111" t="s">
        <v>153</v>
      </c>
      <c r="D41" s="112"/>
      <c r="E41" s="112"/>
      <c r="F41" s="112"/>
      <c r="G41" s="113"/>
    </row>
    <row r="42" spans="3:7" ht="13.5" thickBot="1" x14ac:dyDescent="0.3">
      <c r="C42" s="114"/>
      <c r="D42" s="115"/>
      <c r="E42" s="115"/>
      <c r="F42" s="115"/>
      <c r="G42" s="116"/>
    </row>
    <row r="43" spans="3:7" x14ac:dyDescent="0.25"/>
  </sheetData>
  <sheetProtection password="CD78" sheet="1" objects="1" scenarios="1"/>
  <mergeCells count="14">
    <mergeCell ref="B1:I1"/>
    <mergeCell ref="C4:H4"/>
    <mergeCell ref="C41:G42"/>
    <mergeCell ref="D33:E33"/>
    <mergeCell ref="C31:G31"/>
    <mergeCell ref="F33:G33"/>
    <mergeCell ref="D34:E34"/>
    <mergeCell ref="D35:E35"/>
    <mergeCell ref="D36:E36"/>
    <mergeCell ref="D37:E37"/>
    <mergeCell ref="F34:G34"/>
    <mergeCell ref="F35:G35"/>
    <mergeCell ref="F36:G36"/>
    <mergeCell ref="F37:G3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4"/>
  <sheetViews>
    <sheetView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baseColWidth="10" defaultColWidth="0" defaultRowHeight="12.75" zeroHeight="1" x14ac:dyDescent="0.25"/>
  <cols>
    <col min="1" max="1" width="25.7109375" style="28" customWidth="1"/>
    <col min="2" max="2" width="15.7109375" style="1" customWidth="1"/>
    <col min="3" max="3" width="24.7109375" style="1" customWidth="1"/>
    <col min="4" max="4" width="28.7109375" style="1" customWidth="1"/>
    <col min="5" max="5" width="36.7109375" style="1" customWidth="1"/>
    <col min="6" max="6" width="20.7109375" style="1" customWidth="1"/>
    <col min="7" max="7" width="15.7109375" style="1" customWidth="1"/>
    <col min="8" max="13" width="0" style="1" hidden="1" customWidth="1"/>
    <col min="14" max="16384" width="11.42578125" style="1" hidden="1"/>
  </cols>
  <sheetData>
    <row r="1" spans="1:7" s="57" customFormat="1" ht="26.25" x14ac:dyDescent="0.25">
      <c r="B1" s="107" t="s">
        <v>68</v>
      </c>
      <c r="C1" s="107"/>
      <c r="D1" s="107"/>
      <c r="E1" s="107"/>
      <c r="F1" s="107"/>
      <c r="G1" s="107"/>
    </row>
    <row r="2" spans="1:7" x14ac:dyDescent="0.25"/>
    <row r="3" spans="1:7" x14ac:dyDescent="0.25"/>
    <row r="4" spans="1:7" s="82" customFormat="1" ht="15.75" x14ac:dyDescent="0.25">
      <c r="A4" s="50"/>
      <c r="C4" s="110" t="s">
        <v>154</v>
      </c>
      <c r="D4" s="110"/>
      <c r="E4" s="110"/>
      <c r="F4" s="110"/>
    </row>
    <row r="5" spans="1:7" x14ac:dyDescent="0.25"/>
    <row r="6" spans="1:7" ht="38.25" x14ac:dyDescent="0.25">
      <c r="C6" s="85" t="s">
        <v>35</v>
      </c>
      <c r="D6" s="68" t="s">
        <v>156</v>
      </c>
      <c r="E6" s="85" t="s">
        <v>158</v>
      </c>
      <c r="F6" s="85" t="s">
        <v>160</v>
      </c>
    </row>
    <row r="7" spans="1:7" x14ac:dyDescent="0.25">
      <c r="C7" s="131" t="s">
        <v>13</v>
      </c>
      <c r="D7" s="21" t="s">
        <v>14</v>
      </c>
      <c r="E7" s="5">
        <v>160</v>
      </c>
      <c r="F7" s="26">
        <v>144282505</v>
      </c>
    </row>
    <row r="8" spans="1:7" x14ac:dyDescent="0.25">
      <c r="C8" s="131"/>
      <c r="D8" s="21" t="s">
        <v>15</v>
      </c>
      <c r="E8" s="5">
        <v>1313</v>
      </c>
      <c r="F8" s="26">
        <v>263482811.36199999</v>
      </c>
    </row>
    <row r="9" spans="1:7" x14ac:dyDescent="0.25">
      <c r="C9" s="131"/>
      <c r="D9" s="21" t="s">
        <v>16</v>
      </c>
      <c r="E9" s="5">
        <v>74</v>
      </c>
      <c r="F9" s="26">
        <v>23367615.723999999</v>
      </c>
    </row>
    <row r="10" spans="1:7" x14ac:dyDescent="0.25">
      <c r="C10" s="129" t="s">
        <v>34</v>
      </c>
      <c r="D10" s="130"/>
      <c r="E10" s="67">
        <f>SUM(E7:E9)</f>
        <v>1547</v>
      </c>
      <c r="F10" s="86">
        <f>SUM(F7:F9)</f>
        <v>431132932.08599997</v>
      </c>
    </row>
    <row r="11" spans="1:7" x14ac:dyDescent="0.25">
      <c r="C11" s="131" t="s">
        <v>17</v>
      </c>
      <c r="D11" s="22" t="s">
        <v>18</v>
      </c>
      <c r="E11" s="23">
        <v>9517</v>
      </c>
      <c r="F11" s="26">
        <v>652915739.04428172</v>
      </c>
    </row>
    <row r="12" spans="1:7" x14ac:dyDescent="0.25">
      <c r="C12" s="131"/>
      <c r="D12" s="21" t="s">
        <v>19</v>
      </c>
      <c r="E12" s="5">
        <v>47</v>
      </c>
      <c r="F12" s="26">
        <v>11114114.763844058</v>
      </c>
    </row>
    <row r="13" spans="1:7" x14ac:dyDescent="0.25">
      <c r="C13" s="131"/>
      <c r="D13" s="24" t="s">
        <v>20</v>
      </c>
      <c r="E13" s="5">
        <v>1424</v>
      </c>
      <c r="F13" s="26">
        <v>366655779.16594028</v>
      </c>
    </row>
    <row r="14" spans="1:7" x14ac:dyDescent="0.25">
      <c r="C14" s="129" t="s">
        <v>32</v>
      </c>
      <c r="D14" s="130"/>
      <c r="E14" s="67">
        <f>SUM(E11:E13)</f>
        <v>10988</v>
      </c>
      <c r="F14" s="86">
        <f>SUM(F11:F13)</f>
        <v>1030685632.974066</v>
      </c>
    </row>
    <row r="15" spans="1:7" x14ac:dyDescent="0.25">
      <c r="C15" s="131" t="s">
        <v>21</v>
      </c>
      <c r="D15" s="8" t="s">
        <v>22</v>
      </c>
      <c r="E15" s="23">
        <v>2134</v>
      </c>
      <c r="F15" s="26">
        <v>849730820.04371905</v>
      </c>
    </row>
    <row r="16" spans="1:7" x14ac:dyDescent="0.25">
      <c r="C16" s="131"/>
      <c r="D16" s="8" t="s">
        <v>23</v>
      </c>
      <c r="E16" s="5">
        <v>15</v>
      </c>
      <c r="F16" s="26">
        <v>11866835</v>
      </c>
    </row>
    <row r="17" spans="3:6" x14ac:dyDescent="0.25">
      <c r="C17" s="131"/>
      <c r="D17" s="21" t="s">
        <v>24</v>
      </c>
      <c r="E17" s="5">
        <v>115</v>
      </c>
      <c r="F17" s="26">
        <v>46425770.318696998</v>
      </c>
    </row>
    <row r="18" spans="3:6" x14ac:dyDescent="0.25">
      <c r="C18" s="129" t="s">
        <v>33</v>
      </c>
      <c r="D18" s="130"/>
      <c r="E18" s="67">
        <f>SUM(E15:E17)</f>
        <v>2264</v>
      </c>
      <c r="F18" s="86">
        <f>SUM(F15:F17)</f>
        <v>908023425.36241603</v>
      </c>
    </row>
    <row r="19" spans="3:6" x14ac:dyDescent="0.25">
      <c r="C19" s="131" t="s">
        <v>159</v>
      </c>
      <c r="D19" s="21" t="s">
        <v>27</v>
      </c>
      <c r="E19" s="23">
        <v>32</v>
      </c>
      <c r="F19" s="26">
        <v>19013000</v>
      </c>
    </row>
    <row r="20" spans="3:6" x14ac:dyDescent="0.25">
      <c r="C20" s="131"/>
      <c r="D20" s="24" t="s">
        <v>59</v>
      </c>
      <c r="E20" s="5">
        <v>1092</v>
      </c>
      <c r="F20" s="26">
        <v>129705001.99660042</v>
      </c>
    </row>
    <row r="21" spans="3:6" x14ac:dyDescent="0.25">
      <c r="C21" s="131"/>
      <c r="D21" s="24" t="s">
        <v>26</v>
      </c>
      <c r="E21" s="5">
        <v>284</v>
      </c>
      <c r="F21" s="26">
        <v>79762437</v>
      </c>
    </row>
    <row r="22" spans="3:6" x14ac:dyDescent="0.25">
      <c r="C22" s="131"/>
      <c r="D22" s="24" t="s">
        <v>25</v>
      </c>
      <c r="E22" s="5">
        <v>407</v>
      </c>
      <c r="F22" s="26">
        <v>45986350</v>
      </c>
    </row>
    <row r="23" spans="3:6" x14ac:dyDescent="0.25">
      <c r="C23" s="131"/>
      <c r="D23" s="21" t="s">
        <v>28</v>
      </c>
      <c r="E23" s="5">
        <v>510</v>
      </c>
      <c r="F23" s="26">
        <v>208374040</v>
      </c>
    </row>
    <row r="24" spans="3:6" x14ac:dyDescent="0.25">
      <c r="C24" s="131"/>
      <c r="D24" s="24" t="s">
        <v>29</v>
      </c>
      <c r="E24" s="5">
        <v>918</v>
      </c>
      <c r="F24" s="26">
        <v>307145315</v>
      </c>
    </row>
    <row r="25" spans="3:6" x14ac:dyDescent="0.25">
      <c r="C25" s="131"/>
      <c r="D25" s="24" t="s">
        <v>30</v>
      </c>
      <c r="E25" s="5">
        <v>161</v>
      </c>
      <c r="F25" s="26">
        <v>52413892</v>
      </c>
    </row>
    <row r="26" spans="3:6" x14ac:dyDescent="0.25">
      <c r="C26" s="131"/>
      <c r="D26" s="24" t="s">
        <v>31</v>
      </c>
      <c r="E26" s="23">
        <v>129</v>
      </c>
      <c r="F26" s="26">
        <v>47739100</v>
      </c>
    </row>
    <row r="27" spans="3:6" x14ac:dyDescent="0.25">
      <c r="C27" s="129" t="s">
        <v>60</v>
      </c>
      <c r="D27" s="130"/>
      <c r="E27" s="67">
        <f>SUM(E19:E26)</f>
        <v>3533</v>
      </c>
      <c r="F27" s="86">
        <f>SUM(F19:F26)</f>
        <v>890139135.99660039</v>
      </c>
    </row>
    <row r="28" spans="3:6" x14ac:dyDescent="0.25">
      <c r="C28" s="128"/>
      <c r="D28" s="128"/>
      <c r="E28" s="128"/>
      <c r="F28" s="128"/>
    </row>
    <row r="29" spans="3:6" x14ac:dyDescent="0.25">
      <c r="C29" s="95" t="s">
        <v>157</v>
      </c>
      <c r="D29" s="95"/>
      <c r="E29" s="67">
        <f>E10+E14+E18+E27</f>
        <v>18332</v>
      </c>
      <c r="F29" s="86">
        <f>F10+F14+F18+F27</f>
        <v>3259981126.4190826</v>
      </c>
    </row>
    <row r="30" spans="3:6" x14ac:dyDescent="0.25"/>
    <row r="31" spans="3:6" x14ac:dyDescent="0.25">
      <c r="C31" s="2" t="s">
        <v>63</v>
      </c>
    </row>
    <row r="32" spans="3:6" x14ac:dyDescent="0.25"/>
    <row r="33" x14ac:dyDescent="0.25"/>
    <row r="34" x14ac:dyDescent="0.25"/>
    <row r="35"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sheetProtection password="CD78" sheet="1" objects="1" scenarios="1"/>
  <sortState ref="D7:F9">
    <sortCondition ref="D7"/>
  </sortState>
  <mergeCells count="12">
    <mergeCell ref="C4:F4"/>
    <mergeCell ref="B1:G1"/>
    <mergeCell ref="C28:F28"/>
    <mergeCell ref="C29:D29"/>
    <mergeCell ref="C18:D18"/>
    <mergeCell ref="C27:D27"/>
    <mergeCell ref="C7:C9"/>
    <mergeCell ref="C10:D10"/>
    <mergeCell ref="C14:D14"/>
    <mergeCell ref="C11:C13"/>
    <mergeCell ref="C15:C17"/>
    <mergeCell ref="C19:C2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7"/>
  <sheetViews>
    <sheetView zoomScaleNormal="100"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baseColWidth="10" defaultColWidth="0" defaultRowHeight="12.75" zeroHeight="1" x14ac:dyDescent="0.25"/>
  <cols>
    <col min="1" max="1" width="25.7109375" style="28" customWidth="1"/>
    <col min="2" max="2" width="15.7109375" style="1" customWidth="1"/>
    <col min="3" max="3" width="24.7109375" style="1" customWidth="1"/>
    <col min="4" max="4" width="30.7109375" style="1" customWidth="1"/>
    <col min="5" max="5" width="36.7109375" style="1" customWidth="1"/>
    <col min="6" max="6" width="18.7109375" style="1" customWidth="1"/>
    <col min="7" max="7" width="15.7109375" style="1" customWidth="1"/>
    <col min="8" max="13" width="0" style="1" hidden="1" customWidth="1"/>
    <col min="14" max="16384" width="11.42578125" style="1" hidden="1"/>
  </cols>
  <sheetData>
    <row r="1" spans="1:7" s="57" customFormat="1" ht="26.25" x14ac:dyDescent="0.25">
      <c r="B1" s="107" t="s">
        <v>68</v>
      </c>
      <c r="C1" s="107"/>
      <c r="D1" s="107"/>
      <c r="E1" s="107"/>
      <c r="F1" s="107"/>
      <c r="G1" s="107"/>
    </row>
    <row r="2" spans="1:7" x14ac:dyDescent="0.25"/>
    <row r="3" spans="1:7" x14ac:dyDescent="0.25"/>
    <row r="4" spans="1:7" s="82" customFormat="1" ht="15.75" x14ac:dyDescent="0.25">
      <c r="A4" s="50"/>
      <c r="B4" s="110" t="s">
        <v>155</v>
      </c>
      <c r="C4" s="110"/>
      <c r="D4" s="110"/>
      <c r="E4" s="110"/>
      <c r="F4" s="110"/>
      <c r="G4" s="110"/>
    </row>
    <row r="5" spans="1:7" x14ac:dyDescent="0.25"/>
    <row r="6" spans="1:7" ht="38.25" x14ac:dyDescent="0.25">
      <c r="C6" s="85" t="s">
        <v>35</v>
      </c>
      <c r="D6" s="68" t="s">
        <v>156</v>
      </c>
      <c r="E6" s="85" t="s">
        <v>158</v>
      </c>
      <c r="F6" s="85" t="s">
        <v>160</v>
      </c>
    </row>
    <row r="7" spans="1:7" x14ac:dyDescent="0.25">
      <c r="C7" s="132" t="s">
        <v>17</v>
      </c>
      <c r="D7" s="8" t="s">
        <v>163</v>
      </c>
      <c r="E7" s="5">
        <v>20</v>
      </c>
      <c r="F7" s="5">
        <v>11144360.25</v>
      </c>
    </row>
    <row r="8" spans="1:7" x14ac:dyDescent="0.25">
      <c r="C8" s="133"/>
      <c r="D8" s="8" t="s">
        <v>166</v>
      </c>
      <c r="E8" s="5">
        <v>964</v>
      </c>
      <c r="F8" s="5">
        <v>389830667.375</v>
      </c>
    </row>
    <row r="9" spans="1:7" x14ac:dyDescent="0.25">
      <c r="C9" s="129" t="s">
        <v>32</v>
      </c>
      <c r="D9" s="130"/>
      <c r="E9" s="67">
        <f>SUM(E7:E8)</f>
        <v>984</v>
      </c>
      <c r="F9" s="67">
        <f>SUM(F7:F8)</f>
        <v>400975027.625</v>
      </c>
    </row>
    <row r="10" spans="1:7" x14ac:dyDescent="0.25">
      <c r="C10" s="87" t="s">
        <v>21</v>
      </c>
      <c r="D10" s="8" t="s">
        <v>161</v>
      </c>
      <c r="E10" s="5">
        <v>80</v>
      </c>
      <c r="F10" s="5">
        <v>333151325</v>
      </c>
    </row>
    <row r="11" spans="1:7" x14ac:dyDescent="0.25">
      <c r="C11" s="87" t="s">
        <v>58</v>
      </c>
      <c r="D11" s="8" t="s">
        <v>165</v>
      </c>
      <c r="E11" s="5">
        <v>248</v>
      </c>
      <c r="F11" s="5">
        <v>397242193.5</v>
      </c>
    </row>
    <row r="12" spans="1:7" x14ac:dyDescent="0.25">
      <c r="C12" s="128"/>
      <c r="D12" s="128"/>
      <c r="E12" s="128"/>
      <c r="F12" s="128"/>
    </row>
    <row r="13" spans="1:7" x14ac:dyDescent="0.25">
      <c r="C13" s="117" t="s">
        <v>157</v>
      </c>
      <c r="D13" s="118"/>
      <c r="E13" s="67">
        <f>SUM(E9:E11)</f>
        <v>1312</v>
      </c>
      <c r="F13" s="67">
        <f>SUM(F9:F11)</f>
        <v>1131368546.125</v>
      </c>
    </row>
    <row r="14" spans="1:7" x14ac:dyDescent="0.25"/>
    <row r="15" spans="1:7" x14ac:dyDescent="0.25">
      <c r="C15" s="2" t="s">
        <v>63</v>
      </c>
    </row>
    <row r="16" spans="1:7"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hidden="1" x14ac:dyDescent="0.25"/>
    <row r="37" hidden="1" x14ac:dyDescent="0.25"/>
  </sheetData>
  <sheetProtection password="CD78" sheet="1" objects="1" scenarios="1"/>
  <mergeCells count="6">
    <mergeCell ref="C13:D13"/>
    <mergeCell ref="B1:G1"/>
    <mergeCell ref="C12:F12"/>
    <mergeCell ref="B4:G4"/>
    <mergeCell ref="C7:C8"/>
    <mergeCell ref="C9:D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showZeros="0"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baseColWidth="10" defaultColWidth="0" defaultRowHeight="12.75" zeroHeight="1" x14ac:dyDescent="0.25"/>
  <cols>
    <col min="1" max="1" width="25.7109375" style="28" customWidth="1"/>
    <col min="2" max="3" width="20.7109375" style="1" customWidth="1"/>
    <col min="4" max="11" width="8.7109375" style="1" customWidth="1"/>
    <col min="12" max="12" width="20.7109375" style="1" customWidth="1"/>
    <col min="13" max="16384" width="11.42578125" style="1" hidden="1"/>
  </cols>
  <sheetData>
    <row r="1" spans="1:12" s="57" customFormat="1" ht="26.25" x14ac:dyDescent="0.25">
      <c r="B1" s="107" t="s">
        <v>68</v>
      </c>
      <c r="C1" s="107"/>
      <c r="D1" s="107"/>
      <c r="E1" s="107"/>
      <c r="F1" s="107"/>
      <c r="G1" s="107"/>
      <c r="H1" s="107"/>
      <c r="I1" s="107"/>
      <c r="J1" s="107"/>
      <c r="K1" s="107"/>
      <c r="L1" s="107"/>
    </row>
    <row r="2" spans="1:12" x14ac:dyDescent="0.25">
      <c r="C2" s="52"/>
      <c r="D2" s="52"/>
      <c r="E2" s="52"/>
      <c r="F2" s="52"/>
      <c r="G2" s="52"/>
      <c r="H2" s="52"/>
      <c r="I2" s="52"/>
    </row>
    <row r="3" spans="1:12" x14ac:dyDescent="0.25">
      <c r="C3" s="52"/>
      <c r="D3" s="52"/>
      <c r="E3" s="52"/>
      <c r="F3" s="52"/>
      <c r="G3" s="52"/>
      <c r="H3" s="52"/>
      <c r="I3" s="52"/>
    </row>
    <row r="4" spans="1:12" s="82" customFormat="1" ht="15.75" x14ac:dyDescent="0.25">
      <c r="A4" s="50"/>
      <c r="C4" s="97" t="s">
        <v>162</v>
      </c>
      <c r="D4" s="97"/>
      <c r="E4" s="97"/>
      <c r="F4" s="97"/>
      <c r="G4" s="97"/>
      <c r="H4" s="97"/>
      <c r="I4" s="97"/>
      <c r="J4" s="97"/>
      <c r="K4" s="97"/>
    </row>
    <row r="5" spans="1:12" s="82" customFormat="1" ht="15.75" x14ac:dyDescent="0.25">
      <c r="A5" s="50"/>
      <c r="C5" s="97"/>
      <c r="D5" s="97"/>
      <c r="E5" s="97"/>
      <c r="F5" s="97"/>
      <c r="G5" s="97"/>
      <c r="H5" s="97"/>
      <c r="I5" s="97"/>
      <c r="J5" s="97"/>
      <c r="K5" s="97"/>
    </row>
    <row r="6" spans="1:12" x14ac:dyDescent="0.25"/>
    <row r="7" spans="1:12" x14ac:dyDescent="0.25">
      <c r="C7" s="85" t="s">
        <v>35</v>
      </c>
      <c r="D7" s="85">
        <v>2005</v>
      </c>
      <c r="E7" s="85">
        <v>2006</v>
      </c>
      <c r="F7" s="85">
        <v>2007</v>
      </c>
      <c r="G7" s="85">
        <v>2008</v>
      </c>
      <c r="H7" s="85">
        <v>2009</v>
      </c>
      <c r="I7" s="68">
        <v>2010</v>
      </c>
      <c r="J7" s="68">
        <v>2011</v>
      </c>
      <c r="K7" s="68">
        <v>2012</v>
      </c>
    </row>
    <row r="8" spans="1:12" x14ac:dyDescent="0.25">
      <c r="C8" s="9" t="s">
        <v>39</v>
      </c>
      <c r="D8" s="10">
        <v>1778</v>
      </c>
      <c r="E8" s="10">
        <v>2167</v>
      </c>
      <c r="F8" s="10">
        <v>2392</v>
      </c>
      <c r="G8" s="4">
        <v>2620</v>
      </c>
      <c r="H8" s="4">
        <v>3513</v>
      </c>
      <c r="I8" s="6">
        <v>3722</v>
      </c>
      <c r="J8" s="6">
        <v>3577</v>
      </c>
      <c r="K8" s="6">
        <v>3533</v>
      </c>
    </row>
    <row r="9" spans="1:12" x14ac:dyDescent="0.25">
      <c r="C9" s="9" t="s">
        <v>37</v>
      </c>
      <c r="D9" s="10">
        <v>3481</v>
      </c>
      <c r="E9" s="10">
        <v>4500</v>
      </c>
      <c r="F9" s="10">
        <v>4167</v>
      </c>
      <c r="G9" s="4">
        <v>8131</v>
      </c>
      <c r="H9" s="4">
        <v>7241</v>
      </c>
      <c r="I9" s="6">
        <v>10847</v>
      </c>
      <c r="J9" s="6">
        <v>12887</v>
      </c>
      <c r="K9" s="6">
        <v>10988</v>
      </c>
    </row>
    <row r="10" spans="1:12" x14ac:dyDescent="0.25">
      <c r="C10" s="9" t="s">
        <v>38</v>
      </c>
      <c r="D10" s="11">
        <v>686</v>
      </c>
      <c r="E10" s="10">
        <v>1193</v>
      </c>
      <c r="F10" s="10">
        <v>1945</v>
      </c>
      <c r="G10" s="4">
        <v>2962</v>
      </c>
      <c r="H10" s="4">
        <v>2305</v>
      </c>
      <c r="I10" s="6">
        <v>2554</v>
      </c>
      <c r="J10" s="6">
        <v>2265</v>
      </c>
      <c r="K10" s="6">
        <v>2264</v>
      </c>
    </row>
    <row r="11" spans="1:12" x14ac:dyDescent="0.25">
      <c r="C11" s="9" t="s">
        <v>36</v>
      </c>
      <c r="D11" s="10">
        <v>1690</v>
      </c>
      <c r="E11" s="10">
        <v>1709</v>
      </c>
      <c r="F11" s="10">
        <v>1744</v>
      </c>
      <c r="G11" s="4">
        <v>1560</v>
      </c>
      <c r="H11" s="4">
        <v>1539</v>
      </c>
      <c r="I11" s="6">
        <v>1668</v>
      </c>
      <c r="J11" s="6">
        <v>1679</v>
      </c>
      <c r="K11" s="6">
        <v>1547</v>
      </c>
    </row>
    <row r="12" spans="1:12" x14ac:dyDescent="0.25">
      <c r="C12" s="68" t="s">
        <v>0</v>
      </c>
      <c r="D12" s="67">
        <f t="shared" ref="D12:I12" si="0">SUM(D8:D11)</f>
        <v>7635</v>
      </c>
      <c r="E12" s="67">
        <f t="shared" si="0"/>
        <v>9569</v>
      </c>
      <c r="F12" s="67">
        <f t="shared" si="0"/>
        <v>10248</v>
      </c>
      <c r="G12" s="67">
        <f t="shared" si="0"/>
        <v>15273</v>
      </c>
      <c r="H12" s="67">
        <f t="shared" si="0"/>
        <v>14598</v>
      </c>
      <c r="I12" s="67">
        <f t="shared" si="0"/>
        <v>18791</v>
      </c>
      <c r="J12" s="67">
        <f t="shared" ref="J12" si="1">SUM(J8:J11)</f>
        <v>20408</v>
      </c>
      <c r="K12" s="67">
        <f>SUM(K8:K11)</f>
        <v>18332</v>
      </c>
    </row>
    <row r="13" spans="1:12" x14ac:dyDescent="0.25"/>
    <row r="14" spans="1:12" x14ac:dyDescent="0.25">
      <c r="C14" s="2" t="s">
        <v>63</v>
      </c>
    </row>
    <row r="15" spans="1:12" x14ac:dyDescent="0.25"/>
    <row r="16" spans="1:12" x14ac:dyDescent="0.25"/>
    <row r="17" spans="1:11" x14ac:dyDescent="0.25"/>
    <row r="18" spans="1:11" s="82" customFormat="1" ht="15.75" x14ac:dyDescent="0.25">
      <c r="A18" s="50"/>
      <c r="C18" s="97" t="s">
        <v>164</v>
      </c>
      <c r="D18" s="97"/>
      <c r="E18" s="97"/>
      <c r="F18" s="97"/>
      <c r="G18" s="97"/>
      <c r="H18" s="97"/>
      <c r="I18" s="97"/>
      <c r="J18" s="97"/>
      <c r="K18" s="97"/>
    </row>
    <row r="19" spans="1:11" s="82" customFormat="1" ht="15.75" x14ac:dyDescent="0.25">
      <c r="A19" s="50"/>
      <c r="C19" s="97"/>
      <c r="D19" s="97"/>
      <c r="E19" s="97"/>
      <c r="F19" s="97"/>
      <c r="G19" s="97"/>
      <c r="H19" s="97"/>
      <c r="I19" s="97"/>
      <c r="J19" s="97"/>
      <c r="K19" s="97"/>
    </row>
    <row r="20" spans="1:11" x14ac:dyDescent="0.25"/>
    <row r="21" spans="1:11" x14ac:dyDescent="0.25">
      <c r="C21" s="85" t="s">
        <v>35</v>
      </c>
      <c r="D21" s="85">
        <v>2005</v>
      </c>
      <c r="E21" s="85">
        <v>2006</v>
      </c>
      <c r="F21" s="85">
        <v>2007</v>
      </c>
      <c r="G21" s="85">
        <v>2008</v>
      </c>
      <c r="H21" s="85">
        <v>2009</v>
      </c>
      <c r="I21" s="68">
        <v>2010</v>
      </c>
      <c r="J21" s="68">
        <v>2011</v>
      </c>
      <c r="K21" s="68">
        <v>2012</v>
      </c>
    </row>
    <row r="22" spans="1:11" x14ac:dyDescent="0.25">
      <c r="C22" s="9" t="s">
        <v>39</v>
      </c>
      <c r="D22" s="10">
        <v>30</v>
      </c>
      <c r="E22" s="10">
        <v>71</v>
      </c>
      <c r="F22" s="10">
        <v>78</v>
      </c>
      <c r="G22" s="4">
        <v>125</v>
      </c>
      <c r="H22" s="4">
        <v>192</v>
      </c>
      <c r="I22" s="6">
        <v>206</v>
      </c>
      <c r="J22" s="6">
        <v>151</v>
      </c>
      <c r="K22" s="6">
        <v>248</v>
      </c>
    </row>
    <row r="23" spans="1:11" x14ac:dyDescent="0.25">
      <c r="C23" s="9" t="s">
        <v>37</v>
      </c>
      <c r="D23" s="10"/>
      <c r="E23" s="10">
        <v>12</v>
      </c>
      <c r="F23" s="10">
        <v>78</v>
      </c>
      <c r="G23" s="4">
        <v>304</v>
      </c>
      <c r="H23" s="4">
        <v>541</v>
      </c>
      <c r="I23" s="6">
        <v>925</v>
      </c>
      <c r="J23" s="6">
        <v>595</v>
      </c>
      <c r="K23" s="6">
        <v>984</v>
      </c>
    </row>
    <row r="24" spans="1:11" x14ac:dyDescent="0.25">
      <c r="C24" s="9" t="s">
        <v>38</v>
      </c>
      <c r="D24" s="11">
        <v>6</v>
      </c>
      <c r="E24" s="10">
        <v>7</v>
      </c>
      <c r="F24" s="10">
        <v>10</v>
      </c>
      <c r="G24" s="4">
        <v>36</v>
      </c>
      <c r="H24" s="4">
        <v>44</v>
      </c>
      <c r="I24" s="6">
        <v>80</v>
      </c>
      <c r="J24" s="6">
        <v>51</v>
      </c>
      <c r="K24" s="6">
        <v>80</v>
      </c>
    </row>
    <row r="25" spans="1:11" x14ac:dyDescent="0.25">
      <c r="C25" s="68" t="s">
        <v>0</v>
      </c>
      <c r="D25" s="67">
        <f t="shared" ref="D25:K25" si="2">SUM(D22:D24)</f>
        <v>36</v>
      </c>
      <c r="E25" s="67">
        <f t="shared" si="2"/>
        <v>90</v>
      </c>
      <c r="F25" s="67">
        <f t="shared" si="2"/>
        <v>166</v>
      </c>
      <c r="G25" s="67">
        <f t="shared" si="2"/>
        <v>465</v>
      </c>
      <c r="H25" s="67">
        <f t="shared" si="2"/>
        <v>777</v>
      </c>
      <c r="I25" s="67">
        <f t="shared" si="2"/>
        <v>1211</v>
      </c>
      <c r="J25" s="67">
        <f t="shared" si="2"/>
        <v>797</v>
      </c>
      <c r="K25" s="67">
        <f t="shared" si="2"/>
        <v>1312</v>
      </c>
    </row>
    <row r="26" spans="1:11" x14ac:dyDescent="0.25"/>
    <row r="27" spans="1:11" x14ac:dyDescent="0.25">
      <c r="C27" s="2" t="s">
        <v>63</v>
      </c>
    </row>
    <row r="28" spans="1:11" x14ac:dyDescent="0.25"/>
    <row r="29" spans="1:11" x14ac:dyDescent="0.25"/>
    <row r="30" spans="1:11" x14ac:dyDescent="0.25"/>
    <row r="31" spans="1:11" x14ac:dyDescent="0.25"/>
    <row r="32" spans="1:11" x14ac:dyDescent="0.25"/>
    <row r="33" x14ac:dyDescent="0.25"/>
    <row r="34" x14ac:dyDescent="0.25"/>
    <row r="35" x14ac:dyDescent="0.25"/>
    <row r="36" hidden="1" x14ac:dyDescent="0.25"/>
    <row r="37" hidden="1" x14ac:dyDescent="0.25"/>
    <row r="38" hidden="1" x14ac:dyDescent="0.25"/>
    <row r="39" hidden="1" x14ac:dyDescent="0.25"/>
    <row r="40" hidden="1" x14ac:dyDescent="0.25"/>
    <row r="41" hidden="1" x14ac:dyDescent="0.25"/>
  </sheetData>
  <sheetProtection password="CD78" sheet="1" objects="1" scenarios="1"/>
  <mergeCells count="3">
    <mergeCell ref="B1:L1"/>
    <mergeCell ref="C4:K5"/>
    <mergeCell ref="C18:K1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Zeros="0" workbookViewId="0">
      <pane xSplit="1" ySplit="1" topLeftCell="B2" activePane="bottomRight" state="frozen"/>
      <selection activeCell="D9" sqref="D9"/>
      <selection pane="topRight" activeCell="D9" sqref="D9"/>
      <selection pane="bottomLeft" activeCell="D9" sqref="D9"/>
      <selection pane="bottomRight" activeCell="B2" sqref="B2"/>
    </sheetView>
  </sheetViews>
  <sheetFormatPr baseColWidth="10" defaultColWidth="0" defaultRowHeight="12.75" zeroHeight="1" x14ac:dyDescent="0.25"/>
  <cols>
    <col min="1" max="1" width="25.7109375" style="28" customWidth="1"/>
    <col min="2" max="3" width="20.7109375" style="1" customWidth="1"/>
    <col min="4" max="4" width="16.7109375" style="1" customWidth="1"/>
    <col min="5" max="6" width="10.7109375" style="1" customWidth="1"/>
    <col min="7" max="7" width="12.7109375" style="1" customWidth="1"/>
    <col min="8" max="8" width="8.7109375" style="1" customWidth="1"/>
    <col min="9" max="9" width="20.7109375" style="1" customWidth="1"/>
    <col min="10" max="16384" width="11.42578125" style="1" hidden="1"/>
  </cols>
  <sheetData>
    <row r="1" spans="1:9" s="57" customFormat="1" ht="26.25" customHeight="1" x14ac:dyDescent="0.25">
      <c r="B1" s="96" t="s">
        <v>69</v>
      </c>
      <c r="C1" s="96"/>
      <c r="D1" s="96"/>
      <c r="E1" s="96"/>
      <c r="F1" s="96"/>
      <c r="G1" s="96"/>
      <c r="H1" s="96"/>
      <c r="I1" s="96"/>
    </row>
    <row r="2" spans="1:9" x14ac:dyDescent="0.25"/>
    <row r="3" spans="1:9" x14ac:dyDescent="0.25"/>
    <row r="4" spans="1:9" s="82" customFormat="1" ht="15.75" x14ac:dyDescent="0.25">
      <c r="A4" s="50"/>
      <c r="C4" s="110" t="s">
        <v>177</v>
      </c>
      <c r="D4" s="110"/>
      <c r="E4" s="110"/>
      <c r="F4" s="110"/>
      <c r="G4" s="110"/>
      <c r="H4" s="110"/>
    </row>
    <row r="5" spans="1:9" x14ac:dyDescent="0.25"/>
    <row r="6" spans="1:9" x14ac:dyDescent="0.25">
      <c r="C6" s="134" t="s">
        <v>176</v>
      </c>
      <c r="D6" s="117" t="s">
        <v>7</v>
      </c>
      <c r="E6" s="136"/>
      <c r="F6" s="136"/>
      <c r="G6" s="118"/>
      <c r="H6" s="137" t="s">
        <v>0</v>
      </c>
      <c r="I6" s="12"/>
    </row>
    <row r="7" spans="1:9" x14ac:dyDescent="0.25">
      <c r="C7" s="135"/>
      <c r="D7" s="68" t="s">
        <v>9</v>
      </c>
      <c r="E7" s="68" t="s">
        <v>10</v>
      </c>
      <c r="F7" s="68" t="s">
        <v>61</v>
      </c>
      <c r="G7" s="68" t="s">
        <v>11</v>
      </c>
      <c r="H7" s="138"/>
      <c r="I7" s="12"/>
    </row>
    <row r="8" spans="1:9" x14ac:dyDescent="0.2">
      <c r="C8" s="84" t="s">
        <v>167</v>
      </c>
      <c r="D8" s="5">
        <v>5</v>
      </c>
      <c r="E8" s="5">
        <v>3</v>
      </c>
      <c r="F8" s="5"/>
      <c r="G8" s="5">
        <v>73</v>
      </c>
      <c r="H8" s="88">
        <f>SUM(D8:G8)</f>
        <v>81</v>
      </c>
      <c r="I8" s="13"/>
    </row>
    <row r="9" spans="1:9" x14ac:dyDescent="0.2">
      <c r="C9" s="84" t="s">
        <v>168</v>
      </c>
      <c r="D9" s="5">
        <v>1</v>
      </c>
      <c r="E9" s="5">
        <v>1</v>
      </c>
      <c r="F9" s="5"/>
      <c r="G9" s="5">
        <v>53</v>
      </c>
      <c r="H9" s="88">
        <f t="shared" ref="H9:H30" si="0">SUM(D9:G9)</f>
        <v>55</v>
      </c>
      <c r="I9" s="14"/>
    </row>
    <row r="10" spans="1:9" x14ac:dyDescent="0.2">
      <c r="C10" s="84" t="s">
        <v>44</v>
      </c>
      <c r="D10" s="5"/>
      <c r="E10" s="5"/>
      <c r="F10" s="5"/>
      <c r="G10" s="5">
        <v>23</v>
      </c>
      <c r="H10" s="88">
        <f t="shared" si="0"/>
        <v>23</v>
      </c>
      <c r="I10" s="14"/>
    </row>
    <row r="11" spans="1:9" x14ac:dyDescent="0.2">
      <c r="C11" s="84" t="s">
        <v>49</v>
      </c>
      <c r="D11" s="5">
        <v>1</v>
      </c>
      <c r="E11" s="5"/>
      <c r="F11" s="5"/>
      <c r="G11" s="5">
        <v>38</v>
      </c>
      <c r="H11" s="88">
        <f t="shared" si="0"/>
        <v>39</v>
      </c>
      <c r="I11" s="14"/>
    </row>
    <row r="12" spans="1:9" x14ac:dyDescent="0.2">
      <c r="C12" s="84" t="s">
        <v>50</v>
      </c>
      <c r="D12" s="5">
        <v>1</v>
      </c>
      <c r="E12" s="5">
        <v>1</v>
      </c>
      <c r="F12" s="5"/>
      <c r="G12" s="5">
        <v>72</v>
      </c>
      <c r="H12" s="88">
        <f t="shared" si="0"/>
        <v>74</v>
      </c>
      <c r="I12" s="14"/>
    </row>
    <row r="13" spans="1:9" x14ac:dyDescent="0.2">
      <c r="C13" s="84" t="s">
        <v>169</v>
      </c>
      <c r="D13" s="5">
        <v>1</v>
      </c>
      <c r="E13" s="5"/>
      <c r="F13" s="5"/>
      <c r="G13" s="5">
        <v>1</v>
      </c>
      <c r="H13" s="88">
        <f t="shared" si="0"/>
        <v>2</v>
      </c>
      <c r="I13" s="14"/>
    </row>
    <row r="14" spans="1:9" x14ac:dyDescent="0.2">
      <c r="C14" s="84" t="s">
        <v>51</v>
      </c>
      <c r="D14" s="5">
        <v>7</v>
      </c>
      <c r="E14" s="5">
        <v>4</v>
      </c>
      <c r="F14" s="5"/>
      <c r="G14" s="5">
        <v>218</v>
      </c>
      <c r="H14" s="88">
        <f t="shared" si="0"/>
        <v>229</v>
      </c>
      <c r="I14" s="14"/>
    </row>
    <row r="15" spans="1:9" x14ac:dyDescent="0.2">
      <c r="C15" s="84" t="s">
        <v>170</v>
      </c>
      <c r="D15" s="5"/>
      <c r="E15" s="5">
        <v>11</v>
      </c>
      <c r="F15" s="5"/>
      <c r="G15" s="5">
        <v>162</v>
      </c>
      <c r="H15" s="88">
        <f t="shared" si="0"/>
        <v>173</v>
      </c>
      <c r="I15" s="14"/>
    </row>
    <row r="16" spans="1:9" x14ac:dyDescent="0.2">
      <c r="C16" s="84" t="s">
        <v>171</v>
      </c>
      <c r="D16" s="5">
        <v>1</v>
      </c>
      <c r="E16" s="5">
        <v>3</v>
      </c>
      <c r="F16" s="5"/>
      <c r="G16" s="5">
        <v>135</v>
      </c>
      <c r="H16" s="88">
        <f t="shared" si="0"/>
        <v>139</v>
      </c>
      <c r="I16" s="14"/>
    </row>
    <row r="17" spans="3:9" x14ac:dyDescent="0.2">
      <c r="C17" s="84" t="s">
        <v>40</v>
      </c>
      <c r="D17" s="5">
        <v>123</v>
      </c>
      <c r="E17" s="5">
        <v>55</v>
      </c>
      <c r="F17" s="5">
        <v>1</v>
      </c>
      <c r="G17" s="5">
        <v>1578</v>
      </c>
      <c r="H17" s="88">
        <f t="shared" si="0"/>
        <v>1757</v>
      </c>
      <c r="I17" s="14"/>
    </row>
    <row r="18" spans="3:9" x14ac:dyDescent="0.2">
      <c r="C18" s="84" t="s">
        <v>45</v>
      </c>
      <c r="D18" s="5">
        <v>4</v>
      </c>
      <c r="E18" s="5">
        <v>1</v>
      </c>
      <c r="F18" s="5"/>
      <c r="G18" s="5">
        <v>23</v>
      </c>
      <c r="H18" s="88">
        <f t="shared" si="0"/>
        <v>28</v>
      </c>
      <c r="I18" s="14"/>
    </row>
    <row r="19" spans="3:9" x14ac:dyDescent="0.2">
      <c r="C19" s="84" t="s">
        <v>41</v>
      </c>
      <c r="D19" s="5">
        <v>8</v>
      </c>
      <c r="E19" s="5">
        <v>1</v>
      </c>
      <c r="F19" s="5"/>
      <c r="G19" s="5">
        <v>29</v>
      </c>
      <c r="H19" s="88">
        <f t="shared" si="0"/>
        <v>38</v>
      </c>
      <c r="I19" s="14"/>
    </row>
    <row r="20" spans="3:9" x14ac:dyDescent="0.2">
      <c r="C20" s="84" t="s">
        <v>52</v>
      </c>
      <c r="D20" s="5">
        <v>2</v>
      </c>
      <c r="E20" s="5">
        <v>3</v>
      </c>
      <c r="F20" s="5"/>
      <c r="G20" s="5">
        <v>61</v>
      </c>
      <c r="H20" s="88">
        <f t="shared" si="0"/>
        <v>66</v>
      </c>
      <c r="I20" s="14"/>
    </row>
    <row r="21" spans="3:9" x14ac:dyDescent="0.2">
      <c r="C21" s="84" t="s">
        <v>42</v>
      </c>
      <c r="D21" s="5"/>
      <c r="E21" s="5"/>
      <c r="F21" s="5"/>
      <c r="G21" s="5">
        <v>15</v>
      </c>
      <c r="H21" s="88">
        <f t="shared" si="0"/>
        <v>15</v>
      </c>
      <c r="I21" s="14"/>
    </row>
    <row r="22" spans="3:9" x14ac:dyDescent="0.2">
      <c r="C22" s="84" t="s">
        <v>172</v>
      </c>
      <c r="D22" s="5"/>
      <c r="E22" s="5"/>
      <c r="F22" s="5"/>
      <c r="G22" s="5">
        <v>26</v>
      </c>
      <c r="H22" s="88">
        <f t="shared" si="0"/>
        <v>26</v>
      </c>
      <c r="I22" s="14"/>
    </row>
    <row r="23" spans="3:9" x14ac:dyDescent="0.2">
      <c r="C23" s="84" t="s">
        <v>53</v>
      </c>
      <c r="D23" s="5"/>
      <c r="E23" s="5"/>
      <c r="F23" s="5"/>
      <c r="G23" s="5">
        <v>81</v>
      </c>
      <c r="H23" s="88">
        <f t="shared" si="0"/>
        <v>81</v>
      </c>
      <c r="I23" s="14"/>
    </row>
    <row r="24" spans="3:9" x14ac:dyDescent="0.2">
      <c r="C24" s="84" t="s">
        <v>173</v>
      </c>
      <c r="D24" s="5">
        <v>4</v>
      </c>
      <c r="E24" s="5">
        <v>4</v>
      </c>
      <c r="F24" s="5">
        <v>1</v>
      </c>
      <c r="G24" s="5">
        <v>95</v>
      </c>
      <c r="H24" s="88">
        <f t="shared" si="0"/>
        <v>104</v>
      </c>
      <c r="I24" s="14"/>
    </row>
    <row r="25" spans="3:9" x14ac:dyDescent="0.2">
      <c r="C25" s="84" t="s">
        <v>54</v>
      </c>
      <c r="D25" s="5">
        <v>26</v>
      </c>
      <c r="E25" s="5">
        <v>49</v>
      </c>
      <c r="F25" s="5"/>
      <c r="G25" s="5">
        <v>225</v>
      </c>
      <c r="H25" s="88">
        <f t="shared" si="0"/>
        <v>300</v>
      </c>
      <c r="I25" s="14"/>
    </row>
    <row r="26" spans="3:9" x14ac:dyDescent="0.2">
      <c r="C26" s="84" t="s">
        <v>174</v>
      </c>
      <c r="D26" s="5">
        <v>2</v>
      </c>
      <c r="E26" s="5">
        <v>1</v>
      </c>
      <c r="F26" s="5"/>
      <c r="G26" s="5">
        <v>44</v>
      </c>
      <c r="H26" s="88">
        <f t="shared" si="0"/>
        <v>47</v>
      </c>
      <c r="I26" s="14"/>
    </row>
    <row r="27" spans="3:9" x14ac:dyDescent="0.2">
      <c r="C27" s="84" t="s">
        <v>43</v>
      </c>
      <c r="D27" s="5">
        <v>6</v>
      </c>
      <c r="E27" s="5"/>
      <c r="F27" s="5"/>
      <c r="G27" s="5">
        <v>30</v>
      </c>
      <c r="H27" s="88">
        <f t="shared" si="0"/>
        <v>36</v>
      </c>
      <c r="I27" s="14"/>
    </row>
    <row r="28" spans="3:9" x14ac:dyDescent="0.2">
      <c r="C28" s="84" t="s">
        <v>55</v>
      </c>
      <c r="D28" s="5">
        <v>1</v>
      </c>
      <c r="E28" s="5">
        <v>4</v>
      </c>
      <c r="F28" s="5"/>
      <c r="G28" s="5">
        <v>282</v>
      </c>
      <c r="H28" s="88">
        <f t="shared" si="0"/>
        <v>287</v>
      </c>
      <c r="I28" s="14"/>
    </row>
    <row r="29" spans="3:9" x14ac:dyDescent="0.2">
      <c r="C29" s="84" t="s">
        <v>175</v>
      </c>
      <c r="D29" s="5">
        <v>6</v>
      </c>
      <c r="E29" s="5">
        <v>6</v>
      </c>
      <c r="F29" s="5"/>
      <c r="G29" s="5">
        <v>51</v>
      </c>
      <c r="H29" s="88">
        <f t="shared" si="0"/>
        <v>63</v>
      </c>
      <c r="I29" s="14"/>
    </row>
    <row r="30" spans="3:9" x14ac:dyDescent="0.2">
      <c r="C30" s="84" t="s">
        <v>56</v>
      </c>
      <c r="D30" s="5">
        <v>14</v>
      </c>
      <c r="E30" s="5">
        <v>17</v>
      </c>
      <c r="F30" s="5">
        <v>1</v>
      </c>
      <c r="G30" s="5">
        <v>170</v>
      </c>
      <c r="H30" s="88">
        <f t="shared" si="0"/>
        <v>202</v>
      </c>
    </row>
    <row r="31" spans="3:9" x14ac:dyDescent="0.25">
      <c r="C31" s="68" t="s">
        <v>0</v>
      </c>
      <c r="D31" s="67">
        <f>SUM(D8:D30)</f>
        <v>213</v>
      </c>
      <c r="E31" s="67">
        <f t="shared" ref="E31:H31" si="1">SUM(E8:E30)</f>
        <v>164</v>
      </c>
      <c r="F31" s="67">
        <f t="shared" si="1"/>
        <v>3</v>
      </c>
      <c r="G31" s="67">
        <f t="shared" si="1"/>
        <v>3485</v>
      </c>
      <c r="H31" s="67">
        <f t="shared" si="1"/>
        <v>3865</v>
      </c>
    </row>
    <row r="32" spans="3:9" x14ac:dyDescent="0.25"/>
    <row r="33" spans="3:3" x14ac:dyDescent="0.25">
      <c r="C33" s="2" t="s">
        <v>62</v>
      </c>
    </row>
    <row r="34" spans="3:3" x14ac:dyDescent="0.25"/>
    <row r="35" spans="3:3" x14ac:dyDescent="0.25"/>
    <row r="36" spans="3:3" hidden="1" x14ac:dyDescent="0.25"/>
  </sheetData>
  <sheetProtection password="CD78" sheet="1" objects="1" scenarios="1"/>
  <mergeCells count="5">
    <mergeCell ref="C4:H4"/>
    <mergeCell ref="B1:I1"/>
    <mergeCell ref="C6:C7"/>
    <mergeCell ref="D6:G6"/>
    <mergeCell ref="H6:H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Contenido</vt:lpstr>
      <vt:lpstr>BU-01</vt:lpstr>
      <vt:lpstr>BU-02</vt:lpstr>
      <vt:lpstr>BU-03</vt:lpstr>
      <vt:lpstr>BU-04</vt:lpstr>
      <vt:lpstr>BU-05</vt:lpstr>
      <vt:lpstr>BU-051</vt:lpstr>
      <vt:lpstr>BU-06</vt:lpstr>
      <vt:lpstr>BU-07</vt:lpstr>
      <vt:lpstr>BU-08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2013-06-17T20:19:37Z</dcterms:modified>
</cp:coreProperties>
</file>