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480" windowWidth="14880" windowHeight="7635" tabRatio="467"/>
  </bookViews>
  <sheets>
    <sheet name="Contenido" sheetId="17" r:id="rId1"/>
    <sheet name="RB-01" sheetId="2" r:id="rId2"/>
    <sheet name="RB-02" sheetId="3" r:id="rId3"/>
    <sheet name="RB-03" sheetId="12" r:id="rId4"/>
    <sheet name="RB-04" sheetId="13" r:id="rId5"/>
    <sheet name="RB-05" sheetId="14" r:id="rId6"/>
    <sheet name="RB-06" sheetId="15" r:id="rId7"/>
    <sheet name="RB-07" sheetId="16" r:id="rId8"/>
    <sheet name="RB-08" sheetId="4" r:id="rId9"/>
    <sheet name="RB-09" sheetId="5" r:id="rId10"/>
    <sheet name="RB-10" sheetId="6" r:id="rId11"/>
    <sheet name="RB-11" sheetId="7" r:id="rId12"/>
    <sheet name="RB-12" sheetId="8" r:id="rId13"/>
  </sheets>
  <definedNames>
    <definedName name="_Hlk231378751" localSheetId="9">'RB-09'!#REF!</definedName>
    <definedName name="_Toc283201078" localSheetId="10">'RB-10'!#REF!</definedName>
  </definedNames>
  <calcPr calcId="145621"/>
</workbook>
</file>

<file path=xl/calcChain.xml><?xml version="1.0" encoding="utf-8"?>
<calcChain xmlns="http://schemas.openxmlformats.org/spreadsheetml/2006/main">
  <c r="K16" i="5" l="1"/>
  <c r="J16" i="5"/>
  <c r="I16" i="5"/>
  <c r="H16" i="5"/>
  <c r="G16" i="5"/>
  <c r="F16" i="5"/>
  <c r="E16" i="5"/>
  <c r="D16" i="5"/>
  <c r="F18" i="8" l="1"/>
  <c r="E18" i="8"/>
  <c r="D18" i="8"/>
  <c r="L17" i="6"/>
  <c r="L16" i="6"/>
  <c r="L15" i="6"/>
  <c r="L14" i="6"/>
  <c r="L13" i="6"/>
  <c r="L12" i="6"/>
  <c r="L11" i="6"/>
  <c r="L10" i="6"/>
  <c r="L9" i="6"/>
  <c r="L8" i="6"/>
  <c r="L7" i="6"/>
  <c r="L6" i="6"/>
  <c r="N16" i="5" l="1"/>
  <c r="M16" i="5"/>
  <c r="L16" i="5"/>
  <c r="J24" i="4"/>
  <c r="J21" i="4"/>
  <c r="J20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E17" i="4"/>
  <c r="D17" i="4"/>
  <c r="M17" i="4"/>
  <c r="L17" i="4"/>
  <c r="K17" i="4"/>
  <c r="J17" i="4"/>
  <c r="I17" i="4"/>
  <c r="H17" i="4"/>
  <c r="G17" i="4"/>
  <c r="F17" i="4"/>
  <c r="O17" i="4" l="1"/>
  <c r="F15" i="16"/>
  <c r="E15" i="16"/>
  <c r="D15" i="16"/>
  <c r="G14" i="16"/>
  <c r="G13" i="16"/>
  <c r="G12" i="16"/>
  <c r="G11" i="16"/>
  <c r="G10" i="16"/>
  <c r="G9" i="16"/>
  <c r="G8" i="16"/>
  <c r="G7" i="16"/>
  <c r="G6" i="16"/>
  <c r="G5" i="16"/>
  <c r="F19" i="15"/>
  <c r="E19" i="15"/>
  <c r="D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F9" i="14"/>
  <c r="F8" i="14"/>
  <c r="F7" i="14"/>
  <c r="G15" i="16" l="1"/>
  <c r="G19" i="15"/>
  <c r="E10" i="14"/>
  <c r="D10" i="14"/>
  <c r="F10" i="14" s="1"/>
  <c r="E110" i="12" l="1"/>
  <c r="E97" i="12"/>
  <c r="F93" i="12"/>
  <c r="F91" i="12"/>
  <c r="F86" i="12"/>
  <c r="F81" i="12"/>
  <c r="F74" i="12"/>
  <c r="F72" i="12"/>
  <c r="F70" i="12"/>
  <c r="F66" i="12"/>
  <c r="F57" i="12"/>
  <c r="E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H43" i="12" s="1"/>
  <c r="G42" i="12"/>
  <c r="H42" i="12" s="1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E110" i="2"/>
  <c r="E97" i="2"/>
  <c r="F66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H43" i="2" s="1"/>
  <c r="G42" i="2"/>
  <c r="H42" i="2" s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57" i="2"/>
  <c r="E57" i="2"/>
  <c r="F93" i="2"/>
  <c r="F91" i="2"/>
  <c r="F86" i="2"/>
  <c r="F81" i="2"/>
  <c r="F74" i="2"/>
  <c r="F72" i="2"/>
  <c r="F70" i="2"/>
  <c r="H7" i="12" l="1"/>
  <c r="F97" i="12"/>
  <c r="H44" i="12"/>
  <c r="H24" i="12"/>
  <c r="H48" i="12"/>
  <c r="H33" i="12"/>
  <c r="H16" i="12"/>
  <c r="H20" i="12"/>
  <c r="G57" i="12"/>
  <c r="H44" i="2"/>
  <c r="H7" i="2"/>
  <c r="H16" i="2"/>
  <c r="H20" i="2"/>
  <c r="H33" i="2"/>
  <c r="H48" i="2"/>
  <c r="H24" i="2"/>
  <c r="G57" i="2"/>
  <c r="F97" i="2"/>
  <c r="H57" i="12" l="1"/>
  <c r="H57" i="2"/>
</calcChain>
</file>

<file path=xl/sharedStrings.xml><?xml version="1.0" encoding="utf-8"?>
<sst xmlns="http://schemas.openxmlformats.org/spreadsheetml/2006/main" count="431" uniqueCount="231">
  <si>
    <t>TOTAL</t>
  </si>
  <si>
    <t>FACULTAD</t>
  </si>
  <si>
    <t xml:space="preserve">PROGRAMA ACADÉMICO </t>
  </si>
  <si>
    <t>TOT/FAC</t>
  </si>
  <si>
    <t>ESTUDIANTES</t>
  </si>
  <si>
    <t>DOCENTES</t>
  </si>
  <si>
    <t>Bellas Artes  y Humanidades</t>
  </si>
  <si>
    <t xml:space="preserve">Licenciatura Artes Visuales </t>
  </si>
  <si>
    <t xml:space="preserve">Licenciatura en Artes Plásticas </t>
  </si>
  <si>
    <t xml:space="preserve">Licenciatura en Enseñanza de la Lengua Inglesa </t>
  </si>
  <si>
    <t>Licenciatura en Filosofía</t>
  </si>
  <si>
    <t xml:space="preserve">Ciencias Ambientales </t>
  </si>
  <si>
    <t xml:space="preserve">Administración del Medio Ambiente </t>
  </si>
  <si>
    <t>Técnica Profesional en Procesos del Turismo Sostenible</t>
  </si>
  <si>
    <t xml:space="preserve">Ciencias Básicas  </t>
  </si>
  <si>
    <t xml:space="preserve">Licenciatura en Matemáticas y Física </t>
  </si>
  <si>
    <t>Ciencias de la Salud</t>
  </si>
  <si>
    <t xml:space="preserve">Ciencias del Deporte y la Recreación </t>
  </si>
  <si>
    <t>Medicina</t>
  </si>
  <si>
    <t>Tecnología en Atención Prehospitalaría</t>
  </si>
  <si>
    <t>Fisioterapia y Kinesiología</t>
  </si>
  <si>
    <t>Medicina Veterinaria y Zootecnia</t>
  </si>
  <si>
    <t>Ciencias de la Educación</t>
  </si>
  <si>
    <t xml:space="preserve">Licenciatura en Etnoeducación y Desarrollo Comunitario </t>
  </si>
  <si>
    <t xml:space="preserve">Licenciatura en Comunicación e Informática Educativa </t>
  </si>
  <si>
    <t xml:space="preserve">Licenciatura en Español y Literatura </t>
  </si>
  <si>
    <t xml:space="preserve">Licenciatura en Pedagogía Infantil </t>
  </si>
  <si>
    <t>Ingeniería Industrial</t>
  </si>
  <si>
    <t xml:space="preserve">Ingeniería Industrial </t>
  </si>
  <si>
    <t xml:space="preserve">Ingeniería Mecánica </t>
  </si>
  <si>
    <t xml:space="preserve">Ingenierías Eléctrica, Electrónica, Física y Ciencias de la Computación </t>
  </si>
  <si>
    <t xml:space="preserve">Ingeniería de Sistemas y Computación </t>
  </si>
  <si>
    <t xml:space="preserve">Ingeniería Eléctrica </t>
  </si>
  <si>
    <t xml:space="preserve">Ingeniería Electrónica </t>
  </si>
  <si>
    <t xml:space="preserve">Ingeniería Física </t>
  </si>
  <si>
    <t xml:space="preserve">Tecnologías </t>
  </si>
  <si>
    <t xml:space="preserve">Administración Industrial </t>
  </si>
  <si>
    <t xml:space="preserve">Química Industrial </t>
  </si>
  <si>
    <t xml:space="preserve">Técnico Profesional en Mecatrónica </t>
  </si>
  <si>
    <t>Tecnología en Mecatrónica</t>
  </si>
  <si>
    <t>Ingeniería en Mecatrónica</t>
  </si>
  <si>
    <t xml:space="preserve">Tecnología eléctrica </t>
  </si>
  <si>
    <t xml:space="preserve">Tecnología Industrial </t>
  </si>
  <si>
    <t>Tecnología Mecánica</t>
  </si>
  <si>
    <t>Tecnología Química</t>
  </si>
  <si>
    <t xml:space="preserve">Maestría en Literatura </t>
  </si>
  <si>
    <t>Maestría en Estética y Creación</t>
  </si>
  <si>
    <t>Maestría en Filosofía</t>
  </si>
  <si>
    <t xml:space="preserve">Maestría en Ecotecnología </t>
  </si>
  <si>
    <t>Doctorado en Ciencias Ambientales</t>
  </si>
  <si>
    <t xml:space="preserve">Maestría en Instrumentación Física </t>
  </si>
  <si>
    <t xml:space="preserve">Especialización en Psiquiatría </t>
  </si>
  <si>
    <t xml:space="preserve">Maestría en Educación </t>
  </si>
  <si>
    <t xml:space="preserve">Maestría en Comunicación Educativa </t>
  </si>
  <si>
    <t xml:space="preserve">Maestría en Lingüística </t>
  </si>
  <si>
    <t xml:space="preserve">Doctorado Ciencias de la Educación  </t>
  </si>
  <si>
    <t xml:space="preserve">Especialización en Gestión de la Calidad y Normalización Técnica </t>
  </si>
  <si>
    <t xml:space="preserve">Maestría en Administración del Desarrollo Humano y Organizacional </t>
  </si>
  <si>
    <t xml:space="preserve">Maestría en Administración Económica y Financiera </t>
  </si>
  <si>
    <t xml:space="preserve">Maestría en Investigación Operativa y Estadística </t>
  </si>
  <si>
    <t xml:space="preserve">Maestría en Sistemas Automáticos </t>
  </si>
  <si>
    <t>Maestría en Ingeniería Mecánica</t>
  </si>
  <si>
    <t xml:space="preserve">Maestría en Ingeniería Eléctrica </t>
  </si>
  <si>
    <t>Maestría en Ingeniería de Sistemas y Computación</t>
  </si>
  <si>
    <t>ESTAMENTO</t>
  </si>
  <si>
    <t>N° USUARIOS</t>
  </si>
  <si>
    <t>Administrativos</t>
  </si>
  <si>
    <t>Jubilados</t>
  </si>
  <si>
    <t>Usuario Externo</t>
  </si>
  <si>
    <t>Usuario Lector</t>
  </si>
  <si>
    <t>AÑO</t>
  </si>
  <si>
    <t>N° CONSULTAS</t>
  </si>
  <si>
    <t>USUARIOS</t>
  </si>
  <si>
    <t>Estudiantes</t>
  </si>
  <si>
    <t>Docentes</t>
  </si>
  <si>
    <t>Otros</t>
  </si>
  <si>
    <t>PROM. CONSULTAS
POR USUARIO</t>
  </si>
  <si>
    <t>CENTRAL</t>
  </si>
  <si>
    <t>ELECTRILIBRO</t>
  </si>
  <si>
    <t xml:space="preserve">Colección General </t>
  </si>
  <si>
    <t>Colección CDR</t>
  </si>
  <si>
    <t>Colección de Reserva</t>
  </si>
  <si>
    <t>Colección de Referencia</t>
  </si>
  <si>
    <t>Colección Tesis de Grado</t>
  </si>
  <si>
    <t>Publicaciones Seriadas</t>
  </si>
  <si>
    <t xml:space="preserve">Colección Jornada Especial </t>
  </si>
  <si>
    <t xml:space="preserve">Colección Libros Inglés </t>
  </si>
  <si>
    <t xml:space="preserve">Colección Matemáticas </t>
  </si>
  <si>
    <t xml:space="preserve">Colección Literatura Infantil </t>
  </si>
  <si>
    <t xml:space="preserve">Pinacoteca </t>
  </si>
  <si>
    <t xml:space="preserve">Colección Archivo Vertical </t>
  </si>
  <si>
    <t xml:space="preserve">Colección Normas Técnicas </t>
  </si>
  <si>
    <t>HOSPITAL UNIVERSITARIO</t>
  </si>
  <si>
    <t>Generalidades</t>
  </si>
  <si>
    <t>Filosofía y Afines</t>
  </si>
  <si>
    <t>Religión</t>
  </si>
  <si>
    <t>Ciencias Sociales</t>
  </si>
  <si>
    <t>Lingüística y Lenguas</t>
  </si>
  <si>
    <t>Ciencias Puras</t>
  </si>
  <si>
    <t>Ciencias Aplicadas</t>
  </si>
  <si>
    <t>Arte y Recreación</t>
  </si>
  <si>
    <t>Literatura</t>
  </si>
  <si>
    <t>Geografía e Historia</t>
  </si>
  <si>
    <t>ÁREAS DEL CONOCIMIENTO</t>
  </si>
  <si>
    <t>COMPRA</t>
  </si>
  <si>
    <t>CANJE</t>
  </si>
  <si>
    <t>DONACIÓN</t>
  </si>
  <si>
    <t>TÍTULOS</t>
  </si>
  <si>
    <t>EJEMPLARES</t>
  </si>
  <si>
    <t>REVISTAS</t>
  </si>
  <si>
    <t>Títulos Nacionales</t>
  </si>
  <si>
    <t>Títulos Internacionales</t>
  </si>
  <si>
    <t>PERIÓDICOS</t>
  </si>
  <si>
    <t>Títulos</t>
  </si>
  <si>
    <t>ÁREA DEL CONOCIMIENTO</t>
  </si>
  <si>
    <t>ANTERIORES A 2000</t>
  </si>
  <si>
    <t>POSTERIORES A 2000</t>
  </si>
  <si>
    <t>TITULOS</t>
  </si>
  <si>
    <t>VOLUMENES</t>
  </si>
  <si>
    <t>Filosofía y afines</t>
  </si>
  <si>
    <t>Ciencias sociales</t>
  </si>
  <si>
    <t>Lingüística y lenguas</t>
  </si>
  <si>
    <t>Ciencias puras</t>
  </si>
  <si>
    <t>Ciencias aplicadas</t>
  </si>
  <si>
    <t>Arte y recreación</t>
  </si>
  <si>
    <t>Geografía e historia</t>
  </si>
  <si>
    <t>N°
VOLUMENES</t>
  </si>
  <si>
    <t>N°
TITULOS</t>
  </si>
  <si>
    <t>MEDIO</t>
  </si>
  <si>
    <t>DESCRIPCIÓN</t>
  </si>
  <si>
    <t>Número de conexiones a redes nacionales de información</t>
  </si>
  <si>
    <t>Número de conexiones a redes internacionales de información</t>
  </si>
  <si>
    <t>Número de estudiantes participantes en los programas de inducción de la biblioteca</t>
  </si>
  <si>
    <t>Bellas Artes y Humanidades</t>
  </si>
  <si>
    <t>Ciencias Básicas</t>
  </si>
  <si>
    <t>Ingenierías Eléctrica, Electrónica, Física y Ciencias de la Computación</t>
  </si>
  <si>
    <t>Biblioteca</t>
  </si>
  <si>
    <t xml:space="preserve">Departamento de Humanidades </t>
  </si>
  <si>
    <t>Instituto de Lenguas Extranjeras</t>
  </si>
  <si>
    <t xml:space="preserve">Lienciatura en Música </t>
  </si>
  <si>
    <t xml:space="preserve">Tecnología en Gestión de Turismo Sostenible </t>
  </si>
  <si>
    <t xml:space="preserve">Departamento de Dibujo </t>
  </si>
  <si>
    <t xml:space="preserve">Departamento de Fisica </t>
  </si>
  <si>
    <t xml:space="preserve">Departamento de Matemáticas </t>
  </si>
  <si>
    <t>Departamento de Ciencias Clinicas</t>
  </si>
  <si>
    <t xml:space="preserve">Departamento de Medicina Comunitaria </t>
  </si>
  <si>
    <t xml:space="preserve">Departamento de Psicopedagogía </t>
  </si>
  <si>
    <t xml:space="preserve">Licenciatura en Español y Comunicación Audiovisual </t>
  </si>
  <si>
    <t xml:space="preserve">Maestría en Enseñanza de las Matemáticas </t>
  </si>
  <si>
    <t xml:space="preserve">Especialización en Medicina Interna </t>
  </si>
  <si>
    <t xml:space="preserve">Especializacion en Radiología e Imágenes Diagnósticas </t>
  </si>
  <si>
    <t xml:space="preserve">Maestria en Biologia Molecular y Biotecnología </t>
  </si>
  <si>
    <t xml:space="preserve">Doctorado en Ciencias Biomédicas </t>
  </si>
  <si>
    <t xml:space="preserve">Maestría en Historia </t>
  </si>
  <si>
    <t>Doctorado en Ingenieria</t>
  </si>
  <si>
    <t>TIPO DE COLECCIÓN</t>
  </si>
  <si>
    <t>Colección SIV</t>
  </si>
  <si>
    <t>PROYECTOS</t>
  </si>
  <si>
    <t>INVESTIGACIONES</t>
  </si>
  <si>
    <r>
      <t>Fuente:</t>
    </r>
    <r>
      <rPr>
        <sz val="10"/>
        <color indexed="8"/>
        <rFont val="Calibri"/>
        <family val="2"/>
        <scheme val="minor"/>
      </rPr>
      <t xml:space="preserve"> Centro de Biblioteca Jorge Roa Martínez</t>
    </r>
  </si>
  <si>
    <t>CONSULTAS VS USUARIOS ATENDIDOS EN EL CENTRO
 DE BIBLIOTECA SEGÚN TIPO DE USUARIO</t>
  </si>
  <si>
    <t>PRESTAMOS POR ÁREA DEL CONOCIMIENTO</t>
  </si>
  <si>
    <t>ADQUISICIÓN BIBLIOGRÁFICA, LIBROS Y PUBLICACIONES SERIADAS SEGÚN DIFERENTE CONCEPTO</t>
  </si>
  <si>
    <t>RECURSOS BIBLIOGRÁFICOS POR ÁREA DEL CONOCIMIENTO</t>
  </si>
  <si>
    <t>OTROS INDICADORES INSTITUCIONALES SOBRE RECURSOS BIBLIOGRÁFICOS</t>
  </si>
  <si>
    <t>ANÁLISIS DE COMPRAS DE MATERIAL BIBLIOGRÁFICO POR FACULTAD</t>
  </si>
  <si>
    <t>PERSONAS ATENDIDAS EN EL CENTRO DE BIBLIOTECA</t>
  </si>
  <si>
    <t>PERSONAS ATENDIDAS EN EL CENTRO DE BIBLIOTECA POR PROGRAMA ACADÉMICO SEGÚN USUARIO
(PROGRAMAS DE PREGRADO)</t>
  </si>
  <si>
    <t>Escuela de Filosofía</t>
  </si>
  <si>
    <t>Escuela de Música</t>
  </si>
  <si>
    <t>Administración del Tursimo Sostenible</t>
  </si>
  <si>
    <t xml:space="preserve">Departamento de Ciencias Basicas de Medicina </t>
  </si>
  <si>
    <t>Escuela del Deporte y la Recreacion</t>
  </si>
  <si>
    <t>Escuela de Ciencias Sociales</t>
  </si>
  <si>
    <t xml:space="preserve">Escuela de español y Comunicación </t>
  </si>
  <si>
    <t>Licenciatura en Ciencias Sociales</t>
  </si>
  <si>
    <r>
      <t>Fuente:</t>
    </r>
    <r>
      <rPr>
        <sz val="10"/>
        <color rgb="FF000000"/>
        <rFont val="Calibri"/>
        <family val="2"/>
        <scheme val="minor"/>
      </rPr>
      <t xml:space="preserve"> Centro de Biblioteca Jorge Roa Martínez</t>
    </r>
  </si>
  <si>
    <t>Especialización en Teoría de la Música</t>
  </si>
  <si>
    <t>Especialización en Medicina Critica y Cuidado Intensivo</t>
  </si>
  <si>
    <t>Maestria en Sistemas Integrados de Gestión de la Calidad</t>
  </si>
  <si>
    <t>Especialización en Electrónica Digital</t>
  </si>
  <si>
    <t>PERSONAS ATENDIDAS EN EL CENTRO DE BIBLIOTECA POR PROGRAMA ACADÉMICO SEGÚN USUARIO
(PROGRAMAS DE POSGRADO)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</si>
  <si>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no existe consulta de egresados debido a que anteriormente dicho valor corrrespondía a Estudiantes en trabajo de grado. A partir de 2012 se hizo la corrección en la Base de Datos y dicho valor se considera dentro del estamento de estudiantes. Por lo que se deduce que ningún egresado hizo uso de la Biblioteca durante el año 2012.</t>
    </r>
  </si>
  <si>
    <t>PERSONAS ATENDIDAS EN EL CENTRO DE BIBLIOTECA SEGÚN USUARIO (OTROS ESTAMENTOS)</t>
  </si>
  <si>
    <t>Tecnología</t>
  </si>
  <si>
    <t>Ingeniería Mecánica</t>
  </si>
  <si>
    <t>Ciencias Ambientales</t>
  </si>
  <si>
    <t>Especialización en Gerencia en Sistemas de Salud</t>
  </si>
  <si>
    <t>CONSULTAS REALIZADAS EN EL CENTRO DE BIBLIOTECA</t>
  </si>
  <si>
    <t>CONSULTAS REALIZADAS EN EL CENTRO DE BIBLIOTECA POR PROGRAMA ACADÉMICO SEGÚN USUARIO
(PROGRAMAS DE PREGRADO)</t>
  </si>
  <si>
    <t>Especialización en Gerencia de Sistemas de Salud</t>
  </si>
  <si>
    <r>
      <rPr>
        <b/>
        <sz val="10"/>
        <color rgb="FF000000"/>
        <rFont val="Calibri"/>
        <family val="2"/>
        <scheme val="minor"/>
      </rPr>
      <t xml:space="preserve">Fuente: </t>
    </r>
    <r>
      <rPr>
        <sz val="10"/>
        <color rgb="FF000000"/>
        <rFont val="Calibri"/>
        <family val="2"/>
        <scheme val="minor"/>
      </rPr>
      <t>Centro de Biblioteca Jorge Roa Martínez</t>
    </r>
  </si>
  <si>
    <t>CONSULTAS REALIZADAS EN EL CENTRO DE BIBLIOTECA POR PROGRAMA ACADÉMICO SEGÚN USUARIO
(PROGRAMAS DE POSGRADO)</t>
  </si>
  <si>
    <t>CONSULTAS REALIZADAS EN EL CENTRO DE BIBLIOTECA SEGÚN USUARIO (OTROS ESTAMENTOS)</t>
  </si>
  <si>
    <r>
      <rPr>
        <b/>
        <sz val="10"/>
        <color theme="1"/>
        <rFont val="Calibri"/>
        <family val="2"/>
        <scheme val="minor"/>
      </rPr>
      <t>CONSULTA =</t>
    </r>
    <r>
      <rPr>
        <sz val="10"/>
        <color theme="1"/>
        <rFont val="Calibri"/>
        <family val="2"/>
        <scheme val="minor"/>
      </rPr>
      <t xml:space="preserve"> Número de veces que se presta el servicio a un usuario independiente del número de documentos prestados.</t>
    </r>
  </si>
  <si>
    <t>TENDENCIA DE PERSONAS ATENDIDAS EN EL CENTRO DE BIBLIOTECA (2001-2012)</t>
  </si>
  <si>
    <t>TENDENCIA DE CONSULTAS REALIZADAS AL CENTRO DE BIBLIOTECA (2001-2012)</t>
  </si>
  <si>
    <r>
      <t xml:space="preserve">Para el año 2012, los estudiantes realizaron en promedio </t>
    </r>
    <r>
      <rPr>
        <b/>
        <sz val="10"/>
        <color theme="1"/>
        <rFont val="Calibri"/>
        <family val="2"/>
        <scheme val="minor"/>
      </rPr>
      <t>18</t>
    </r>
    <r>
      <rPr>
        <sz val="10"/>
        <color indexed="8"/>
        <rFont val="Calibri"/>
        <family val="2"/>
        <scheme val="minor"/>
      </rPr>
      <t xml:space="preserve"> consultas en la biblioteca y los docentes </t>
    </r>
    <r>
      <rPr>
        <b/>
        <sz val="10"/>
        <color indexed="8"/>
        <rFont val="Calibri"/>
        <family val="2"/>
        <scheme val="minor"/>
      </rPr>
      <t>12</t>
    </r>
    <r>
      <rPr>
        <sz val="10"/>
        <color indexed="8"/>
        <rFont val="Calibri"/>
        <family val="2"/>
        <scheme val="minor"/>
      </rPr>
      <t xml:space="preserve"> consultas.
En promedio para el año 2012, el </t>
    </r>
    <r>
      <rPr>
        <b/>
        <sz val="10"/>
        <color indexed="8"/>
        <rFont val="Calibri"/>
        <family val="2"/>
        <scheme val="minor"/>
      </rPr>
      <t xml:space="preserve">57,5% </t>
    </r>
    <r>
      <rPr>
        <sz val="10"/>
        <color indexed="8"/>
        <rFont val="Calibri"/>
        <family val="2"/>
        <scheme val="minor"/>
      </rPr>
      <t>de la población estudiantil realizó consultas en la biblioteca.</t>
    </r>
  </si>
  <si>
    <t>NÚMERO DE
CONSULTAS</t>
  </si>
  <si>
    <t>NÚMERO DE
USUARIOS</t>
  </si>
  <si>
    <t>CONSULTAS VS USUARIOS ATENDIDOS EN EL CENTRO DE BIBLIOTECA</t>
  </si>
  <si>
    <t>PRÉSTAMOS POR TIPO DE COLECCIÓN</t>
  </si>
  <si>
    <t>ADQUISICIÓN BIBLIOGRÁFICA SEGÚN DIFERENTE CONCEPTO</t>
  </si>
  <si>
    <t>-</t>
  </si>
  <si>
    <t>BASES DE
DATOS  EN LÍNEA</t>
  </si>
  <si>
    <t>BASES DE
DATOS PROPIAS</t>
  </si>
  <si>
    <t>BASES DE
DATOS LOCALES</t>
  </si>
  <si>
    <t>AÑOS</t>
  </si>
  <si>
    <t>LIBROS</t>
  </si>
  <si>
    <t>TOTAL
ADQUISICIONES</t>
  </si>
  <si>
    <t>ADQUISICIONES
CON PRESUPUESTO
DE INVESTIGACIONES</t>
  </si>
  <si>
    <t>ADQUISICIONES
CON PRESUPUESTO
DE PROYECTOS</t>
  </si>
  <si>
    <t>BASES DE
DATOS</t>
  </si>
  <si>
    <t>LIBROS EN CD
(E-BOOKS)</t>
  </si>
  <si>
    <t>PUBLICACIONES
SERIADAS
INTERNACIONALES</t>
  </si>
  <si>
    <t>PUBLICACIONES
SERIADAS
NACIONALES</t>
  </si>
  <si>
    <t>FORTALECIMIENTO DE LOS RECURSOS BIBLIOGRÁFICOS (2001-2012)</t>
  </si>
  <si>
    <t>Número de equipos para usuarios en la biblioteca</t>
  </si>
  <si>
    <t>Número de reservas sala de medios audiovisuales</t>
  </si>
  <si>
    <t>Número de usuarios capacitados en bases de datos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</si>
  <si>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se presenta una leve disminución para el año 2012, en cuanto al uso del salon de medios audiovisuales, lo anterior debido a que éste fue usado como salón de clases al final del II semestre.</t>
    </r>
  </si>
  <si>
    <t>Investigaciones</t>
  </si>
  <si>
    <t>Proyectos de Operación Comercial</t>
  </si>
  <si>
    <t>*Otros</t>
  </si>
  <si>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estos valores no incluyen gastos de giros directos, GMF, IVA, fletes y seguros.</t>
    </r>
    <r>
      <rPr>
        <b/>
        <sz val="10"/>
        <color indexed="8"/>
        <rFont val="Calibri"/>
        <family val="2"/>
        <scheme val="minor"/>
      </rPr>
      <t xml:space="preserve">
Otros*:</t>
    </r>
    <r>
      <rPr>
        <sz val="10"/>
        <color indexed="8"/>
        <rFont val="Calibri"/>
        <family val="2"/>
        <scheme val="minor"/>
      </rPr>
      <t xml:space="preserve"> Incluye Suscripción y Renovación a bases de datos  especializadas y multidisciplinarias .</t>
    </r>
    <r>
      <rPr>
        <b/>
        <sz val="10"/>
        <color indexed="8"/>
        <rFont val="Calibri"/>
        <family val="2"/>
        <scheme val="minor"/>
      </rPr>
      <t/>
    </r>
  </si>
  <si>
    <t>NÚMERO
DE TITULOS</t>
  </si>
  <si>
    <t>NÚMERO DE
EJEMPLARES</t>
  </si>
  <si>
    <t>VALOR
INVERSIÓN</t>
  </si>
  <si>
    <t>FACULTAD / DEPENDENCIA</t>
  </si>
  <si>
    <r>
      <rPr>
        <b/>
        <sz val="10"/>
        <color indexed="8"/>
        <rFont val="Calibri"/>
        <family val="2"/>
        <scheme val="minor"/>
      </rPr>
      <t>Otros*:</t>
    </r>
    <r>
      <rPr>
        <sz val="10"/>
        <color indexed="8"/>
        <rFont val="Calibri"/>
        <family val="2"/>
        <scheme val="minor"/>
      </rPr>
      <t xml:space="preserve"> incluye suscripción y renovación a bases de datos especializadas y multidisciplinarias.</t>
    </r>
    <r>
      <rPr>
        <b/>
        <sz val="10"/>
        <color indexed="8"/>
        <rFont val="Calibri"/>
        <family val="2"/>
        <scheme val="minor"/>
      </rPr>
      <t/>
    </r>
  </si>
  <si>
    <t>REVISTAS ESPECIALIZADAS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</si>
</sst>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6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3" fillId="6" borderId="0" xfId="1" applyFont="1" applyFill="1" applyAlignment="1" applyProtection="1">
      <alignment horizontal="center" vertical="center"/>
    </xf>
    <xf numFmtId="0" fontId="14" fillId="6" borderId="0" xfId="0" applyFont="1" applyFill="1" applyAlignment="1">
      <alignment vertical="center"/>
    </xf>
    <xf numFmtId="0" fontId="15" fillId="6" borderId="0" xfId="1" applyFont="1" applyFill="1" applyAlignment="1" applyProtection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5" borderId="12" xfId="0" applyFont="1" applyFill="1" applyBorder="1" applyProtection="1"/>
    <xf numFmtId="0" fontId="14" fillId="5" borderId="13" xfId="0" applyFont="1" applyFill="1" applyBorder="1" applyProtection="1"/>
    <xf numFmtId="0" fontId="14" fillId="5" borderId="14" xfId="0" applyFont="1" applyFill="1" applyBorder="1" applyProtection="1"/>
    <xf numFmtId="0" fontId="14" fillId="5" borderId="15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4" fillId="5" borderId="16" xfId="0" applyFont="1" applyFill="1" applyBorder="1" applyProtection="1"/>
    <xf numFmtId="0" fontId="14" fillId="5" borderId="0" xfId="0" applyFont="1" applyFill="1" applyBorder="1" applyProtection="1"/>
    <xf numFmtId="0" fontId="14" fillId="5" borderId="17" xfId="0" applyFont="1" applyFill="1" applyBorder="1" applyProtection="1"/>
    <xf numFmtId="0" fontId="14" fillId="5" borderId="18" xfId="0" applyFont="1" applyFill="1" applyBorder="1" applyProtection="1"/>
    <xf numFmtId="0" fontId="14" fillId="5" borderId="19" xfId="0" applyFont="1" applyFill="1" applyBorder="1" applyProtection="1"/>
    <xf numFmtId="0" fontId="14" fillId="6" borderId="0" xfId="0" applyFont="1" applyFill="1"/>
    <xf numFmtId="0" fontId="16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3" fontId="8" fillId="6" borderId="5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3" fontId="11" fillId="5" borderId="0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3" fontId="8" fillId="6" borderId="1" xfId="2" applyNumberFormat="1" applyFont="1" applyFill="1" applyBorder="1" applyAlignment="1">
      <alignment horizontal="center"/>
    </xf>
    <xf numFmtId="3" fontId="8" fillId="6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8" fillId="6" borderId="2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6" borderId="3" xfId="2" applyNumberFormat="1" applyFont="1" applyFill="1" applyBorder="1" applyAlignment="1">
      <alignment horizontal="center"/>
    </xf>
    <xf numFmtId="3" fontId="8" fillId="6" borderId="4" xfId="2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justify" vertical="center" wrapText="1"/>
    </xf>
    <xf numFmtId="0" fontId="3" fillId="4" borderId="22" xfId="0" applyFont="1" applyFill="1" applyBorder="1" applyAlignment="1">
      <alignment horizontal="justify" vertical="center" wrapText="1"/>
    </xf>
    <xf numFmtId="0" fontId="3" fillId="4" borderId="23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24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3" fillId="4" borderId="26" xfId="0" applyFont="1" applyFill="1" applyBorder="1" applyAlignment="1">
      <alignment horizontal="justify" vertical="center" wrapText="1"/>
    </xf>
    <xf numFmtId="0" fontId="3" fillId="4" borderId="27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6" borderId="3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1"/>
              <c:layout>
                <c:manualLayout>
                  <c:x val="-4.420722135007854E-2"/>
                  <c:y val="-9.56291044532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300366300366304E-2"/>
                  <c:y val="-9.56291044532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859236002093182E-2"/>
                  <c:y val="-7.9031594079785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28111595940633E-2"/>
                  <c:y val="-5.6901580248527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228111595940633E-2"/>
                  <c:y val="-6.79665871641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084938486923662E-2"/>
                  <c:y val="-6.459176005488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'RB-02'!$D$21:$O$21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'RB-02'!$D$22:$O$22</c:f>
              <c:numCache>
                <c:formatCode>#,##0</c:formatCode>
                <c:ptCount val="12"/>
                <c:pt idx="0">
                  <c:v>4509</c:v>
                </c:pt>
                <c:pt idx="1">
                  <c:v>6011</c:v>
                </c:pt>
                <c:pt idx="2">
                  <c:v>5074</c:v>
                </c:pt>
                <c:pt idx="3">
                  <c:v>7103</c:v>
                </c:pt>
                <c:pt idx="4">
                  <c:v>7282</c:v>
                </c:pt>
                <c:pt idx="5">
                  <c:v>7484</c:v>
                </c:pt>
                <c:pt idx="6">
                  <c:v>9628</c:v>
                </c:pt>
                <c:pt idx="7">
                  <c:v>10020</c:v>
                </c:pt>
                <c:pt idx="8">
                  <c:v>10010</c:v>
                </c:pt>
                <c:pt idx="9">
                  <c:v>10610</c:v>
                </c:pt>
                <c:pt idx="10">
                  <c:v>10824</c:v>
                </c:pt>
                <c:pt idx="11">
                  <c:v>10905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0784"/>
        <c:axId val="115316928"/>
      </c:lineChart>
      <c:catAx>
        <c:axId val="457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15316928"/>
        <c:crosses val="autoZero"/>
        <c:auto val="1"/>
        <c:lblAlgn val="ctr"/>
        <c:lblOffset val="100"/>
        <c:noMultiLvlLbl val="0"/>
      </c:catAx>
      <c:valAx>
        <c:axId val="11531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50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947371963122"/>
          <c:y val="9.4785762923379951E-2"/>
          <c:w val="0.87938942728312808"/>
          <c:h val="0.77213757622178003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5.2670955562731298E-2"/>
                  <c:y val="8.9760889151379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844639612356148E-2"/>
                  <c:y val="8.6771477901315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364560199205867E-2"/>
                  <c:y val="-5.564391836693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138804764789019E-2"/>
                  <c:y val="-5.3493599198188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567906141069908E-2"/>
                  <c:y val="6.8512540290299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774004984392763E-2"/>
                  <c:y val="7.9136714720839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107948044955916E-2"/>
                  <c:y val="7.921752014941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150683087690964E-2"/>
                  <c:y val="7.3819407193686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'RB-04'!$D$23:$O$23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'RB-04'!$D$24:$O$24</c:f>
              <c:numCache>
                <c:formatCode>#,##0</c:formatCode>
                <c:ptCount val="12"/>
                <c:pt idx="0">
                  <c:v>107317</c:v>
                </c:pt>
                <c:pt idx="1">
                  <c:v>134393</c:v>
                </c:pt>
                <c:pt idx="2">
                  <c:v>164184</c:v>
                </c:pt>
                <c:pt idx="3">
                  <c:v>225031</c:v>
                </c:pt>
                <c:pt idx="4">
                  <c:v>183759</c:v>
                </c:pt>
                <c:pt idx="5">
                  <c:v>94635</c:v>
                </c:pt>
                <c:pt idx="6">
                  <c:v>229505</c:v>
                </c:pt>
                <c:pt idx="7">
                  <c:v>227451</c:v>
                </c:pt>
                <c:pt idx="8">
                  <c:v>221475</c:v>
                </c:pt>
                <c:pt idx="9">
                  <c:v>204157</c:v>
                </c:pt>
                <c:pt idx="10">
                  <c:v>167161</c:v>
                </c:pt>
                <c:pt idx="11">
                  <c:v>189545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0112"/>
        <c:axId val="148613376"/>
      </c:lineChart>
      <c:catAx>
        <c:axId val="458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8613376"/>
        <c:crosses val="autoZero"/>
        <c:auto val="1"/>
        <c:lblAlgn val="ctr"/>
        <c:lblOffset val="100"/>
        <c:noMultiLvlLbl val="0"/>
      </c:catAx>
      <c:valAx>
        <c:axId val="148613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50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B-08'!A1"/><Relationship Id="rId13" Type="http://schemas.openxmlformats.org/officeDocument/2006/relationships/image" Target="../media/image1.jpeg"/><Relationship Id="rId3" Type="http://schemas.openxmlformats.org/officeDocument/2006/relationships/hyperlink" Target="#'RB-03'!A1"/><Relationship Id="rId7" Type="http://schemas.openxmlformats.org/officeDocument/2006/relationships/hyperlink" Target="#'RB-07'!A1"/><Relationship Id="rId12" Type="http://schemas.openxmlformats.org/officeDocument/2006/relationships/hyperlink" Target="#'RB-12'!A1"/><Relationship Id="rId2" Type="http://schemas.openxmlformats.org/officeDocument/2006/relationships/hyperlink" Target="#'RB-02'!A1"/><Relationship Id="rId1" Type="http://schemas.openxmlformats.org/officeDocument/2006/relationships/hyperlink" Target="#'RB-01'!A1"/><Relationship Id="rId6" Type="http://schemas.openxmlformats.org/officeDocument/2006/relationships/hyperlink" Target="#'RB-06'!A1"/><Relationship Id="rId11" Type="http://schemas.openxmlformats.org/officeDocument/2006/relationships/hyperlink" Target="#'RB-11'!A1"/><Relationship Id="rId5" Type="http://schemas.openxmlformats.org/officeDocument/2006/relationships/hyperlink" Target="#'RB-05'!A1"/><Relationship Id="rId10" Type="http://schemas.openxmlformats.org/officeDocument/2006/relationships/hyperlink" Target="#'RB-10'!A1"/><Relationship Id="rId4" Type="http://schemas.openxmlformats.org/officeDocument/2006/relationships/hyperlink" Target="#'RB-04'!A1"/><Relationship Id="rId9" Type="http://schemas.openxmlformats.org/officeDocument/2006/relationships/hyperlink" Target="#'RB-09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1366838</xdr:colOff>
      <xdr:row>35</xdr:row>
      <xdr:rowOff>152399</xdr:rowOff>
    </xdr:from>
    <xdr:to>
      <xdr:col>3</xdr:col>
      <xdr:colOff>294638</xdr:colOff>
      <xdr:row>51</xdr:row>
      <xdr:rowOff>153599</xdr:rowOff>
    </xdr:to>
    <xdr:sp macro="" textlink="">
      <xdr:nvSpPr>
        <xdr:cNvPr id="18" name="17 Rectángulo redondeado"/>
        <xdr:cNvSpPr/>
      </xdr:nvSpPr>
      <xdr:spPr>
        <a:xfrm>
          <a:off x="1423988" y="5857874"/>
          <a:ext cx="6624000" cy="2592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1366838</xdr:colOff>
      <xdr:row>12</xdr:row>
      <xdr:rowOff>114301</xdr:rowOff>
    </xdr:from>
    <xdr:to>
      <xdr:col>3</xdr:col>
      <xdr:colOff>294638</xdr:colOff>
      <xdr:row>33</xdr:row>
      <xdr:rowOff>25876</xdr:rowOff>
    </xdr:to>
    <xdr:sp macro="" textlink="">
      <xdr:nvSpPr>
        <xdr:cNvPr id="4" name="3 Rectángulo redondeado"/>
        <xdr:cNvSpPr/>
      </xdr:nvSpPr>
      <xdr:spPr>
        <a:xfrm>
          <a:off x="1423988" y="2095501"/>
          <a:ext cx="6624000" cy="3312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123825</xdr:colOff>
      <xdr:row>15</xdr:row>
      <xdr:rowOff>57689</xdr:rowOff>
    </xdr:from>
    <xdr:to>
      <xdr:col>2</xdr:col>
      <xdr:colOff>5741646</xdr:colOff>
      <xdr:row>17</xdr:row>
      <xdr:rowOff>14044</xdr:rowOff>
    </xdr:to>
    <xdr:sp macro="" textlink="">
      <xdr:nvSpPr>
        <xdr:cNvPr id="5" name="4 Rectángulo">
          <a:hlinkClick xmlns:r="http://schemas.openxmlformats.org/officeDocument/2006/relationships" r:id="rId1"/>
        </xdr:cNvPr>
        <xdr:cNvSpPr/>
      </xdr:nvSpPr>
      <xdr:spPr>
        <a:xfrm>
          <a:off x="1828800" y="2524664"/>
          <a:ext cx="561782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PERSONAS ATENDIDAS EN EL CENTRO DE BIBLIOTECA POR PROGRAMA ACADÉMICO</a:t>
          </a:r>
        </a:p>
      </xdr:txBody>
    </xdr:sp>
    <xdr:clientData/>
  </xdr:twoCellAnchor>
  <xdr:twoCellAnchor editAs="absolute">
    <xdr:from>
      <xdr:col>2</xdr:col>
      <xdr:colOff>123825</xdr:colOff>
      <xdr:row>17</xdr:row>
      <xdr:rowOff>147933</xdr:rowOff>
    </xdr:from>
    <xdr:to>
      <xdr:col>2</xdr:col>
      <xdr:colOff>5689644</xdr:colOff>
      <xdr:row>19</xdr:row>
      <xdr:rowOff>104288</xdr:rowOff>
    </xdr:to>
    <xdr:sp macro="" textlink="">
      <xdr:nvSpPr>
        <xdr:cNvPr id="6" name="5 Rectángulo">
          <a:hlinkClick xmlns:r="http://schemas.openxmlformats.org/officeDocument/2006/relationships" r:id="rId2"/>
        </xdr:cNvPr>
        <xdr:cNvSpPr/>
      </xdr:nvSpPr>
      <xdr:spPr>
        <a:xfrm>
          <a:off x="1828800" y="2938758"/>
          <a:ext cx="556581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PERSONAS ATENDIDAS EN EL CENTRO DE BIBLIOTECA (2001-2012)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20</xdr:row>
      <xdr:rowOff>76252</xdr:rowOff>
    </xdr:from>
    <xdr:to>
      <xdr:col>2</xdr:col>
      <xdr:colOff>5737478</xdr:colOff>
      <xdr:row>22</xdr:row>
      <xdr:rowOff>32607</xdr:rowOff>
    </xdr:to>
    <xdr:sp macro="" textlink="">
      <xdr:nvSpPr>
        <xdr:cNvPr id="7" name="6 Rectángulo">
          <a:hlinkClick xmlns:r="http://schemas.openxmlformats.org/officeDocument/2006/relationships" r:id="rId3"/>
        </xdr:cNvPr>
        <xdr:cNvSpPr/>
      </xdr:nvSpPr>
      <xdr:spPr>
        <a:xfrm>
          <a:off x="1828800" y="3352852"/>
          <a:ext cx="561365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CONSULTAS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REALIZADAS AL CENTRO DE BIBLIOTECA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23</xdr:row>
      <xdr:rowOff>4571</xdr:rowOff>
    </xdr:from>
    <xdr:to>
      <xdr:col>2</xdr:col>
      <xdr:colOff>5542040</xdr:colOff>
      <xdr:row>24</xdr:row>
      <xdr:rowOff>122851</xdr:rowOff>
    </xdr:to>
    <xdr:sp macro="" textlink="">
      <xdr:nvSpPr>
        <xdr:cNvPr id="8" name="7 Rectángulo">
          <a:hlinkClick xmlns:r="http://schemas.openxmlformats.org/officeDocument/2006/relationships" r:id="rId4"/>
        </xdr:cNvPr>
        <xdr:cNvSpPr/>
      </xdr:nvSpPr>
      <xdr:spPr>
        <a:xfrm>
          <a:off x="1828800" y="3766946"/>
          <a:ext cx="541821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TENDENCIA DE CONSULTAS REALIZADAS AL CENTRO DE BIBLIOTECA (2001-2012)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25</xdr:row>
      <xdr:rowOff>94815</xdr:rowOff>
    </xdr:from>
    <xdr:to>
      <xdr:col>2</xdr:col>
      <xdr:colOff>5719524</xdr:colOff>
      <xdr:row>27</xdr:row>
      <xdr:rowOff>51170</xdr:rowOff>
    </xdr:to>
    <xdr:sp macro="" textlink="">
      <xdr:nvSpPr>
        <xdr:cNvPr id="9" name="8 Rectángulo">
          <a:hlinkClick xmlns:r="http://schemas.openxmlformats.org/officeDocument/2006/relationships" r:id="rId5"/>
        </xdr:cNvPr>
        <xdr:cNvSpPr/>
      </xdr:nvSpPr>
      <xdr:spPr>
        <a:xfrm>
          <a:off x="1828800" y="4181040"/>
          <a:ext cx="559569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CANTIDAD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CONSULTAS VS USUARIOS ATENDIDOS EN EL CENTRO DE BIBLIOTECA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28</xdr:row>
      <xdr:rowOff>23134</xdr:rowOff>
    </xdr:from>
    <xdr:to>
      <xdr:col>2</xdr:col>
      <xdr:colOff>2839055</xdr:colOff>
      <xdr:row>29</xdr:row>
      <xdr:rowOff>141414</xdr:rowOff>
    </xdr:to>
    <xdr:sp macro="" textlink="">
      <xdr:nvSpPr>
        <xdr:cNvPr id="10" name="9 Rectángulo">
          <a:hlinkClick xmlns:r="http://schemas.openxmlformats.org/officeDocument/2006/relationships" r:id="rId6"/>
        </xdr:cNvPr>
        <xdr:cNvSpPr/>
      </xdr:nvSpPr>
      <xdr:spPr>
        <a:xfrm>
          <a:off x="1828800" y="4595134"/>
          <a:ext cx="271523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PRÉSTAMOS POR TIPO DE COLECCIÓN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30</xdr:row>
      <xdr:rowOff>113378</xdr:rowOff>
    </xdr:from>
    <xdr:to>
      <xdr:col>2</xdr:col>
      <xdr:colOff>3259812</xdr:colOff>
      <xdr:row>32</xdr:row>
      <xdr:rowOff>69733</xdr:rowOff>
    </xdr:to>
    <xdr:sp macro="" textlink="">
      <xdr:nvSpPr>
        <xdr:cNvPr id="11" name="10 Rectángulo">
          <a:hlinkClick xmlns:r="http://schemas.openxmlformats.org/officeDocument/2006/relationships" r:id="rId7"/>
        </xdr:cNvPr>
        <xdr:cNvSpPr/>
      </xdr:nvSpPr>
      <xdr:spPr>
        <a:xfrm>
          <a:off x="1828800" y="5009228"/>
          <a:ext cx="313598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PRÉSTAMOS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ÁREA DEL CONOCIMIENTO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38</xdr:row>
      <xdr:rowOff>79797</xdr:rowOff>
    </xdr:from>
    <xdr:to>
      <xdr:col>2</xdr:col>
      <xdr:colOff>5175593</xdr:colOff>
      <xdr:row>41</xdr:row>
      <xdr:rowOff>62099</xdr:rowOff>
    </xdr:to>
    <xdr:sp macro="" textlink="">
      <xdr:nvSpPr>
        <xdr:cNvPr id="12" name="11 Rectángulo">
          <a:hlinkClick xmlns:r="http://schemas.openxmlformats.org/officeDocument/2006/relationships" r:id="rId8"/>
        </xdr:cNvPr>
        <xdr:cNvSpPr/>
      </xdr:nvSpPr>
      <xdr:spPr>
        <a:xfrm>
          <a:off x="1828800" y="6271047"/>
          <a:ext cx="5051768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ADQUISICIÓN BIBLIOGRÁFICA, LIBROS Y PUBLICACIONES SERIADAS SEGÚN</a:t>
          </a:r>
        </a:p>
        <a:p>
          <a:pPr algn="l"/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 </a:t>
          </a:r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DIFERENTE CONCEPTO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42</xdr:row>
      <xdr:rowOff>727</xdr:rowOff>
    </xdr:from>
    <xdr:to>
      <xdr:col>2</xdr:col>
      <xdr:colOff>4248865</xdr:colOff>
      <xdr:row>43</xdr:row>
      <xdr:rowOff>119007</xdr:rowOff>
    </xdr:to>
    <xdr:sp macro="" textlink="">
      <xdr:nvSpPr>
        <xdr:cNvPr id="13" name="12 Rectángulo">
          <a:hlinkClick xmlns:r="http://schemas.openxmlformats.org/officeDocument/2006/relationships" r:id="rId9"/>
        </xdr:cNvPr>
        <xdr:cNvSpPr/>
      </xdr:nvSpPr>
      <xdr:spPr>
        <a:xfrm>
          <a:off x="1828800" y="6839677"/>
          <a:ext cx="412504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RECURSOS BIBLIOGRÁFICOS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ÁREA DEL CONOCIMIENTO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44</xdr:row>
      <xdr:rowOff>57635</xdr:rowOff>
    </xdr:from>
    <xdr:to>
      <xdr:col>2</xdr:col>
      <xdr:colOff>4821329</xdr:colOff>
      <xdr:row>46</xdr:row>
      <xdr:rowOff>13990</xdr:rowOff>
    </xdr:to>
    <xdr:sp macro="" textlink="">
      <xdr:nvSpPr>
        <xdr:cNvPr id="14" name="13 Rectángulo">
          <a:hlinkClick xmlns:r="http://schemas.openxmlformats.org/officeDocument/2006/relationships" r:id="rId10"/>
        </xdr:cNvPr>
        <xdr:cNvSpPr/>
      </xdr:nvSpPr>
      <xdr:spPr>
        <a:xfrm>
          <a:off x="1828800" y="7220435"/>
          <a:ext cx="46975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FORTALECIMIENTO DE LOS RECURSOS BIBLIOGRÁFICOS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(2001-2012)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46</xdr:row>
      <xdr:rowOff>114543</xdr:rowOff>
    </xdr:from>
    <xdr:to>
      <xdr:col>2</xdr:col>
      <xdr:colOff>5247279</xdr:colOff>
      <xdr:row>48</xdr:row>
      <xdr:rowOff>70898</xdr:rowOff>
    </xdr:to>
    <xdr:sp macro="" textlink="">
      <xdr:nvSpPr>
        <xdr:cNvPr id="15" name="14 Rectángulo">
          <a:hlinkClick xmlns:r="http://schemas.openxmlformats.org/officeDocument/2006/relationships" r:id="rId11"/>
        </xdr:cNvPr>
        <xdr:cNvSpPr/>
      </xdr:nvSpPr>
      <xdr:spPr>
        <a:xfrm>
          <a:off x="1828800" y="7601193"/>
          <a:ext cx="51234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OTROS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INDICADORES INSTITUCIONALES SOBRE RECURSOS BIBLIOGRÁFICOS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123825</xdr:colOff>
      <xdr:row>49</xdr:row>
      <xdr:rowOff>9525</xdr:rowOff>
    </xdr:from>
    <xdr:to>
      <xdr:col>2</xdr:col>
      <xdr:colOff>4856403</xdr:colOff>
      <xdr:row>50</xdr:row>
      <xdr:rowOff>127805</xdr:rowOff>
    </xdr:to>
    <xdr:sp macro="" textlink="">
      <xdr:nvSpPr>
        <xdr:cNvPr id="16" name="15 Rectángulo">
          <a:hlinkClick xmlns:r="http://schemas.openxmlformats.org/officeDocument/2006/relationships" r:id="rId12"/>
        </xdr:cNvPr>
        <xdr:cNvSpPr/>
      </xdr:nvSpPr>
      <xdr:spPr>
        <a:xfrm>
          <a:off x="1828800" y="7981950"/>
          <a:ext cx="473257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ANÁLISIS DE COMPRAS DE MATERIAL BIBLIOGRÁFICO</a:t>
          </a:r>
          <a:r>
            <a:rPr lang="es-CO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FACULTAD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871537</xdr:colOff>
      <xdr:row>11</xdr:row>
      <xdr:rowOff>142875</xdr:rowOff>
    </xdr:from>
    <xdr:to>
      <xdr:col>2</xdr:col>
      <xdr:colOff>5191537</xdr:colOff>
      <xdr:row>13</xdr:row>
      <xdr:rowOff>107025</xdr:rowOff>
    </xdr:to>
    <xdr:sp macro="" textlink="">
      <xdr:nvSpPr>
        <xdr:cNvPr id="17" name="16 Rectángulo redondeado"/>
        <xdr:cNvSpPr/>
      </xdr:nvSpPr>
      <xdr:spPr>
        <a:xfrm>
          <a:off x="2576512" y="1962150"/>
          <a:ext cx="432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ATENCIÓN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 USUARIOS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871537</xdr:colOff>
      <xdr:row>35</xdr:row>
      <xdr:rowOff>0</xdr:rowOff>
    </xdr:from>
    <xdr:to>
      <xdr:col>2</xdr:col>
      <xdr:colOff>5191537</xdr:colOff>
      <xdr:row>36</xdr:row>
      <xdr:rowOff>126075</xdr:rowOff>
    </xdr:to>
    <xdr:sp macro="" textlink="">
      <xdr:nvSpPr>
        <xdr:cNvPr id="19" name="18 Rectángulo redondeado"/>
        <xdr:cNvSpPr/>
      </xdr:nvSpPr>
      <xdr:spPr>
        <a:xfrm>
          <a:off x="2576512" y="5705475"/>
          <a:ext cx="4320000" cy="288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 BIBLIOGRÁFICOS</a:t>
          </a:r>
        </a:p>
      </xdr:txBody>
    </xdr:sp>
    <xdr:clientData/>
  </xdr:twoCellAnchor>
  <xdr:twoCellAnchor editAs="absolute">
    <xdr:from>
      <xdr:col>2</xdr:col>
      <xdr:colOff>3144458</xdr:colOff>
      <xdr:row>6</xdr:row>
      <xdr:rowOff>73496</xdr:rowOff>
    </xdr:from>
    <xdr:to>
      <xdr:col>3</xdr:col>
      <xdr:colOff>1644251</xdr:colOff>
      <xdr:row>8</xdr:row>
      <xdr:rowOff>155078</xdr:rowOff>
    </xdr:to>
    <xdr:sp macro="" textlink="">
      <xdr:nvSpPr>
        <xdr:cNvPr id="24" name="23 Rectángulo"/>
        <xdr:cNvSpPr/>
      </xdr:nvSpPr>
      <xdr:spPr>
        <a:xfrm>
          <a:off x="4849433" y="1064096"/>
          <a:ext cx="454816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7. RECURSOS BIBLIOGRÁFICOS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3094857</xdr:colOff>
      <xdr:row>0</xdr:row>
      <xdr:rowOff>152400</xdr:rowOff>
    </xdr:from>
    <xdr:to>
      <xdr:col>3</xdr:col>
      <xdr:colOff>1634726</xdr:colOff>
      <xdr:row>3</xdr:row>
      <xdr:rowOff>161899</xdr:rowOff>
    </xdr:to>
    <xdr:sp macro="" textlink="">
      <xdr:nvSpPr>
        <xdr:cNvPr id="25" name="24 Rectángulo"/>
        <xdr:cNvSpPr/>
      </xdr:nvSpPr>
      <xdr:spPr>
        <a:xfrm>
          <a:off x="4799832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19055</xdr:rowOff>
    </xdr:from>
    <xdr:to>
      <xdr:col>2</xdr:col>
      <xdr:colOff>1929060</xdr:colOff>
      <xdr:row>8</xdr:row>
      <xdr:rowOff>152031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295273</xdr:rowOff>
    </xdr:from>
    <xdr:to>
      <xdr:col>0</xdr:col>
      <xdr:colOff>1633725</xdr:colOff>
      <xdr:row>7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14</xdr:col>
      <xdr:colOff>409575</xdr:colOff>
      <xdr:row>17</xdr:row>
      <xdr:rowOff>114300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2</xdr:col>
      <xdr:colOff>666750</xdr:colOff>
      <xdr:row>3</xdr:row>
      <xdr:rowOff>0</xdr:rowOff>
    </xdr:from>
    <xdr:to>
      <xdr:col>13</xdr:col>
      <xdr:colOff>523876</xdr:colOff>
      <xdr:row>18</xdr:row>
      <xdr:rowOff>85922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7</xdr:row>
      <xdr:rowOff>147373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264825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29" customWidth="1"/>
    <col min="2" max="2" width="24.7109375" style="29" customWidth="1"/>
    <col min="3" max="3" width="90.7109375" style="29" customWidth="1"/>
    <col min="4" max="4" width="24.7109375" style="29" customWidth="1"/>
    <col min="5" max="5" width="0.85546875" style="29" customWidth="1"/>
    <col min="6" max="16384" width="11.42578125" style="29" hidden="1"/>
  </cols>
  <sheetData>
    <row r="1" spans="2:5" s="32" customFormat="1" ht="13.5" thickBot="1" x14ac:dyDescent="0.3">
      <c r="B1" s="33"/>
      <c r="C1" s="34"/>
      <c r="D1" s="34"/>
      <c r="E1" s="34"/>
    </row>
    <row r="2" spans="2:5" s="32" customFormat="1" ht="13.5" thickTop="1" x14ac:dyDescent="0.2">
      <c r="B2" s="35"/>
      <c r="C2" s="36"/>
      <c r="D2" s="37"/>
      <c r="E2" s="34"/>
    </row>
    <row r="3" spans="2:5" s="32" customFormat="1" x14ac:dyDescent="0.2">
      <c r="B3" s="38"/>
      <c r="C3" s="39"/>
      <c r="D3" s="40"/>
      <c r="E3" s="34"/>
    </row>
    <row r="4" spans="2:5" s="32" customFormat="1" x14ac:dyDescent="0.2">
      <c r="B4" s="38"/>
      <c r="C4" s="41"/>
      <c r="D4" s="40"/>
      <c r="E4" s="34"/>
    </row>
    <row r="5" spans="2:5" s="32" customFormat="1" x14ac:dyDescent="0.2">
      <c r="B5" s="38"/>
      <c r="C5" s="39"/>
      <c r="D5" s="40"/>
      <c r="E5" s="34"/>
    </row>
    <row r="6" spans="2:5" s="32" customFormat="1" x14ac:dyDescent="0.2">
      <c r="B6" s="38"/>
      <c r="C6" s="39"/>
      <c r="D6" s="40"/>
      <c r="E6" s="34"/>
    </row>
    <row r="7" spans="2:5" s="32" customFormat="1" x14ac:dyDescent="0.2">
      <c r="B7" s="38"/>
      <c r="C7" s="39"/>
      <c r="D7" s="40"/>
      <c r="E7" s="34"/>
    </row>
    <row r="8" spans="2:5" s="32" customFormat="1" x14ac:dyDescent="0.2">
      <c r="B8" s="38"/>
      <c r="C8" s="39"/>
      <c r="D8" s="40"/>
      <c r="E8" s="34"/>
    </row>
    <row r="9" spans="2:5" s="32" customFormat="1" ht="13.5" thickBot="1" x14ac:dyDescent="0.25">
      <c r="B9" s="42"/>
      <c r="C9" s="43"/>
      <c r="D9" s="44"/>
      <c r="E9" s="34"/>
    </row>
    <row r="10" spans="2:5" s="32" customFormat="1" ht="13.5" thickTop="1" x14ac:dyDescent="0.25">
      <c r="B10" s="34"/>
      <c r="C10" s="34"/>
      <c r="D10" s="34"/>
      <c r="E10" s="34"/>
    </row>
    <row r="11" spans="2:5" s="32" customFormat="1" x14ac:dyDescent="0.25">
      <c r="B11" s="34"/>
      <c r="C11" s="33"/>
      <c r="D11" s="34"/>
      <c r="E11" s="34"/>
    </row>
    <row r="12" spans="2:5" s="45" customFormat="1" x14ac:dyDescent="0.2">
      <c r="B12" s="46"/>
    </row>
    <row r="13" spans="2:5" x14ac:dyDescent="0.25">
      <c r="B13" s="30"/>
    </row>
    <row r="14" spans="2:5" x14ac:dyDescent="0.25">
      <c r="B14" s="30"/>
    </row>
    <row r="15" spans="2:5" x14ac:dyDescent="0.25">
      <c r="B15" s="30"/>
    </row>
    <row r="16" spans="2:5" x14ac:dyDescent="0.25">
      <c r="B16" s="30"/>
    </row>
    <row r="17" spans="2:2" x14ac:dyDescent="0.25">
      <c r="B17" s="30"/>
    </row>
    <row r="18" spans="2:2" x14ac:dyDescent="0.25">
      <c r="B18" s="30"/>
    </row>
    <row r="19" spans="2:2" x14ac:dyDescent="0.25">
      <c r="B19" s="30"/>
    </row>
    <row r="20" spans="2:2" x14ac:dyDescent="0.25">
      <c r="B20" s="30"/>
    </row>
    <row r="21" spans="2:2" x14ac:dyDescent="0.25">
      <c r="B21" s="30"/>
    </row>
    <row r="22" spans="2:2" x14ac:dyDescent="0.25">
      <c r="B22" s="30"/>
    </row>
    <row r="23" spans="2:2" x14ac:dyDescent="0.25">
      <c r="B23" s="30"/>
    </row>
    <row r="24" spans="2:2" x14ac:dyDescent="0.25">
      <c r="B24" s="30"/>
    </row>
    <row r="25" spans="2:2" x14ac:dyDescent="0.25">
      <c r="B25" s="30"/>
    </row>
    <row r="26" spans="2:2" x14ac:dyDescent="0.25">
      <c r="B26" s="30"/>
    </row>
    <row r="27" spans="2:2" x14ac:dyDescent="0.25">
      <c r="B27" s="30"/>
    </row>
    <row r="28" spans="2:2" x14ac:dyDescent="0.25">
      <c r="B28" s="30"/>
    </row>
    <row r="29" spans="2:2" x14ac:dyDescent="0.25">
      <c r="B29" s="30"/>
    </row>
    <row r="30" spans="2:2" x14ac:dyDescent="0.25">
      <c r="B30" s="30"/>
    </row>
    <row r="31" spans="2:2" x14ac:dyDescent="0.25">
      <c r="B31" s="30"/>
    </row>
    <row r="32" spans="2:2" x14ac:dyDescent="0.25">
      <c r="B32" s="30"/>
    </row>
    <row r="33" spans="1:2" x14ac:dyDescent="0.25">
      <c r="B33" s="30"/>
    </row>
    <row r="34" spans="1:2" x14ac:dyDescent="0.25">
      <c r="B34" s="30"/>
    </row>
    <row r="35" spans="1:2" x14ac:dyDescent="0.25">
      <c r="B35" s="30"/>
    </row>
    <row r="36" spans="1:2" x14ac:dyDescent="0.25">
      <c r="B36" s="30"/>
    </row>
    <row r="37" spans="1:2" x14ac:dyDescent="0.25">
      <c r="B37" s="30"/>
    </row>
    <row r="38" spans="1:2" x14ac:dyDescent="0.25"/>
    <row r="39" spans="1:2" x14ac:dyDescent="0.25">
      <c r="A39" s="30"/>
      <c r="B39" s="31"/>
    </row>
    <row r="40" spans="1:2" x14ac:dyDescent="0.25">
      <c r="A40" s="30"/>
    </row>
    <row r="41" spans="1:2" x14ac:dyDescent="0.25">
      <c r="A41" s="30"/>
      <c r="B41" s="31"/>
    </row>
    <row r="42" spans="1:2" x14ac:dyDescent="0.25">
      <c r="A42" s="30"/>
    </row>
    <row r="43" spans="1:2" x14ac:dyDescent="0.25">
      <c r="A43" s="30"/>
      <c r="B43" s="31"/>
    </row>
    <row r="44" spans="1:2" x14ac:dyDescent="0.25">
      <c r="A44" s="30"/>
    </row>
    <row r="45" spans="1:2" x14ac:dyDescent="0.25">
      <c r="A45" s="30"/>
      <c r="B45" s="31"/>
    </row>
    <row r="46" spans="1:2" x14ac:dyDescent="0.25">
      <c r="A46" s="30"/>
    </row>
    <row r="47" spans="1:2" x14ac:dyDescent="0.25">
      <c r="A47" s="30"/>
      <c r="B47" s="31"/>
    </row>
    <row r="48" spans="1:2" x14ac:dyDescent="0.25">
      <c r="A48" s="30"/>
    </row>
    <row r="49" spans="1:2" x14ac:dyDescent="0.25">
      <c r="A49" s="30"/>
      <c r="B49" s="31"/>
    </row>
    <row r="50" spans="1:2" x14ac:dyDescent="0.25">
      <c r="A50" s="30"/>
    </row>
    <row r="51" spans="1:2" x14ac:dyDescent="0.25">
      <c r="A51" s="30"/>
      <c r="B51" s="31"/>
    </row>
    <row r="52" spans="1:2" x14ac:dyDescent="0.25"/>
    <row r="53" spans="1:2" x14ac:dyDescent="0.25">
      <c r="B53" s="31"/>
    </row>
    <row r="54" spans="1:2" hidden="1" x14ac:dyDescent="0.25"/>
    <row r="55" spans="1:2" hidden="1" x14ac:dyDescent="0.25"/>
    <row r="56" spans="1:2" hidden="1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0.7109375" style="1" customWidth="1"/>
    <col min="3" max="3" width="24.7109375" style="1" customWidth="1"/>
    <col min="4" max="4" width="8.7109375" style="1" customWidth="1"/>
    <col min="5" max="5" width="12.7109375" style="1" customWidth="1"/>
    <col min="6" max="6" width="8.7109375" style="1" customWidth="1"/>
    <col min="7" max="7" width="12.7109375" style="1" customWidth="1"/>
    <col min="8" max="8" width="8.7109375" style="1" customWidth="1"/>
    <col min="9" max="9" width="12.7109375" style="1" customWidth="1"/>
    <col min="10" max="10" width="11.140625" style="1" customWidth="1"/>
    <col min="11" max="11" width="12" style="1" customWidth="1"/>
    <col min="12" max="12" width="14.7109375" style="1" customWidth="1"/>
    <col min="13" max="14" width="8.7109375" style="1" customWidth="1"/>
    <col min="15" max="15" width="10.7109375" style="1" customWidth="1"/>
    <col min="16" max="16384" width="11.42578125" style="1" hidden="1"/>
  </cols>
  <sheetData>
    <row r="1" spans="2:15" s="53" customFormat="1" ht="26.25" x14ac:dyDescent="0.25">
      <c r="B1" s="132" t="s">
        <v>163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x14ac:dyDescent="0.25"/>
    <row r="3" spans="2:15" x14ac:dyDescent="0.25"/>
    <row r="4" spans="2:15" ht="12.75" customHeight="1" x14ac:dyDescent="0.25">
      <c r="C4" s="111" t="s">
        <v>114</v>
      </c>
      <c r="D4" s="111" t="s">
        <v>115</v>
      </c>
      <c r="E4" s="133"/>
      <c r="F4" s="153" t="s">
        <v>116</v>
      </c>
      <c r="G4" s="154"/>
      <c r="H4" s="135" t="s">
        <v>127</v>
      </c>
      <c r="I4" s="133" t="s">
        <v>126</v>
      </c>
      <c r="J4" s="153" t="s">
        <v>230</v>
      </c>
      <c r="K4" s="154"/>
      <c r="L4" s="135" t="s">
        <v>204</v>
      </c>
      <c r="M4" s="111" t="s">
        <v>205</v>
      </c>
      <c r="N4" s="111" t="s">
        <v>206</v>
      </c>
    </row>
    <row r="5" spans="2:15" x14ac:dyDescent="0.25">
      <c r="C5" s="111"/>
      <c r="D5" s="58" t="s">
        <v>117</v>
      </c>
      <c r="E5" s="68" t="s">
        <v>118</v>
      </c>
      <c r="F5" s="76" t="s">
        <v>117</v>
      </c>
      <c r="G5" s="81" t="s">
        <v>118</v>
      </c>
      <c r="H5" s="135"/>
      <c r="I5" s="133"/>
      <c r="J5" s="101" t="s">
        <v>117</v>
      </c>
      <c r="K5" s="102" t="s">
        <v>118</v>
      </c>
      <c r="L5" s="135"/>
      <c r="M5" s="111"/>
      <c r="N5" s="111"/>
    </row>
    <row r="6" spans="2:15" x14ac:dyDescent="0.25">
      <c r="C6" s="13" t="s">
        <v>124</v>
      </c>
      <c r="D6" s="86">
        <v>3075</v>
      </c>
      <c r="E6" s="87">
        <v>3881</v>
      </c>
      <c r="F6" s="90">
        <v>3026</v>
      </c>
      <c r="G6" s="91">
        <v>3829</v>
      </c>
      <c r="H6" s="89">
        <v>6101</v>
      </c>
      <c r="I6" s="94">
        <v>7710</v>
      </c>
      <c r="J6" s="90">
        <v>47</v>
      </c>
      <c r="K6" s="91">
        <v>1730</v>
      </c>
      <c r="L6" s="151">
        <v>29</v>
      </c>
      <c r="M6" s="152">
        <v>1</v>
      </c>
      <c r="N6" s="152">
        <v>2</v>
      </c>
    </row>
    <row r="7" spans="2:15" x14ac:dyDescent="0.25">
      <c r="C7" s="13" t="s">
        <v>123</v>
      </c>
      <c r="D7" s="86">
        <v>7842</v>
      </c>
      <c r="E7" s="87">
        <v>11094</v>
      </c>
      <c r="F7" s="90">
        <v>8556</v>
      </c>
      <c r="G7" s="91">
        <v>11648</v>
      </c>
      <c r="H7" s="89">
        <v>16398</v>
      </c>
      <c r="I7" s="94">
        <v>22742</v>
      </c>
      <c r="J7" s="90">
        <v>643</v>
      </c>
      <c r="K7" s="91">
        <v>22030</v>
      </c>
      <c r="L7" s="151"/>
      <c r="M7" s="152"/>
      <c r="N7" s="152"/>
    </row>
    <row r="8" spans="2:15" x14ac:dyDescent="0.25">
      <c r="C8" s="13" t="s">
        <v>122</v>
      </c>
      <c r="D8" s="86">
        <v>3110</v>
      </c>
      <c r="E8" s="87">
        <v>5571</v>
      </c>
      <c r="F8" s="90">
        <v>2877</v>
      </c>
      <c r="G8" s="91">
        <v>4822</v>
      </c>
      <c r="H8" s="89">
        <v>5987</v>
      </c>
      <c r="I8" s="94">
        <v>10393</v>
      </c>
      <c r="J8" s="90">
        <v>121</v>
      </c>
      <c r="K8" s="91">
        <v>6129</v>
      </c>
      <c r="L8" s="151"/>
      <c r="M8" s="152"/>
      <c r="N8" s="152"/>
    </row>
    <row r="9" spans="2:15" x14ac:dyDescent="0.25">
      <c r="C9" s="13" t="s">
        <v>120</v>
      </c>
      <c r="D9" s="86">
        <v>5328</v>
      </c>
      <c r="E9" s="87">
        <v>6065</v>
      </c>
      <c r="F9" s="90">
        <v>6093</v>
      </c>
      <c r="G9" s="91">
        <v>6877</v>
      </c>
      <c r="H9" s="89">
        <v>11421</v>
      </c>
      <c r="I9" s="94">
        <v>12942</v>
      </c>
      <c r="J9" s="90">
        <v>506</v>
      </c>
      <c r="K9" s="91">
        <v>15617</v>
      </c>
      <c r="L9" s="151"/>
      <c r="M9" s="152"/>
      <c r="N9" s="152"/>
    </row>
    <row r="10" spans="2:15" x14ac:dyDescent="0.25">
      <c r="C10" s="13" t="s">
        <v>119</v>
      </c>
      <c r="D10" s="86">
        <v>1578</v>
      </c>
      <c r="E10" s="87">
        <v>1866</v>
      </c>
      <c r="F10" s="90">
        <v>1643</v>
      </c>
      <c r="G10" s="91">
        <v>1790</v>
      </c>
      <c r="H10" s="89">
        <v>3221</v>
      </c>
      <c r="I10" s="94">
        <v>3656</v>
      </c>
      <c r="J10" s="90">
        <v>36</v>
      </c>
      <c r="K10" s="91">
        <v>547</v>
      </c>
      <c r="L10" s="151"/>
      <c r="M10" s="152"/>
      <c r="N10" s="152"/>
    </row>
    <row r="11" spans="2:15" x14ac:dyDescent="0.25">
      <c r="C11" s="13" t="s">
        <v>93</v>
      </c>
      <c r="D11" s="86">
        <v>1061</v>
      </c>
      <c r="E11" s="87">
        <v>1827</v>
      </c>
      <c r="F11" s="90">
        <v>2178</v>
      </c>
      <c r="G11" s="91">
        <v>2839</v>
      </c>
      <c r="H11" s="89">
        <v>3239</v>
      </c>
      <c r="I11" s="94">
        <v>4666</v>
      </c>
      <c r="J11" s="90">
        <v>80</v>
      </c>
      <c r="K11" s="91">
        <v>3849</v>
      </c>
      <c r="L11" s="151"/>
      <c r="M11" s="152"/>
      <c r="N11" s="152"/>
    </row>
    <row r="12" spans="2:15" x14ac:dyDescent="0.25">
      <c r="C12" s="13" t="s">
        <v>125</v>
      </c>
      <c r="D12" s="86">
        <v>1126</v>
      </c>
      <c r="E12" s="87">
        <v>1528</v>
      </c>
      <c r="F12" s="90">
        <v>880</v>
      </c>
      <c r="G12" s="91">
        <v>1101</v>
      </c>
      <c r="H12" s="89">
        <v>2006</v>
      </c>
      <c r="I12" s="94">
        <v>2629</v>
      </c>
      <c r="J12" s="90">
        <v>29</v>
      </c>
      <c r="K12" s="91">
        <v>751</v>
      </c>
      <c r="L12" s="151"/>
      <c r="M12" s="152"/>
      <c r="N12" s="152"/>
    </row>
    <row r="13" spans="2:15" x14ac:dyDescent="0.25">
      <c r="C13" s="13" t="s">
        <v>121</v>
      </c>
      <c r="D13" s="86">
        <v>801</v>
      </c>
      <c r="E13" s="87">
        <v>3622</v>
      </c>
      <c r="F13" s="90">
        <v>1130</v>
      </c>
      <c r="G13" s="91">
        <v>4158</v>
      </c>
      <c r="H13" s="89">
        <v>1931</v>
      </c>
      <c r="I13" s="94">
        <v>7780</v>
      </c>
      <c r="J13" s="90">
        <v>24</v>
      </c>
      <c r="K13" s="91">
        <v>380</v>
      </c>
      <c r="L13" s="151"/>
      <c r="M13" s="152"/>
      <c r="N13" s="152"/>
    </row>
    <row r="14" spans="2:15" x14ac:dyDescent="0.25">
      <c r="C14" s="13" t="s">
        <v>101</v>
      </c>
      <c r="D14" s="86">
        <v>3524</v>
      </c>
      <c r="E14" s="87">
        <v>4623</v>
      </c>
      <c r="F14" s="90">
        <v>2813</v>
      </c>
      <c r="G14" s="91">
        <v>3387</v>
      </c>
      <c r="H14" s="89">
        <v>6337</v>
      </c>
      <c r="I14" s="94">
        <v>8010</v>
      </c>
      <c r="J14" s="90">
        <v>80</v>
      </c>
      <c r="K14" s="91">
        <v>3352</v>
      </c>
      <c r="L14" s="151"/>
      <c r="M14" s="152"/>
      <c r="N14" s="152"/>
    </row>
    <row r="15" spans="2:15" x14ac:dyDescent="0.25">
      <c r="C15" s="13" t="s">
        <v>95</v>
      </c>
      <c r="D15" s="86">
        <v>178</v>
      </c>
      <c r="E15" s="87">
        <v>191</v>
      </c>
      <c r="F15" s="90">
        <v>386</v>
      </c>
      <c r="G15" s="91">
        <v>401</v>
      </c>
      <c r="H15" s="89">
        <v>564</v>
      </c>
      <c r="I15" s="94">
        <v>592</v>
      </c>
      <c r="J15" s="90">
        <v>1</v>
      </c>
      <c r="K15" s="91">
        <v>6</v>
      </c>
      <c r="L15" s="151"/>
      <c r="M15" s="152"/>
      <c r="N15" s="152"/>
    </row>
    <row r="16" spans="2:15" x14ac:dyDescent="0.25">
      <c r="C16" s="58" t="s">
        <v>0</v>
      </c>
      <c r="D16" s="71">
        <f>SUM(D6:D15)</f>
        <v>27623</v>
      </c>
      <c r="E16" s="88">
        <f>SUM(E6:E15)</f>
        <v>40268</v>
      </c>
      <c r="F16" s="92">
        <f>SUM(F6:F15)</f>
        <v>29582</v>
      </c>
      <c r="G16" s="93">
        <f>SUM(G6:G15)</f>
        <v>40852</v>
      </c>
      <c r="H16" s="73">
        <f>SUM(H6:H15)</f>
        <v>57205</v>
      </c>
      <c r="I16" s="88">
        <f>SUM(I6:I15)</f>
        <v>81120</v>
      </c>
      <c r="J16" s="92">
        <f>SUM(J6:J15)</f>
        <v>1567</v>
      </c>
      <c r="K16" s="93">
        <f>SUM(K6:K15)</f>
        <v>54391</v>
      </c>
      <c r="L16" s="78">
        <f>SUM(L6)</f>
        <v>29</v>
      </c>
      <c r="M16" s="59">
        <f>SUM(M6)</f>
        <v>1</v>
      </c>
      <c r="N16" s="59">
        <f>SUM(N6)</f>
        <v>2</v>
      </c>
    </row>
    <row r="17" spans="3:3" x14ac:dyDescent="0.25"/>
    <row r="18" spans="3:3" x14ac:dyDescent="0.25">
      <c r="C18" s="9" t="s">
        <v>159</v>
      </c>
    </row>
    <row r="19" spans="3:3" x14ac:dyDescent="0.25"/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</sheetData>
  <sheetProtection password="CD78" sheet="1" objects="1" scenarios="1"/>
  <sortState ref="C6:J15">
    <sortCondition ref="C6"/>
  </sortState>
  <mergeCells count="13">
    <mergeCell ref="J4:K4"/>
    <mergeCell ref="L6:L15"/>
    <mergeCell ref="M6:M15"/>
    <mergeCell ref="N6:N15"/>
    <mergeCell ref="B1:O1"/>
    <mergeCell ref="C4:C5"/>
    <mergeCell ref="D4:E4"/>
    <mergeCell ref="F4:G4"/>
    <mergeCell ref="H4:H5"/>
    <mergeCell ref="I4:I5"/>
    <mergeCell ref="L4:L5"/>
    <mergeCell ref="M4:M5"/>
    <mergeCell ref="N4:N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3" width="10.7109375" style="1" customWidth="1"/>
    <col min="4" max="4" width="17.7109375" style="1" customWidth="1"/>
    <col min="5" max="5" width="16.7109375" style="1" customWidth="1"/>
    <col min="6" max="8" width="12.7109375" style="1" customWidth="1"/>
    <col min="9" max="9" width="10.7109375" style="1" customWidth="1"/>
    <col min="10" max="10" width="15.7109375" style="1" customWidth="1"/>
    <col min="11" max="12" width="13.7109375" style="1" customWidth="1"/>
    <col min="13" max="13" width="10.7109375" style="1" customWidth="1"/>
    <col min="14" max="16384" width="11.42578125" style="1" hidden="1"/>
  </cols>
  <sheetData>
    <row r="1" spans="2:13" s="53" customFormat="1" ht="26.25" x14ac:dyDescent="0.25">
      <c r="B1" s="132" t="s">
        <v>216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3" x14ac:dyDescent="0.25"/>
    <row r="3" spans="2:13" x14ac:dyDescent="0.25">
      <c r="C3" s="50"/>
      <c r="D3" s="50"/>
      <c r="E3" s="50"/>
      <c r="F3" s="50"/>
      <c r="G3" s="50"/>
      <c r="H3" s="50"/>
      <c r="I3" s="50"/>
      <c r="J3" s="50"/>
    </row>
    <row r="4" spans="2:13" x14ac:dyDescent="0.25">
      <c r="C4" s="155" t="s">
        <v>207</v>
      </c>
      <c r="D4" s="155" t="s">
        <v>128</v>
      </c>
      <c r="E4" s="155"/>
      <c r="F4" s="155"/>
      <c r="G4" s="155"/>
      <c r="H4" s="155"/>
      <c r="I4" s="155"/>
      <c r="J4" s="155"/>
      <c r="K4" s="155"/>
      <c r="L4" s="149" t="s">
        <v>209</v>
      </c>
    </row>
    <row r="5" spans="2:13" ht="38.25" x14ac:dyDescent="0.25">
      <c r="C5" s="155"/>
      <c r="D5" s="58" t="s">
        <v>210</v>
      </c>
      <c r="E5" s="58" t="s">
        <v>211</v>
      </c>
      <c r="F5" s="58" t="s">
        <v>212</v>
      </c>
      <c r="G5" s="70" t="s">
        <v>208</v>
      </c>
      <c r="H5" s="58" t="s">
        <v>213</v>
      </c>
      <c r="I5" s="70" t="s">
        <v>112</v>
      </c>
      <c r="J5" s="58" t="s">
        <v>214</v>
      </c>
      <c r="K5" s="58" t="s">
        <v>215</v>
      </c>
      <c r="L5" s="156"/>
    </row>
    <row r="6" spans="2:13" x14ac:dyDescent="0.25">
      <c r="C6" s="98">
        <v>2001</v>
      </c>
      <c r="D6" s="96"/>
      <c r="E6" s="96"/>
      <c r="F6" s="96"/>
      <c r="G6" s="96">
        <v>49649589</v>
      </c>
      <c r="H6" s="96">
        <v>34800</v>
      </c>
      <c r="I6" s="96">
        <v>785700</v>
      </c>
      <c r="J6" s="96">
        <v>25538360</v>
      </c>
      <c r="K6" s="96">
        <v>6744800</v>
      </c>
      <c r="L6" s="97">
        <f>SUM(D6:K6)</f>
        <v>82753249</v>
      </c>
    </row>
    <row r="7" spans="2:13" x14ac:dyDescent="0.25">
      <c r="C7" s="98">
        <v>2002</v>
      </c>
      <c r="D7" s="96"/>
      <c r="E7" s="96"/>
      <c r="F7" s="96">
        <v>19739166</v>
      </c>
      <c r="G7" s="96">
        <v>65614355</v>
      </c>
      <c r="H7" s="96"/>
      <c r="I7" s="96">
        <v>1224500</v>
      </c>
      <c r="J7" s="96">
        <v>40339413</v>
      </c>
      <c r="K7" s="96">
        <v>2343300</v>
      </c>
      <c r="L7" s="97">
        <f t="shared" ref="L7:L17" si="0">SUM(D7:K7)</f>
        <v>129260734</v>
      </c>
    </row>
    <row r="8" spans="2:13" x14ac:dyDescent="0.25">
      <c r="C8" s="98">
        <v>2003</v>
      </c>
      <c r="D8" s="96"/>
      <c r="E8" s="96"/>
      <c r="F8" s="96"/>
      <c r="G8" s="96">
        <v>74457845</v>
      </c>
      <c r="H8" s="96"/>
      <c r="I8" s="96"/>
      <c r="J8" s="96">
        <v>63357000</v>
      </c>
      <c r="K8" s="96">
        <v>9183600</v>
      </c>
      <c r="L8" s="97">
        <f t="shared" si="0"/>
        <v>146998445</v>
      </c>
    </row>
    <row r="9" spans="2:13" x14ac:dyDescent="0.25">
      <c r="C9" s="98">
        <v>2004</v>
      </c>
      <c r="D9" s="96"/>
      <c r="E9" s="96"/>
      <c r="F9" s="96">
        <v>24000000</v>
      </c>
      <c r="G9" s="96">
        <v>87934602</v>
      </c>
      <c r="H9" s="96"/>
      <c r="I9" s="96"/>
      <c r="J9" s="96">
        <v>49038578</v>
      </c>
      <c r="K9" s="96">
        <v>2921908</v>
      </c>
      <c r="L9" s="97">
        <f t="shared" si="0"/>
        <v>163895088</v>
      </c>
    </row>
    <row r="10" spans="2:13" x14ac:dyDescent="0.25">
      <c r="C10" s="98">
        <v>2005</v>
      </c>
      <c r="D10" s="96"/>
      <c r="E10" s="96"/>
      <c r="F10" s="96">
        <v>24000000</v>
      </c>
      <c r="G10" s="96">
        <v>118213720</v>
      </c>
      <c r="H10" s="96"/>
      <c r="I10" s="96"/>
      <c r="J10" s="96">
        <v>73641059</v>
      </c>
      <c r="K10" s="96">
        <v>5500820</v>
      </c>
      <c r="L10" s="97">
        <f t="shared" si="0"/>
        <v>221355599</v>
      </c>
    </row>
    <row r="11" spans="2:13" x14ac:dyDescent="0.25">
      <c r="C11" s="98">
        <v>2006</v>
      </c>
      <c r="D11" s="96"/>
      <c r="E11" s="96"/>
      <c r="F11" s="96">
        <v>134000000</v>
      </c>
      <c r="G11" s="96">
        <v>172022340</v>
      </c>
      <c r="H11" s="96"/>
      <c r="I11" s="96"/>
      <c r="J11" s="96">
        <v>154915226</v>
      </c>
      <c r="K11" s="96">
        <v>4489500</v>
      </c>
      <c r="L11" s="97">
        <f t="shared" si="0"/>
        <v>465427066</v>
      </c>
    </row>
    <row r="12" spans="2:13" x14ac:dyDescent="0.25">
      <c r="C12" s="98">
        <v>2007</v>
      </c>
      <c r="D12" s="96"/>
      <c r="E12" s="96"/>
      <c r="F12" s="96">
        <v>137300000</v>
      </c>
      <c r="G12" s="96">
        <v>212656505</v>
      </c>
      <c r="H12" s="96"/>
      <c r="I12" s="96"/>
      <c r="J12" s="96">
        <v>162865731</v>
      </c>
      <c r="K12" s="96">
        <v>5644600</v>
      </c>
      <c r="L12" s="97">
        <f t="shared" si="0"/>
        <v>518466836</v>
      </c>
    </row>
    <row r="13" spans="2:13" x14ac:dyDescent="0.25">
      <c r="C13" s="98">
        <v>2008</v>
      </c>
      <c r="D13" s="96"/>
      <c r="E13" s="96"/>
      <c r="F13" s="96">
        <v>207588733</v>
      </c>
      <c r="G13" s="96">
        <v>232331538</v>
      </c>
      <c r="H13" s="96">
        <v>1653750</v>
      </c>
      <c r="I13" s="96">
        <v>677400</v>
      </c>
      <c r="J13" s="96">
        <v>160433880</v>
      </c>
      <c r="K13" s="96">
        <v>2420900</v>
      </c>
      <c r="L13" s="97">
        <f t="shared" si="0"/>
        <v>605106201</v>
      </c>
    </row>
    <row r="14" spans="2:13" x14ac:dyDescent="0.25">
      <c r="C14" s="98">
        <v>2009</v>
      </c>
      <c r="D14" s="96">
        <v>4636780</v>
      </c>
      <c r="E14" s="96">
        <v>13835544</v>
      </c>
      <c r="F14" s="96">
        <v>376510290</v>
      </c>
      <c r="G14" s="96">
        <v>213127606</v>
      </c>
      <c r="H14" s="96">
        <v>5103175</v>
      </c>
      <c r="I14" s="96">
        <v>1473100</v>
      </c>
      <c r="J14" s="96">
        <v>75398760</v>
      </c>
      <c r="K14" s="96">
        <v>3995200</v>
      </c>
      <c r="L14" s="97">
        <f t="shared" si="0"/>
        <v>694080455</v>
      </c>
    </row>
    <row r="15" spans="2:13" x14ac:dyDescent="0.25">
      <c r="C15" s="98">
        <v>2010</v>
      </c>
      <c r="D15" s="96">
        <v>4443846</v>
      </c>
      <c r="E15" s="96">
        <v>20104356</v>
      </c>
      <c r="F15" s="96">
        <v>400237000</v>
      </c>
      <c r="G15" s="96">
        <v>240992983</v>
      </c>
      <c r="H15" s="96">
        <v>7000000</v>
      </c>
      <c r="I15" s="96">
        <v>767920</v>
      </c>
      <c r="J15" s="96">
        <v>102687821</v>
      </c>
      <c r="K15" s="96">
        <v>4070000</v>
      </c>
      <c r="L15" s="97">
        <f t="shared" si="0"/>
        <v>780303926</v>
      </c>
    </row>
    <row r="16" spans="2:13" x14ac:dyDescent="0.25">
      <c r="C16" s="98">
        <v>2011</v>
      </c>
      <c r="D16" s="96">
        <v>4049555</v>
      </c>
      <c r="E16" s="96">
        <v>39783226</v>
      </c>
      <c r="F16" s="96">
        <v>416247000</v>
      </c>
      <c r="G16" s="96">
        <v>237168082</v>
      </c>
      <c r="H16" s="96">
        <v>70000000</v>
      </c>
      <c r="I16" s="96">
        <v>1437200</v>
      </c>
      <c r="J16" s="96">
        <v>83271594.399999976</v>
      </c>
      <c r="K16" s="96">
        <v>5929000</v>
      </c>
      <c r="L16" s="97">
        <f t="shared" si="0"/>
        <v>857885657.39999998</v>
      </c>
    </row>
    <row r="17" spans="3:12" x14ac:dyDescent="0.25">
      <c r="C17" s="98">
        <v>2012</v>
      </c>
      <c r="D17" s="96">
        <v>10755420</v>
      </c>
      <c r="E17" s="96">
        <v>42054260</v>
      </c>
      <c r="F17" s="96">
        <v>432985080.80000001</v>
      </c>
      <c r="G17" s="96">
        <v>98735946</v>
      </c>
      <c r="H17" s="96">
        <v>207558377.36000001</v>
      </c>
      <c r="I17" s="96">
        <v>1650300</v>
      </c>
      <c r="J17" s="96">
        <v>99944016</v>
      </c>
      <c r="K17" s="96">
        <v>6762100</v>
      </c>
      <c r="L17" s="97">
        <f t="shared" si="0"/>
        <v>900445500.15999997</v>
      </c>
    </row>
    <row r="18" spans="3:12" x14ac:dyDescent="0.25"/>
    <row r="19" spans="3:12" x14ac:dyDescent="0.25">
      <c r="C19" s="9" t="s">
        <v>159</v>
      </c>
    </row>
    <row r="20" spans="3:12" x14ac:dyDescent="0.25"/>
    <row r="21" spans="3:12" x14ac:dyDescent="0.25"/>
    <row r="22" spans="3:12" x14ac:dyDescent="0.25"/>
    <row r="23" spans="3:12" x14ac:dyDescent="0.25"/>
    <row r="24" spans="3:12" x14ac:dyDescent="0.25"/>
    <row r="25" spans="3:12" x14ac:dyDescent="0.25"/>
    <row r="26" spans="3:12" x14ac:dyDescent="0.25"/>
    <row r="27" spans="3:12" x14ac:dyDescent="0.25"/>
    <row r="28" spans="3:12" x14ac:dyDescent="0.25"/>
    <row r="29" spans="3:12" x14ac:dyDescent="0.25"/>
    <row r="30" spans="3:12" x14ac:dyDescent="0.25"/>
    <row r="31" spans="3:12" x14ac:dyDescent="0.25"/>
    <row r="32" spans="3:12" x14ac:dyDescent="0.25"/>
    <row r="33" x14ac:dyDescent="0.25"/>
    <row r="34" x14ac:dyDescent="0.25"/>
    <row r="35" x14ac:dyDescent="0.25"/>
  </sheetData>
  <sheetProtection password="CD78" sheet="1" objects="1" scenarios="1"/>
  <sortState ref="C5:M12">
    <sortCondition ref="C5"/>
  </sortState>
  <mergeCells count="4">
    <mergeCell ref="B1:M1"/>
    <mergeCell ref="D4:K4"/>
    <mergeCell ref="C4:C5"/>
    <mergeCell ref="L4:L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5.7109375" style="1" customWidth="1"/>
    <col min="3" max="3" width="70.7109375" style="1" customWidth="1"/>
    <col min="4" max="5" width="11.7109375" style="1" customWidth="1"/>
    <col min="6" max="6" width="15.7109375" style="1" customWidth="1"/>
    <col min="7" max="8" width="11.42578125" style="1" hidden="1" customWidth="1"/>
    <col min="9" max="15" width="0" style="1" hidden="1" customWidth="1"/>
    <col min="16" max="16384" width="11.42578125" style="1" hidden="1"/>
  </cols>
  <sheetData>
    <row r="1" spans="2:6" s="53" customFormat="1" ht="26.25" customHeight="1" x14ac:dyDescent="0.25">
      <c r="B1" s="131" t="s">
        <v>164</v>
      </c>
      <c r="C1" s="132"/>
      <c r="D1" s="132"/>
      <c r="E1" s="132"/>
      <c r="F1" s="132"/>
    </row>
    <row r="2" spans="2:6" x14ac:dyDescent="0.25"/>
    <row r="3" spans="2:6" x14ac:dyDescent="0.25"/>
    <row r="4" spans="2:6" x14ac:dyDescent="0.25">
      <c r="C4" s="58" t="s">
        <v>129</v>
      </c>
      <c r="D4" s="58">
        <v>2011</v>
      </c>
      <c r="E4" s="58">
        <v>2012</v>
      </c>
    </row>
    <row r="5" spans="2:6" x14ac:dyDescent="0.25">
      <c r="C5" s="15" t="s">
        <v>131</v>
      </c>
      <c r="D5" s="28">
        <v>31</v>
      </c>
      <c r="E5" s="28">
        <v>31</v>
      </c>
    </row>
    <row r="6" spans="2:6" x14ac:dyDescent="0.25">
      <c r="C6" s="15" t="s">
        <v>130</v>
      </c>
      <c r="D6" s="28">
        <v>3</v>
      </c>
      <c r="E6" s="28">
        <v>4</v>
      </c>
    </row>
    <row r="7" spans="2:6" x14ac:dyDescent="0.25">
      <c r="C7" s="15" t="s">
        <v>217</v>
      </c>
      <c r="D7" s="28">
        <v>58</v>
      </c>
      <c r="E7" s="28">
        <v>58</v>
      </c>
    </row>
    <row r="8" spans="2:6" x14ac:dyDescent="0.25">
      <c r="C8" s="15" t="s">
        <v>132</v>
      </c>
      <c r="D8" s="28">
        <v>3572</v>
      </c>
      <c r="E8" s="28">
        <v>4257</v>
      </c>
    </row>
    <row r="9" spans="2:6" x14ac:dyDescent="0.25">
      <c r="C9" s="15" t="s">
        <v>218</v>
      </c>
      <c r="D9" s="28">
        <v>778</v>
      </c>
      <c r="E9" s="28">
        <v>651</v>
      </c>
    </row>
    <row r="10" spans="2:6" x14ac:dyDescent="0.25">
      <c r="C10" s="15" t="s">
        <v>219</v>
      </c>
      <c r="D10" s="28">
        <v>1414</v>
      </c>
      <c r="E10" s="28">
        <v>725</v>
      </c>
    </row>
    <row r="11" spans="2:6" x14ac:dyDescent="0.25"/>
    <row r="12" spans="2:6" x14ac:dyDescent="0.25">
      <c r="C12" s="9" t="s">
        <v>159</v>
      </c>
    </row>
    <row r="13" spans="2:6" ht="13.5" thickBot="1" x14ac:dyDescent="0.3"/>
    <row r="14" spans="2:6" x14ac:dyDescent="0.25">
      <c r="C14" s="113" t="s">
        <v>220</v>
      </c>
      <c r="D14" s="114"/>
      <c r="E14" s="115"/>
    </row>
    <row r="15" spans="2:6" ht="13.5" thickBot="1" x14ac:dyDescent="0.3">
      <c r="C15" s="119"/>
      <c r="D15" s="120"/>
      <c r="E15" s="121"/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sheetProtection password="CD78" sheet="1" objects="1" scenarios="1"/>
  <sortState ref="C5:E10">
    <sortCondition ref="C5"/>
  </sortState>
  <mergeCells count="2">
    <mergeCell ref="B1:F1"/>
    <mergeCell ref="C14:E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20.7109375" style="1" customWidth="1"/>
    <col min="3" max="3" width="42.7109375" style="1" customWidth="1"/>
    <col min="4" max="5" width="12.7109375" style="1" customWidth="1"/>
    <col min="6" max="6" width="16.7109375" style="1" customWidth="1"/>
    <col min="7" max="7" width="20.7109375" style="1" customWidth="1"/>
    <col min="8" max="8" width="11.42578125" style="1" hidden="1" customWidth="1"/>
    <col min="9" max="15" width="0" style="1" hidden="1" customWidth="1"/>
    <col min="16" max="16384" width="11.42578125" style="1" hidden="1"/>
  </cols>
  <sheetData>
    <row r="1" spans="2:7" s="53" customFormat="1" ht="26.25" x14ac:dyDescent="0.25">
      <c r="B1" s="132" t="s">
        <v>165</v>
      </c>
      <c r="C1" s="132"/>
      <c r="D1" s="132"/>
      <c r="E1" s="132"/>
      <c r="F1" s="132"/>
      <c r="G1" s="132"/>
    </row>
    <row r="2" spans="2:7" x14ac:dyDescent="0.25"/>
    <row r="3" spans="2:7" x14ac:dyDescent="0.25"/>
    <row r="4" spans="2:7" ht="25.5" x14ac:dyDescent="0.25">
      <c r="C4" s="58" t="s">
        <v>228</v>
      </c>
      <c r="D4" s="58" t="s">
        <v>225</v>
      </c>
      <c r="E4" s="58" t="s">
        <v>226</v>
      </c>
      <c r="F4" s="58" t="s">
        <v>227</v>
      </c>
    </row>
    <row r="5" spans="2:7" x14ac:dyDescent="0.25">
      <c r="C5" s="95" t="s">
        <v>133</v>
      </c>
      <c r="D5" s="21">
        <v>374</v>
      </c>
      <c r="E5" s="21">
        <v>474</v>
      </c>
      <c r="F5" s="99">
        <v>31279641.099999994</v>
      </c>
    </row>
    <row r="6" spans="2:7" x14ac:dyDescent="0.25">
      <c r="C6" s="95" t="s">
        <v>186</v>
      </c>
      <c r="D6" s="21">
        <v>73</v>
      </c>
      <c r="E6" s="21">
        <v>73</v>
      </c>
      <c r="F6" s="99">
        <v>25191884.530000001</v>
      </c>
    </row>
    <row r="7" spans="2:7" x14ac:dyDescent="0.25">
      <c r="C7" s="95" t="s">
        <v>134</v>
      </c>
      <c r="D7" s="21">
        <v>16</v>
      </c>
      <c r="E7" s="21">
        <v>23</v>
      </c>
      <c r="F7" s="99">
        <v>10518428.120000001</v>
      </c>
    </row>
    <row r="8" spans="2:7" x14ac:dyDescent="0.25">
      <c r="C8" s="95" t="s">
        <v>22</v>
      </c>
      <c r="D8" s="21">
        <v>454</v>
      </c>
      <c r="E8" s="21">
        <v>609</v>
      </c>
      <c r="F8" s="99">
        <v>21845445.189999998</v>
      </c>
    </row>
    <row r="9" spans="2:7" x14ac:dyDescent="0.25">
      <c r="C9" s="95" t="s">
        <v>16</v>
      </c>
      <c r="D9" s="21">
        <v>152</v>
      </c>
      <c r="E9" s="21">
        <v>169</v>
      </c>
      <c r="F9" s="99">
        <v>37332246.880000003</v>
      </c>
    </row>
    <row r="10" spans="2:7" x14ac:dyDescent="0.25">
      <c r="C10" s="95" t="s">
        <v>27</v>
      </c>
      <c r="D10" s="21">
        <v>94</v>
      </c>
      <c r="E10" s="21">
        <v>94</v>
      </c>
      <c r="F10" s="99">
        <v>14210530.42</v>
      </c>
    </row>
    <row r="11" spans="2:7" x14ac:dyDescent="0.25">
      <c r="C11" s="95" t="s">
        <v>185</v>
      </c>
      <c r="D11" s="21">
        <v>31</v>
      </c>
      <c r="E11" s="21">
        <v>32</v>
      </c>
      <c r="F11" s="99">
        <v>13390538.059999999</v>
      </c>
    </row>
    <row r="12" spans="2:7" ht="25.5" x14ac:dyDescent="0.25">
      <c r="C12" s="15" t="s">
        <v>135</v>
      </c>
      <c r="D12" s="21">
        <v>52</v>
      </c>
      <c r="E12" s="21">
        <v>68</v>
      </c>
      <c r="F12" s="99">
        <v>16553848.83</v>
      </c>
    </row>
    <row r="13" spans="2:7" x14ac:dyDescent="0.25">
      <c r="C13" s="95" t="s">
        <v>184</v>
      </c>
      <c r="D13" s="21">
        <v>39</v>
      </c>
      <c r="E13" s="21">
        <v>39</v>
      </c>
      <c r="F13" s="99">
        <v>5651436.0700000003</v>
      </c>
    </row>
    <row r="14" spans="2:7" x14ac:dyDescent="0.25">
      <c r="C14" s="95" t="s">
        <v>136</v>
      </c>
      <c r="D14" s="21">
        <v>158</v>
      </c>
      <c r="E14" s="21">
        <v>175</v>
      </c>
      <c r="F14" s="99">
        <v>204064981</v>
      </c>
    </row>
    <row r="15" spans="2:7" x14ac:dyDescent="0.25">
      <c r="C15" s="95" t="s">
        <v>221</v>
      </c>
      <c r="D15" s="21">
        <v>59</v>
      </c>
      <c r="E15" s="21">
        <v>59</v>
      </c>
      <c r="F15" s="99">
        <v>10755420.17</v>
      </c>
    </row>
    <row r="16" spans="2:7" x14ac:dyDescent="0.25">
      <c r="C16" s="95" t="s">
        <v>222</v>
      </c>
      <c r="D16" s="21">
        <v>59</v>
      </c>
      <c r="E16" s="21">
        <v>514</v>
      </c>
      <c r="F16" s="99">
        <v>43186976.739999995</v>
      </c>
    </row>
    <row r="17" spans="3:6" x14ac:dyDescent="0.25">
      <c r="C17" s="95" t="s">
        <v>223</v>
      </c>
      <c r="D17" s="21"/>
      <c r="E17" s="21"/>
      <c r="F17" s="99">
        <v>432985081</v>
      </c>
    </row>
    <row r="18" spans="3:6" x14ac:dyDescent="0.25">
      <c r="C18" s="58" t="s">
        <v>0</v>
      </c>
      <c r="D18" s="62">
        <f>SUM(D5:D17)</f>
        <v>1561</v>
      </c>
      <c r="E18" s="62">
        <f>SUM(E5:E17)</f>
        <v>2329</v>
      </c>
      <c r="F18" s="100">
        <f>SUM(F5:F17)</f>
        <v>866966458.11000001</v>
      </c>
    </row>
    <row r="19" spans="3:6" x14ac:dyDescent="0.25"/>
    <row r="20" spans="3:6" x14ac:dyDescent="0.25">
      <c r="C20" s="9" t="s">
        <v>159</v>
      </c>
    </row>
    <row r="21" spans="3:6" ht="13.5" thickBot="1" x14ac:dyDescent="0.3"/>
    <row r="22" spans="3:6" x14ac:dyDescent="0.25">
      <c r="C22" s="160" t="s">
        <v>224</v>
      </c>
      <c r="D22" s="161"/>
      <c r="E22" s="161"/>
      <c r="F22" s="162"/>
    </row>
    <row r="23" spans="3:6" ht="13.5" thickBot="1" x14ac:dyDescent="0.3">
      <c r="C23" s="157" t="s">
        <v>229</v>
      </c>
      <c r="D23" s="158"/>
      <c r="E23" s="158"/>
      <c r="F23" s="159"/>
    </row>
    <row r="24" spans="3:6" x14ac:dyDescent="0.25"/>
    <row r="25" spans="3:6" x14ac:dyDescent="0.25"/>
    <row r="26" spans="3:6" x14ac:dyDescent="0.25"/>
    <row r="27" spans="3:6" x14ac:dyDescent="0.25"/>
    <row r="28" spans="3:6" x14ac:dyDescent="0.25"/>
    <row r="29" spans="3:6" x14ac:dyDescent="0.25"/>
    <row r="30" spans="3:6" x14ac:dyDescent="0.25"/>
    <row r="31" spans="3:6" x14ac:dyDescent="0.25"/>
    <row r="32" spans="3:6" x14ac:dyDescent="0.25"/>
    <row r="33" x14ac:dyDescent="0.25"/>
    <row r="34" x14ac:dyDescent="0.25"/>
    <row r="35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</sheetData>
  <sheetProtection password="CD78" sheet="1" objects="1" scenarios="1"/>
  <sortState ref="C5:F16">
    <sortCondition ref="C5"/>
  </sortState>
  <mergeCells count="3">
    <mergeCell ref="B1:G1"/>
    <mergeCell ref="C23:F23"/>
    <mergeCell ref="C22:F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9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5.7109375" style="1" customWidth="1"/>
    <col min="3" max="3" width="24.7109375" style="1" customWidth="1"/>
    <col min="4" max="4" width="56.7109375" style="1" customWidth="1"/>
    <col min="5" max="5" width="11.7109375" style="1" customWidth="1"/>
    <col min="6" max="6" width="9.7109375" style="1" customWidth="1"/>
    <col min="7" max="7" width="6.7109375" style="1" customWidth="1"/>
    <col min="8" max="8" width="8.7109375" style="1" customWidth="1"/>
    <col min="9" max="9" width="15.7109375" style="1" customWidth="1"/>
    <col min="10" max="16384" width="11.42578125" style="1" hidden="1"/>
  </cols>
  <sheetData>
    <row r="1" spans="1:9" s="53" customFormat="1" ht="26.25" customHeight="1" x14ac:dyDescent="0.25">
      <c r="B1" s="108" t="s">
        <v>166</v>
      </c>
      <c r="C1" s="109"/>
      <c r="D1" s="109"/>
      <c r="E1" s="109"/>
      <c r="F1" s="109"/>
      <c r="G1" s="109"/>
      <c r="H1" s="109"/>
      <c r="I1" s="109"/>
    </row>
    <row r="2" spans="1:9" x14ac:dyDescent="0.25"/>
    <row r="3" spans="1:9" s="24" customFormat="1" ht="15.75" customHeight="1" x14ac:dyDescent="0.25">
      <c r="A3" s="54"/>
      <c r="C3" s="110" t="s">
        <v>167</v>
      </c>
      <c r="D3" s="110"/>
      <c r="E3" s="110"/>
      <c r="F3" s="110"/>
      <c r="G3" s="110"/>
      <c r="H3" s="110"/>
    </row>
    <row r="4" spans="1:9" s="24" customFormat="1" ht="15.75" x14ac:dyDescent="0.25">
      <c r="A4" s="54"/>
      <c r="C4" s="110"/>
      <c r="D4" s="110"/>
      <c r="E4" s="110"/>
      <c r="F4" s="110"/>
      <c r="G4" s="110"/>
      <c r="H4" s="110"/>
    </row>
    <row r="5" spans="1:9" x14ac:dyDescent="0.25">
      <c r="C5" s="48"/>
      <c r="D5" s="48"/>
      <c r="E5" s="48"/>
      <c r="F5" s="48"/>
      <c r="G5" s="48"/>
      <c r="H5" s="48"/>
    </row>
    <row r="6" spans="1:9" x14ac:dyDescent="0.25">
      <c r="B6" s="3"/>
      <c r="C6" s="58" t="s">
        <v>1</v>
      </c>
      <c r="D6" s="58" t="s">
        <v>2</v>
      </c>
      <c r="E6" s="58" t="s">
        <v>4</v>
      </c>
      <c r="F6" s="58" t="s">
        <v>5</v>
      </c>
      <c r="G6" s="58" t="s">
        <v>0</v>
      </c>
      <c r="H6" s="58" t="s">
        <v>3</v>
      </c>
    </row>
    <row r="7" spans="1:9" x14ac:dyDescent="0.25">
      <c r="B7" s="3"/>
      <c r="C7" s="103" t="s">
        <v>6</v>
      </c>
      <c r="D7" s="7" t="s">
        <v>137</v>
      </c>
      <c r="E7" s="25"/>
      <c r="F7" s="25">
        <v>16</v>
      </c>
      <c r="G7" s="23">
        <f>SUM(E7:F7)</f>
        <v>16</v>
      </c>
      <c r="H7" s="104">
        <f>SUM(G7:G15)</f>
        <v>849</v>
      </c>
    </row>
    <row r="8" spans="1:9" x14ac:dyDescent="0.25">
      <c r="B8" s="3"/>
      <c r="C8" s="103"/>
      <c r="D8" s="7" t="s">
        <v>168</v>
      </c>
      <c r="E8" s="25"/>
      <c r="F8" s="25">
        <v>3</v>
      </c>
      <c r="G8" s="23">
        <f t="shared" ref="G8:G56" si="0">SUM(E8:F8)</f>
        <v>3</v>
      </c>
      <c r="H8" s="104"/>
    </row>
    <row r="9" spans="1:9" x14ac:dyDescent="0.25">
      <c r="B9" s="3"/>
      <c r="C9" s="103"/>
      <c r="D9" s="7" t="s">
        <v>169</v>
      </c>
      <c r="E9" s="25"/>
      <c r="F9" s="25">
        <v>2</v>
      </c>
      <c r="G9" s="23">
        <f t="shared" si="0"/>
        <v>2</v>
      </c>
      <c r="H9" s="104"/>
    </row>
    <row r="10" spans="1:9" x14ac:dyDescent="0.25">
      <c r="B10" s="3"/>
      <c r="C10" s="103"/>
      <c r="D10" s="7" t="s">
        <v>138</v>
      </c>
      <c r="E10" s="25"/>
      <c r="F10" s="25">
        <v>24</v>
      </c>
      <c r="G10" s="23">
        <f t="shared" si="0"/>
        <v>24</v>
      </c>
      <c r="H10" s="104"/>
    </row>
    <row r="11" spans="1:9" x14ac:dyDescent="0.25">
      <c r="B11" s="3"/>
      <c r="C11" s="103"/>
      <c r="D11" s="7" t="s">
        <v>7</v>
      </c>
      <c r="E11" s="25">
        <v>169</v>
      </c>
      <c r="F11" s="25">
        <v>1</v>
      </c>
      <c r="G11" s="23">
        <f t="shared" si="0"/>
        <v>170</v>
      </c>
      <c r="H11" s="104"/>
    </row>
    <row r="12" spans="1:9" x14ac:dyDescent="0.25">
      <c r="B12" s="3"/>
      <c r="C12" s="103"/>
      <c r="D12" s="7" t="s">
        <v>8</v>
      </c>
      <c r="E12" s="25"/>
      <c r="F12" s="25">
        <v>3</v>
      </c>
      <c r="G12" s="23">
        <f t="shared" si="0"/>
        <v>3</v>
      </c>
      <c r="H12" s="104"/>
    </row>
    <row r="13" spans="1:9" x14ac:dyDescent="0.25">
      <c r="B13" s="3"/>
      <c r="C13" s="103"/>
      <c r="D13" s="7" t="s">
        <v>9</v>
      </c>
      <c r="E13" s="25">
        <v>345</v>
      </c>
      <c r="F13" s="25">
        <v>8</v>
      </c>
      <c r="G13" s="23">
        <f t="shared" si="0"/>
        <v>353</v>
      </c>
      <c r="H13" s="104"/>
    </row>
    <row r="14" spans="1:9" x14ac:dyDescent="0.25">
      <c r="B14" s="3"/>
      <c r="C14" s="103"/>
      <c r="D14" s="7" t="s">
        <v>10</v>
      </c>
      <c r="E14" s="25">
        <v>95</v>
      </c>
      <c r="F14" s="25">
        <v>1</v>
      </c>
      <c r="G14" s="23">
        <f t="shared" si="0"/>
        <v>96</v>
      </c>
      <c r="H14" s="104"/>
    </row>
    <row r="15" spans="1:9" x14ac:dyDescent="0.25">
      <c r="B15" s="3"/>
      <c r="C15" s="103"/>
      <c r="D15" s="7" t="s">
        <v>139</v>
      </c>
      <c r="E15" s="25">
        <v>179</v>
      </c>
      <c r="F15" s="25">
        <v>3</v>
      </c>
      <c r="G15" s="23">
        <f t="shared" si="0"/>
        <v>182</v>
      </c>
      <c r="H15" s="104"/>
    </row>
    <row r="16" spans="1:9" x14ac:dyDescent="0.25">
      <c r="B16" s="3"/>
      <c r="C16" s="103" t="s">
        <v>186</v>
      </c>
      <c r="D16" s="7" t="s">
        <v>12</v>
      </c>
      <c r="E16" s="25">
        <v>521</v>
      </c>
      <c r="F16" s="25">
        <v>14</v>
      </c>
      <c r="G16" s="23">
        <f t="shared" si="0"/>
        <v>535</v>
      </c>
      <c r="H16" s="104">
        <f>SUM(G16:G19)</f>
        <v>646</v>
      </c>
    </row>
    <row r="17" spans="2:8" x14ac:dyDescent="0.25">
      <c r="B17" s="3"/>
      <c r="C17" s="103"/>
      <c r="D17" s="7" t="s">
        <v>170</v>
      </c>
      <c r="E17" s="25">
        <v>1</v>
      </c>
      <c r="F17" s="25">
        <v>1</v>
      </c>
      <c r="G17" s="23">
        <f t="shared" si="0"/>
        <v>2</v>
      </c>
      <c r="H17" s="104"/>
    </row>
    <row r="18" spans="2:8" x14ac:dyDescent="0.25">
      <c r="B18" s="3"/>
      <c r="C18" s="103"/>
      <c r="D18" s="2" t="s">
        <v>13</v>
      </c>
      <c r="E18" s="25">
        <v>105</v>
      </c>
      <c r="F18" s="25">
        <v>2</v>
      </c>
      <c r="G18" s="23">
        <f t="shared" si="0"/>
        <v>107</v>
      </c>
      <c r="H18" s="104"/>
    </row>
    <row r="19" spans="2:8" x14ac:dyDescent="0.25">
      <c r="B19" s="3"/>
      <c r="C19" s="103"/>
      <c r="D19" s="2" t="s">
        <v>140</v>
      </c>
      <c r="E19" s="25">
        <v>2</v>
      </c>
      <c r="F19" s="25"/>
      <c r="G19" s="23">
        <f t="shared" si="0"/>
        <v>2</v>
      </c>
      <c r="H19" s="104"/>
    </row>
    <row r="20" spans="2:8" x14ac:dyDescent="0.25">
      <c r="B20" s="3"/>
      <c r="C20" s="105" t="s">
        <v>134</v>
      </c>
      <c r="D20" s="2" t="s">
        <v>141</v>
      </c>
      <c r="E20" s="25"/>
      <c r="F20" s="25">
        <v>3</v>
      </c>
      <c r="G20" s="23">
        <f t="shared" si="0"/>
        <v>3</v>
      </c>
      <c r="H20" s="104">
        <f>SUM(G20:G23)</f>
        <v>149</v>
      </c>
    </row>
    <row r="21" spans="2:8" x14ac:dyDescent="0.25">
      <c r="B21" s="3"/>
      <c r="C21" s="106"/>
      <c r="D21" s="2" t="s">
        <v>142</v>
      </c>
      <c r="E21" s="25"/>
      <c r="F21" s="25">
        <v>14</v>
      </c>
      <c r="G21" s="23">
        <f t="shared" si="0"/>
        <v>14</v>
      </c>
      <c r="H21" s="104"/>
    </row>
    <row r="22" spans="2:8" x14ac:dyDescent="0.25">
      <c r="B22" s="3"/>
      <c r="C22" s="106"/>
      <c r="D22" s="2" t="s">
        <v>143</v>
      </c>
      <c r="E22" s="25"/>
      <c r="F22" s="25">
        <v>27</v>
      </c>
      <c r="G22" s="23">
        <f t="shared" si="0"/>
        <v>27</v>
      </c>
      <c r="H22" s="104"/>
    </row>
    <row r="23" spans="2:8" x14ac:dyDescent="0.25">
      <c r="B23" s="3"/>
      <c r="C23" s="107"/>
      <c r="D23" s="7" t="s">
        <v>15</v>
      </c>
      <c r="E23" s="25">
        <v>101</v>
      </c>
      <c r="F23" s="25">
        <v>4</v>
      </c>
      <c r="G23" s="23">
        <f t="shared" si="0"/>
        <v>105</v>
      </c>
      <c r="H23" s="104"/>
    </row>
    <row r="24" spans="2:8" x14ac:dyDescent="0.25">
      <c r="B24" s="3"/>
      <c r="C24" s="103" t="s">
        <v>16</v>
      </c>
      <c r="D24" s="7" t="s">
        <v>144</v>
      </c>
      <c r="E24" s="25"/>
      <c r="F24" s="25">
        <v>3</v>
      </c>
      <c r="G24" s="23">
        <f t="shared" si="0"/>
        <v>3</v>
      </c>
      <c r="H24" s="104">
        <f>SUM(G24:G32)</f>
        <v>1494</v>
      </c>
    </row>
    <row r="25" spans="2:8" x14ac:dyDescent="0.25">
      <c r="B25" s="3"/>
      <c r="C25" s="103"/>
      <c r="D25" s="7" t="s">
        <v>171</v>
      </c>
      <c r="E25" s="25"/>
      <c r="F25" s="25">
        <v>2</v>
      </c>
      <c r="G25" s="23">
        <f t="shared" si="0"/>
        <v>2</v>
      </c>
      <c r="H25" s="104"/>
    </row>
    <row r="26" spans="2:8" x14ac:dyDescent="0.25">
      <c r="B26" s="3"/>
      <c r="C26" s="103"/>
      <c r="D26" s="7" t="s">
        <v>145</v>
      </c>
      <c r="E26" s="25"/>
      <c r="F26" s="25">
        <v>4</v>
      </c>
      <c r="G26" s="23">
        <f t="shared" si="0"/>
        <v>4</v>
      </c>
      <c r="H26" s="104"/>
    </row>
    <row r="27" spans="2:8" x14ac:dyDescent="0.25">
      <c r="B27" s="3"/>
      <c r="C27" s="103"/>
      <c r="D27" s="7" t="s">
        <v>172</v>
      </c>
      <c r="E27" s="25"/>
      <c r="F27" s="25">
        <v>6</v>
      </c>
      <c r="G27" s="23">
        <f t="shared" si="0"/>
        <v>6</v>
      </c>
      <c r="H27" s="104"/>
    </row>
    <row r="28" spans="2:8" x14ac:dyDescent="0.25">
      <c r="B28" s="3"/>
      <c r="C28" s="103"/>
      <c r="D28" s="7" t="s">
        <v>17</v>
      </c>
      <c r="E28" s="25">
        <v>520</v>
      </c>
      <c r="F28" s="25">
        <v>2</v>
      </c>
      <c r="G28" s="23">
        <f t="shared" si="0"/>
        <v>522</v>
      </c>
      <c r="H28" s="104"/>
    </row>
    <row r="29" spans="2:8" x14ac:dyDescent="0.25">
      <c r="B29" s="3"/>
      <c r="C29" s="103"/>
      <c r="D29" s="7" t="s">
        <v>18</v>
      </c>
      <c r="E29" s="25">
        <v>680</v>
      </c>
      <c r="F29" s="25">
        <v>3</v>
      </c>
      <c r="G29" s="23">
        <f t="shared" si="0"/>
        <v>683</v>
      </c>
      <c r="H29" s="104"/>
    </row>
    <row r="30" spans="2:8" x14ac:dyDescent="0.25">
      <c r="B30" s="3"/>
      <c r="C30" s="103"/>
      <c r="D30" s="2" t="s">
        <v>19</v>
      </c>
      <c r="E30" s="25">
        <v>118</v>
      </c>
      <c r="F30" s="25">
        <v>4</v>
      </c>
      <c r="G30" s="23">
        <f t="shared" si="0"/>
        <v>122</v>
      </c>
      <c r="H30" s="104"/>
    </row>
    <row r="31" spans="2:8" x14ac:dyDescent="0.25">
      <c r="B31" s="3"/>
      <c r="C31" s="103"/>
      <c r="D31" s="2" t="s">
        <v>20</v>
      </c>
      <c r="E31" s="25">
        <v>9</v>
      </c>
      <c r="F31" s="25"/>
      <c r="G31" s="23">
        <f t="shared" si="0"/>
        <v>9</v>
      </c>
      <c r="H31" s="104"/>
    </row>
    <row r="32" spans="2:8" x14ac:dyDescent="0.25">
      <c r="B32" s="3"/>
      <c r="C32" s="103"/>
      <c r="D32" s="2" t="s">
        <v>21</v>
      </c>
      <c r="E32" s="25">
        <v>138</v>
      </c>
      <c r="F32" s="25">
        <v>5</v>
      </c>
      <c r="G32" s="23">
        <f t="shared" si="0"/>
        <v>143</v>
      </c>
      <c r="H32" s="104"/>
    </row>
    <row r="33" spans="2:8" x14ac:dyDescent="0.25">
      <c r="B33" s="3"/>
      <c r="C33" s="103" t="s">
        <v>22</v>
      </c>
      <c r="D33" s="7" t="s">
        <v>146</v>
      </c>
      <c r="E33" s="25"/>
      <c r="F33" s="25">
        <v>9</v>
      </c>
      <c r="G33" s="23">
        <f t="shared" si="0"/>
        <v>9</v>
      </c>
      <c r="H33" s="104">
        <f>SUM(G33:G41)</f>
        <v>1494</v>
      </c>
    </row>
    <row r="34" spans="2:8" x14ac:dyDescent="0.25">
      <c r="B34" s="3"/>
      <c r="C34" s="103"/>
      <c r="D34" s="7" t="s">
        <v>173</v>
      </c>
      <c r="E34" s="25"/>
      <c r="F34" s="25">
        <v>2</v>
      </c>
      <c r="G34" s="23">
        <f t="shared" si="0"/>
        <v>2</v>
      </c>
      <c r="H34" s="104"/>
    </row>
    <row r="35" spans="2:8" x14ac:dyDescent="0.25">
      <c r="B35" s="3"/>
      <c r="C35" s="103"/>
      <c r="D35" s="7" t="s">
        <v>174</v>
      </c>
      <c r="E35" s="25"/>
      <c r="F35" s="25">
        <v>25</v>
      </c>
      <c r="G35" s="23">
        <f t="shared" si="0"/>
        <v>25</v>
      </c>
      <c r="H35" s="104"/>
    </row>
    <row r="36" spans="2:8" x14ac:dyDescent="0.25">
      <c r="B36" s="3"/>
      <c r="C36" s="103"/>
      <c r="D36" s="7" t="s">
        <v>23</v>
      </c>
      <c r="E36" s="25">
        <v>192</v>
      </c>
      <c r="F36" s="25">
        <v>2</v>
      </c>
      <c r="G36" s="23">
        <f t="shared" si="0"/>
        <v>194</v>
      </c>
      <c r="H36" s="104"/>
    </row>
    <row r="37" spans="2:8" x14ac:dyDescent="0.25">
      <c r="B37" s="3"/>
      <c r="C37" s="103"/>
      <c r="D37" s="7" t="s">
        <v>175</v>
      </c>
      <c r="E37" s="25"/>
      <c r="F37" s="25">
        <v>2</v>
      </c>
      <c r="G37" s="23">
        <f t="shared" si="0"/>
        <v>2</v>
      </c>
      <c r="H37" s="104"/>
    </row>
    <row r="38" spans="2:8" x14ac:dyDescent="0.25">
      <c r="B38" s="3"/>
      <c r="C38" s="103"/>
      <c r="D38" s="7" t="s">
        <v>24</v>
      </c>
      <c r="E38" s="25">
        <v>428</v>
      </c>
      <c r="F38" s="25">
        <v>2</v>
      </c>
      <c r="G38" s="23">
        <f t="shared" si="0"/>
        <v>430</v>
      </c>
      <c r="H38" s="104"/>
    </row>
    <row r="39" spans="2:8" x14ac:dyDescent="0.25">
      <c r="B39" s="3"/>
      <c r="C39" s="103"/>
      <c r="D39" s="7" t="s">
        <v>25</v>
      </c>
      <c r="E39" s="25">
        <v>289</v>
      </c>
      <c r="F39" s="25">
        <v>1</v>
      </c>
      <c r="G39" s="23">
        <f t="shared" si="0"/>
        <v>290</v>
      </c>
      <c r="H39" s="104"/>
    </row>
    <row r="40" spans="2:8" x14ac:dyDescent="0.25">
      <c r="B40" s="3"/>
      <c r="C40" s="103"/>
      <c r="D40" s="7" t="s">
        <v>147</v>
      </c>
      <c r="E40" s="25">
        <v>6</v>
      </c>
      <c r="F40" s="25"/>
      <c r="G40" s="23">
        <f t="shared" si="0"/>
        <v>6</v>
      </c>
      <c r="H40" s="104"/>
    </row>
    <row r="41" spans="2:8" x14ac:dyDescent="0.25">
      <c r="B41" s="3"/>
      <c r="C41" s="103"/>
      <c r="D41" s="7" t="s">
        <v>26</v>
      </c>
      <c r="E41" s="25">
        <v>533</v>
      </c>
      <c r="F41" s="25">
        <v>3</v>
      </c>
      <c r="G41" s="23">
        <f t="shared" si="0"/>
        <v>536</v>
      </c>
      <c r="H41" s="104"/>
    </row>
    <row r="42" spans="2:8" x14ac:dyDescent="0.25">
      <c r="B42" s="3"/>
      <c r="C42" s="22" t="s">
        <v>27</v>
      </c>
      <c r="D42" s="7" t="s">
        <v>28</v>
      </c>
      <c r="E42" s="25">
        <v>1205</v>
      </c>
      <c r="F42" s="25">
        <v>24</v>
      </c>
      <c r="G42" s="23">
        <f t="shared" si="0"/>
        <v>1229</v>
      </c>
      <c r="H42" s="23">
        <f>SUM(G42)</f>
        <v>1229</v>
      </c>
    </row>
    <row r="43" spans="2:8" x14ac:dyDescent="0.25">
      <c r="B43" s="3"/>
      <c r="C43" s="22" t="s">
        <v>185</v>
      </c>
      <c r="D43" s="7" t="s">
        <v>29</v>
      </c>
      <c r="E43" s="25">
        <v>693</v>
      </c>
      <c r="F43" s="25">
        <v>20</v>
      </c>
      <c r="G43" s="23">
        <f t="shared" si="0"/>
        <v>713</v>
      </c>
      <c r="H43" s="23">
        <f>SUM(G43)</f>
        <v>713</v>
      </c>
    </row>
    <row r="44" spans="2:8" x14ac:dyDescent="0.25">
      <c r="B44" s="3"/>
      <c r="C44" s="103" t="s">
        <v>135</v>
      </c>
      <c r="D44" s="7" t="s">
        <v>31</v>
      </c>
      <c r="E44" s="25">
        <v>598</v>
      </c>
      <c r="F44" s="25">
        <v>15</v>
      </c>
      <c r="G44" s="23">
        <f t="shared" si="0"/>
        <v>613</v>
      </c>
      <c r="H44" s="104">
        <f>SUM(G44:G47)</f>
        <v>1757</v>
      </c>
    </row>
    <row r="45" spans="2:8" x14ac:dyDescent="0.25">
      <c r="B45" s="3"/>
      <c r="C45" s="103"/>
      <c r="D45" s="7" t="s">
        <v>32</v>
      </c>
      <c r="E45" s="25">
        <v>732</v>
      </c>
      <c r="F45" s="25">
        <v>23</v>
      </c>
      <c r="G45" s="23">
        <f t="shared" si="0"/>
        <v>755</v>
      </c>
      <c r="H45" s="104"/>
    </row>
    <row r="46" spans="2:8" x14ac:dyDescent="0.25">
      <c r="B46" s="3"/>
      <c r="C46" s="103"/>
      <c r="D46" s="7" t="s">
        <v>33</v>
      </c>
      <c r="E46" s="25">
        <v>149</v>
      </c>
      <c r="F46" s="25">
        <v>5</v>
      </c>
      <c r="G46" s="23">
        <f t="shared" si="0"/>
        <v>154</v>
      </c>
      <c r="H46" s="104"/>
    </row>
    <row r="47" spans="2:8" x14ac:dyDescent="0.25">
      <c r="B47" s="3"/>
      <c r="C47" s="103"/>
      <c r="D47" s="7" t="s">
        <v>34</v>
      </c>
      <c r="E47" s="25">
        <v>228</v>
      </c>
      <c r="F47" s="25">
        <v>7</v>
      </c>
      <c r="G47" s="23">
        <f t="shared" si="0"/>
        <v>235</v>
      </c>
      <c r="H47" s="104"/>
    </row>
    <row r="48" spans="2:8" x14ac:dyDescent="0.25">
      <c r="B48" s="3"/>
      <c r="C48" s="103" t="s">
        <v>184</v>
      </c>
      <c r="D48" s="7" t="s">
        <v>36</v>
      </c>
      <c r="E48" s="25">
        <v>43</v>
      </c>
      <c r="F48" s="25">
        <v>1</v>
      </c>
      <c r="G48" s="23">
        <f t="shared" si="0"/>
        <v>44</v>
      </c>
      <c r="H48" s="104">
        <f>SUM(G48:G56)</f>
        <v>2053</v>
      </c>
    </row>
    <row r="49" spans="1:8" x14ac:dyDescent="0.25">
      <c r="B49" s="3"/>
      <c r="C49" s="103"/>
      <c r="D49" s="7" t="s">
        <v>37</v>
      </c>
      <c r="E49" s="25">
        <v>352</v>
      </c>
      <c r="F49" s="25">
        <v>1</v>
      </c>
      <c r="G49" s="23">
        <f t="shared" si="0"/>
        <v>353</v>
      </c>
      <c r="H49" s="104"/>
    </row>
    <row r="50" spans="1:8" x14ac:dyDescent="0.25">
      <c r="B50" s="3"/>
      <c r="C50" s="103"/>
      <c r="D50" s="7" t="s">
        <v>38</v>
      </c>
      <c r="E50" s="25">
        <v>145</v>
      </c>
      <c r="F50" s="25"/>
      <c r="G50" s="23">
        <f t="shared" si="0"/>
        <v>145</v>
      </c>
      <c r="H50" s="104"/>
    </row>
    <row r="51" spans="1:8" x14ac:dyDescent="0.25">
      <c r="B51" s="3"/>
      <c r="C51" s="103"/>
      <c r="D51" s="2" t="s">
        <v>39</v>
      </c>
      <c r="E51" s="25">
        <v>71</v>
      </c>
      <c r="F51" s="25"/>
      <c r="G51" s="23">
        <f t="shared" si="0"/>
        <v>71</v>
      </c>
      <c r="H51" s="104"/>
    </row>
    <row r="52" spans="1:8" x14ac:dyDescent="0.25">
      <c r="B52" s="3"/>
      <c r="C52" s="103"/>
      <c r="D52" s="2" t="s">
        <v>40</v>
      </c>
      <c r="E52" s="25">
        <v>78</v>
      </c>
      <c r="F52" s="25">
        <v>17</v>
      </c>
      <c r="G52" s="23">
        <f t="shared" si="0"/>
        <v>95</v>
      </c>
      <c r="H52" s="104"/>
    </row>
    <row r="53" spans="1:8" x14ac:dyDescent="0.25">
      <c r="B53" s="3"/>
      <c r="C53" s="103"/>
      <c r="D53" s="7" t="s">
        <v>41</v>
      </c>
      <c r="E53" s="25">
        <v>284</v>
      </c>
      <c r="F53" s="25">
        <v>10</v>
      </c>
      <c r="G53" s="23">
        <f t="shared" si="0"/>
        <v>294</v>
      </c>
      <c r="H53" s="104"/>
    </row>
    <row r="54" spans="1:8" x14ac:dyDescent="0.25">
      <c r="B54" s="3"/>
      <c r="C54" s="103"/>
      <c r="D54" s="7" t="s">
        <v>42</v>
      </c>
      <c r="E54" s="25">
        <v>421</v>
      </c>
      <c r="F54" s="25">
        <v>10</v>
      </c>
      <c r="G54" s="23">
        <f t="shared" si="0"/>
        <v>431</v>
      </c>
      <c r="H54" s="104"/>
    </row>
    <row r="55" spans="1:8" x14ac:dyDescent="0.25">
      <c r="B55" s="3"/>
      <c r="C55" s="103"/>
      <c r="D55" s="7" t="s">
        <v>43</v>
      </c>
      <c r="E55" s="25">
        <v>343</v>
      </c>
      <c r="F55" s="25">
        <v>2</v>
      </c>
      <c r="G55" s="23">
        <f t="shared" si="0"/>
        <v>345</v>
      </c>
      <c r="H55" s="104"/>
    </row>
    <row r="56" spans="1:8" x14ac:dyDescent="0.25">
      <c r="B56" s="3"/>
      <c r="C56" s="103"/>
      <c r="D56" s="7" t="s">
        <v>44</v>
      </c>
      <c r="E56" s="25">
        <v>261</v>
      </c>
      <c r="F56" s="25">
        <v>14</v>
      </c>
      <c r="G56" s="23">
        <f t="shared" si="0"/>
        <v>275</v>
      </c>
      <c r="H56" s="104"/>
    </row>
    <row r="57" spans="1:8" x14ac:dyDescent="0.25">
      <c r="B57" s="3"/>
      <c r="C57" s="111" t="s">
        <v>0</v>
      </c>
      <c r="D57" s="111"/>
      <c r="E57" s="59">
        <f>SUM(E7:E56)</f>
        <v>10034</v>
      </c>
      <c r="F57" s="59">
        <f>SUM(F7:F56)</f>
        <v>350</v>
      </c>
      <c r="G57" s="59">
        <f>SUM(G7:G56)</f>
        <v>10384</v>
      </c>
      <c r="H57" s="59">
        <f>SUM(H7:H56)</f>
        <v>10384</v>
      </c>
    </row>
    <row r="58" spans="1:8" x14ac:dyDescent="0.25">
      <c r="B58" s="10"/>
      <c r="C58" s="56"/>
      <c r="D58" s="56"/>
      <c r="E58" s="56"/>
      <c r="F58" s="56"/>
      <c r="G58" s="56"/>
      <c r="H58" s="56"/>
    </row>
    <row r="59" spans="1:8" x14ac:dyDescent="0.25">
      <c r="B59" s="8"/>
      <c r="C59" s="9" t="s">
        <v>176</v>
      </c>
      <c r="D59" s="18"/>
      <c r="E59" s="18"/>
      <c r="F59" s="18"/>
      <c r="G59" s="18"/>
      <c r="H59" s="18"/>
    </row>
    <row r="60" spans="1:8" x14ac:dyDescent="0.25">
      <c r="B60" s="8"/>
      <c r="C60" s="18"/>
      <c r="D60" s="18"/>
      <c r="E60" s="18"/>
      <c r="F60" s="18"/>
      <c r="G60" s="18"/>
      <c r="H60" s="17"/>
    </row>
    <row r="61" spans="1:8" x14ac:dyDescent="0.25">
      <c r="B61" s="8"/>
      <c r="C61" s="18"/>
      <c r="D61" s="18"/>
      <c r="E61" s="18"/>
      <c r="F61" s="18"/>
      <c r="G61" s="18"/>
      <c r="H61" s="18"/>
    </row>
    <row r="62" spans="1:8" s="24" customFormat="1" ht="15.75" x14ac:dyDescent="0.25">
      <c r="A62" s="54"/>
      <c r="B62" s="60"/>
      <c r="C62" s="110" t="s">
        <v>181</v>
      </c>
      <c r="D62" s="110"/>
      <c r="E62" s="110"/>
      <c r="F62" s="110"/>
      <c r="G62" s="5"/>
      <c r="H62" s="5"/>
    </row>
    <row r="63" spans="1:8" s="24" customFormat="1" ht="15.75" x14ac:dyDescent="0.25">
      <c r="A63" s="54"/>
      <c r="B63" s="60"/>
      <c r="C63" s="110"/>
      <c r="D63" s="110"/>
      <c r="E63" s="110"/>
      <c r="F63" s="110"/>
      <c r="G63" s="5"/>
      <c r="H63" s="5"/>
    </row>
    <row r="64" spans="1:8" x14ac:dyDescent="0.25">
      <c r="B64" s="8"/>
      <c r="C64" s="18"/>
      <c r="D64" s="18"/>
      <c r="E64" s="18"/>
      <c r="F64" s="18"/>
    </row>
    <row r="65" spans="2:6" x14ac:dyDescent="0.25">
      <c r="B65" s="3"/>
      <c r="C65" s="58" t="s">
        <v>1</v>
      </c>
      <c r="D65" s="58" t="s">
        <v>2</v>
      </c>
      <c r="E65" s="58" t="s">
        <v>4</v>
      </c>
      <c r="F65" s="58" t="s">
        <v>3</v>
      </c>
    </row>
    <row r="66" spans="2:6" x14ac:dyDescent="0.25">
      <c r="B66" s="3"/>
      <c r="C66" s="103" t="s">
        <v>6</v>
      </c>
      <c r="D66" s="7" t="s">
        <v>177</v>
      </c>
      <c r="E66" s="22">
        <v>3</v>
      </c>
      <c r="F66" s="112">
        <f>SUM(E66:E69)</f>
        <v>26</v>
      </c>
    </row>
    <row r="67" spans="2:6" x14ac:dyDescent="0.25">
      <c r="B67" s="3"/>
      <c r="C67" s="103"/>
      <c r="D67" s="7" t="s">
        <v>45</v>
      </c>
      <c r="E67" s="22">
        <v>7</v>
      </c>
      <c r="F67" s="112"/>
    </row>
    <row r="68" spans="2:6" x14ac:dyDescent="0.25">
      <c r="B68" s="3"/>
      <c r="C68" s="103"/>
      <c r="D68" s="2" t="s">
        <v>46</v>
      </c>
      <c r="E68" s="22">
        <v>4</v>
      </c>
      <c r="F68" s="112"/>
    </row>
    <row r="69" spans="2:6" x14ac:dyDescent="0.25">
      <c r="B69" s="3"/>
      <c r="C69" s="103"/>
      <c r="D69" s="2" t="s">
        <v>47</v>
      </c>
      <c r="E69" s="22">
        <v>12</v>
      </c>
      <c r="F69" s="112"/>
    </row>
    <row r="70" spans="2:6" x14ac:dyDescent="0.25">
      <c r="B70" s="3"/>
      <c r="C70" s="103" t="s">
        <v>11</v>
      </c>
      <c r="D70" s="7" t="s">
        <v>48</v>
      </c>
      <c r="E70" s="22">
        <v>6</v>
      </c>
      <c r="F70" s="112">
        <f>SUM(E70:E71)</f>
        <v>7</v>
      </c>
    </row>
    <row r="71" spans="2:6" x14ac:dyDescent="0.25">
      <c r="B71" s="3"/>
      <c r="C71" s="103"/>
      <c r="D71" s="2" t="s">
        <v>49</v>
      </c>
      <c r="E71" s="22">
        <v>1</v>
      </c>
      <c r="F71" s="112"/>
    </row>
    <row r="72" spans="2:6" x14ac:dyDescent="0.25">
      <c r="B72" s="3"/>
      <c r="C72" s="103" t="s">
        <v>14</v>
      </c>
      <c r="D72" s="7" t="s">
        <v>50</v>
      </c>
      <c r="E72" s="22">
        <v>3</v>
      </c>
      <c r="F72" s="112">
        <f>SUM(E72:E73)</f>
        <v>8</v>
      </c>
    </row>
    <row r="73" spans="2:6" x14ac:dyDescent="0.25">
      <c r="B73" s="3"/>
      <c r="C73" s="103"/>
      <c r="D73" s="7" t="s">
        <v>148</v>
      </c>
      <c r="E73" s="22">
        <v>5</v>
      </c>
      <c r="F73" s="112"/>
    </row>
    <row r="74" spans="2:6" x14ac:dyDescent="0.25">
      <c r="B74" s="3"/>
      <c r="C74" s="103" t="s">
        <v>16</v>
      </c>
      <c r="D74" s="7" t="s">
        <v>51</v>
      </c>
      <c r="E74" s="22">
        <v>1</v>
      </c>
      <c r="F74" s="112">
        <f>SUM(E74:E80)</f>
        <v>12</v>
      </c>
    </row>
    <row r="75" spans="2:6" x14ac:dyDescent="0.25">
      <c r="B75" s="3"/>
      <c r="C75" s="103"/>
      <c r="D75" s="2" t="s">
        <v>178</v>
      </c>
      <c r="E75" s="22">
        <v>1</v>
      </c>
      <c r="F75" s="112"/>
    </row>
    <row r="76" spans="2:6" x14ac:dyDescent="0.25">
      <c r="B76" s="3"/>
      <c r="C76" s="103"/>
      <c r="D76" s="2" t="s">
        <v>149</v>
      </c>
      <c r="E76" s="22">
        <v>2</v>
      </c>
      <c r="F76" s="112"/>
    </row>
    <row r="77" spans="2:6" x14ac:dyDescent="0.25">
      <c r="B77" s="3"/>
      <c r="C77" s="103"/>
      <c r="D77" s="2" t="s">
        <v>187</v>
      </c>
      <c r="E77" s="22">
        <v>2</v>
      </c>
      <c r="F77" s="112"/>
    </row>
    <row r="78" spans="2:6" x14ac:dyDescent="0.25">
      <c r="B78" s="3"/>
      <c r="C78" s="103"/>
      <c r="D78" s="2" t="s">
        <v>150</v>
      </c>
      <c r="E78" s="22">
        <v>1</v>
      </c>
      <c r="F78" s="112"/>
    </row>
    <row r="79" spans="2:6" x14ac:dyDescent="0.25">
      <c r="B79" s="3"/>
      <c r="C79" s="103"/>
      <c r="D79" s="2" t="s">
        <v>151</v>
      </c>
      <c r="E79" s="22">
        <v>4</v>
      </c>
      <c r="F79" s="112"/>
    </row>
    <row r="80" spans="2:6" x14ac:dyDescent="0.25">
      <c r="B80" s="3"/>
      <c r="C80" s="103"/>
      <c r="D80" s="2" t="s">
        <v>152</v>
      </c>
      <c r="E80" s="22">
        <v>1</v>
      </c>
      <c r="F80" s="112"/>
    </row>
    <row r="81" spans="2:6" x14ac:dyDescent="0.25">
      <c r="B81" s="3"/>
      <c r="C81" s="103" t="s">
        <v>22</v>
      </c>
      <c r="D81" s="7" t="s">
        <v>52</v>
      </c>
      <c r="E81" s="22">
        <v>36</v>
      </c>
      <c r="F81" s="112">
        <f>SUM(E81:E85)</f>
        <v>57</v>
      </c>
    </row>
    <row r="82" spans="2:6" x14ac:dyDescent="0.25">
      <c r="B82" s="3"/>
      <c r="C82" s="103"/>
      <c r="D82" s="7" t="s">
        <v>53</v>
      </c>
      <c r="E82" s="22">
        <v>10</v>
      </c>
      <c r="F82" s="112"/>
    </row>
    <row r="83" spans="2:6" x14ac:dyDescent="0.25">
      <c r="B83" s="3"/>
      <c r="C83" s="103"/>
      <c r="D83" s="7" t="s">
        <v>54</v>
      </c>
      <c r="E83" s="22">
        <v>3</v>
      </c>
      <c r="F83" s="112"/>
    </row>
    <row r="84" spans="2:6" x14ac:dyDescent="0.25">
      <c r="B84" s="3"/>
      <c r="C84" s="103"/>
      <c r="D84" s="7" t="s">
        <v>153</v>
      </c>
      <c r="E84" s="22">
        <v>5</v>
      </c>
      <c r="F84" s="112"/>
    </row>
    <row r="85" spans="2:6" x14ac:dyDescent="0.25">
      <c r="B85" s="3"/>
      <c r="C85" s="103"/>
      <c r="D85" s="7" t="s">
        <v>55</v>
      </c>
      <c r="E85" s="22">
        <v>3</v>
      </c>
      <c r="F85" s="112"/>
    </row>
    <row r="86" spans="2:6" x14ac:dyDescent="0.25">
      <c r="B86" s="3"/>
      <c r="C86" s="103" t="s">
        <v>27</v>
      </c>
      <c r="D86" s="7" t="s">
        <v>56</v>
      </c>
      <c r="E86" s="22">
        <v>2</v>
      </c>
      <c r="F86" s="112">
        <f>SUM(E86:E90)</f>
        <v>18</v>
      </c>
    </row>
    <row r="87" spans="2:6" x14ac:dyDescent="0.25">
      <c r="B87" s="3"/>
      <c r="C87" s="103"/>
      <c r="D87" s="7" t="s">
        <v>57</v>
      </c>
      <c r="E87" s="22">
        <v>2</v>
      </c>
      <c r="F87" s="112"/>
    </row>
    <row r="88" spans="2:6" x14ac:dyDescent="0.25">
      <c r="B88" s="3"/>
      <c r="C88" s="103"/>
      <c r="D88" s="7" t="s">
        <v>58</v>
      </c>
      <c r="E88" s="22">
        <v>4</v>
      </c>
      <c r="F88" s="112"/>
    </row>
    <row r="89" spans="2:6" x14ac:dyDescent="0.25">
      <c r="B89" s="3"/>
      <c r="C89" s="103"/>
      <c r="D89" s="7" t="s">
        <v>179</v>
      </c>
      <c r="E89" s="22">
        <v>1</v>
      </c>
      <c r="F89" s="112"/>
    </row>
    <row r="90" spans="2:6" x14ac:dyDescent="0.25">
      <c r="B90" s="3"/>
      <c r="C90" s="103"/>
      <c r="D90" s="7" t="s">
        <v>59</v>
      </c>
      <c r="E90" s="22">
        <v>9</v>
      </c>
      <c r="F90" s="112"/>
    </row>
    <row r="91" spans="2:6" x14ac:dyDescent="0.25">
      <c r="B91" s="3"/>
      <c r="C91" s="103" t="s">
        <v>29</v>
      </c>
      <c r="D91" s="7" t="s">
        <v>60</v>
      </c>
      <c r="E91" s="22">
        <v>6</v>
      </c>
      <c r="F91" s="112">
        <f>SUM(E91:E92)</f>
        <v>10</v>
      </c>
    </row>
    <row r="92" spans="2:6" x14ac:dyDescent="0.25">
      <c r="B92" s="3"/>
      <c r="C92" s="103"/>
      <c r="D92" s="2" t="s">
        <v>61</v>
      </c>
      <c r="E92" s="22">
        <v>4</v>
      </c>
      <c r="F92" s="112"/>
    </row>
    <row r="93" spans="2:6" x14ac:dyDescent="0.25">
      <c r="B93" s="3"/>
      <c r="C93" s="103" t="s">
        <v>30</v>
      </c>
      <c r="D93" s="7" t="s">
        <v>62</v>
      </c>
      <c r="E93" s="22">
        <v>20</v>
      </c>
      <c r="F93" s="112">
        <f>SUM(E93:E96)</f>
        <v>31</v>
      </c>
    </row>
    <row r="94" spans="2:6" x14ac:dyDescent="0.25">
      <c r="B94" s="3"/>
      <c r="C94" s="103"/>
      <c r="D94" s="2" t="s">
        <v>63</v>
      </c>
      <c r="E94" s="22">
        <v>8</v>
      </c>
      <c r="F94" s="112"/>
    </row>
    <row r="95" spans="2:6" x14ac:dyDescent="0.25">
      <c r="B95" s="3"/>
      <c r="C95" s="103"/>
      <c r="D95" s="2" t="s">
        <v>154</v>
      </c>
      <c r="E95" s="22">
        <v>2</v>
      </c>
      <c r="F95" s="112"/>
    </row>
    <row r="96" spans="2:6" x14ac:dyDescent="0.25">
      <c r="B96" s="3"/>
      <c r="C96" s="103"/>
      <c r="D96" s="2" t="s">
        <v>180</v>
      </c>
      <c r="E96" s="22">
        <v>1</v>
      </c>
      <c r="F96" s="112"/>
    </row>
    <row r="97" spans="1:8" x14ac:dyDescent="0.25">
      <c r="B97" s="3"/>
      <c r="C97" s="111" t="s">
        <v>0</v>
      </c>
      <c r="D97" s="111"/>
      <c r="E97" s="58">
        <f>SUM(E66:E96)</f>
        <v>169</v>
      </c>
      <c r="F97" s="58">
        <f>(F66+F70+F72+F74+F81+F86+F91+F93)</f>
        <v>169</v>
      </c>
    </row>
    <row r="98" spans="1:8" x14ac:dyDescent="0.25">
      <c r="B98" s="8"/>
      <c r="C98" s="18"/>
      <c r="D98" s="18"/>
      <c r="E98" s="61"/>
      <c r="F98" s="61"/>
    </row>
    <row r="99" spans="1:8" x14ac:dyDescent="0.25">
      <c r="B99" s="8"/>
      <c r="C99" s="9" t="s">
        <v>176</v>
      </c>
      <c r="D99" s="18"/>
      <c r="E99" s="18"/>
      <c r="F99" s="18"/>
      <c r="G99" s="18"/>
      <c r="H99" s="18"/>
    </row>
    <row r="100" spans="1:8" x14ac:dyDescent="0.25">
      <c r="B100" s="8"/>
      <c r="C100" s="9"/>
      <c r="D100" s="18"/>
      <c r="E100" s="18"/>
      <c r="F100" s="18"/>
      <c r="G100" s="18"/>
      <c r="H100" s="18"/>
    </row>
    <row r="101" spans="1:8" x14ac:dyDescent="0.25">
      <c r="B101" s="8"/>
      <c r="C101" s="9"/>
      <c r="D101" s="18"/>
      <c r="E101" s="18"/>
      <c r="F101" s="18"/>
      <c r="G101" s="18"/>
      <c r="H101" s="18"/>
    </row>
    <row r="102" spans="1:8" s="24" customFormat="1" ht="15.75" x14ac:dyDescent="0.25">
      <c r="A102" s="54"/>
      <c r="B102" s="60"/>
      <c r="C102" s="60"/>
      <c r="D102" s="110" t="s">
        <v>183</v>
      </c>
      <c r="E102" s="122"/>
      <c r="F102" s="5"/>
      <c r="G102" s="5"/>
      <c r="H102" s="5"/>
    </row>
    <row r="103" spans="1:8" s="24" customFormat="1" ht="15.75" x14ac:dyDescent="0.25">
      <c r="A103" s="54"/>
      <c r="B103" s="60"/>
      <c r="C103" s="60"/>
      <c r="D103" s="122"/>
      <c r="E103" s="122"/>
      <c r="F103" s="5"/>
      <c r="G103" s="5"/>
      <c r="H103" s="5"/>
    </row>
    <row r="104" spans="1:8" x14ac:dyDescent="0.25">
      <c r="B104" s="8"/>
      <c r="C104" s="9"/>
      <c r="D104" s="18"/>
      <c r="E104" s="18"/>
      <c r="F104" s="18"/>
      <c r="G104" s="18"/>
      <c r="H104" s="18"/>
    </row>
    <row r="105" spans="1:8" x14ac:dyDescent="0.25">
      <c r="B105" s="3"/>
      <c r="C105" s="3"/>
      <c r="D105" s="58" t="s">
        <v>64</v>
      </c>
      <c r="E105" s="58" t="s">
        <v>65</v>
      </c>
      <c r="F105" s="3"/>
      <c r="G105" s="3"/>
      <c r="H105" s="3"/>
    </row>
    <row r="106" spans="1:8" x14ac:dyDescent="0.25">
      <c r="B106" s="3"/>
      <c r="C106" s="3"/>
      <c r="D106" s="11" t="s">
        <v>66</v>
      </c>
      <c r="E106" s="25">
        <v>110</v>
      </c>
      <c r="F106" s="3"/>
      <c r="G106" s="3"/>
      <c r="H106" s="3"/>
    </row>
    <row r="107" spans="1:8" x14ac:dyDescent="0.25">
      <c r="B107" s="3"/>
      <c r="C107" s="3"/>
      <c r="D107" s="11" t="s">
        <v>67</v>
      </c>
      <c r="E107" s="25">
        <v>11</v>
      </c>
      <c r="F107" s="3"/>
      <c r="G107" s="3"/>
      <c r="H107" s="3"/>
    </row>
    <row r="108" spans="1:8" x14ac:dyDescent="0.25">
      <c r="B108" s="3"/>
      <c r="C108" s="3"/>
      <c r="D108" s="11" t="s">
        <v>68</v>
      </c>
      <c r="E108" s="25">
        <v>229</v>
      </c>
      <c r="F108" s="3"/>
      <c r="G108" s="3"/>
      <c r="H108" s="3"/>
    </row>
    <row r="109" spans="1:8" x14ac:dyDescent="0.25">
      <c r="B109" s="3"/>
      <c r="C109" s="3"/>
      <c r="D109" s="11" t="s">
        <v>69</v>
      </c>
      <c r="E109" s="25">
        <v>2</v>
      </c>
      <c r="F109" s="3"/>
      <c r="G109" s="3"/>
      <c r="H109" s="3"/>
    </row>
    <row r="110" spans="1:8" x14ac:dyDescent="0.25">
      <c r="B110" s="3"/>
      <c r="C110" s="3"/>
      <c r="D110" s="58" t="s">
        <v>0</v>
      </c>
      <c r="E110" s="59">
        <f>SUM(E106:E109)</f>
        <v>352</v>
      </c>
      <c r="F110" s="3"/>
      <c r="G110" s="3"/>
      <c r="H110" s="3"/>
    </row>
    <row r="111" spans="1:8" x14ac:dyDescent="0.25">
      <c r="B111" s="3"/>
      <c r="C111" s="3"/>
      <c r="D111" s="3"/>
      <c r="E111" s="3"/>
      <c r="F111" s="3"/>
      <c r="G111" s="3"/>
      <c r="H111" s="3"/>
    </row>
    <row r="112" spans="1:8" x14ac:dyDescent="0.25">
      <c r="B112" s="3"/>
      <c r="C112" s="3"/>
      <c r="D112" s="9" t="s">
        <v>176</v>
      </c>
      <c r="E112" s="3"/>
      <c r="F112" s="3"/>
      <c r="G112" s="3"/>
      <c r="H112" s="3"/>
    </row>
    <row r="113" spans="2:8" ht="13.5" thickBot="1" x14ac:dyDescent="0.3">
      <c r="B113" s="3"/>
      <c r="C113" s="3"/>
      <c r="D113" s="3"/>
      <c r="E113" s="3"/>
      <c r="F113" s="3"/>
      <c r="G113" s="3"/>
      <c r="H113" s="3"/>
    </row>
    <row r="114" spans="2:8" x14ac:dyDescent="0.25">
      <c r="B114" s="3"/>
      <c r="C114" s="113" t="s">
        <v>182</v>
      </c>
      <c r="D114" s="114"/>
      <c r="E114" s="114"/>
      <c r="F114" s="114"/>
      <c r="G114" s="114"/>
      <c r="H114" s="115"/>
    </row>
    <row r="115" spans="2:8" x14ac:dyDescent="0.25">
      <c r="B115" s="3"/>
      <c r="C115" s="116"/>
      <c r="D115" s="117"/>
      <c r="E115" s="117"/>
      <c r="F115" s="117"/>
      <c r="G115" s="117"/>
      <c r="H115" s="118"/>
    </row>
    <row r="116" spans="2:8" ht="13.5" thickBot="1" x14ac:dyDescent="0.3">
      <c r="B116" s="57"/>
      <c r="C116" s="119"/>
      <c r="D116" s="120"/>
      <c r="E116" s="120"/>
      <c r="F116" s="120"/>
      <c r="G116" s="120"/>
      <c r="H116" s="121"/>
    </row>
    <row r="117" spans="2:8" x14ac:dyDescent="0.25">
      <c r="C117" s="3"/>
      <c r="D117" s="3"/>
      <c r="E117" s="3"/>
      <c r="F117" s="3"/>
      <c r="G117" s="3"/>
      <c r="H117" s="3"/>
    </row>
    <row r="118" spans="2:8" hidden="1" x14ac:dyDescent="0.25"/>
    <row r="119" spans="2:8" hidden="1" x14ac:dyDescent="0.25"/>
    <row r="120" spans="2:8" hidden="1" x14ac:dyDescent="0.25"/>
    <row r="121" spans="2:8" hidden="1" x14ac:dyDescent="0.25"/>
    <row r="122" spans="2:8" hidden="1" x14ac:dyDescent="0.25"/>
    <row r="123" spans="2:8" hidden="1" x14ac:dyDescent="0.25"/>
    <row r="124" spans="2:8" hidden="1" x14ac:dyDescent="0.25"/>
    <row r="125" spans="2:8" hidden="1" x14ac:dyDescent="0.25"/>
    <row r="126" spans="2:8" hidden="1" x14ac:dyDescent="0.25"/>
    <row r="127" spans="2:8" hidden="1" x14ac:dyDescent="0.25"/>
    <row r="128" spans="2:8" hidden="1" x14ac:dyDescent="0.25"/>
    <row r="129" hidden="1" x14ac:dyDescent="0.25"/>
  </sheetData>
  <sheetProtection password="CD78" sheet="1" objects="1" scenarios="1"/>
  <mergeCells count="37">
    <mergeCell ref="C114:H116"/>
    <mergeCell ref="D102:E103"/>
    <mergeCell ref="C86:C90"/>
    <mergeCell ref="F86:F90"/>
    <mergeCell ref="C91:C92"/>
    <mergeCell ref="F91:F92"/>
    <mergeCell ref="C93:C96"/>
    <mergeCell ref="F93:F96"/>
    <mergeCell ref="C48:C56"/>
    <mergeCell ref="H48:H56"/>
    <mergeCell ref="C57:D57"/>
    <mergeCell ref="C97:D97"/>
    <mergeCell ref="C62:F63"/>
    <mergeCell ref="C66:C69"/>
    <mergeCell ref="F66:F69"/>
    <mergeCell ref="C70:C71"/>
    <mergeCell ref="F70:F71"/>
    <mergeCell ref="C72:C73"/>
    <mergeCell ref="F72:F73"/>
    <mergeCell ref="C74:C80"/>
    <mergeCell ref="F74:F80"/>
    <mergeCell ref="C81:C85"/>
    <mergeCell ref="F81:F85"/>
    <mergeCell ref="B1:I1"/>
    <mergeCell ref="C3:H4"/>
    <mergeCell ref="C7:C15"/>
    <mergeCell ref="H7:H15"/>
    <mergeCell ref="C16:C19"/>
    <mergeCell ref="H16:H19"/>
    <mergeCell ref="C44:C47"/>
    <mergeCell ref="H20:H23"/>
    <mergeCell ref="C24:C32"/>
    <mergeCell ref="H24:H32"/>
    <mergeCell ref="C33:C41"/>
    <mergeCell ref="H33:H41"/>
    <mergeCell ref="C20:C23"/>
    <mergeCell ref="H44:H4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5.7109375" style="1" customWidth="1"/>
    <col min="3" max="3" width="10.7109375" style="1" customWidth="1"/>
    <col min="4" max="15" width="7.7109375" style="1" customWidth="1"/>
    <col min="16" max="16" width="15.7109375" style="1" customWidth="1"/>
    <col min="17" max="16384" width="11.42578125" style="1" hidden="1"/>
  </cols>
  <sheetData>
    <row r="1" spans="2:16" s="53" customFormat="1" ht="26.25" x14ac:dyDescent="0.25">
      <c r="B1" s="123" t="s">
        <v>195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x14ac:dyDescent="0.25"/>
    <row r="9" spans="2:16" x14ac:dyDescent="0.25"/>
    <row r="10" spans="2:16" x14ac:dyDescent="0.25"/>
    <row r="11" spans="2:16" x14ac:dyDescent="0.25"/>
    <row r="12" spans="2:16" x14ac:dyDescent="0.25"/>
    <row r="13" spans="2:16" x14ac:dyDescent="0.25"/>
    <row r="14" spans="2:16" x14ac:dyDescent="0.25"/>
    <row r="15" spans="2:16" x14ac:dyDescent="0.25"/>
    <row r="16" spans="2:16" x14ac:dyDescent="0.25"/>
    <row r="17" spans="3:15" x14ac:dyDescent="0.25"/>
    <row r="18" spans="3:15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3:15" x14ac:dyDescent="0.25"/>
    <row r="20" spans="3:15" x14ac:dyDescent="0.25">
      <c r="C20" s="111" t="s">
        <v>0</v>
      </c>
      <c r="D20" s="111" t="s">
        <v>70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3:15" x14ac:dyDescent="0.25">
      <c r="C21" s="111"/>
      <c r="D21" s="58">
        <v>2001</v>
      </c>
      <c r="E21" s="58">
        <v>2002</v>
      </c>
      <c r="F21" s="58">
        <v>2003</v>
      </c>
      <c r="G21" s="58">
        <v>2004</v>
      </c>
      <c r="H21" s="58">
        <v>2005</v>
      </c>
      <c r="I21" s="58">
        <v>2006</v>
      </c>
      <c r="J21" s="58">
        <v>2007</v>
      </c>
      <c r="K21" s="58">
        <v>2008</v>
      </c>
      <c r="L21" s="58">
        <v>2009</v>
      </c>
      <c r="M21" s="58">
        <v>2010</v>
      </c>
      <c r="N21" s="58">
        <v>2011</v>
      </c>
      <c r="O21" s="58">
        <v>2012</v>
      </c>
    </row>
    <row r="22" spans="3:15" x14ac:dyDescent="0.25">
      <c r="C22" s="111"/>
      <c r="D22" s="12">
        <v>4509</v>
      </c>
      <c r="E22" s="12">
        <v>6011</v>
      </c>
      <c r="F22" s="12">
        <v>5074</v>
      </c>
      <c r="G22" s="12">
        <v>7103</v>
      </c>
      <c r="H22" s="12">
        <v>7282</v>
      </c>
      <c r="I22" s="12">
        <v>7484</v>
      </c>
      <c r="J22" s="12">
        <v>9628</v>
      </c>
      <c r="K22" s="12">
        <v>10020</v>
      </c>
      <c r="L22" s="12">
        <v>10010</v>
      </c>
      <c r="M22" s="12">
        <v>10610</v>
      </c>
      <c r="N22" s="12">
        <v>10824</v>
      </c>
      <c r="O22" s="12">
        <v>10905</v>
      </c>
    </row>
    <row r="23" spans="3:15" x14ac:dyDescent="0.25"/>
    <row r="24" spans="3:15" x14ac:dyDescent="0.25">
      <c r="C24" s="9" t="s">
        <v>159</v>
      </c>
    </row>
    <row r="25" spans="3:15" x14ac:dyDescent="0.25"/>
    <row r="26" spans="3:15" x14ac:dyDescent="0.25"/>
    <row r="27" spans="3:15" x14ac:dyDescent="0.25"/>
    <row r="28" spans="3:15" x14ac:dyDescent="0.25"/>
    <row r="29" spans="3:15" x14ac:dyDescent="0.25"/>
    <row r="30" spans="3:15" x14ac:dyDescent="0.25"/>
    <row r="31" spans="3:15" x14ac:dyDescent="0.25"/>
    <row r="32" spans="3:15" x14ac:dyDescent="0.25"/>
    <row r="33" x14ac:dyDescent="0.25"/>
    <row r="34" x14ac:dyDescent="0.25"/>
    <row r="35" x14ac:dyDescent="0.25"/>
  </sheetData>
  <sheetProtection password="CD78" sheet="1" objects="1" scenarios="1"/>
  <mergeCells count="3">
    <mergeCell ref="C20:C22"/>
    <mergeCell ref="B1:P1"/>
    <mergeCell ref="D20:O2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8"/>
  <sheetViews>
    <sheetView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5.7109375" style="1" customWidth="1"/>
    <col min="3" max="3" width="24.7109375" style="1" customWidth="1"/>
    <col min="4" max="4" width="56.7109375" style="1" customWidth="1"/>
    <col min="5" max="5" width="11.7109375" style="1" customWidth="1"/>
    <col min="6" max="6" width="9.7109375" style="1" customWidth="1"/>
    <col min="7" max="7" width="7.7109375" style="1" customWidth="1"/>
    <col min="8" max="8" width="8.7109375" style="1" customWidth="1"/>
    <col min="9" max="9" width="15.7109375" style="1" customWidth="1"/>
    <col min="10" max="16384" width="11.42578125" style="1" hidden="1"/>
  </cols>
  <sheetData>
    <row r="1" spans="1:9" s="53" customFormat="1" ht="26.25" customHeight="1" x14ac:dyDescent="0.25">
      <c r="B1" s="123" t="s">
        <v>188</v>
      </c>
      <c r="C1" s="124"/>
      <c r="D1" s="124"/>
      <c r="E1" s="124"/>
      <c r="F1" s="124"/>
      <c r="G1" s="124"/>
      <c r="H1" s="124"/>
      <c r="I1" s="124"/>
    </row>
    <row r="2" spans="1:9" x14ac:dyDescent="0.25"/>
    <row r="3" spans="1:9" s="24" customFormat="1" ht="15.75" x14ac:dyDescent="0.25">
      <c r="A3" s="54"/>
      <c r="C3" s="110" t="s">
        <v>189</v>
      </c>
      <c r="D3" s="110"/>
      <c r="E3" s="110"/>
      <c r="F3" s="110"/>
      <c r="G3" s="110"/>
      <c r="H3" s="110"/>
    </row>
    <row r="4" spans="1:9" s="24" customFormat="1" ht="15.75" x14ac:dyDescent="0.25">
      <c r="A4" s="54"/>
      <c r="C4" s="110"/>
      <c r="D4" s="110"/>
      <c r="E4" s="110"/>
      <c r="F4" s="110"/>
      <c r="G4" s="110"/>
      <c r="H4" s="110"/>
    </row>
    <row r="5" spans="1:9" x14ac:dyDescent="0.25">
      <c r="C5" s="4"/>
      <c r="D5" s="4"/>
      <c r="E5" s="4"/>
      <c r="F5" s="4"/>
      <c r="G5" s="4"/>
      <c r="H5" s="4"/>
    </row>
    <row r="6" spans="1:9" x14ac:dyDescent="0.25">
      <c r="C6" s="58" t="s">
        <v>1</v>
      </c>
      <c r="D6" s="58" t="s">
        <v>2</v>
      </c>
      <c r="E6" s="58" t="s">
        <v>4</v>
      </c>
      <c r="F6" s="58" t="s">
        <v>5</v>
      </c>
      <c r="G6" s="58" t="s">
        <v>0</v>
      </c>
      <c r="H6" s="58" t="s">
        <v>3</v>
      </c>
    </row>
    <row r="7" spans="1:9" x14ac:dyDescent="0.25">
      <c r="C7" s="103" t="s">
        <v>6</v>
      </c>
      <c r="D7" s="63" t="s">
        <v>137</v>
      </c>
      <c r="E7" s="25"/>
      <c r="F7" s="25">
        <v>372</v>
      </c>
      <c r="G7" s="23">
        <f>SUM(E7:F7)</f>
        <v>372</v>
      </c>
      <c r="H7" s="104">
        <f>SUM(G7:G15)</f>
        <v>9453</v>
      </c>
    </row>
    <row r="8" spans="1:9" x14ac:dyDescent="0.25">
      <c r="C8" s="103"/>
      <c r="D8" s="63" t="s">
        <v>168</v>
      </c>
      <c r="E8" s="25"/>
      <c r="F8" s="25">
        <v>34</v>
      </c>
      <c r="G8" s="23">
        <f t="shared" ref="G8:G56" si="0">SUM(E8:F8)</f>
        <v>34</v>
      </c>
      <c r="H8" s="104"/>
    </row>
    <row r="9" spans="1:9" x14ac:dyDescent="0.25">
      <c r="C9" s="103"/>
      <c r="D9" s="63" t="s">
        <v>169</v>
      </c>
      <c r="E9" s="25"/>
      <c r="F9" s="25">
        <v>17</v>
      </c>
      <c r="G9" s="23">
        <f t="shared" si="0"/>
        <v>17</v>
      </c>
      <c r="H9" s="104"/>
    </row>
    <row r="10" spans="1:9" x14ac:dyDescent="0.25">
      <c r="C10" s="103"/>
      <c r="D10" s="63" t="s">
        <v>138</v>
      </c>
      <c r="E10" s="25"/>
      <c r="F10" s="25">
        <v>139</v>
      </c>
      <c r="G10" s="23">
        <f t="shared" si="0"/>
        <v>139</v>
      </c>
      <c r="H10" s="104"/>
    </row>
    <row r="11" spans="1:9" x14ac:dyDescent="0.25">
      <c r="C11" s="103"/>
      <c r="D11" s="63" t="s">
        <v>7</v>
      </c>
      <c r="E11" s="25">
        <v>1601</v>
      </c>
      <c r="F11" s="25">
        <v>1</v>
      </c>
      <c r="G11" s="23">
        <f t="shared" si="0"/>
        <v>1602</v>
      </c>
      <c r="H11" s="104"/>
    </row>
    <row r="12" spans="1:9" x14ac:dyDescent="0.25">
      <c r="C12" s="103"/>
      <c r="D12" s="63" t="s">
        <v>8</v>
      </c>
      <c r="E12" s="25"/>
      <c r="F12" s="25">
        <v>33</v>
      </c>
      <c r="G12" s="23">
        <f t="shared" si="0"/>
        <v>33</v>
      </c>
      <c r="H12" s="104"/>
    </row>
    <row r="13" spans="1:9" x14ac:dyDescent="0.25">
      <c r="C13" s="103"/>
      <c r="D13" s="63" t="s">
        <v>9</v>
      </c>
      <c r="E13" s="25">
        <v>3744</v>
      </c>
      <c r="F13" s="25">
        <v>66</v>
      </c>
      <c r="G13" s="23">
        <f t="shared" si="0"/>
        <v>3810</v>
      </c>
      <c r="H13" s="104"/>
    </row>
    <row r="14" spans="1:9" x14ac:dyDescent="0.25">
      <c r="C14" s="103"/>
      <c r="D14" s="63" t="s">
        <v>10</v>
      </c>
      <c r="E14" s="25">
        <v>1829</v>
      </c>
      <c r="F14" s="25">
        <v>11</v>
      </c>
      <c r="G14" s="23">
        <f t="shared" si="0"/>
        <v>1840</v>
      </c>
      <c r="H14" s="104"/>
    </row>
    <row r="15" spans="1:9" x14ac:dyDescent="0.25">
      <c r="C15" s="103"/>
      <c r="D15" s="63" t="s">
        <v>139</v>
      </c>
      <c r="E15" s="25">
        <v>1586</v>
      </c>
      <c r="F15" s="25">
        <v>20</v>
      </c>
      <c r="G15" s="23">
        <f t="shared" si="0"/>
        <v>1606</v>
      </c>
      <c r="H15" s="104"/>
    </row>
    <row r="16" spans="1:9" x14ac:dyDescent="0.25">
      <c r="C16" s="103" t="s">
        <v>11</v>
      </c>
      <c r="D16" s="63" t="s">
        <v>12</v>
      </c>
      <c r="E16" s="25">
        <v>4837</v>
      </c>
      <c r="F16" s="25">
        <v>162</v>
      </c>
      <c r="G16" s="23">
        <f t="shared" si="0"/>
        <v>4999</v>
      </c>
      <c r="H16" s="104">
        <f>SUM(G16:G19)</f>
        <v>5363</v>
      </c>
    </row>
    <row r="17" spans="3:8" x14ac:dyDescent="0.25">
      <c r="C17" s="103"/>
      <c r="D17" s="63" t="s">
        <v>170</v>
      </c>
      <c r="E17" s="25">
        <v>1</v>
      </c>
      <c r="F17" s="25">
        <v>1</v>
      </c>
      <c r="G17" s="23">
        <f t="shared" si="0"/>
        <v>2</v>
      </c>
      <c r="H17" s="104"/>
    </row>
    <row r="18" spans="3:8" x14ac:dyDescent="0.25">
      <c r="C18" s="103"/>
      <c r="D18" s="64" t="s">
        <v>13</v>
      </c>
      <c r="E18" s="25">
        <v>311</v>
      </c>
      <c r="F18" s="25">
        <v>40</v>
      </c>
      <c r="G18" s="23">
        <f t="shared" si="0"/>
        <v>351</v>
      </c>
      <c r="H18" s="104"/>
    </row>
    <row r="19" spans="3:8" x14ac:dyDescent="0.25">
      <c r="C19" s="103"/>
      <c r="D19" s="64" t="s">
        <v>140</v>
      </c>
      <c r="E19" s="25">
        <v>11</v>
      </c>
      <c r="F19" s="25"/>
      <c r="G19" s="23">
        <f t="shared" si="0"/>
        <v>11</v>
      </c>
      <c r="H19" s="104"/>
    </row>
    <row r="20" spans="3:8" x14ac:dyDescent="0.25">
      <c r="C20" s="105" t="s">
        <v>14</v>
      </c>
      <c r="D20" s="64" t="s">
        <v>141</v>
      </c>
      <c r="E20" s="25"/>
      <c r="F20" s="25">
        <v>28</v>
      </c>
      <c r="G20" s="23">
        <f t="shared" si="0"/>
        <v>28</v>
      </c>
      <c r="H20" s="104">
        <f>SUM(G20:G23)</f>
        <v>2326</v>
      </c>
    </row>
    <row r="21" spans="3:8" x14ac:dyDescent="0.25">
      <c r="C21" s="106"/>
      <c r="D21" s="64" t="s">
        <v>142</v>
      </c>
      <c r="E21" s="25"/>
      <c r="F21" s="25">
        <v>56</v>
      </c>
      <c r="G21" s="23">
        <f t="shared" si="0"/>
        <v>56</v>
      </c>
      <c r="H21" s="104"/>
    </row>
    <row r="22" spans="3:8" x14ac:dyDescent="0.25">
      <c r="C22" s="106"/>
      <c r="D22" s="64" t="s">
        <v>143</v>
      </c>
      <c r="E22" s="25"/>
      <c r="F22" s="25">
        <v>281</v>
      </c>
      <c r="G22" s="23">
        <f t="shared" si="0"/>
        <v>281</v>
      </c>
      <c r="H22" s="104"/>
    </row>
    <row r="23" spans="3:8" x14ac:dyDescent="0.25">
      <c r="C23" s="107"/>
      <c r="D23" s="63" t="s">
        <v>15</v>
      </c>
      <c r="E23" s="25">
        <v>1928</v>
      </c>
      <c r="F23" s="25">
        <v>33</v>
      </c>
      <c r="G23" s="23">
        <f t="shared" si="0"/>
        <v>1961</v>
      </c>
      <c r="H23" s="104"/>
    </row>
    <row r="24" spans="3:8" x14ac:dyDescent="0.25">
      <c r="C24" s="103" t="s">
        <v>16</v>
      </c>
      <c r="D24" s="63" t="s">
        <v>144</v>
      </c>
      <c r="E24" s="25"/>
      <c r="F24" s="25">
        <v>7</v>
      </c>
      <c r="G24" s="23">
        <f t="shared" si="0"/>
        <v>7</v>
      </c>
      <c r="H24" s="104">
        <f>SUM(G24:G32)</f>
        <v>29734</v>
      </c>
    </row>
    <row r="25" spans="3:8" x14ac:dyDescent="0.25">
      <c r="C25" s="103"/>
      <c r="D25" s="63" t="s">
        <v>171</v>
      </c>
      <c r="E25" s="25"/>
      <c r="F25" s="25">
        <v>4</v>
      </c>
      <c r="G25" s="23">
        <f t="shared" si="0"/>
        <v>4</v>
      </c>
      <c r="H25" s="104"/>
    </row>
    <row r="26" spans="3:8" x14ac:dyDescent="0.25">
      <c r="C26" s="103"/>
      <c r="D26" s="63" t="s">
        <v>145</v>
      </c>
      <c r="E26" s="25"/>
      <c r="F26" s="25">
        <v>215</v>
      </c>
      <c r="G26" s="23">
        <f t="shared" si="0"/>
        <v>215</v>
      </c>
      <c r="H26" s="104"/>
    </row>
    <row r="27" spans="3:8" x14ac:dyDescent="0.25">
      <c r="C27" s="103"/>
      <c r="D27" s="63" t="s">
        <v>172</v>
      </c>
      <c r="E27" s="25"/>
      <c r="F27" s="25">
        <v>88</v>
      </c>
      <c r="G27" s="23">
        <f t="shared" si="0"/>
        <v>88</v>
      </c>
      <c r="H27" s="104"/>
    </row>
    <row r="28" spans="3:8" x14ac:dyDescent="0.25">
      <c r="C28" s="103"/>
      <c r="D28" s="63" t="s">
        <v>17</v>
      </c>
      <c r="E28" s="25">
        <v>6093</v>
      </c>
      <c r="F28" s="25">
        <v>7</v>
      </c>
      <c r="G28" s="23">
        <f t="shared" si="0"/>
        <v>6100</v>
      </c>
      <c r="H28" s="104"/>
    </row>
    <row r="29" spans="3:8" x14ac:dyDescent="0.25">
      <c r="C29" s="103"/>
      <c r="D29" s="63" t="s">
        <v>18</v>
      </c>
      <c r="E29" s="25">
        <v>21661</v>
      </c>
      <c r="F29" s="25">
        <v>7</v>
      </c>
      <c r="G29" s="23">
        <f t="shared" si="0"/>
        <v>21668</v>
      </c>
      <c r="H29" s="104"/>
    </row>
    <row r="30" spans="3:8" x14ac:dyDescent="0.25">
      <c r="C30" s="103"/>
      <c r="D30" s="64" t="s">
        <v>19</v>
      </c>
      <c r="E30" s="25">
        <v>825</v>
      </c>
      <c r="F30" s="25">
        <v>6</v>
      </c>
      <c r="G30" s="23">
        <f t="shared" si="0"/>
        <v>831</v>
      </c>
      <c r="H30" s="104"/>
    </row>
    <row r="31" spans="3:8" x14ac:dyDescent="0.25">
      <c r="C31" s="103"/>
      <c r="D31" s="64" t="s">
        <v>20</v>
      </c>
      <c r="E31" s="25">
        <v>34</v>
      </c>
      <c r="F31" s="25"/>
      <c r="G31" s="23">
        <f t="shared" si="0"/>
        <v>34</v>
      </c>
      <c r="H31" s="104"/>
    </row>
    <row r="32" spans="3:8" x14ac:dyDescent="0.25">
      <c r="C32" s="103"/>
      <c r="D32" s="64" t="s">
        <v>21</v>
      </c>
      <c r="E32" s="25">
        <v>726</v>
      </c>
      <c r="F32" s="25">
        <v>61</v>
      </c>
      <c r="G32" s="23">
        <f t="shared" si="0"/>
        <v>787</v>
      </c>
      <c r="H32" s="104"/>
    </row>
    <row r="33" spans="3:8" x14ac:dyDescent="0.25">
      <c r="C33" s="103" t="s">
        <v>22</v>
      </c>
      <c r="D33" s="63" t="s">
        <v>146</v>
      </c>
      <c r="E33" s="25"/>
      <c r="F33" s="25">
        <v>185</v>
      </c>
      <c r="G33" s="23">
        <f t="shared" si="0"/>
        <v>185</v>
      </c>
      <c r="H33" s="104">
        <f>SUM(G33:G41)</f>
        <v>13706</v>
      </c>
    </row>
    <row r="34" spans="3:8" x14ac:dyDescent="0.25">
      <c r="C34" s="103"/>
      <c r="D34" s="63" t="s">
        <v>173</v>
      </c>
      <c r="E34" s="25"/>
      <c r="F34" s="25">
        <v>5</v>
      </c>
      <c r="G34" s="23">
        <f t="shared" si="0"/>
        <v>5</v>
      </c>
      <c r="H34" s="104"/>
    </row>
    <row r="35" spans="3:8" x14ac:dyDescent="0.25">
      <c r="C35" s="103"/>
      <c r="D35" s="63" t="s">
        <v>174</v>
      </c>
      <c r="E35" s="25"/>
      <c r="F35" s="25">
        <v>343</v>
      </c>
      <c r="G35" s="23">
        <f t="shared" si="0"/>
        <v>343</v>
      </c>
      <c r="H35" s="104"/>
    </row>
    <row r="36" spans="3:8" ht="12.75" customHeight="1" x14ac:dyDescent="0.25">
      <c r="C36" s="103"/>
      <c r="D36" s="63" t="s">
        <v>23</v>
      </c>
      <c r="E36" s="25">
        <v>2394</v>
      </c>
      <c r="F36" s="25">
        <v>23</v>
      </c>
      <c r="G36" s="23">
        <f t="shared" si="0"/>
        <v>2417</v>
      </c>
      <c r="H36" s="104"/>
    </row>
    <row r="37" spans="3:8" x14ac:dyDescent="0.25">
      <c r="C37" s="103"/>
      <c r="D37" s="63" t="s">
        <v>175</v>
      </c>
      <c r="E37" s="25"/>
      <c r="F37" s="25">
        <v>24</v>
      </c>
      <c r="G37" s="23">
        <f t="shared" si="0"/>
        <v>24</v>
      </c>
      <c r="H37" s="104"/>
    </row>
    <row r="38" spans="3:8" x14ac:dyDescent="0.25">
      <c r="C38" s="103"/>
      <c r="D38" s="63" t="s">
        <v>24</v>
      </c>
      <c r="E38" s="25">
        <v>3728</v>
      </c>
      <c r="F38" s="25">
        <v>19</v>
      </c>
      <c r="G38" s="23">
        <f t="shared" si="0"/>
        <v>3747</v>
      </c>
      <c r="H38" s="104"/>
    </row>
    <row r="39" spans="3:8" x14ac:dyDescent="0.25">
      <c r="C39" s="103"/>
      <c r="D39" s="63" t="s">
        <v>25</v>
      </c>
      <c r="E39" s="25">
        <v>3918</v>
      </c>
      <c r="F39" s="25">
        <v>2</v>
      </c>
      <c r="G39" s="23">
        <f t="shared" si="0"/>
        <v>3920</v>
      </c>
      <c r="H39" s="104"/>
    </row>
    <row r="40" spans="3:8" x14ac:dyDescent="0.25">
      <c r="C40" s="103"/>
      <c r="D40" s="63" t="s">
        <v>147</v>
      </c>
      <c r="E40" s="25">
        <v>11</v>
      </c>
      <c r="F40" s="25"/>
      <c r="G40" s="23">
        <f t="shared" si="0"/>
        <v>11</v>
      </c>
      <c r="H40" s="104"/>
    </row>
    <row r="41" spans="3:8" x14ac:dyDescent="0.25">
      <c r="C41" s="103"/>
      <c r="D41" s="63" t="s">
        <v>26</v>
      </c>
      <c r="E41" s="25">
        <v>3036</v>
      </c>
      <c r="F41" s="25">
        <v>18</v>
      </c>
      <c r="G41" s="23">
        <f t="shared" si="0"/>
        <v>3054</v>
      </c>
      <c r="H41" s="104"/>
    </row>
    <row r="42" spans="3:8" x14ac:dyDescent="0.25">
      <c r="C42" s="22" t="s">
        <v>27</v>
      </c>
      <c r="D42" s="63" t="s">
        <v>28</v>
      </c>
      <c r="E42" s="25">
        <v>17552</v>
      </c>
      <c r="F42" s="25">
        <v>186</v>
      </c>
      <c r="G42" s="23">
        <f t="shared" si="0"/>
        <v>17738</v>
      </c>
      <c r="H42" s="23">
        <f>SUM(G42)</f>
        <v>17738</v>
      </c>
    </row>
    <row r="43" spans="3:8" x14ac:dyDescent="0.25">
      <c r="C43" s="22" t="s">
        <v>29</v>
      </c>
      <c r="D43" s="63" t="s">
        <v>29</v>
      </c>
      <c r="E43" s="25">
        <v>23765</v>
      </c>
      <c r="F43" s="25">
        <v>214</v>
      </c>
      <c r="G43" s="23">
        <f t="shared" si="0"/>
        <v>23979</v>
      </c>
      <c r="H43" s="23">
        <f>SUM(G43)</f>
        <v>23979</v>
      </c>
    </row>
    <row r="44" spans="3:8" x14ac:dyDescent="0.25">
      <c r="C44" s="103" t="s">
        <v>30</v>
      </c>
      <c r="D44" s="63" t="s">
        <v>31</v>
      </c>
      <c r="E44" s="25">
        <v>9579</v>
      </c>
      <c r="F44" s="25">
        <v>141</v>
      </c>
      <c r="G44" s="23">
        <f t="shared" si="0"/>
        <v>9720</v>
      </c>
      <c r="H44" s="104">
        <f>SUM(G44:G47)</f>
        <v>42161</v>
      </c>
    </row>
    <row r="45" spans="3:8" x14ac:dyDescent="0.25">
      <c r="C45" s="103"/>
      <c r="D45" s="63" t="s">
        <v>32</v>
      </c>
      <c r="E45" s="25">
        <v>24465</v>
      </c>
      <c r="F45" s="25">
        <v>186</v>
      </c>
      <c r="G45" s="23">
        <f t="shared" si="0"/>
        <v>24651</v>
      </c>
      <c r="H45" s="104"/>
    </row>
    <row r="46" spans="3:8" x14ac:dyDescent="0.25">
      <c r="C46" s="103"/>
      <c r="D46" s="63" t="s">
        <v>33</v>
      </c>
      <c r="E46" s="25">
        <v>1719</v>
      </c>
      <c r="F46" s="25">
        <v>70</v>
      </c>
      <c r="G46" s="23">
        <f t="shared" si="0"/>
        <v>1789</v>
      </c>
      <c r="H46" s="104"/>
    </row>
    <row r="47" spans="3:8" x14ac:dyDescent="0.25">
      <c r="C47" s="103"/>
      <c r="D47" s="63" t="s">
        <v>34</v>
      </c>
      <c r="E47" s="25">
        <v>5974</v>
      </c>
      <c r="F47" s="25">
        <v>27</v>
      </c>
      <c r="G47" s="23">
        <f t="shared" si="0"/>
        <v>6001</v>
      </c>
      <c r="H47" s="104"/>
    </row>
    <row r="48" spans="3:8" x14ac:dyDescent="0.25">
      <c r="C48" s="103" t="s">
        <v>35</v>
      </c>
      <c r="D48" s="63" t="s">
        <v>36</v>
      </c>
      <c r="E48" s="25">
        <v>158</v>
      </c>
      <c r="F48" s="25">
        <v>44</v>
      </c>
      <c r="G48" s="23">
        <f t="shared" si="0"/>
        <v>202</v>
      </c>
      <c r="H48" s="104">
        <f>SUM(G48:G56)</f>
        <v>39748</v>
      </c>
    </row>
    <row r="49" spans="1:8" x14ac:dyDescent="0.25">
      <c r="C49" s="103"/>
      <c r="D49" s="63" t="s">
        <v>37</v>
      </c>
      <c r="E49" s="25">
        <v>11578</v>
      </c>
      <c r="F49" s="25"/>
      <c r="G49" s="23">
        <f t="shared" si="0"/>
        <v>11578</v>
      </c>
      <c r="H49" s="104"/>
    </row>
    <row r="50" spans="1:8" s="49" customFormat="1" x14ac:dyDescent="0.25">
      <c r="A50" s="52"/>
      <c r="B50" s="1"/>
      <c r="C50" s="103"/>
      <c r="D50" s="63" t="s">
        <v>38</v>
      </c>
      <c r="E50" s="25">
        <v>946</v>
      </c>
      <c r="F50" s="25"/>
      <c r="G50" s="23">
        <f t="shared" si="0"/>
        <v>946</v>
      </c>
      <c r="H50" s="104"/>
    </row>
    <row r="51" spans="1:8" s="49" customFormat="1" x14ac:dyDescent="0.25">
      <c r="A51" s="52"/>
      <c r="B51" s="1"/>
      <c r="C51" s="103"/>
      <c r="D51" s="64" t="s">
        <v>39</v>
      </c>
      <c r="E51" s="25">
        <v>441</v>
      </c>
      <c r="F51" s="25"/>
      <c r="G51" s="23">
        <f t="shared" si="0"/>
        <v>441</v>
      </c>
      <c r="H51" s="104"/>
    </row>
    <row r="52" spans="1:8" x14ac:dyDescent="0.25">
      <c r="C52" s="103"/>
      <c r="D52" s="64" t="s">
        <v>40</v>
      </c>
      <c r="E52" s="25">
        <v>538</v>
      </c>
      <c r="F52" s="25">
        <v>367</v>
      </c>
      <c r="G52" s="23">
        <f t="shared" si="0"/>
        <v>905</v>
      </c>
      <c r="H52" s="104"/>
    </row>
    <row r="53" spans="1:8" x14ac:dyDescent="0.25">
      <c r="C53" s="103"/>
      <c r="D53" s="63" t="s">
        <v>41</v>
      </c>
      <c r="E53" s="25">
        <v>2862</v>
      </c>
      <c r="F53" s="25">
        <v>106</v>
      </c>
      <c r="G53" s="23">
        <f t="shared" si="0"/>
        <v>2968</v>
      </c>
      <c r="H53" s="104"/>
    </row>
    <row r="54" spans="1:8" x14ac:dyDescent="0.25">
      <c r="C54" s="103"/>
      <c r="D54" s="63" t="s">
        <v>42</v>
      </c>
      <c r="E54" s="25">
        <v>4082</v>
      </c>
      <c r="F54" s="25">
        <v>210</v>
      </c>
      <c r="G54" s="23">
        <f t="shared" si="0"/>
        <v>4292</v>
      </c>
      <c r="H54" s="104"/>
    </row>
    <row r="55" spans="1:8" x14ac:dyDescent="0.25">
      <c r="C55" s="103"/>
      <c r="D55" s="63" t="s">
        <v>43</v>
      </c>
      <c r="E55" s="25">
        <v>7771</v>
      </c>
      <c r="F55" s="25">
        <v>3</v>
      </c>
      <c r="G55" s="23">
        <f t="shared" si="0"/>
        <v>7774</v>
      </c>
      <c r="H55" s="104"/>
    </row>
    <row r="56" spans="1:8" x14ac:dyDescent="0.25">
      <c r="C56" s="103"/>
      <c r="D56" s="63" t="s">
        <v>44</v>
      </c>
      <c r="E56" s="25">
        <v>10473</v>
      </c>
      <c r="F56" s="25">
        <v>169</v>
      </c>
      <c r="G56" s="23">
        <f t="shared" si="0"/>
        <v>10642</v>
      </c>
      <c r="H56" s="104"/>
    </row>
    <row r="57" spans="1:8" x14ac:dyDescent="0.25">
      <c r="C57" s="111" t="s">
        <v>0</v>
      </c>
      <c r="D57" s="111"/>
      <c r="E57" s="59">
        <f>SUM(E7:E56)</f>
        <v>180177</v>
      </c>
      <c r="F57" s="59">
        <f>SUM(F7:F56)</f>
        <v>4031</v>
      </c>
      <c r="G57" s="59">
        <f>SUM(G7:G56)</f>
        <v>184208</v>
      </c>
      <c r="H57" s="59">
        <f>SUM(H7:H56)</f>
        <v>184208</v>
      </c>
    </row>
    <row r="58" spans="1:8" x14ac:dyDescent="0.25">
      <c r="B58" s="49"/>
      <c r="D58" s="61"/>
      <c r="E58" s="61"/>
      <c r="F58" s="61"/>
      <c r="G58" s="61"/>
      <c r="H58" s="61"/>
    </row>
    <row r="59" spans="1:8" x14ac:dyDescent="0.25">
      <c r="B59" s="49"/>
      <c r="C59" s="65" t="s">
        <v>191</v>
      </c>
      <c r="D59" s="61"/>
      <c r="E59" s="61"/>
      <c r="F59" s="61"/>
      <c r="G59" s="61"/>
      <c r="H59" s="61"/>
    </row>
    <row r="60" spans="1:8" x14ac:dyDescent="0.25">
      <c r="B60" s="49"/>
      <c r="C60" s="61"/>
      <c r="D60" s="61"/>
      <c r="E60" s="61"/>
      <c r="F60" s="61"/>
      <c r="G60" s="61"/>
      <c r="H60" s="61"/>
    </row>
    <row r="61" spans="1:8" x14ac:dyDescent="0.25">
      <c r="B61" s="49"/>
      <c r="C61" s="61"/>
      <c r="D61" s="61"/>
      <c r="E61" s="61"/>
      <c r="F61" s="61"/>
      <c r="G61" s="61"/>
      <c r="H61" s="61"/>
    </row>
    <row r="62" spans="1:8" s="24" customFormat="1" ht="15.75" customHeight="1" x14ac:dyDescent="0.25">
      <c r="A62" s="54"/>
      <c r="C62" s="110" t="s">
        <v>192</v>
      </c>
      <c r="D62" s="110"/>
      <c r="E62" s="110"/>
      <c r="F62" s="110"/>
      <c r="G62" s="55"/>
      <c r="H62" s="55"/>
    </row>
    <row r="63" spans="1:8" s="24" customFormat="1" ht="15.75" x14ac:dyDescent="0.25">
      <c r="A63" s="54"/>
      <c r="C63" s="110"/>
      <c r="D63" s="110"/>
      <c r="E63" s="110"/>
      <c r="F63" s="110"/>
      <c r="G63" s="55"/>
      <c r="H63" s="55"/>
    </row>
    <row r="64" spans="1:8" x14ac:dyDescent="0.25">
      <c r="B64" s="49"/>
      <c r="C64" s="61"/>
      <c r="D64" s="61"/>
      <c r="E64" s="61"/>
      <c r="F64" s="61"/>
    </row>
    <row r="65" spans="3:6" x14ac:dyDescent="0.25">
      <c r="C65" s="58" t="s">
        <v>1</v>
      </c>
      <c r="D65" s="58" t="s">
        <v>2</v>
      </c>
      <c r="E65" s="58" t="s">
        <v>4</v>
      </c>
      <c r="F65" s="58" t="s">
        <v>3</v>
      </c>
    </row>
    <row r="66" spans="3:6" x14ac:dyDescent="0.25">
      <c r="C66" s="103" t="s">
        <v>6</v>
      </c>
      <c r="D66" s="63" t="s">
        <v>177</v>
      </c>
      <c r="E66" s="25">
        <v>21</v>
      </c>
      <c r="F66" s="104">
        <f>SUM(E66:E69)</f>
        <v>388</v>
      </c>
    </row>
    <row r="67" spans="3:6" x14ac:dyDescent="0.25">
      <c r="C67" s="103"/>
      <c r="D67" s="63" t="s">
        <v>45</v>
      </c>
      <c r="E67" s="25">
        <v>116</v>
      </c>
      <c r="F67" s="104"/>
    </row>
    <row r="68" spans="3:6" x14ac:dyDescent="0.25">
      <c r="C68" s="103"/>
      <c r="D68" s="64" t="s">
        <v>46</v>
      </c>
      <c r="E68" s="25">
        <v>40</v>
      </c>
      <c r="F68" s="104"/>
    </row>
    <row r="69" spans="3:6" x14ac:dyDescent="0.25">
      <c r="C69" s="103"/>
      <c r="D69" s="64" t="s">
        <v>47</v>
      </c>
      <c r="E69" s="25">
        <v>211</v>
      </c>
      <c r="F69" s="104"/>
    </row>
    <row r="70" spans="3:6" x14ac:dyDescent="0.25">
      <c r="C70" s="103" t="s">
        <v>11</v>
      </c>
      <c r="D70" s="63" t="s">
        <v>48</v>
      </c>
      <c r="E70" s="25">
        <v>17</v>
      </c>
      <c r="F70" s="104">
        <f>SUM(E70:E71)</f>
        <v>29</v>
      </c>
    </row>
    <row r="71" spans="3:6" x14ac:dyDescent="0.25">
      <c r="C71" s="103"/>
      <c r="D71" s="64" t="s">
        <v>49</v>
      </c>
      <c r="E71" s="25">
        <v>12</v>
      </c>
      <c r="F71" s="104"/>
    </row>
    <row r="72" spans="3:6" x14ac:dyDescent="0.25">
      <c r="C72" s="103" t="s">
        <v>14</v>
      </c>
      <c r="D72" s="63" t="s">
        <v>50</v>
      </c>
      <c r="E72" s="25">
        <v>33</v>
      </c>
      <c r="F72" s="104">
        <f>SUM(E72:E73)</f>
        <v>113</v>
      </c>
    </row>
    <row r="73" spans="3:6" x14ac:dyDescent="0.25">
      <c r="C73" s="103"/>
      <c r="D73" s="63" t="s">
        <v>148</v>
      </c>
      <c r="E73" s="25">
        <v>80</v>
      </c>
      <c r="F73" s="104"/>
    </row>
    <row r="74" spans="3:6" x14ac:dyDescent="0.25">
      <c r="C74" s="103" t="s">
        <v>16</v>
      </c>
      <c r="D74" s="63" t="s">
        <v>51</v>
      </c>
      <c r="E74" s="25">
        <v>1</v>
      </c>
      <c r="F74" s="104">
        <f>SUM(E74:E80)</f>
        <v>35</v>
      </c>
    </row>
    <row r="75" spans="3:6" x14ac:dyDescent="0.25">
      <c r="C75" s="103"/>
      <c r="D75" s="64" t="s">
        <v>178</v>
      </c>
      <c r="E75" s="25">
        <v>2</v>
      </c>
      <c r="F75" s="104"/>
    </row>
    <row r="76" spans="3:6" x14ac:dyDescent="0.25">
      <c r="C76" s="103"/>
      <c r="D76" s="64" t="s">
        <v>149</v>
      </c>
      <c r="E76" s="25">
        <v>8</v>
      </c>
      <c r="F76" s="104"/>
    </row>
    <row r="77" spans="3:6" x14ac:dyDescent="0.25">
      <c r="C77" s="103"/>
      <c r="D77" s="64" t="s">
        <v>190</v>
      </c>
      <c r="E77" s="25">
        <v>7</v>
      </c>
      <c r="F77" s="104"/>
    </row>
    <row r="78" spans="3:6" x14ac:dyDescent="0.25">
      <c r="C78" s="103"/>
      <c r="D78" s="64" t="s">
        <v>150</v>
      </c>
      <c r="E78" s="25">
        <v>1</v>
      </c>
      <c r="F78" s="104"/>
    </row>
    <row r="79" spans="3:6" x14ac:dyDescent="0.25">
      <c r="C79" s="103"/>
      <c r="D79" s="64" t="s">
        <v>151</v>
      </c>
      <c r="E79" s="25">
        <v>15</v>
      </c>
      <c r="F79" s="104"/>
    </row>
    <row r="80" spans="3:6" x14ac:dyDescent="0.25">
      <c r="C80" s="103"/>
      <c r="D80" s="64" t="s">
        <v>152</v>
      </c>
      <c r="E80" s="25">
        <v>1</v>
      </c>
      <c r="F80" s="104"/>
    </row>
    <row r="81" spans="3:6" x14ac:dyDescent="0.25">
      <c r="C81" s="103" t="s">
        <v>22</v>
      </c>
      <c r="D81" s="63" t="s">
        <v>52</v>
      </c>
      <c r="E81" s="25">
        <v>174</v>
      </c>
      <c r="F81" s="104">
        <f>SUM(E81:E85)</f>
        <v>308</v>
      </c>
    </row>
    <row r="82" spans="3:6" x14ac:dyDescent="0.25">
      <c r="C82" s="103"/>
      <c r="D82" s="63" t="s">
        <v>53</v>
      </c>
      <c r="E82" s="25">
        <v>45</v>
      </c>
      <c r="F82" s="104"/>
    </row>
    <row r="83" spans="3:6" x14ac:dyDescent="0.25">
      <c r="C83" s="103"/>
      <c r="D83" s="63" t="s">
        <v>54</v>
      </c>
      <c r="E83" s="25">
        <v>20</v>
      </c>
      <c r="F83" s="104"/>
    </row>
    <row r="84" spans="3:6" x14ac:dyDescent="0.25">
      <c r="C84" s="103"/>
      <c r="D84" s="63" t="s">
        <v>153</v>
      </c>
      <c r="E84" s="25">
        <v>28</v>
      </c>
      <c r="F84" s="104"/>
    </row>
    <row r="85" spans="3:6" x14ac:dyDescent="0.25">
      <c r="C85" s="103"/>
      <c r="D85" s="63" t="s">
        <v>55</v>
      </c>
      <c r="E85" s="25">
        <v>41</v>
      </c>
      <c r="F85" s="104"/>
    </row>
    <row r="86" spans="3:6" x14ac:dyDescent="0.25">
      <c r="C86" s="103" t="s">
        <v>27</v>
      </c>
      <c r="D86" s="63" t="s">
        <v>56</v>
      </c>
      <c r="E86" s="25">
        <v>2</v>
      </c>
      <c r="F86" s="104">
        <f>SUM(E86:E90)</f>
        <v>101</v>
      </c>
    </row>
    <row r="87" spans="3:6" x14ac:dyDescent="0.25">
      <c r="C87" s="103"/>
      <c r="D87" s="63" t="s">
        <v>57</v>
      </c>
      <c r="E87" s="25">
        <v>7</v>
      </c>
      <c r="F87" s="104"/>
    </row>
    <row r="88" spans="3:6" x14ac:dyDescent="0.25">
      <c r="C88" s="103"/>
      <c r="D88" s="63" t="s">
        <v>58</v>
      </c>
      <c r="E88" s="25">
        <v>9</v>
      </c>
      <c r="F88" s="104"/>
    </row>
    <row r="89" spans="3:6" x14ac:dyDescent="0.25">
      <c r="C89" s="103"/>
      <c r="D89" s="63" t="s">
        <v>179</v>
      </c>
      <c r="E89" s="25">
        <v>6</v>
      </c>
      <c r="F89" s="104"/>
    </row>
    <row r="90" spans="3:6" x14ac:dyDescent="0.25">
      <c r="C90" s="103"/>
      <c r="D90" s="63" t="s">
        <v>59</v>
      </c>
      <c r="E90" s="25">
        <v>77</v>
      </c>
      <c r="F90" s="104"/>
    </row>
    <row r="91" spans="3:6" x14ac:dyDescent="0.25">
      <c r="C91" s="103" t="s">
        <v>29</v>
      </c>
      <c r="D91" s="63" t="s">
        <v>60</v>
      </c>
      <c r="E91" s="25">
        <v>37</v>
      </c>
      <c r="F91" s="104">
        <f>SUM(E91:E92)</f>
        <v>46</v>
      </c>
    </row>
    <row r="92" spans="3:6" x14ac:dyDescent="0.25">
      <c r="C92" s="103"/>
      <c r="D92" s="64" t="s">
        <v>61</v>
      </c>
      <c r="E92" s="25">
        <v>9</v>
      </c>
      <c r="F92" s="104"/>
    </row>
    <row r="93" spans="3:6" x14ac:dyDescent="0.25">
      <c r="C93" s="103" t="s">
        <v>30</v>
      </c>
      <c r="D93" s="63" t="s">
        <v>62</v>
      </c>
      <c r="E93" s="25">
        <v>109</v>
      </c>
      <c r="F93" s="104">
        <f>SUM(E93:E96)</f>
        <v>161</v>
      </c>
    </row>
    <row r="94" spans="3:6" x14ac:dyDescent="0.25">
      <c r="C94" s="103"/>
      <c r="D94" s="64" t="s">
        <v>63</v>
      </c>
      <c r="E94" s="25">
        <v>49</v>
      </c>
      <c r="F94" s="104"/>
    </row>
    <row r="95" spans="3:6" x14ac:dyDescent="0.25">
      <c r="C95" s="103"/>
      <c r="D95" s="64" t="s">
        <v>154</v>
      </c>
      <c r="E95" s="25">
        <v>2</v>
      </c>
      <c r="F95" s="104"/>
    </row>
    <row r="96" spans="3:6" x14ac:dyDescent="0.25">
      <c r="C96" s="103"/>
      <c r="D96" s="64" t="s">
        <v>180</v>
      </c>
      <c r="E96" s="25">
        <v>1</v>
      </c>
      <c r="F96" s="104"/>
    </row>
    <row r="97" spans="1:8" x14ac:dyDescent="0.25">
      <c r="C97" s="111" t="s">
        <v>0</v>
      </c>
      <c r="D97" s="111"/>
      <c r="E97" s="59">
        <f>SUM(E66:E96)</f>
        <v>1181</v>
      </c>
      <c r="F97" s="59">
        <f>SUM(F66:F96)</f>
        <v>1181</v>
      </c>
    </row>
    <row r="98" spans="1:8" x14ac:dyDescent="0.25">
      <c r="B98" s="49"/>
      <c r="D98" s="61"/>
      <c r="E98" s="61"/>
      <c r="F98" s="61"/>
    </row>
    <row r="99" spans="1:8" x14ac:dyDescent="0.25">
      <c r="B99" s="49"/>
      <c r="C99" s="65" t="s">
        <v>191</v>
      </c>
      <c r="D99" s="61"/>
      <c r="E99" s="61"/>
      <c r="F99" s="61"/>
    </row>
    <row r="100" spans="1:8" x14ac:dyDescent="0.25">
      <c r="B100" s="49"/>
      <c r="C100" s="61"/>
      <c r="E100" s="4"/>
      <c r="F100" s="61"/>
      <c r="G100" s="61"/>
      <c r="H100" s="61"/>
    </row>
    <row r="101" spans="1:8" ht="12.75" customHeight="1" x14ac:dyDescent="0.25">
      <c r="B101" s="49"/>
      <c r="C101" s="61"/>
      <c r="D101" s="4"/>
      <c r="E101" s="4"/>
      <c r="F101" s="61"/>
      <c r="G101" s="61"/>
      <c r="H101" s="61"/>
    </row>
    <row r="102" spans="1:8" s="24" customFormat="1" ht="12.75" customHeight="1" x14ac:dyDescent="0.25">
      <c r="A102" s="54"/>
      <c r="B102" s="66"/>
      <c r="C102" s="67"/>
      <c r="D102" s="110" t="s">
        <v>193</v>
      </c>
      <c r="E102" s="110"/>
      <c r="F102" s="110"/>
      <c r="G102" s="67"/>
      <c r="H102" s="67"/>
    </row>
    <row r="103" spans="1:8" s="24" customFormat="1" ht="15.75" x14ac:dyDescent="0.25">
      <c r="A103" s="54"/>
      <c r="B103" s="66"/>
      <c r="C103" s="66"/>
      <c r="D103" s="110"/>
      <c r="E103" s="110"/>
      <c r="F103" s="110"/>
      <c r="G103" s="67"/>
      <c r="H103" s="67"/>
    </row>
    <row r="104" spans="1:8" x14ac:dyDescent="0.25">
      <c r="C104" s="51"/>
      <c r="D104" s="51"/>
      <c r="E104" s="51"/>
      <c r="F104" s="49"/>
    </row>
    <row r="105" spans="1:8" x14ac:dyDescent="0.25">
      <c r="D105" s="58" t="s">
        <v>64</v>
      </c>
      <c r="E105" s="111" t="s">
        <v>71</v>
      </c>
      <c r="F105" s="111"/>
    </row>
    <row r="106" spans="1:8" x14ac:dyDescent="0.25">
      <c r="D106" s="63" t="s">
        <v>66</v>
      </c>
      <c r="E106" s="126">
        <v>2886</v>
      </c>
      <c r="F106" s="126"/>
    </row>
    <row r="107" spans="1:8" x14ac:dyDescent="0.25">
      <c r="D107" s="63" t="s">
        <v>67</v>
      </c>
      <c r="E107" s="126">
        <v>58</v>
      </c>
      <c r="F107" s="126"/>
    </row>
    <row r="108" spans="1:8" x14ac:dyDescent="0.25">
      <c r="D108" s="63" t="s">
        <v>68</v>
      </c>
      <c r="E108" s="126">
        <v>1188</v>
      </c>
      <c r="F108" s="126"/>
    </row>
    <row r="109" spans="1:8" x14ac:dyDescent="0.25">
      <c r="D109" s="63" t="s">
        <v>69</v>
      </c>
      <c r="E109" s="126">
        <v>24</v>
      </c>
      <c r="F109" s="126"/>
    </row>
    <row r="110" spans="1:8" x14ac:dyDescent="0.25">
      <c r="D110" s="58" t="s">
        <v>0</v>
      </c>
      <c r="E110" s="127">
        <f>SUM(E106:F109)</f>
        <v>4156</v>
      </c>
      <c r="F110" s="127"/>
    </row>
    <row r="111" spans="1:8" x14ac:dyDescent="0.25"/>
    <row r="112" spans="1:8" x14ac:dyDescent="0.25">
      <c r="D112" s="65" t="s">
        <v>191</v>
      </c>
    </row>
    <row r="113" spans="3:8" ht="13.5" thickBot="1" x14ac:dyDescent="0.3"/>
    <row r="114" spans="3:8" ht="13.5" thickBot="1" x14ac:dyDescent="0.3">
      <c r="C114" s="128" t="s">
        <v>194</v>
      </c>
      <c r="D114" s="129"/>
      <c r="E114" s="129"/>
      <c r="F114" s="129"/>
      <c r="G114" s="129"/>
      <c r="H114" s="130"/>
    </row>
    <row r="115" spans="3:8" ht="13.5" thickBot="1" x14ac:dyDescent="0.3"/>
    <row r="116" spans="3:8" x14ac:dyDescent="0.25">
      <c r="C116" s="113" t="s">
        <v>182</v>
      </c>
      <c r="D116" s="114"/>
      <c r="E116" s="114"/>
      <c r="F116" s="114"/>
      <c r="G116" s="114"/>
      <c r="H116" s="115"/>
    </row>
    <row r="117" spans="3:8" x14ac:dyDescent="0.25">
      <c r="C117" s="116"/>
      <c r="D117" s="117"/>
      <c r="E117" s="117"/>
      <c r="F117" s="117"/>
      <c r="G117" s="117"/>
      <c r="H117" s="118"/>
    </row>
    <row r="118" spans="3:8" ht="13.5" thickBot="1" x14ac:dyDescent="0.3">
      <c r="C118" s="119"/>
      <c r="D118" s="120"/>
      <c r="E118" s="120"/>
      <c r="F118" s="120"/>
      <c r="G118" s="120"/>
      <c r="H118" s="121"/>
    </row>
    <row r="119" spans="3:8" x14ac:dyDescent="0.25"/>
    <row r="120" spans="3:8" hidden="1" x14ac:dyDescent="0.25"/>
    <row r="121" spans="3:8" hidden="1" x14ac:dyDescent="0.25"/>
    <row r="122" spans="3:8" hidden="1" x14ac:dyDescent="0.25"/>
    <row r="123" spans="3:8" hidden="1" x14ac:dyDescent="0.25"/>
    <row r="124" spans="3:8" hidden="1" x14ac:dyDescent="0.25"/>
    <row r="125" spans="3:8" hidden="1" x14ac:dyDescent="0.25"/>
    <row r="126" spans="3:8" hidden="1" x14ac:dyDescent="0.25"/>
    <row r="127" spans="3:8" hidden="1" x14ac:dyDescent="0.25"/>
    <row r="128" spans="3:8" hidden="1" x14ac:dyDescent="0.25"/>
  </sheetData>
  <sheetProtection password="CD78" sheet="1" objects="1" scenarios="1"/>
  <mergeCells count="44">
    <mergeCell ref="C116:H118"/>
    <mergeCell ref="C62:F63"/>
    <mergeCell ref="E110:F110"/>
    <mergeCell ref="C114:H114"/>
    <mergeCell ref="D102:F103"/>
    <mergeCell ref="C86:C90"/>
    <mergeCell ref="F86:F90"/>
    <mergeCell ref="C91:C92"/>
    <mergeCell ref="F91:F92"/>
    <mergeCell ref="C93:C96"/>
    <mergeCell ref="F93:F96"/>
    <mergeCell ref="E109:F109"/>
    <mergeCell ref="F81:F85"/>
    <mergeCell ref="C81:C85"/>
    <mergeCell ref="E106:F106"/>
    <mergeCell ref="E107:F107"/>
    <mergeCell ref="H24:H32"/>
    <mergeCell ref="C33:C41"/>
    <mergeCell ref="H33:H41"/>
    <mergeCell ref="C44:C47"/>
    <mergeCell ref="H44:H47"/>
    <mergeCell ref="C20:C23"/>
    <mergeCell ref="C57:D57"/>
    <mergeCell ref="C66:C69"/>
    <mergeCell ref="F66:F69"/>
    <mergeCell ref="C70:C71"/>
    <mergeCell ref="F70:F71"/>
    <mergeCell ref="C24:C32"/>
    <mergeCell ref="H20:H23"/>
    <mergeCell ref="E108:F108"/>
    <mergeCell ref="C97:D97"/>
    <mergeCell ref="E105:F105"/>
    <mergeCell ref="B1:I1"/>
    <mergeCell ref="C3:H4"/>
    <mergeCell ref="C72:C73"/>
    <mergeCell ref="F72:F73"/>
    <mergeCell ref="C74:C80"/>
    <mergeCell ref="F74:F80"/>
    <mergeCell ref="C48:C56"/>
    <mergeCell ref="H48:H56"/>
    <mergeCell ref="C7:C15"/>
    <mergeCell ref="H7:H15"/>
    <mergeCell ref="C16:C19"/>
    <mergeCell ref="H16:H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15.7109375" style="1" customWidth="1"/>
    <col min="3" max="3" width="10.7109375" style="1" customWidth="1"/>
    <col min="4" max="15" width="8.7109375" style="1" customWidth="1"/>
    <col min="16" max="16" width="15.7109375" style="1" customWidth="1"/>
    <col min="17" max="16384" width="11.42578125" style="1" hidden="1"/>
  </cols>
  <sheetData>
    <row r="1" spans="2:16" s="53" customFormat="1" ht="26.25" x14ac:dyDescent="0.25">
      <c r="B1" s="131" t="s">
        <v>196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x14ac:dyDescent="0.25"/>
    <row r="9" spans="2:16" x14ac:dyDescent="0.25"/>
    <row r="10" spans="2:16" x14ac:dyDescent="0.25"/>
    <row r="11" spans="2:16" x14ac:dyDescent="0.25"/>
    <row r="12" spans="2:16" x14ac:dyDescent="0.25"/>
    <row r="13" spans="2:16" x14ac:dyDescent="0.25"/>
    <row r="14" spans="2:16" x14ac:dyDescent="0.25"/>
    <row r="15" spans="2:16" x14ac:dyDescent="0.25"/>
    <row r="16" spans="2:16" x14ac:dyDescent="0.25"/>
    <row r="17" spans="3:15" x14ac:dyDescent="0.25"/>
    <row r="18" spans="3:15" x14ac:dyDescent="0.25"/>
    <row r="19" spans="3:15" x14ac:dyDescent="0.25">
      <c r="C19" s="136"/>
      <c r="D19" s="136"/>
      <c r="E19" s="136"/>
      <c r="F19" s="136"/>
      <c r="G19" s="136"/>
      <c r="H19" s="136"/>
      <c r="I19" s="136"/>
      <c r="J19" s="136"/>
      <c r="K19" s="136"/>
      <c r="L19" s="4"/>
    </row>
    <row r="20" spans="3:15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5" x14ac:dyDescent="0.25"/>
    <row r="22" spans="3:15" x14ac:dyDescent="0.25">
      <c r="C22" s="111" t="s">
        <v>0</v>
      </c>
      <c r="D22" s="133" t="s">
        <v>70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3:15" x14ac:dyDescent="0.25">
      <c r="C23" s="111"/>
      <c r="D23" s="58">
        <v>2001</v>
      </c>
      <c r="E23" s="58">
        <v>2002</v>
      </c>
      <c r="F23" s="58">
        <v>2003</v>
      </c>
      <c r="G23" s="58">
        <v>2004</v>
      </c>
      <c r="H23" s="58">
        <v>2005</v>
      </c>
      <c r="I23" s="58">
        <v>2006</v>
      </c>
      <c r="J23" s="58">
        <v>2007</v>
      </c>
      <c r="K23" s="58">
        <v>2008</v>
      </c>
      <c r="L23" s="58">
        <v>2009</v>
      </c>
      <c r="M23" s="58">
        <v>2010</v>
      </c>
      <c r="N23" s="58">
        <v>2011</v>
      </c>
      <c r="O23" s="58">
        <v>2012</v>
      </c>
    </row>
    <row r="24" spans="3:15" x14ac:dyDescent="0.25">
      <c r="C24" s="111"/>
      <c r="D24" s="12">
        <v>107317</v>
      </c>
      <c r="E24" s="12">
        <v>134393</v>
      </c>
      <c r="F24" s="12">
        <v>164184</v>
      </c>
      <c r="G24" s="12">
        <v>225031</v>
      </c>
      <c r="H24" s="12">
        <v>183759</v>
      </c>
      <c r="I24" s="12">
        <v>94635</v>
      </c>
      <c r="J24" s="12">
        <v>229505</v>
      </c>
      <c r="K24" s="12">
        <v>227451</v>
      </c>
      <c r="L24" s="12">
        <v>221475</v>
      </c>
      <c r="M24" s="12">
        <v>204157</v>
      </c>
      <c r="N24" s="12">
        <v>167161</v>
      </c>
      <c r="O24" s="12">
        <v>189545</v>
      </c>
    </row>
    <row r="25" spans="3:15" x14ac:dyDescent="0.25"/>
    <row r="26" spans="3:15" x14ac:dyDescent="0.25">
      <c r="C26" s="9" t="s">
        <v>159</v>
      </c>
    </row>
    <row r="27" spans="3:15" x14ac:dyDescent="0.25"/>
    <row r="28" spans="3:15" x14ac:dyDescent="0.25"/>
    <row r="29" spans="3:15" x14ac:dyDescent="0.25"/>
    <row r="30" spans="3:15" x14ac:dyDescent="0.25"/>
    <row r="31" spans="3:15" x14ac:dyDescent="0.25"/>
    <row r="32" spans="3:15" x14ac:dyDescent="0.25"/>
    <row r="33" x14ac:dyDescent="0.25"/>
    <row r="34" x14ac:dyDescent="0.25"/>
    <row r="35" x14ac:dyDescent="0.25"/>
    <row r="36" hidden="1" x14ac:dyDescent="0.25"/>
  </sheetData>
  <sheetProtection password="CD78" sheet="1" objects="1" scenarios="1"/>
  <mergeCells count="4">
    <mergeCell ref="B1:P1"/>
    <mergeCell ref="D22:O22"/>
    <mergeCell ref="C22:C24"/>
    <mergeCell ref="C19:K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6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20.7109375" style="1" customWidth="1"/>
    <col min="3" max="3" width="22.7109375" style="1" customWidth="1"/>
    <col min="4" max="5" width="15.7109375" style="1" customWidth="1"/>
    <col min="6" max="6" width="17.7109375" style="1" customWidth="1"/>
    <col min="7" max="7" width="20.7109375" style="1" customWidth="1"/>
    <col min="8" max="16384" width="17" style="1" hidden="1"/>
  </cols>
  <sheetData>
    <row r="1" spans="1:7" s="53" customFormat="1" ht="26.25" x14ac:dyDescent="0.25">
      <c r="B1" s="132" t="s">
        <v>200</v>
      </c>
      <c r="C1" s="132"/>
      <c r="D1" s="132"/>
      <c r="E1" s="132"/>
      <c r="F1" s="132"/>
      <c r="G1" s="132"/>
    </row>
    <row r="2" spans="1:7" x14ac:dyDescent="0.25"/>
    <row r="3" spans="1:7" s="24" customFormat="1" ht="15.75" customHeight="1" x14ac:dyDescent="0.25">
      <c r="A3" s="54"/>
      <c r="C3" s="110" t="s">
        <v>160</v>
      </c>
      <c r="D3" s="110"/>
      <c r="E3" s="110"/>
      <c r="F3" s="110"/>
    </row>
    <row r="4" spans="1:7" s="24" customFormat="1" ht="15.75" x14ac:dyDescent="0.25">
      <c r="A4" s="54"/>
      <c r="C4" s="110"/>
      <c r="D4" s="110"/>
      <c r="E4" s="110"/>
      <c r="F4" s="110"/>
    </row>
    <row r="5" spans="1:7" x14ac:dyDescent="0.25"/>
    <row r="6" spans="1:7" ht="25.5" x14ac:dyDescent="0.25">
      <c r="C6" s="58" t="s">
        <v>72</v>
      </c>
      <c r="D6" s="58" t="s">
        <v>198</v>
      </c>
      <c r="E6" s="58" t="s">
        <v>199</v>
      </c>
      <c r="F6" s="58" t="s">
        <v>76</v>
      </c>
    </row>
    <row r="7" spans="1:7" x14ac:dyDescent="0.25">
      <c r="C7" s="13" t="s">
        <v>73</v>
      </c>
      <c r="D7" s="6">
        <v>181358</v>
      </c>
      <c r="E7" s="6">
        <v>10203</v>
      </c>
      <c r="F7" s="14">
        <f>(D7/E7)</f>
        <v>17.774968146623543</v>
      </c>
    </row>
    <row r="8" spans="1:7" x14ac:dyDescent="0.25">
      <c r="C8" s="13" t="s">
        <v>74</v>
      </c>
      <c r="D8" s="6">
        <v>4031</v>
      </c>
      <c r="E8" s="6">
        <v>350</v>
      </c>
      <c r="F8" s="14">
        <f>(D8/E8)</f>
        <v>11.517142857142858</v>
      </c>
    </row>
    <row r="9" spans="1:7" x14ac:dyDescent="0.25">
      <c r="C9" s="13" t="s">
        <v>75</v>
      </c>
      <c r="D9" s="6">
        <v>4156</v>
      </c>
      <c r="E9" s="6">
        <v>352</v>
      </c>
      <c r="F9" s="14">
        <f>(D9/E9)</f>
        <v>11.806818181818182</v>
      </c>
    </row>
    <row r="10" spans="1:7" x14ac:dyDescent="0.25">
      <c r="C10" s="70" t="s">
        <v>0</v>
      </c>
      <c r="D10" s="71">
        <f>SUM(D7:D9)</f>
        <v>189545</v>
      </c>
      <c r="E10" s="71">
        <f>SUM(E7:E9)</f>
        <v>10905</v>
      </c>
      <c r="F10" s="72">
        <f>(D10/E10)</f>
        <v>17.381476386978449</v>
      </c>
    </row>
    <row r="11" spans="1:7" x14ac:dyDescent="0.25"/>
    <row r="12" spans="1:7" x14ac:dyDescent="0.25">
      <c r="C12" s="9" t="s">
        <v>159</v>
      </c>
    </row>
    <row r="13" spans="1:7" ht="13.5" thickBot="1" x14ac:dyDescent="0.3"/>
    <row r="14" spans="1:7" x14ac:dyDescent="0.25">
      <c r="C14" s="113" t="s">
        <v>197</v>
      </c>
      <c r="D14" s="114"/>
      <c r="E14" s="114"/>
      <c r="F14" s="115"/>
    </row>
    <row r="15" spans="1:7" ht="13.5" thickBot="1" x14ac:dyDescent="0.3">
      <c r="C15" s="119"/>
      <c r="D15" s="120"/>
      <c r="E15" s="120"/>
      <c r="F15" s="121"/>
    </row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hidden="1" x14ac:dyDescent="0.25"/>
  </sheetData>
  <sheetProtection password="CD78" sheet="1" objects="1" scenarios="1"/>
  <mergeCells count="3">
    <mergeCell ref="C14:F15"/>
    <mergeCell ref="B1:G1"/>
    <mergeCell ref="C3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20.7109375" style="1" customWidth="1"/>
    <col min="3" max="3" width="26.7109375" style="1" customWidth="1"/>
    <col min="4" max="4" width="10.7109375" style="1" customWidth="1"/>
    <col min="5" max="5" width="14.7109375" style="1" customWidth="1"/>
    <col min="6" max="6" width="12.7109375" style="1" customWidth="1"/>
    <col min="7" max="7" width="8.7109375" style="1" customWidth="1"/>
    <col min="8" max="8" width="20.7109375" style="1" customWidth="1"/>
    <col min="9" max="16384" width="11.42578125" style="1" hidden="1"/>
  </cols>
  <sheetData>
    <row r="1" spans="2:8" s="53" customFormat="1" ht="26.25" customHeight="1" x14ac:dyDescent="0.25">
      <c r="B1" s="132" t="s">
        <v>201</v>
      </c>
      <c r="C1" s="132"/>
      <c r="D1" s="132"/>
      <c r="E1" s="132"/>
      <c r="F1" s="132"/>
      <c r="G1" s="132"/>
      <c r="H1" s="132"/>
    </row>
    <row r="2" spans="2:8" x14ac:dyDescent="0.25"/>
    <row r="3" spans="2:8" x14ac:dyDescent="0.25"/>
    <row r="4" spans="2:8" ht="25.5" x14ac:dyDescent="0.25">
      <c r="C4" s="58" t="s">
        <v>155</v>
      </c>
      <c r="D4" s="58" t="s">
        <v>77</v>
      </c>
      <c r="E4" s="58" t="s">
        <v>92</v>
      </c>
      <c r="F4" s="58" t="s">
        <v>78</v>
      </c>
      <c r="G4" s="58" t="s">
        <v>0</v>
      </c>
    </row>
    <row r="5" spans="2:8" x14ac:dyDescent="0.25">
      <c r="C5" s="15" t="s">
        <v>90</v>
      </c>
      <c r="D5" s="26">
        <v>149</v>
      </c>
      <c r="E5" s="26"/>
      <c r="F5" s="26"/>
      <c r="G5" s="27">
        <f>SUM(D5:F5)</f>
        <v>149</v>
      </c>
    </row>
    <row r="6" spans="2:8" x14ac:dyDescent="0.25">
      <c r="C6" s="15" t="s">
        <v>80</v>
      </c>
      <c r="D6" s="26">
        <v>7879</v>
      </c>
      <c r="E6" s="26"/>
      <c r="F6" s="26"/>
      <c r="G6" s="27">
        <f t="shared" ref="G6:G18" si="0">SUM(D6:F6)</f>
        <v>7879</v>
      </c>
    </row>
    <row r="7" spans="2:8" x14ac:dyDescent="0.25">
      <c r="C7" s="15" t="s">
        <v>82</v>
      </c>
      <c r="D7" s="26">
        <v>2546</v>
      </c>
      <c r="E7" s="26"/>
      <c r="F7" s="26"/>
      <c r="G7" s="27">
        <f t="shared" si="0"/>
        <v>2546</v>
      </c>
    </row>
    <row r="8" spans="2:8" x14ac:dyDescent="0.25">
      <c r="C8" s="15" t="s">
        <v>81</v>
      </c>
      <c r="D8" s="26">
        <v>103567</v>
      </c>
      <c r="E8" s="26">
        <v>4478</v>
      </c>
      <c r="F8" s="26">
        <v>2954</v>
      </c>
      <c r="G8" s="27">
        <f t="shared" si="0"/>
        <v>110999</v>
      </c>
    </row>
    <row r="9" spans="2:8" x14ac:dyDescent="0.25">
      <c r="C9" s="15" t="s">
        <v>79</v>
      </c>
      <c r="D9" s="26">
        <v>44316</v>
      </c>
      <c r="E9" s="26"/>
      <c r="F9" s="26"/>
      <c r="G9" s="27">
        <f t="shared" si="0"/>
        <v>44316</v>
      </c>
    </row>
    <row r="10" spans="2:8" x14ac:dyDescent="0.25">
      <c r="C10" s="15" t="s">
        <v>85</v>
      </c>
      <c r="D10" s="26">
        <v>744</v>
      </c>
      <c r="E10" s="26"/>
      <c r="F10" s="26"/>
      <c r="G10" s="27">
        <f t="shared" si="0"/>
        <v>744</v>
      </c>
    </row>
    <row r="11" spans="2:8" x14ac:dyDescent="0.25">
      <c r="C11" s="15" t="s">
        <v>86</v>
      </c>
      <c r="D11" s="26">
        <v>9064</v>
      </c>
      <c r="E11" s="26"/>
      <c r="F11" s="26"/>
      <c r="G11" s="27">
        <f t="shared" si="0"/>
        <v>9064</v>
      </c>
    </row>
    <row r="12" spans="2:8" x14ac:dyDescent="0.25">
      <c r="C12" s="15" t="s">
        <v>88</v>
      </c>
      <c r="D12" s="26">
        <v>1067</v>
      </c>
      <c r="E12" s="26"/>
      <c r="F12" s="26"/>
      <c r="G12" s="27">
        <f t="shared" si="0"/>
        <v>1067</v>
      </c>
    </row>
    <row r="13" spans="2:8" x14ac:dyDescent="0.25">
      <c r="C13" s="15" t="s">
        <v>87</v>
      </c>
      <c r="D13" s="26">
        <v>212</v>
      </c>
      <c r="E13" s="26"/>
      <c r="F13" s="26"/>
      <c r="G13" s="27">
        <f t="shared" si="0"/>
        <v>212</v>
      </c>
    </row>
    <row r="14" spans="2:8" x14ac:dyDescent="0.25">
      <c r="C14" s="15" t="s">
        <v>91</v>
      </c>
      <c r="D14" s="26">
        <v>198</v>
      </c>
      <c r="E14" s="26"/>
      <c r="F14" s="26"/>
      <c r="G14" s="27">
        <f t="shared" si="0"/>
        <v>198</v>
      </c>
    </row>
    <row r="15" spans="2:8" x14ac:dyDescent="0.25">
      <c r="C15" s="15" t="s">
        <v>156</v>
      </c>
      <c r="D15" s="26">
        <v>1451</v>
      </c>
      <c r="E15" s="26">
        <v>5</v>
      </c>
      <c r="F15" s="26"/>
      <c r="G15" s="27">
        <f t="shared" si="0"/>
        <v>1456</v>
      </c>
    </row>
    <row r="16" spans="2:8" x14ac:dyDescent="0.25">
      <c r="C16" s="15" t="s">
        <v>83</v>
      </c>
      <c r="D16" s="26">
        <v>994</v>
      </c>
      <c r="E16" s="26"/>
      <c r="F16" s="26"/>
      <c r="G16" s="27">
        <f t="shared" si="0"/>
        <v>994</v>
      </c>
    </row>
    <row r="17" spans="3:7" x14ac:dyDescent="0.25">
      <c r="C17" s="15" t="s">
        <v>89</v>
      </c>
      <c r="D17" s="26">
        <v>1</v>
      </c>
      <c r="E17" s="26"/>
      <c r="F17" s="26"/>
      <c r="G17" s="27">
        <f t="shared" si="0"/>
        <v>1</v>
      </c>
    </row>
    <row r="18" spans="3:7" x14ac:dyDescent="0.25">
      <c r="C18" s="15" t="s">
        <v>84</v>
      </c>
      <c r="D18" s="26">
        <v>9920</v>
      </c>
      <c r="E18" s="26"/>
      <c r="F18" s="26"/>
      <c r="G18" s="27">
        <f t="shared" si="0"/>
        <v>9920</v>
      </c>
    </row>
    <row r="19" spans="3:7" x14ac:dyDescent="0.25">
      <c r="C19" s="58" t="s">
        <v>0</v>
      </c>
      <c r="D19" s="59">
        <f>SUM(D5:D18)</f>
        <v>182108</v>
      </c>
      <c r="E19" s="59">
        <f>SUM(E5:E18)</f>
        <v>4483</v>
      </c>
      <c r="F19" s="59">
        <f>SUM(F5:F18)</f>
        <v>2954</v>
      </c>
      <c r="G19" s="59">
        <f>SUM(G5:G18)</f>
        <v>189545</v>
      </c>
    </row>
    <row r="20" spans="3:7" x14ac:dyDescent="0.25"/>
    <row r="21" spans="3:7" x14ac:dyDescent="0.25">
      <c r="C21" s="9" t="s">
        <v>159</v>
      </c>
    </row>
    <row r="22" spans="3:7" x14ac:dyDescent="0.25"/>
    <row r="23" spans="3:7" x14ac:dyDescent="0.25"/>
    <row r="24" spans="3:7" x14ac:dyDescent="0.25"/>
    <row r="25" spans="3:7" x14ac:dyDescent="0.25"/>
    <row r="26" spans="3:7" x14ac:dyDescent="0.25"/>
    <row r="27" spans="3:7" x14ac:dyDescent="0.25"/>
    <row r="28" spans="3:7" x14ac:dyDescent="0.25"/>
    <row r="29" spans="3:7" x14ac:dyDescent="0.25"/>
    <row r="30" spans="3:7" x14ac:dyDescent="0.25"/>
    <row r="31" spans="3:7" x14ac:dyDescent="0.25"/>
    <row r="32" spans="3:7" x14ac:dyDescent="0.25"/>
    <row r="33" x14ac:dyDescent="0.25"/>
    <row r="34" x14ac:dyDescent="0.25"/>
    <row r="35" x14ac:dyDescent="0.25"/>
  </sheetData>
  <sheetProtection password="CD78" sheet="1" objects="1" scenarios="1"/>
  <sortState ref="C6:F19">
    <sortCondition ref="C6"/>
  </sortState>
  <mergeCells count="1">
    <mergeCell ref="B1:H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20.7109375" style="1" customWidth="1"/>
    <col min="3" max="3" width="26.7109375" style="1" customWidth="1"/>
    <col min="4" max="4" width="10.7109375" style="1" customWidth="1"/>
    <col min="5" max="5" width="14.7109375" style="1" customWidth="1"/>
    <col min="6" max="6" width="12.7109375" style="1" customWidth="1"/>
    <col min="7" max="7" width="8.7109375" style="1" customWidth="1"/>
    <col min="8" max="8" width="20.7109375" style="1" customWidth="1"/>
    <col min="9" max="16384" width="11.42578125" style="1" hidden="1"/>
  </cols>
  <sheetData>
    <row r="1" spans="2:8" s="53" customFormat="1" ht="26.25" x14ac:dyDescent="0.25">
      <c r="B1" s="132" t="s">
        <v>161</v>
      </c>
      <c r="C1" s="132"/>
      <c r="D1" s="132"/>
      <c r="E1" s="132"/>
      <c r="F1" s="132"/>
      <c r="G1" s="132"/>
      <c r="H1" s="132"/>
    </row>
    <row r="2" spans="2:8" x14ac:dyDescent="0.25"/>
    <row r="3" spans="2:8" x14ac:dyDescent="0.25"/>
    <row r="4" spans="2:8" ht="25.5" x14ac:dyDescent="0.25">
      <c r="C4" s="58" t="s">
        <v>103</v>
      </c>
      <c r="D4" s="58" t="s">
        <v>77</v>
      </c>
      <c r="E4" s="58" t="s">
        <v>92</v>
      </c>
      <c r="F4" s="58" t="s">
        <v>78</v>
      </c>
      <c r="G4" s="58" t="s">
        <v>0</v>
      </c>
    </row>
    <row r="5" spans="2:8" x14ac:dyDescent="0.25">
      <c r="C5" s="15" t="s">
        <v>93</v>
      </c>
      <c r="D5" s="26">
        <v>6950</v>
      </c>
      <c r="E5" s="26"/>
      <c r="F5" s="26">
        <v>134</v>
      </c>
      <c r="G5" s="27">
        <f>(D5+E5+F5)</f>
        <v>7084</v>
      </c>
    </row>
    <row r="6" spans="2:8" x14ac:dyDescent="0.25">
      <c r="C6" s="15" t="s">
        <v>94</v>
      </c>
      <c r="D6" s="26">
        <v>4736</v>
      </c>
      <c r="E6" s="26">
        <v>3</v>
      </c>
      <c r="F6" s="26"/>
      <c r="G6" s="27">
        <f t="shared" ref="G6:G14" si="0">(D6+E6+F6)</f>
        <v>4739</v>
      </c>
    </row>
    <row r="7" spans="2:8" x14ac:dyDescent="0.25">
      <c r="C7" s="15" t="s">
        <v>95</v>
      </c>
      <c r="D7" s="26">
        <v>435</v>
      </c>
      <c r="E7" s="26"/>
      <c r="F7" s="26"/>
      <c r="G7" s="27">
        <f t="shared" si="0"/>
        <v>435</v>
      </c>
    </row>
    <row r="8" spans="2:8" x14ac:dyDescent="0.25">
      <c r="C8" s="15" t="s">
        <v>96</v>
      </c>
      <c r="D8" s="26">
        <v>10815</v>
      </c>
      <c r="E8" s="26"/>
      <c r="F8" s="26">
        <v>2</v>
      </c>
      <c r="G8" s="27">
        <f t="shared" si="0"/>
        <v>10817</v>
      </c>
    </row>
    <row r="9" spans="2:8" x14ac:dyDescent="0.25">
      <c r="C9" s="15" t="s">
        <v>97</v>
      </c>
      <c r="D9" s="26">
        <v>12076</v>
      </c>
      <c r="E9" s="26">
        <v>1</v>
      </c>
      <c r="F9" s="26">
        <v>6</v>
      </c>
      <c r="G9" s="27">
        <f t="shared" si="0"/>
        <v>12083</v>
      </c>
    </row>
    <row r="10" spans="2:8" x14ac:dyDescent="0.25">
      <c r="C10" s="15" t="s">
        <v>98</v>
      </c>
      <c r="D10" s="26">
        <v>80577</v>
      </c>
      <c r="E10" s="26">
        <v>52</v>
      </c>
      <c r="F10" s="26">
        <v>408</v>
      </c>
      <c r="G10" s="27">
        <f t="shared" si="0"/>
        <v>81037</v>
      </c>
    </row>
    <row r="11" spans="2:8" x14ac:dyDescent="0.25">
      <c r="C11" s="15" t="s">
        <v>99</v>
      </c>
      <c r="D11" s="26">
        <v>48847</v>
      </c>
      <c r="E11" s="26">
        <v>4418</v>
      </c>
      <c r="F11" s="26">
        <v>2404</v>
      </c>
      <c r="G11" s="27">
        <f t="shared" si="0"/>
        <v>55669</v>
      </c>
    </row>
    <row r="12" spans="2:8" x14ac:dyDescent="0.25">
      <c r="C12" s="15" t="s">
        <v>100</v>
      </c>
      <c r="D12" s="26">
        <v>5260</v>
      </c>
      <c r="E12" s="26"/>
      <c r="F12" s="26"/>
      <c r="G12" s="27">
        <f t="shared" si="0"/>
        <v>5260</v>
      </c>
    </row>
    <row r="13" spans="2:8" x14ac:dyDescent="0.25">
      <c r="C13" s="15" t="s">
        <v>101</v>
      </c>
      <c r="D13" s="26">
        <v>10759</v>
      </c>
      <c r="E13" s="26">
        <v>9</v>
      </c>
      <c r="F13" s="26"/>
      <c r="G13" s="27">
        <f t="shared" si="0"/>
        <v>10768</v>
      </c>
    </row>
    <row r="14" spans="2:8" x14ac:dyDescent="0.25">
      <c r="C14" s="15" t="s">
        <v>102</v>
      </c>
      <c r="D14" s="26">
        <v>1653</v>
      </c>
      <c r="E14" s="26"/>
      <c r="F14" s="26"/>
      <c r="G14" s="27">
        <f t="shared" si="0"/>
        <v>1653</v>
      </c>
    </row>
    <row r="15" spans="2:8" x14ac:dyDescent="0.25">
      <c r="C15" s="58" t="s">
        <v>0</v>
      </c>
      <c r="D15" s="59">
        <f>SUM(D5:D14)</f>
        <v>182108</v>
      </c>
      <c r="E15" s="59">
        <f t="shared" ref="E15:F15" si="1">SUM(E5:E14)</f>
        <v>4483</v>
      </c>
      <c r="F15" s="59">
        <f t="shared" si="1"/>
        <v>2954</v>
      </c>
      <c r="G15" s="59">
        <f>SUM(G5:G14)</f>
        <v>189545</v>
      </c>
    </row>
    <row r="16" spans="2:8" x14ac:dyDescent="0.25"/>
    <row r="17" spans="3:3" x14ac:dyDescent="0.25">
      <c r="C17" s="9" t="s">
        <v>159</v>
      </c>
    </row>
    <row r="18" spans="3:3" x14ac:dyDescent="0.25"/>
    <row r="19" spans="3:3" x14ac:dyDescent="0.25"/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</sheetData>
  <sheetProtection password="CD78" sheet="1" objects="1" scenarios="1"/>
  <mergeCells count="1">
    <mergeCell ref="B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29" customWidth="1"/>
    <col min="2" max="2" width="5.7109375" style="1" customWidth="1"/>
    <col min="3" max="3" width="29.42578125" style="1" customWidth="1"/>
    <col min="4" max="4" width="8.7109375" style="1" customWidth="1"/>
    <col min="5" max="5" width="10.7109375" style="1" customWidth="1"/>
    <col min="6" max="6" width="8.7109375" style="1" customWidth="1"/>
    <col min="7" max="7" width="10.71093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10.7109375" style="1" customWidth="1"/>
    <col min="12" max="12" width="8.7109375" style="1" customWidth="1"/>
    <col min="13" max="13" width="10.7109375" style="1" customWidth="1"/>
    <col min="14" max="14" width="8.7109375" style="1" customWidth="1"/>
    <col min="15" max="15" width="10.7109375" style="1" customWidth="1"/>
    <col min="16" max="16" width="5.7109375" style="1" customWidth="1"/>
    <col min="17" max="16384" width="11.42578125" style="1" hidden="1"/>
  </cols>
  <sheetData>
    <row r="1" spans="1:16" s="53" customFormat="1" ht="26.25" x14ac:dyDescent="0.25">
      <c r="B1" s="132" t="s">
        <v>202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x14ac:dyDescent="0.25"/>
    <row r="3" spans="1:16" s="24" customFormat="1" ht="15.75" x14ac:dyDescent="0.25">
      <c r="A3" s="54"/>
      <c r="C3" s="122" t="s">
        <v>162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x14ac:dyDescent="0.25"/>
    <row r="5" spans="1:16" ht="12.75" customHeight="1" x14ac:dyDescent="0.25">
      <c r="C5" s="149" t="s">
        <v>103</v>
      </c>
      <c r="D5" s="133" t="s">
        <v>104</v>
      </c>
      <c r="E5" s="134"/>
      <c r="F5" s="137" t="s">
        <v>105</v>
      </c>
      <c r="G5" s="138"/>
      <c r="H5" s="137" t="s">
        <v>106</v>
      </c>
      <c r="I5" s="138"/>
      <c r="J5" s="137" t="s">
        <v>157</v>
      </c>
      <c r="K5" s="138"/>
      <c r="L5" s="137" t="s">
        <v>158</v>
      </c>
      <c r="M5" s="138"/>
      <c r="N5" s="134" t="s">
        <v>0</v>
      </c>
      <c r="O5" s="135"/>
    </row>
    <row r="6" spans="1:16" x14ac:dyDescent="0.25">
      <c r="C6" s="150"/>
      <c r="D6" s="58" t="s">
        <v>107</v>
      </c>
      <c r="E6" s="68" t="s">
        <v>108</v>
      </c>
      <c r="F6" s="76" t="s">
        <v>107</v>
      </c>
      <c r="G6" s="81" t="s">
        <v>108</v>
      </c>
      <c r="H6" s="76" t="s">
        <v>107</v>
      </c>
      <c r="I6" s="81" t="s">
        <v>108</v>
      </c>
      <c r="J6" s="76" t="s">
        <v>107</v>
      </c>
      <c r="K6" s="81" t="s">
        <v>108</v>
      </c>
      <c r="L6" s="76" t="s">
        <v>107</v>
      </c>
      <c r="M6" s="81" t="s">
        <v>108</v>
      </c>
      <c r="N6" s="69" t="s">
        <v>107</v>
      </c>
      <c r="O6" s="58" t="s">
        <v>108</v>
      </c>
    </row>
    <row r="7" spans="1:16" x14ac:dyDescent="0.2">
      <c r="C7" s="15" t="s">
        <v>100</v>
      </c>
      <c r="D7" s="47">
        <v>85</v>
      </c>
      <c r="E7" s="79">
        <v>91</v>
      </c>
      <c r="F7" s="82">
        <v>11</v>
      </c>
      <c r="G7" s="83">
        <v>11</v>
      </c>
      <c r="H7" s="82">
        <v>157</v>
      </c>
      <c r="I7" s="83">
        <v>159</v>
      </c>
      <c r="J7" s="82">
        <v>5</v>
      </c>
      <c r="K7" s="83">
        <v>435</v>
      </c>
      <c r="L7" s="82">
        <v>2</v>
      </c>
      <c r="M7" s="83">
        <v>2</v>
      </c>
      <c r="N7" s="19">
        <f>D7+F7+H7+J7+L7</f>
        <v>260</v>
      </c>
      <c r="O7" s="27">
        <f>E7+G7+I7+K7+M7</f>
        <v>698</v>
      </c>
    </row>
    <row r="8" spans="1:16" x14ac:dyDescent="0.2">
      <c r="C8" s="15" t="s">
        <v>99</v>
      </c>
      <c r="D8" s="47">
        <v>171</v>
      </c>
      <c r="E8" s="79">
        <v>182</v>
      </c>
      <c r="F8" s="82">
        <v>11</v>
      </c>
      <c r="G8" s="83">
        <v>13</v>
      </c>
      <c r="H8" s="82">
        <v>309</v>
      </c>
      <c r="I8" s="83">
        <v>317</v>
      </c>
      <c r="J8" s="82"/>
      <c r="K8" s="83"/>
      <c r="L8" s="82"/>
      <c r="M8" s="83"/>
      <c r="N8" s="19">
        <f t="shared" ref="N8:N16" si="0">D8+F8+H8+J8+L8</f>
        <v>491</v>
      </c>
      <c r="O8" s="27">
        <f t="shared" ref="O8:O16" si="1">E8+G8+I8+K8+M8</f>
        <v>512</v>
      </c>
    </row>
    <row r="9" spans="1:16" x14ac:dyDescent="0.2">
      <c r="C9" s="15" t="s">
        <v>98</v>
      </c>
      <c r="D9" s="47">
        <v>107</v>
      </c>
      <c r="E9" s="79">
        <v>112</v>
      </c>
      <c r="F9" s="82">
        <v>1</v>
      </c>
      <c r="G9" s="83">
        <v>1</v>
      </c>
      <c r="H9" s="82">
        <v>113</v>
      </c>
      <c r="I9" s="83">
        <v>119</v>
      </c>
      <c r="J9" s="82"/>
      <c r="K9" s="83"/>
      <c r="L9" s="82"/>
      <c r="M9" s="83"/>
      <c r="N9" s="19">
        <f t="shared" si="0"/>
        <v>221</v>
      </c>
      <c r="O9" s="27">
        <f t="shared" si="1"/>
        <v>232</v>
      </c>
    </row>
    <row r="10" spans="1:16" x14ac:dyDescent="0.2">
      <c r="C10" s="15" t="s">
        <v>96</v>
      </c>
      <c r="D10" s="47">
        <v>245</v>
      </c>
      <c r="E10" s="79">
        <v>271</v>
      </c>
      <c r="F10" s="82">
        <v>79</v>
      </c>
      <c r="G10" s="83">
        <v>81</v>
      </c>
      <c r="H10" s="82">
        <v>1040</v>
      </c>
      <c r="I10" s="83">
        <v>1071</v>
      </c>
      <c r="J10" s="82"/>
      <c r="K10" s="83"/>
      <c r="L10" s="82">
        <v>20</v>
      </c>
      <c r="M10" s="83">
        <v>20</v>
      </c>
      <c r="N10" s="19">
        <f t="shared" si="0"/>
        <v>1384</v>
      </c>
      <c r="O10" s="27">
        <f t="shared" si="1"/>
        <v>1443</v>
      </c>
    </row>
    <row r="11" spans="1:16" x14ac:dyDescent="0.2">
      <c r="C11" s="15" t="s">
        <v>94</v>
      </c>
      <c r="D11" s="47">
        <v>254</v>
      </c>
      <c r="E11" s="79">
        <v>270</v>
      </c>
      <c r="F11" s="82">
        <v>35</v>
      </c>
      <c r="G11" s="83">
        <v>35</v>
      </c>
      <c r="H11" s="82">
        <v>657</v>
      </c>
      <c r="I11" s="83">
        <v>684</v>
      </c>
      <c r="J11" s="82">
        <v>32</v>
      </c>
      <c r="K11" s="83">
        <v>53</v>
      </c>
      <c r="L11" s="82">
        <v>32</v>
      </c>
      <c r="M11" s="83">
        <v>32</v>
      </c>
      <c r="N11" s="19">
        <f t="shared" si="0"/>
        <v>1010</v>
      </c>
      <c r="O11" s="27">
        <f t="shared" si="1"/>
        <v>1074</v>
      </c>
    </row>
    <row r="12" spans="1:16" x14ac:dyDescent="0.2">
      <c r="C12" s="15" t="s">
        <v>93</v>
      </c>
      <c r="D12" s="47">
        <v>120</v>
      </c>
      <c r="E12" s="79">
        <v>204</v>
      </c>
      <c r="F12" s="82">
        <v>14</v>
      </c>
      <c r="G12" s="83">
        <v>14</v>
      </c>
      <c r="H12" s="82">
        <v>246</v>
      </c>
      <c r="I12" s="83">
        <v>277</v>
      </c>
      <c r="J12" s="82"/>
      <c r="K12" s="83"/>
      <c r="L12" s="82">
        <v>5</v>
      </c>
      <c r="M12" s="83">
        <v>5</v>
      </c>
      <c r="N12" s="19">
        <f t="shared" si="0"/>
        <v>385</v>
      </c>
      <c r="O12" s="27">
        <f t="shared" si="1"/>
        <v>500</v>
      </c>
    </row>
    <row r="13" spans="1:16" x14ac:dyDescent="0.2">
      <c r="C13" s="15" t="s">
        <v>102</v>
      </c>
      <c r="D13" s="47">
        <v>17</v>
      </c>
      <c r="E13" s="79">
        <v>18</v>
      </c>
      <c r="F13" s="82">
        <v>1</v>
      </c>
      <c r="G13" s="83">
        <v>1</v>
      </c>
      <c r="H13" s="82">
        <v>41</v>
      </c>
      <c r="I13" s="83">
        <v>42</v>
      </c>
      <c r="J13" s="82"/>
      <c r="K13" s="83"/>
      <c r="L13" s="82"/>
      <c r="M13" s="83"/>
      <c r="N13" s="19">
        <f t="shared" si="0"/>
        <v>59</v>
      </c>
      <c r="O13" s="27">
        <f t="shared" si="1"/>
        <v>61</v>
      </c>
    </row>
    <row r="14" spans="1:16" x14ac:dyDescent="0.2">
      <c r="C14" s="15" t="s">
        <v>97</v>
      </c>
      <c r="D14" s="47">
        <v>101</v>
      </c>
      <c r="E14" s="79">
        <v>105</v>
      </c>
      <c r="F14" s="82">
        <v>4</v>
      </c>
      <c r="G14" s="83">
        <v>4</v>
      </c>
      <c r="H14" s="82">
        <v>177</v>
      </c>
      <c r="I14" s="83">
        <v>181</v>
      </c>
      <c r="J14" s="82"/>
      <c r="K14" s="83"/>
      <c r="L14" s="82"/>
      <c r="M14" s="83"/>
      <c r="N14" s="19">
        <f t="shared" si="0"/>
        <v>282</v>
      </c>
      <c r="O14" s="27">
        <f t="shared" si="1"/>
        <v>290</v>
      </c>
    </row>
    <row r="15" spans="1:16" x14ac:dyDescent="0.2">
      <c r="C15" s="15" t="s">
        <v>101</v>
      </c>
      <c r="D15" s="47">
        <v>282</v>
      </c>
      <c r="E15" s="79">
        <v>414</v>
      </c>
      <c r="F15" s="82">
        <v>18</v>
      </c>
      <c r="G15" s="83">
        <v>18</v>
      </c>
      <c r="H15" s="82">
        <v>1260</v>
      </c>
      <c r="I15" s="83">
        <v>1299</v>
      </c>
      <c r="J15" s="82"/>
      <c r="K15" s="83"/>
      <c r="L15" s="82"/>
      <c r="M15" s="83"/>
      <c r="N15" s="19">
        <f t="shared" si="0"/>
        <v>1560</v>
      </c>
      <c r="O15" s="27">
        <f t="shared" si="1"/>
        <v>1731</v>
      </c>
    </row>
    <row r="16" spans="1:16" x14ac:dyDescent="0.2">
      <c r="C16" s="15" t="s">
        <v>95</v>
      </c>
      <c r="D16" s="47">
        <v>77</v>
      </c>
      <c r="E16" s="79">
        <v>96</v>
      </c>
      <c r="F16" s="82">
        <v>24</v>
      </c>
      <c r="G16" s="83">
        <v>24</v>
      </c>
      <c r="H16" s="82">
        <v>179</v>
      </c>
      <c r="I16" s="83">
        <v>200</v>
      </c>
      <c r="J16" s="82">
        <v>4</v>
      </c>
      <c r="K16" s="83">
        <v>8</v>
      </c>
      <c r="L16" s="82">
        <v>18</v>
      </c>
      <c r="M16" s="83">
        <v>18</v>
      </c>
      <c r="N16" s="19">
        <f t="shared" si="0"/>
        <v>302</v>
      </c>
      <c r="O16" s="27">
        <f t="shared" si="1"/>
        <v>346</v>
      </c>
    </row>
    <row r="17" spans="3:15" x14ac:dyDescent="0.2">
      <c r="C17" s="58" t="s">
        <v>0</v>
      </c>
      <c r="D17" s="77">
        <f>SUM(D7:D16)</f>
        <v>1459</v>
      </c>
      <c r="E17" s="80">
        <f>SUM(E7:E16)</f>
        <v>1763</v>
      </c>
      <c r="F17" s="84">
        <f t="shared" ref="F17:M17" si="2">SUM(F7:F16)</f>
        <v>198</v>
      </c>
      <c r="G17" s="85">
        <f t="shared" si="2"/>
        <v>202</v>
      </c>
      <c r="H17" s="84">
        <f t="shared" si="2"/>
        <v>4179</v>
      </c>
      <c r="I17" s="85">
        <f t="shared" si="2"/>
        <v>4349</v>
      </c>
      <c r="J17" s="84">
        <f t="shared" si="2"/>
        <v>41</v>
      </c>
      <c r="K17" s="85">
        <f t="shared" si="2"/>
        <v>496</v>
      </c>
      <c r="L17" s="84">
        <f t="shared" si="2"/>
        <v>77</v>
      </c>
      <c r="M17" s="85">
        <f t="shared" si="2"/>
        <v>77</v>
      </c>
      <c r="N17" s="78">
        <f>SUM(N7:N16)</f>
        <v>5954</v>
      </c>
      <c r="O17" s="59">
        <f>SUM(O7:O16)</f>
        <v>6887</v>
      </c>
    </row>
    <row r="18" spans="3:15" x14ac:dyDescent="0.2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20"/>
      <c r="O18" s="20"/>
    </row>
    <row r="19" spans="3:15" ht="12.75" customHeight="1" x14ac:dyDescent="0.25">
      <c r="C19" s="58" t="s">
        <v>109</v>
      </c>
      <c r="D19" s="133" t="s">
        <v>104</v>
      </c>
      <c r="E19" s="134"/>
      <c r="F19" s="137" t="s">
        <v>105</v>
      </c>
      <c r="G19" s="138"/>
      <c r="H19" s="137" t="s">
        <v>106</v>
      </c>
      <c r="I19" s="138"/>
      <c r="J19" s="134" t="s">
        <v>0</v>
      </c>
      <c r="K19" s="135"/>
      <c r="L19" s="74"/>
      <c r="M19" s="74"/>
      <c r="N19" s="74"/>
      <c r="O19" s="74"/>
    </row>
    <row r="20" spans="3:15" x14ac:dyDescent="0.25">
      <c r="C20" s="16" t="s">
        <v>110</v>
      </c>
      <c r="D20" s="139">
        <v>38</v>
      </c>
      <c r="E20" s="140"/>
      <c r="F20" s="141">
        <v>139</v>
      </c>
      <c r="G20" s="142"/>
      <c r="H20" s="141">
        <v>40</v>
      </c>
      <c r="I20" s="142"/>
      <c r="J20" s="145">
        <f>SUM(D20:I20)</f>
        <v>217</v>
      </c>
      <c r="K20" s="144"/>
      <c r="L20" s="20"/>
      <c r="M20" s="20"/>
      <c r="N20" s="20"/>
      <c r="O20" s="20"/>
    </row>
    <row r="21" spans="3:15" x14ac:dyDescent="0.25">
      <c r="C21" s="16" t="s">
        <v>111</v>
      </c>
      <c r="D21" s="139">
        <v>75</v>
      </c>
      <c r="E21" s="140"/>
      <c r="F21" s="141">
        <v>5</v>
      </c>
      <c r="G21" s="142"/>
      <c r="H21" s="141">
        <v>19</v>
      </c>
      <c r="I21" s="142"/>
      <c r="J21" s="145">
        <f>SUM(D21:I21)</f>
        <v>99</v>
      </c>
      <c r="K21" s="144"/>
      <c r="L21" s="20"/>
      <c r="M21" s="20"/>
      <c r="N21" s="20"/>
      <c r="O21" s="20"/>
    </row>
    <row r="22" spans="3:15" x14ac:dyDescent="0.25">
      <c r="C22" s="146"/>
      <c r="D22" s="147"/>
      <c r="E22" s="147"/>
      <c r="F22" s="147"/>
      <c r="G22" s="147"/>
      <c r="H22" s="147"/>
      <c r="I22" s="147"/>
      <c r="J22" s="147"/>
      <c r="K22" s="148"/>
      <c r="L22" s="50"/>
      <c r="M22" s="50"/>
      <c r="N22" s="50"/>
      <c r="O22" s="50"/>
    </row>
    <row r="23" spans="3:15" ht="12.75" customHeight="1" x14ac:dyDescent="0.25">
      <c r="C23" s="58" t="s">
        <v>112</v>
      </c>
      <c r="D23" s="133" t="s">
        <v>104</v>
      </c>
      <c r="E23" s="134"/>
      <c r="F23" s="137" t="s">
        <v>105</v>
      </c>
      <c r="G23" s="138"/>
      <c r="H23" s="137" t="s">
        <v>106</v>
      </c>
      <c r="I23" s="138"/>
      <c r="J23" s="137" t="s">
        <v>0</v>
      </c>
      <c r="K23" s="135"/>
      <c r="L23" s="74"/>
      <c r="M23" s="74"/>
      <c r="N23" s="74"/>
      <c r="O23" s="74"/>
    </row>
    <row r="24" spans="3:15" x14ac:dyDescent="0.25">
      <c r="C24" s="16" t="s">
        <v>113</v>
      </c>
      <c r="D24" s="139">
        <v>6</v>
      </c>
      <c r="E24" s="140"/>
      <c r="F24" s="141" t="s">
        <v>203</v>
      </c>
      <c r="G24" s="142"/>
      <c r="H24" s="141">
        <v>1</v>
      </c>
      <c r="I24" s="142"/>
      <c r="J24" s="143">
        <f>SUM(D24:I24)</f>
        <v>7</v>
      </c>
      <c r="K24" s="144"/>
      <c r="L24" s="20"/>
      <c r="M24" s="20"/>
      <c r="N24" s="20"/>
      <c r="O24" s="20"/>
    </row>
    <row r="25" spans="3:15" x14ac:dyDescent="0.25"/>
    <row r="26" spans="3:15" x14ac:dyDescent="0.25">
      <c r="C26" s="9" t="s">
        <v>159</v>
      </c>
    </row>
    <row r="27" spans="3:15" x14ac:dyDescent="0.25"/>
    <row r="28" spans="3:15" x14ac:dyDescent="0.25"/>
    <row r="29" spans="3:15" x14ac:dyDescent="0.25"/>
    <row r="30" spans="3:15" x14ac:dyDescent="0.25"/>
    <row r="31" spans="3:15" x14ac:dyDescent="0.25"/>
    <row r="32" spans="3:15" x14ac:dyDescent="0.25"/>
    <row r="33" x14ac:dyDescent="0.25"/>
    <row r="34" x14ac:dyDescent="0.25"/>
    <row r="35" x14ac:dyDescent="0.25"/>
  </sheetData>
  <sheetProtection password="CD78" sheet="1" objects="1" scenarios="1"/>
  <sortState ref="C7:M16">
    <sortCondition ref="C7"/>
  </sortState>
  <mergeCells count="30">
    <mergeCell ref="C3:O3"/>
    <mergeCell ref="H19:I19"/>
    <mergeCell ref="J19:K19"/>
    <mergeCell ref="H20:I20"/>
    <mergeCell ref="J20:K20"/>
    <mergeCell ref="C5:C6"/>
    <mergeCell ref="F21:G21"/>
    <mergeCell ref="D23:E23"/>
    <mergeCell ref="F23:G23"/>
    <mergeCell ref="H21:I21"/>
    <mergeCell ref="J21:K21"/>
    <mergeCell ref="C22:K22"/>
    <mergeCell ref="H23:I23"/>
    <mergeCell ref="J23:K23"/>
    <mergeCell ref="B1:P1"/>
    <mergeCell ref="L5:M5"/>
    <mergeCell ref="N5:O5"/>
    <mergeCell ref="D24:E24"/>
    <mergeCell ref="H24:I24"/>
    <mergeCell ref="J24:K24"/>
    <mergeCell ref="D19:E19"/>
    <mergeCell ref="F19:G19"/>
    <mergeCell ref="D5:E5"/>
    <mergeCell ref="F5:G5"/>
    <mergeCell ref="H5:I5"/>
    <mergeCell ref="J5:K5"/>
    <mergeCell ref="F24:G24"/>
    <mergeCell ref="D20:E20"/>
    <mergeCell ref="F20:G20"/>
    <mergeCell ref="D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Contenido</vt:lpstr>
      <vt:lpstr>RB-01</vt:lpstr>
      <vt:lpstr>RB-02</vt:lpstr>
      <vt:lpstr>RB-03</vt:lpstr>
      <vt:lpstr>RB-04</vt:lpstr>
      <vt:lpstr>RB-05</vt:lpstr>
      <vt:lpstr>RB-06</vt:lpstr>
      <vt:lpstr>RB-07</vt:lpstr>
      <vt:lpstr>RB-08</vt:lpstr>
      <vt:lpstr>RB-09</vt:lpstr>
      <vt:lpstr>RB-10</vt:lpstr>
      <vt:lpstr>RB-11</vt:lpstr>
      <vt:lpstr>RB-12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2016-05-16T20:18:39Z</dcterms:modified>
</cp:coreProperties>
</file>