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5" yWindow="45" windowWidth="6750" windowHeight="7935"/>
  </bookViews>
  <sheets>
    <sheet name="Contenido" sheetId="17" r:id="rId1"/>
    <sheet name="RF-01" sheetId="2" r:id="rId2"/>
    <sheet name="RF-02" sheetId="19" r:id="rId3"/>
    <sheet name="RF-03" sheetId="12" r:id="rId4"/>
    <sheet name="RF-04" sheetId="18" r:id="rId5"/>
  </sheets>
  <calcPr calcId="145621"/>
</workbook>
</file>

<file path=xl/calcChain.xml><?xml version="1.0" encoding="utf-8"?>
<calcChain xmlns="http://schemas.openxmlformats.org/spreadsheetml/2006/main">
  <c r="D58" i="2" l="1"/>
  <c r="F77" i="2" l="1"/>
  <c r="G72" i="2"/>
  <c r="E68" i="2"/>
  <c r="G68" i="2" s="1"/>
  <c r="G66" i="2"/>
  <c r="G61" i="2"/>
  <c r="E58" i="2"/>
  <c r="F5" i="2"/>
  <c r="G55" i="2"/>
  <c r="G51" i="2"/>
  <c r="G31" i="2"/>
  <c r="G5" i="2"/>
  <c r="F61" i="2" l="1"/>
  <c r="E15" i="12"/>
  <c r="E14" i="12" l="1"/>
  <c r="G6" i="12" l="1"/>
  <c r="E13" i="12"/>
  <c r="E12" i="12"/>
  <c r="E11" i="12"/>
  <c r="E10" i="12"/>
  <c r="E9" i="12"/>
  <c r="E8" i="12"/>
  <c r="E7" i="12"/>
  <c r="E6" i="12"/>
</calcChain>
</file>

<file path=xl/sharedStrings.xml><?xml version="1.0" encoding="utf-8"?>
<sst xmlns="http://schemas.openxmlformats.org/spreadsheetml/2006/main" count="132" uniqueCount="117">
  <si>
    <t>ÁREA CONSTRUIDA</t>
  </si>
  <si>
    <t>Bienestar Universitario</t>
  </si>
  <si>
    <t>Eléctrica</t>
  </si>
  <si>
    <t>Administrativo</t>
  </si>
  <si>
    <t>Mecánica</t>
  </si>
  <si>
    <t>Industrial</t>
  </si>
  <si>
    <t>Sistemas</t>
  </si>
  <si>
    <t>Galpón</t>
  </si>
  <si>
    <t>Química</t>
  </si>
  <si>
    <t>Educación Bloque C</t>
  </si>
  <si>
    <t>Educación Bloque D</t>
  </si>
  <si>
    <t>Laboratorio de Aguas</t>
  </si>
  <si>
    <t>Planetario</t>
  </si>
  <si>
    <t>Biblioteca y Auditorio Jorge Roa Martínez</t>
  </si>
  <si>
    <t>Ciencias Ambientales</t>
  </si>
  <si>
    <t>Ciencias de la Salud</t>
  </si>
  <si>
    <t>Bellas Artes y Humanidades</t>
  </si>
  <si>
    <t>Módulo exterior Bellas Artes</t>
  </si>
  <si>
    <t>Centro de Visitantes Jardín Botánico</t>
  </si>
  <si>
    <t>Vivero</t>
  </si>
  <si>
    <t>Bloque L</t>
  </si>
  <si>
    <t>Módulo interdisciplinario</t>
  </si>
  <si>
    <t>EDIFICACIONES DE SERVICIOS GENERALES</t>
  </si>
  <si>
    <t>Cafetería Deportes</t>
  </si>
  <si>
    <t>Cafetería Ciencias Ambientales</t>
  </si>
  <si>
    <t>Cafetería Medicina</t>
  </si>
  <si>
    <t>Kiosco Medicina</t>
  </si>
  <si>
    <t>Kiosco de Frutas</t>
  </si>
  <si>
    <t>Cafetería Bellas Artes y Humanidades</t>
  </si>
  <si>
    <t>Módulo de ventas precooperativa</t>
  </si>
  <si>
    <t>Puente de guadua</t>
  </si>
  <si>
    <t>Acceso Parqueadero central</t>
  </si>
  <si>
    <t>Acceso Medicina</t>
  </si>
  <si>
    <t>Acceso ITS</t>
  </si>
  <si>
    <t>Acceso parqueadero Eléctrica</t>
  </si>
  <si>
    <t>Acceso parqueadero Jorge Roa Martínez</t>
  </si>
  <si>
    <t>Bodega de emergencia</t>
  </si>
  <si>
    <t xml:space="preserve">Acceso parqueadero de Bellas Artes </t>
  </si>
  <si>
    <t>Módulo de baños zona deportiva</t>
  </si>
  <si>
    <t>Caseta de residuos sólidos</t>
  </si>
  <si>
    <t>EDIFICACIONES DEPORTIVAS</t>
  </si>
  <si>
    <t>Canchas de raquetball</t>
  </si>
  <si>
    <t>Baños cancha de tejo</t>
  </si>
  <si>
    <t>Aula Múltiple de Deportes</t>
  </si>
  <si>
    <t>TOTAL ÁREA CONSTRUIDA</t>
  </si>
  <si>
    <t>%</t>
  </si>
  <si>
    <t xml:space="preserve">% </t>
  </si>
  <si>
    <t xml:space="preserve">Edificios varios </t>
  </si>
  <si>
    <t xml:space="preserve">Edificaciones servicios generales </t>
  </si>
  <si>
    <t>Edificaciones deportivas</t>
  </si>
  <si>
    <t xml:space="preserve">Áreas deportivas </t>
  </si>
  <si>
    <t>Jardín Botánico</t>
  </si>
  <si>
    <t>Zonas de reserva</t>
  </si>
  <si>
    <t>Zonas de desarrollo urbanístico</t>
  </si>
  <si>
    <t>Zonas futuro desarrollo</t>
  </si>
  <si>
    <t>DISTRIBUCIÓN DEL CAMPUS</t>
  </si>
  <si>
    <t>ÁREA TOTAL CAMPUS UNIVERSITARIO</t>
  </si>
  <si>
    <t>AÑO</t>
  </si>
  <si>
    <t>-</t>
  </si>
  <si>
    <t>EXTENSIÓN
TOTAL CAMPUS</t>
  </si>
  <si>
    <t>Metros cuadrados de área total construida</t>
  </si>
  <si>
    <t>Metros cuadrados de área útil (construida destinada a actividades académicas, es decir, a docencia, investigación y extensión y sin incluir oficinas de profesores)</t>
  </si>
  <si>
    <t>Metros cuadrados de área construida destinada a actividades deportivas</t>
  </si>
  <si>
    <t>Metros cuadrados de área de aulas</t>
  </si>
  <si>
    <t>Metros cuadrados de área de laboratorios</t>
  </si>
  <si>
    <t>Número de aulas de clase</t>
  </si>
  <si>
    <t>Número de asientos promedio por aula</t>
  </si>
  <si>
    <t>Número de aulas de cómputo</t>
  </si>
  <si>
    <t>Número de auditorios</t>
  </si>
  <si>
    <t>Número de laboratorios y talleres especializados</t>
  </si>
  <si>
    <t>Número de aulas especializadas (gimnasio de fisioterapia, etc)</t>
  </si>
  <si>
    <t>INDICADOR</t>
  </si>
  <si>
    <t>VALOR</t>
  </si>
  <si>
    <t>Sede Administrativa Jardín Botánico</t>
  </si>
  <si>
    <t xml:space="preserve">Módulo de estudiantes Senda Paisajística </t>
  </si>
  <si>
    <t xml:space="preserve">Módulo de estudiantes Física </t>
  </si>
  <si>
    <r>
      <rPr>
        <b/>
        <sz val="10"/>
        <color indexed="8"/>
        <rFont val="Calibri"/>
        <family val="2"/>
        <scheme val="minor"/>
      </rPr>
      <t>Fuente:</t>
    </r>
    <r>
      <rPr>
        <sz val="10"/>
        <color indexed="8"/>
        <rFont val="Calibri"/>
        <family val="2"/>
        <scheme val="minor"/>
      </rPr>
      <t xml:space="preserve"> Oficina de Planeación</t>
    </r>
  </si>
  <si>
    <r>
      <t>Esta información fue tomada del reporte realizado al SNIES en el formulario de "</t>
    </r>
    <r>
      <rPr>
        <b/>
        <sz val="10"/>
        <color indexed="8"/>
        <rFont val="Calibri"/>
        <family val="2"/>
        <scheme val="minor"/>
      </rPr>
      <t>Recursos de la IES</t>
    </r>
    <r>
      <rPr>
        <sz val="10"/>
        <color indexed="8"/>
        <rFont val="Calibri"/>
        <family val="2"/>
        <scheme val="minor"/>
      </rPr>
      <t>".</t>
    </r>
  </si>
  <si>
    <t>EXTENSIÓN DEL CAMPUS UNIVERSITARIO (M2)</t>
  </si>
  <si>
    <t>DISTRIBUCIÓN DE ÁREAS EN EL CAMPUS UNIVERSITARIO (M2)</t>
  </si>
  <si>
    <t>ÍNDICE DE CRECIMIENTO DE PLANTA FÍSICA (2003-2012)</t>
  </si>
  <si>
    <t>INDICADORES RESUMEN SOBRE RECURSOS FÍSICOS</t>
  </si>
  <si>
    <t xml:space="preserve">Módulo interdisciplinario tercera etapa </t>
  </si>
  <si>
    <t>Centro de innovación y desarrollo tecnológico</t>
  </si>
  <si>
    <t>SEDES ALTERNAS</t>
  </si>
  <si>
    <t xml:space="preserve">Sede de Ciencias Clínicas </t>
  </si>
  <si>
    <t>ZONAS DEPORTIVAS</t>
  </si>
  <si>
    <t>Pista atlética y cancha de fútbol</t>
  </si>
  <si>
    <t>Canchas Múltiples</t>
  </si>
  <si>
    <t>Cancha de tejo</t>
  </si>
  <si>
    <t>Cancha de tenis</t>
  </si>
  <si>
    <t>Complejo deportivo (zona desarrollada)</t>
  </si>
  <si>
    <t>ZONAS DE RESERVA</t>
  </si>
  <si>
    <t>Jardín botánico</t>
  </si>
  <si>
    <t>Zonas verdes</t>
  </si>
  <si>
    <t>Zonas de tratamiento especial</t>
  </si>
  <si>
    <t>Área de reserva Bloque L</t>
  </si>
  <si>
    <t>Zonas de futuro desarrollo</t>
  </si>
  <si>
    <t>ZONAS DE DESARROLLO URBANÍSTICO</t>
  </si>
  <si>
    <t>Área desarrollada Bloque L</t>
  </si>
  <si>
    <t xml:space="preserve">Circulaciones y áreas exteriores </t>
  </si>
  <si>
    <t>Vías, parqueaderos y zonas duras</t>
  </si>
  <si>
    <t>Complejo deportivo (zona por desarrollar)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</si>
  <si>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corte a junio del 2013</t>
    </r>
  </si>
  <si>
    <t>ÁREA
CONSTRUIDA</t>
  </si>
  <si>
    <t>ÍNDICE DE
CONSTRUCCIÓN</t>
  </si>
  <si>
    <t xml:space="preserve">ÁREAS
CONSOLIDADAS </t>
  </si>
  <si>
    <t>EDIFICIOS / ESPACIOS</t>
  </si>
  <si>
    <t>TOTAL ÁREA OCUPADA
ZONAS NO CUBIERTAS</t>
  </si>
  <si>
    <t>ÁREA (METROS CUADRADOS)</t>
  </si>
  <si>
    <t>Sedes Alternas: Ciencias Clínicas y CDV</t>
  </si>
  <si>
    <t>ÁREA PRIMEROS
PISOS</t>
  </si>
  <si>
    <t xml:space="preserve">EXTENSIÓN TOTAL CAMPUS UNIVERSITARIO 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</si>
  <si>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corte a junio del 2013
Edificio en etapa de terminación de la construcción.</t>
    </r>
  </si>
  <si>
    <t xml:space="preserve">Módulo interdisciplinario segunda etapa </t>
  </si>
  <si>
    <t>Laboratorio de pruebas dinámicas E-20</t>
  </si>
  <si>
    <r>
      <t>CDV</t>
    </r>
    <r>
      <rPr>
        <sz val="10"/>
        <rFont val="Calibri"/>
        <family val="2"/>
        <scheme val="minor"/>
      </rPr>
      <t xml:space="preserve"> (Edificio en comodato, ubicado en el Barrio San Luis)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</si>
</sst>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" fontId="5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0" fontId="5" fillId="0" borderId="1" xfId="5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7" borderId="0" xfId="1" applyFont="1" applyFill="1" applyAlignment="1" applyProtection="1">
      <alignment horizontal="center" vertical="center"/>
    </xf>
    <xf numFmtId="0" fontId="11" fillId="7" borderId="0" xfId="0" applyFont="1" applyFill="1" applyAlignment="1">
      <alignment vertical="center"/>
    </xf>
    <xf numFmtId="0" fontId="12" fillId="7" borderId="0" xfId="1" applyFont="1" applyFill="1" applyAlignment="1" applyProtection="1">
      <alignment vertical="center" wrapText="1"/>
    </xf>
    <xf numFmtId="0" fontId="11" fillId="7" borderId="0" xfId="0" applyFont="1" applyFill="1" applyAlignment="1">
      <alignment vertical="center" wrapText="1"/>
    </xf>
    <xf numFmtId="0" fontId="11" fillId="6" borderId="5" xfId="0" applyFont="1" applyFill="1" applyBorder="1" applyProtection="1"/>
    <xf numFmtId="0" fontId="11" fillId="6" borderId="6" xfId="0" applyFont="1" applyFill="1" applyBorder="1" applyProtection="1"/>
    <xf numFmtId="0" fontId="11" fillId="6" borderId="7" xfId="0" applyFont="1" applyFill="1" applyBorder="1" applyProtection="1"/>
    <xf numFmtId="0" fontId="11" fillId="6" borderId="8" xfId="0" applyFont="1" applyFill="1" applyBorder="1" applyProtection="1"/>
    <xf numFmtId="0" fontId="13" fillId="6" borderId="0" xfId="0" applyFont="1" applyFill="1" applyBorder="1" applyAlignment="1" applyProtection="1">
      <alignment horizontal="center"/>
    </xf>
    <xf numFmtId="0" fontId="11" fillId="6" borderId="9" xfId="0" applyFont="1" applyFill="1" applyBorder="1" applyProtection="1"/>
    <xf numFmtId="0" fontId="11" fillId="6" borderId="0" xfId="0" applyFont="1" applyFill="1" applyBorder="1" applyProtection="1"/>
    <xf numFmtId="0" fontId="11" fillId="6" borderId="10" xfId="0" applyFont="1" applyFill="1" applyBorder="1" applyProtection="1"/>
    <xf numFmtId="0" fontId="11" fillId="6" borderId="11" xfId="0" applyFont="1" applyFill="1" applyBorder="1" applyProtection="1"/>
    <xf numFmtId="0" fontId="11" fillId="6" borderId="12" xfId="0" applyFont="1" applyFill="1" applyBorder="1" applyProtection="1"/>
    <xf numFmtId="0" fontId="11" fillId="7" borderId="0" xfId="0" applyFont="1" applyFill="1"/>
    <xf numFmtId="0" fontId="13" fillId="7" borderId="0" xfId="0" applyFont="1" applyFill="1" applyAlignment="1">
      <alignment horizontal="center"/>
    </xf>
    <xf numFmtId="0" fontId="5" fillId="0" borderId="1" xfId="4" applyFont="1" applyBorder="1" applyAlignment="1">
      <alignment vertical="center" wrapText="1"/>
    </xf>
    <xf numFmtId="0" fontId="5" fillId="0" borderId="1" xfId="4" applyNumberFormat="1" applyFont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9" fillId="8" borderId="0" xfId="0" applyFont="1" applyFill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4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7" borderId="1" xfId="4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43" fontId="8" fillId="7" borderId="1" xfId="2" applyFont="1" applyFill="1" applyBorder="1" applyAlignment="1">
      <alignment horizontal="center" vertical="center" wrapText="1"/>
    </xf>
    <xf numFmtId="164" fontId="5" fillId="0" borderId="1" xfId="3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center" vertical="center" wrapText="1"/>
    </xf>
    <xf numFmtId="43" fontId="4" fillId="0" borderId="1" xfId="2" applyFont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64" fontId="5" fillId="0" borderId="1" xfId="3" applyFont="1" applyBorder="1" applyAlignment="1">
      <alignment horizontal="center" vertical="center" wrapText="1"/>
    </xf>
    <xf numFmtId="164" fontId="8" fillId="7" borderId="1" xfId="4" applyNumberFormat="1" applyFont="1" applyFill="1" applyBorder="1" applyAlignment="1">
      <alignment horizontal="center" vertical="center" wrapText="1"/>
    </xf>
    <xf numFmtId="43" fontId="8" fillId="7" borderId="1" xfId="0" applyNumberFormat="1" applyFont="1" applyFill="1" applyBorder="1" applyAlignment="1">
      <alignment horizontal="center" vertical="center" wrapText="1"/>
    </xf>
    <xf numFmtId="0" fontId="9" fillId="7" borderId="1" xfId="4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64" fontId="9" fillId="7" borderId="1" xfId="3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4" fontId="8" fillId="7" borderId="1" xfId="0" applyNumberFormat="1" applyFont="1" applyFill="1" applyBorder="1" applyAlignment="1">
      <alignment horizontal="center" vertical="center" wrapText="1"/>
    </xf>
    <xf numFmtId="0" fontId="5" fillId="4" borderId="1" xfId="4" applyFont="1" applyFill="1" applyBorder="1" applyAlignment="1">
      <alignment vertical="center" wrapText="1"/>
    </xf>
    <xf numFmtId="164" fontId="5" fillId="4" borderId="1" xfId="3" applyFont="1" applyFill="1" applyBorder="1" applyAlignment="1">
      <alignment horizontal="center" vertical="center" wrapText="1"/>
    </xf>
    <xf numFmtId="0" fontId="8" fillId="7" borderId="1" xfId="4" applyFont="1" applyFill="1" applyBorder="1" applyAlignment="1">
      <alignment vertical="center" wrapText="1"/>
    </xf>
    <xf numFmtId="0" fontId="8" fillId="7" borderId="1" xfId="4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43" fontId="7" fillId="0" borderId="1" xfId="2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13" xfId="0" applyFont="1" applyFill="1" applyBorder="1" applyAlignment="1">
      <alignment horizontal="justify" vertical="center" wrapText="1"/>
    </xf>
    <xf numFmtId="0" fontId="4" fillId="4" borderId="14" xfId="0" applyFont="1" applyFill="1" applyBorder="1" applyAlignment="1">
      <alignment horizontal="justify" vertical="center" wrapText="1"/>
    </xf>
    <xf numFmtId="0" fontId="4" fillId="4" borderId="15" xfId="0" applyFont="1" applyFill="1" applyBorder="1" applyAlignment="1">
      <alignment horizontal="justify" vertical="center" wrapText="1"/>
    </xf>
    <xf numFmtId="0" fontId="4" fillId="4" borderId="16" xfId="0" applyFont="1" applyFill="1" applyBorder="1" applyAlignment="1">
      <alignment horizontal="justify" vertical="center" wrapText="1"/>
    </xf>
  </cellXfs>
  <cellStyles count="6">
    <cellStyle name="Hipervínculo" xfId="1" builtinId="8"/>
    <cellStyle name="Millares" xfId="2" builtinId="3"/>
    <cellStyle name="Millares 2" xfId="3"/>
    <cellStyle name="Normal" xfId="0" builtinId="0"/>
    <cellStyle name="Normal 2" xfId="4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F-03'!A1"/><Relationship Id="rId2" Type="http://schemas.openxmlformats.org/officeDocument/2006/relationships/hyperlink" Target="#'RF-02'!A1"/><Relationship Id="rId1" Type="http://schemas.openxmlformats.org/officeDocument/2006/relationships/hyperlink" Target="#'RF-01'!A1"/><Relationship Id="rId5" Type="http://schemas.openxmlformats.org/officeDocument/2006/relationships/image" Target="../media/image1.jpeg"/><Relationship Id="rId4" Type="http://schemas.openxmlformats.org/officeDocument/2006/relationships/hyperlink" Target="#'RF-04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159675</xdr:colOff>
      <xdr:row>13</xdr:row>
      <xdr:rowOff>47625</xdr:rowOff>
    </xdr:from>
    <xdr:to>
      <xdr:col>2</xdr:col>
      <xdr:colOff>5919675</xdr:colOff>
      <xdr:row>24</xdr:row>
      <xdr:rowOff>138450</xdr:rowOff>
    </xdr:to>
    <xdr:sp macro="" textlink="">
      <xdr:nvSpPr>
        <xdr:cNvPr id="4" name="3 Rectángulo redondeado"/>
        <xdr:cNvSpPr/>
      </xdr:nvSpPr>
      <xdr:spPr>
        <a:xfrm>
          <a:off x="1864650" y="2190750"/>
          <a:ext cx="5760000" cy="1872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ES" sz="1200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2</xdr:col>
      <xdr:colOff>287818</xdr:colOff>
      <xdr:row>15</xdr:row>
      <xdr:rowOff>119602</xdr:rowOff>
    </xdr:from>
    <xdr:to>
      <xdr:col>2</xdr:col>
      <xdr:colOff>3805256</xdr:colOff>
      <xdr:row>17</xdr:row>
      <xdr:rowOff>91602</xdr:rowOff>
    </xdr:to>
    <xdr:sp macro="" textlink="">
      <xdr:nvSpPr>
        <xdr:cNvPr id="5" name="4 Rectángulo">
          <a:hlinkClick xmlns:r="http://schemas.openxmlformats.org/officeDocument/2006/relationships" r:id="rId1"/>
        </xdr:cNvPr>
        <xdr:cNvSpPr/>
      </xdr:nvSpPr>
      <xdr:spPr>
        <a:xfrm>
          <a:off x="1992793" y="2586577"/>
          <a:ext cx="3517438" cy="29585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3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EXTENSIÓN</a:t>
          </a:r>
          <a:r>
            <a:rPr lang="es-ES" sz="13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(M</a:t>
          </a:r>
          <a:r>
            <a:rPr lang="es-CO" sz="13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²</a:t>
          </a:r>
          <a:r>
            <a:rPr lang="es-ES" sz="13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) DEL CAMPUS UNIVERSITARIO</a:t>
          </a:r>
          <a:endParaRPr lang="es-ES" sz="13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287818</xdr:colOff>
      <xdr:row>17</xdr:row>
      <xdr:rowOff>140060</xdr:rowOff>
    </xdr:from>
    <xdr:to>
      <xdr:col>2</xdr:col>
      <xdr:colOff>4517181</xdr:colOff>
      <xdr:row>19</xdr:row>
      <xdr:rowOff>112060</xdr:rowOff>
    </xdr:to>
    <xdr:sp macro="" textlink="">
      <xdr:nvSpPr>
        <xdr:cNvPr id="6" name="5 Rectángulo">
          <a:hlinkClick xmlns:r="http://schemas.openxmlformats.org/officeDocument/2006/relationships" r:id="rId2"/>
        </xdr:cNvPr>
        <xdr:cNvSpPr/>
      </xdr:nvSpPr>
      <xdr:spPr>
        <a:xfrm>
          <a:off x="1992793" y="2930885"/>
          <a:ext cx="4229363" cy="29585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3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DISTRIBUCIÓN</a:t>
          </a:r>
          <a:r>
            <a:rPr lang="es-ES" sz="13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ÁREAS EN EL CAMPUS UNIVERSITARIO</a:t>
          </a:r>
          <a:endParaRPr lang="es-ES" sz="13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287818</xdr:colOff>
      <xdr:row>19</xdr:row>
      <xdr:rowOff>160518</xdr:rowOff>
    </xdr:from>
    <xdr:to>
      <xdr:col>2</xdr:col>
      <xdr:colOff>4740640</xdr:colOff>
      <xdr:row>21</xdr:row>
      <xdr:rowOff>132518</xdr:rowOff>
    </xdr:to>
    <xdr:sp macro="" textlink="">
      <xdr:nvSpPr>
        <xdr:cNvPr id="7" name="6 Rectángulo">
          <a:hlinkClick xmlns:r="http://schemas.openxmlformats.org/officeDocument/2006/relationships" r:id="rId3"/>
        </xdr:cNvPr>
        <xdr:cNvSpPr/>
      </xdr:nvSpPr>
      <xdr:spPr>
        <a:xfrm>
          <a:off x="1992793" y="3275193"/>
          <a:ext cx="4452822" cy="29585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3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ÍNDICE DE CRECIMIENTO</a:t>
          </a:r>
          <a:r>
            <a:rPr lang="es-ES" sz="13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LA PLANTA FÍSICA (2003-2012)</a:t>
          </a:r>
          <a:endParaRPr lang="es-ES" sz="13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287818</xdr:colOff>
      <xdr:row>22</xdr:row>
      <xdr:rowOff>19050</xdr:rowOff>
    </xdr:from>
    <xdr:to>
      <xdr:col>2</xdr:col>
      <xdr:colOff>4128933</xdr:colOff>
      <xdr:row>23</xdr:row>
      <xdr:rowOff>152975</xdr:rowOff>
    </xdr:to>
    <xdr:sp macro="" textlink="">
      <xdr:nvSpPr>
        <xdr:cNvPr id="8" name="7 Rectángulo">
          <a:hlinkClick xmlns:r="http://schemas.openxmlformats.org/officeDocument/2006/relationships" r:id="rId4"/>
        </xdr:cNvPr>
        <xdr:cNvSpPr/>
      </xdr:nvSpPr>
      <xdr:spPr>
        <a:xfrm>
          <a:off x="1992793" y="3619500"/>
          <a:ext cx="3841115" cy="29585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3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INDICADORES</a:t>
          </a:r>
          <a:r>
            <a:rPr lang="es-ES" sz="13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RESUMEN SOBRE RECURSOS FÍSICOS</a:t>
          </a:r>
          <a:endParaRPr lang="es-ES" sz="13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881062</xdr:colOff>
      <xdr:row>12</xdr:row>
      <xdr:rowOff>28575</xdr:rowOff>
    </xdr:from>
    <xdr:to>
      <xdr:col>2</xdr:col>
      <xdr:colOff>5201062</xdr:colOff>
      <xdr:row>13</xdr:row>
      <xdr:rowOff>154650</xdr:rowOff>
    </xdr:to>
    <xdr:sp macro="" textlink="">
      <xdr:nvSpPr>
        <xdr:cNvPr id="9" name="8 Rectángulo redondeado"/>
        <xdr:cNvSpPr/>
      </xdr:nvSpPr>
      <xdr:spPr>
        <a:xfrm>
          <a:off x="2586037" y="2009775"/>
          <a:ext cx="4320000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FÍSICOS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4124213</xdr:colOff>
      <xdr:row>6</xdr:row>
      <xdr:rowOff>73496</xdr:rowOff>
    </xdr:from>
    <xdr:to>
      <xdr:col>3</xdr:col>
      <xdr:colOff>1644251</xdr:colOff>
      <xdr:row>8</xdr:row>
      <xdr:rowOff>155078</xdr:rowOff>
    </xdr:to>
    <xdr:sp macro="" textlink="">
      <xdr:nvSpPr>
        <xdr:cNvPr id="14" name="13 Rectángulo"/>
        <xdr:cNvSpPr/>
      </xdr:nvSpPr>
      <xdr:spPr>
        <a:xfrm>
          <a:off x="5829188" y="1064096"/>
          <a:ext cx="3568413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CAPÍTULO</a:t>
          </a:r>
          <a:r>
            <a:rPr lang="es-ES" sz="2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9. RECURSOS FÍSICOS</a:t>
          </a:r>
          <a:endParaRPr lang="es-E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 editAs="absolute">
    <xdr:from>
      <xdr:col>2</xdr:col>
      <xdr:colOff>3094857</xdr:colOff>
      <xdr:row>0</xdr:row>
      <xdr:rowOff>152400</xdr:rowOff>
    </xdr:from>
    <xdr:to>
      <xdr:col>3</xdr:col>
      <xdr:colOff>1634726</xdr:colOff>
      <xdr:row>3</xdr:row>
      <xdr:rowOff>161899</xdr:rowOff>
    </xdr:to>
    <xdr:sp macro="" textlink="">
      <xdr:nvSpPr>
        <xdr:cNvPr id="15" name="14 Rectángulo"/>
        <xdr:cNvSpPr/>
      </xdr:nvSpPr>
      <xdr:spPr>
        <a:xfrm>
          <a:off x="4799832" y="152400"/>
          <a:ext cx="4588244" cy="51432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3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BOLETÍN ESTADÍSTICO 2012</a:t>
          </a:r>
        </a:p>
      </xdr:txBody>
    </xdr:sp>
    <xdr:clientData/>
  </xdr:twoCellAnchor>
  <xdr:twoCellAnchor editAs="absolute">
    <xdr:from>
      <xdr:col>1</xdr:col>
      <xdr:colOff>19050</xdr:colOff>
      <xdr:row>1</xdr:row>
      <xdr:rowOff>19055</xdr:rowOff>
    </xdr:from>
    <xdr:to>
      <xdr:col>2</xdr:col>
      <xdr:colOff>1929060</xdr:colOff>
      <xdr:row>8</xdr:row>
      <xdr:rowOff>152031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5"/>
          <a:ext cx="3557835" cy="127597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264825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264825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264825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6</xdr:row>
      <xdr:rowOff>223573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Cartoné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showGridLines="0" tabSelected="1" zoomScaleNormal="100" zoomScaleSheetLayoutView="100" workbookViewId="0"/>
  </sheetViews>
  <sheetFormatPr baseColWidth="10" defaultColWidth="0" defaultRowHeight="12.75" zeroHeight="1" x14ac:dyDescent="0.25"/>
  <cols>
    <col min="1" max="1" width="0.85546875" style="13" customWidth="1"/>
    <col min="2" max="2" width="24.7109375" style="13" customWidth="1"/>
    <col min="3" max="3" width="90.7109375" style="13" customWidth="1"/>
    <col min="4" max="4" width="24.7109375" style="13" customWidth="1"/>
    <col min="5" max="5" width="0.85546875" style="13" customWidth="1"/>
    <col min="6" max="16384" width="11.42578125" style="13" hidden="1"/>
  </cols>
  <sheetData>
    <row r="1" spans="1:5" s="16" customFormat="1" ht="13.5" thickBot="1" x14ac:dyDescent="0.3">
      <c r="B1" s="17"/>
      <c r="C1" s="18"/>
      <c r="D1" s="18"/>
      <c r="E1" s="18"/>
    </row>
    <row r="2" spans="1:5" s="16" customFormat="1" ht="13.5" thickTop="1" x14ac:dyDescent="0.2">
      <c r="B2" s="19"/>
      <c r="C2" s="20"/>
      <c r="D2" s="21"/>
      <c r="E2" s="18"/>
    </row>
    <row r="3" spans="1:5" s="16" customFormat="1" x14ac:dyDescent="0.2">
      <c r="B3" s="22"/>
      <c r="C3" s="23"/>
      <c r="D3" s="24"/>
      <c r="E3" s="18"/>
    </row>
    <row r="4" spans="1:5" s="16" customFormat="1" x14ac:dyDescent="0.2">
      <c r="B4" s="22"/>
      <c r="C4" s="25"/>
      <c r="D4" s="24"/>
      <c r="E4" s="18"/>
    </row>
    <row r="5" spans="1:5" s="16" customFormat="1" x14ac:dyDescent="0.2">
      <c r="B5" s="22"/>
      <c r="C5" s="23"/>
      <c r="D5" s="24"/>
      <c r="E5" s="18"/>
    </row>
    <row r="6" spans="1:5" s="16" customFormat="1" x14ac:dyDescent="0.2">
      <c r="B6" s="22"/>
      <c r="C6" s="23"/>
      <c r="D6" s="24"/>
      <c r="E6" s="18"/>
    </row>
    <row r="7" spans="1:5" s="16" customFormat="1" x14ac:dyDescent="0.2">
      <c r="B7" s="22"/>
      <c r="C7" s="23"/>
      <c r="D7" s="24"/>
      <c r="E7" s="18"/>
    </row>
    <row r="8" spans="1:5" s="16" customFormat="1" x14ac:dyDescent="0.2">
      <c r="B8" s="22"/>
      <c r="C8" s="23"/>
      <c r="D8" s="24"/>
      <c r="E8" s="18"/>
    </row>
    <row r="9" spans="1:5" s="16" customFormat="1" ht="13.5" thickBot="1" x14ac:dyDescent="0.25">
      <c r="B9" s="26"/>
      <c r="C9" s="27"/>
      <c r="D9" s="28"/>
      <c r="E9" s="18"/>
    </row>
    <row r="10" spans="1:5" s="16" customFormat="1" ht="13.5" thickTop="1" x14ac:dyDescent="0.25">
      <c r="B10" s="18"/>
      <c r="C10" s="18"/>
      <c r="D10" s="18"/>
      <c r="E10" s="18"/>
    </row>
    <row r="11" spans="1:5" s="16" customFormat="1" x14ac:dyDescent="0.25">
      <c r="B11" s="18"/>
      <c r="C11" s="17"/>
      <c r="D11" s="18"/>
      <c r="E11" s="18"/>
    </row>
    <row r="12" spans="1:5" s="29" customFormat="1" x14ac:dyDescent="0.2">
      <c r="B12" s="30"/>
    </row>
    <row r="13" spans="1:5" x14ac:dyDescent="0.25">
      <c r="A13" s="14"/>
    </row>
    <row r="14" spans="1:5" x14ac:dyDescent="0.25">
      <c r="A14" s="14"/>
      <c r="B14" s="15"/>
    </row>
    <row r="15" spans="1:5" x14ac:dyDescent="0.25">
      <c r="A15" s="14"/>
    </row>
    <row r="16" spans="1:5" x14ac:dyDescent="0.25">
      <c r="A16" s="14"/>
      <c r="B16" s="15"/>
    </row>
    <row r="17" spans="1:2" x14ac:dyDescent="0.25">
      <c r="A17" s="14"/>
    </row>
    <row r="18" spans="1:2" x14ac:dyDescent="0.25">
      <c r="A18" s="14"/>
      <c r="B18" s="15"/>
    </row>
    <row r="19" spans="1:2" x14ac:dyDescent="0.25">
      <c r="A19" s="14"/>
    </row>
    <row r="20" spans="1:2" x14ac:dyDescent="0.25">
      <c r="A20" s="14"/>
    </row>
    <row r="21" spans="1:2" x14ac:dyDescent="0.25"/>
    <row r="22" spans="1:2" x14ac:dyDescent="0.25">
      <c r="B22" s="15"/>
    </row>
    <row r="23" spans="1:2" x14ac:dyDescent="0.25"/>
    <row r="24" spans="1:2" x14ac:dyDescent="0.25">
      <c r="B24" s="15"/>
    </row>
    <row r="25" spans="1:2" x14ac:dyDescent="0.25"/>
    <row r="26" spans="1:2" x14ac:dyDescent="0.25">
      <c r="B26" s="15"/>
    </row>
    <row r="27" spans="1:2" x14ac:dyDescent="0.25"/>
    <row r="28" spans="1:2" x14ac:dyDescent="0.25">
      <c r="B28" s="15"/>
    </row>
    <row r="29" spans="1:2" x14ac:dyDescent="0.25"/>
    <row r="30" spans="1:2" x14ac:dyDescent="0.25">
      <c r="B30" s="15"/>
    </row>
    <row r="31" spans="1:2" x14ac:dyDescent="0.25"/>
    <row r="32" spans="1:2" x14ac:dyDescent="0.25">
      <c r="B32" s="15"/>
    </row>
    <row r="33" spans="2:2" x14ac:dyDescent="0.25"/>
    <row r="34" spans="2:2" x14ac:dyDescent="0.25">
      <c r="B34" s="15"/>
    </row>
    <row r="35" spans="2:2" x14ac:dyDescent="0.25"/>
    <row r="36" spans="2:2" hidden="1" x14ac:dyDescent="0.25"/>
    <row r="37" spans="2:2" hidden="1" x14ac:dyDescent="0.25"/>
    <row r="38" spans="2:2" hidden="1" x14ac:dyDescent="0.25"/>
    <row r="39" spans="2:2" hidden="1" x14ac:dyDescent="0.25"/>
    <row r="40" spans="2:2" hidden="1" x14ac:dyDescent="0.25"/>
    <row r="41" spans="2:2" hidden="1" x14ac:dyDescent="0.25"/>
    <row r="42" spans="2:2" hidden="1" x14ac:dyDescent="0.25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13" customWidth="1"/>
    <col min="2" max="2" width="15.7109375" style="1" customWidth="1"/>
    <col min="3" max="3" width="48.7109375" style="1" customWidth="1"/>
    <col min="4" max="4" width="12.7109375" style="1" customWidth="1"/>
    <col min="5" max="5" width="14.7109375" style="1" customWidth="1"/>
    <col min="6" max="6" width="16.7109375" style="1" customWidth="1"/>
    <col min="7" max="7" width="14.7109375" style="1" customWidth="1"/>
    <col min="8" max="8" width="15.7109375" style="1" customWidth="1"/>
    <col min="9" max="16384" width="11.42578125" style="1" hidden="1"/>
  </cols>
  <sheetData>
    <row r="1" spans="1:8" s="38" customFormat="1" ht="26.25" x14ac:dyDescent="0.25">
      <c r="A1" s="37"/>
      <c r="B1" s="73" t="s">
        <v>78</v>
      </c>
      <c r="C1" s="73"/>
      <c r="D1" s="73"/>
      <c r="E1" s="73"/>
      <c r="F1" s="73"/>
      <c r="G1" s="73"/>
      <c r="H1" s="73"/>
    </row>
    <row r="2" spans="1:8" x14ac:dyDescent="0.25"/>
    <row r="3" spans="1:8" x14ac:dyDescent="0.25"/>
    <row r="4" spans="1:8" ht="25.5" x14ac:dyDescent="0.25">
      <c r="C4" s="42" t="s">
        <v>107</v>
      </c>
      <c r="D4" s="42" t="s">
        <v>104</v>
      </c>
      <c r="E4" s="43" t="s">
        <v>111</v>
      </c>
      <c r="F4" s="44" t="s">
        <v>105</v>
      </c>
      <c r="G4" s="43" t="s">
        <v>106</v>
      </c>
    </row>
    <row r="5" spans="1:8" x14ac:dyDescent="0.25">
      <c r="C5" s="31" t="s">
        <v>1</v>
      </c>
      <c r="D5" s="45">
        <v>510.08</v>
      </c>
      <c r="E5" s="46">
        <v>258.86</v>
      </c>
      <c r="F5" s="77">
        <f>SUM(D58/E58)</f>
        <v>2.2677193787409382</v>
      </c>
      <c r="G5" s="63">
        <f>SUM(D5:D30)</f>
        <v>64742.450000000004</v>
      </c>
    </row>
    <row r="6" spans="1:8" x14ac:dyDescent="0.25">
      <c r="C6" s="31" t="s">
        <v>2</v>
      </c>
      <c r="D6" s="45">
        <v>3417.33</v>
      </c>
      <c r="E6" s="45">
        <v>1735.5</v>
      </c>
      <c r="F6" s="77"/>
      <c r="G6" s="63"/>
    </row>
    <row r="7" spans="1:8" x14ac:dyDescent="0.25">
      <c r="C7" s="31" t="s">
        <v>3</v>
      </c>
      <c r="D7" s="45">
        <v>4942.83</v>
      </c>
      <c r="E7" s="45">
        <v>1654.38</v>
      </c>
      <c r="F7" s="77"/>
      <c r="G7" s="63"/>
    </row>
    <row r="8" spans="1:8" x14ac:dyDescent="0.25">
      <c r="C8" s="31" t="s">
        <v>4</v>
      </c>
      <c r="D8" s="45">
        <v>3136.53</v>
      </c>
      <c r="E8" s="45">
        <v>1466.4</v>
      </c>
      <c r="F8" s="77"/>
      <c r="G8" s="63"/>
    </row>
    <row r="9" spans="1:8" x14ac:dyDescent="0.25">
      <c r="C9" s="31" t="s">
        <v>5</v>
      </c>
      <c r="D9" s="45">
        <v>2694.01</v>
      </c>
      <c r="E9" s="45">
        <v>733.24</v>
      </c>
      <c r="F9" s="77"/>
      <c r="G9" s="63"/>
    </row>
    <row r="10" spans="1:8" x14ac:dyDescent="0.25">
      <c r="C10" s="31" t="s">
        <v>6</v>
      </c>
      <c r="D10" s="45">
        <v>2004.99</v>
      </c>
      <c r="E10" s="46">
        <v>798.49</v>
      </c>
      <c r="F10" s="77"/>
      <c r="G10" s="63"/>
    </row>
    <row r="11" spans="1:8" x14ac:dyDescent="0.25">
      <c r="C11" s="31" t="s">
        <v>7</v>
      </c>
      <c r="D11" s="45">
        <v>2233.38</v>
      </c>
      <c r="E11" s="45">
        <v>1700.3</v>
      </c>
      <c r="F11" s="77"/>
      <c r="G11" s="63"/>
    </row>
    <row r="12" spans="1:8" x14ac:dyDescent="0.25">
      <c r="C12" s="31" t="s">
        <v>8</v>
      </c>
      <c r="D12" s="45">
        <v>2278.61</v>
      </c>
      <c r="E12" s="46">
        <v>1913.53</v>
      </c>
      <c r="F12" s="77"/>
      <c r="G12" s="63"/>
    </row>
    <row r="13" spans="1:8" x14ac:dyDescent="0.25">
      <c r="C13" s="31" t="s">
        <v>9</v>
      </c>
      <c r="D13" s="45">
        <v>605.49</v>
      </c>
      <c r="E13" s="46">
        <v>551.65599999999995</v>
      </c>
      <c r="F13" s="77"/>
      <c r="G13" s="63"/>
    </row>
    <row r="14" spans="1:8" x14ac:dyDescent="0.25">
      <c r="C14" s="31" t="s">
        <v>10</v>
      </c>
      <c r="D14" s="45">
        <v>878.66</v>
      </c>
      <c r="E14" s="46">
        <v>457.64499999999998</v>
      </c>
      <c r="F14" s="77"/>
      <c r="G14" s="63"/>
    </row>
    <row r="15" spans="1:8" x14ac:dyDescent="0.25">
      <c r="C15" s="31" t="s">
        <v>11</v>
      </c>
      <c r="D15" s="45">
        <v>1130.53</v>
      </c>
      <c r="E15" s="46">
        <v>428.7</v>
      </c>
      <c r="F15" s="77"/>
      <c r="G15" s="63"/>
    </row>
    <row r="16" spans="1:8" x14ac:dyDescent="0.25">
      <c r="C16" s="31" t="s">
        <v>12</v>
      </c>
      <c r="D16" s="45">
        <v>128.12</v>
      </c>
      <c r="E16" s="46">
        <v>128.12299999999999</v>
      </c>
      <c r="F16" s="77"/>
      <c r="G16" s="63"/>
    </row>
    <row r="17" spans="3:7" x14ac:dyDescent="0.25">
      <c r="C17" s="32" t="s">
        <v>13</v>
      </c>
      <c r="D17" s="47">
        <v>3736.02</v>
      </c>
      <c r="E17" s="45">
        <v>2331.7800000000002</v>
      </c>
      <c r="F17" s="77"/>
      <c r="G17" s="63"/>
    </row>
    <row r="18" spans="3:7" x14ac:dyDescent="0.25">
      <c r="C18" s="31" t="s">
        <v>14</v>
      </c>
      <c r="D18" s="45">
        <v>5185.08</v>
      </c>
      <c r="E18" s="45">
        <v>1793.26</v>
      </c>
      <c r="F18" s="77"/>
      <c r="G18" s="63"/>
    </row>
    <row r="19" spans="3:7" x14ac:dyDescent="0.25">
      <c r="C19" s="31" t="s">
        <v>15</v>
      </c>
      <c r="D19" s="45">
        <v>4429.08</v>
      </c>
      <c r="E19" s="46">
        <v>2184.3200000000002</v>
      </c>
      <c r="F19" s="77"/>
      <c r="G19" s="63"/>
    </row>
    <row r="20" spans="3:7" x14ac:dyDescent="0.25">
      <c r="C20" s="31" t="s">
        <v>16</v>
      </c>
      <c r="D20" s="45">
        <v>9982.7900000000009</v>
      </c>
      <c r="E20" s="46">
        <v>3343.94</v>
      </c>
      <c r="F20" s="77"/>
      <c r="G20" s="63"/>
    </row>
    <row r="21" spans="3:7" x14ac:dyDescent="0.25">
      <c r="C21" s="31" t="s">
        <v>17</v>
      </c>
      <c r="D21" s="45">
        <v>352.8</v>
      </c>
      <c r="E21" s="45">
        <v>352.8</v>
      </c>
      <c r="F21" s="77"/>
      <c r="G21" s="63"/>
    </row>
    <row r="22" spans="3:7" x14ac:dyDescent="0.25">
      <c r="C22" s="31" t="s">
        <v>18</v>
      </c>
      <c r="D22" s="45">
        <v>429.9</v>
      </c>
      <c r="E22" s="45">
        <v>230.48</v>
      </c>
      <c r="F22" s="77"/>
      <c r="G22" s="63"/>
    </row>
    <row r="23" spans="3:7" x14ac:dyDescent="0.25">
      <c r="C23" s="31" t="s">
        <v>19</v>
      </c>
      <c r="D23" s="45">
        <v>492.06</v>
      </c>
      <c r="E23" s="45">
        <v>492.06</v>
      </c>
      <c r="F23" s="77"/>
      <c r="G23" s="63"/>
    </row>
    <row r="24" spans="3:7" x14ac:dyDescent="0.25">
      <c r="C24" s="31" t="s">
        <v>20</v>
      </c>
      <c r="D24" s="45">
        <v>3328.04</v>
      </c>
      <c r="E24" s="45">
        <v>2400.1</v>
      </c>
      <c r="F24" s="77"/>
      <c r="G24" s="63"/>
    </row>
    <row r="25" spans="3:7" x14ac:dyDescent="0.25">
      <c r="C25" s="31" t="s">
        <v>21</v>
      </c>
      <c r="D25" s="45">
        <v>5676.85</v>
      </c>
      <c r="E25" s="45">
        <v>1261.45</v>
      </c>
      <c r="F25" s="77"/>
      <c r="G25" s="63"/>
    </row>
    <row r="26" spans="3:7" x14ac:dyDescent="0.25">
      <c r="C26" s="31" t="s">
        <v>114</v>
      </c>
      <c r="D26" s="45">
        <v>1607.02</v>
      </c>
      <c r="E26" s="45">
        <v>405.04</v>
      </c>
      <c r="F26" s="77"/>
      <c r="G26" s="63"/>
    </row>
    <row r="27" spans="3:7" x14ac:dyDescent="0.25">
      <c r="C27" s="39" t="s">
        <v>82</v>
      </c>
      <c r="D27" s="48">
        <v>2951.4700000000003</v>
      </c>
      <c r="E27" s="48">
        <v>1185.1100000000001</v>
      </c>
      <c r="F27" s="77"/>
      <c r="G27" s="63"/>
    </row>
    <row r="28" spans="3:7" x14ac:dyDescent="0.25">
      <c r="C28" s="31" t="s">
        <v>115</v>
      </c>
      <c r="D28" s="45">
        <v>300</v>
      </c>
      <c r="E28" s="45">
        <v>300</v>
      </c>
      <c r="F28" s="77"/>
      <c r="G28" s="63"/>
    </row>
    <row r="29" spans="3:7" x14ac:dyDescent="0.25">
      <c r="C29" s="59" t="s">
        <v>83</v>
      </c>
      <c r="D29" s="60">
        <v>2000</v>
      </c>
      <c r="E29" s="60">
        <v>400</v>
      </c>
      <c r="F29" s="77"/>
      <c r="G29" s="63"/>
    </row>
    <row r="30" spans="3:7" x14ac:dyDescent="0.25">
      <c r="C30" s="31" t="s">
        <v>73</v>
      </c>
      <c r="D30" s="45">
        <v>310.77999999999997</v>
      </c>
      <c r="E30" s="45">
        <v>199.42</v>
      </c>
      <c r="F30" s="77"/>
      <c r="G30" s="63"/>
    </row>
    <row r="31" spans="3:7" x14ac:dyDescent="0.25">
      <c r="C31" s="61" t="s">
        <v>22</v>
      </c>
      <c r="D31" s="54"/>
      <c r="E31" s="55"/>
      <c r="F31" s="77"/>
      <c r="G31" s="78">
        <f>SUM(D32:D50)</f>
        <v>1377.26</v>
      </c>
    </row>
    <row r="32" spans="3:7" x14ac:dyDescent="0.25">
      <c r="C32" s="31" t="s">
        <v>74</v>
      </c>
      <c r="D32" s="46">
        <v>35</v>
      </c>
      <c r="E32" s="49">
        <v>35</v>
      </c>
      <c r="F32" s="77"/>
      <c r="G32" s="78"/>
    </row>
    <row r="33" spans="3:7" x14ac:dyDescent="0.25">
      <c r="C33" s="31" t="s">
        <v>75</v>
      </c>
      <c r="D33" s="46">
        <v>35</v>
      </c>
      <c r="E33" s="49">
        <v>35</v>
      </c>
      <c r="F33" s="77"/>
      <c r="G33" s="78"/>
    </row>
    <row r="34" spans="3:7" x14ac:dyDescent="0.25">
      <c r="C34" s="31" t="s">
        <v>23</v>
      </c>
      <c r="D34" s="45">
        <v>85.15</v>
      </c>
      <c r="E34" s="46">
        <v>85.15</v>
      </c>
      <c r="F34" s="77"/>
      <c r="G34" s="78"/>
    </row>
    <row r="35" spans="3:7" x14ac:dyDescent="0.25">
      <c r="C35" s="31" t="s">
        <v>24</v>
      </c>
      <c r="D35" s="45">
        <v>117.96</v>
      </c>
      <c r="E35" s="46">
        <v>117.96</v>
      </c>
      <c r="F35" s="77"/>
      <c r="G35" s="78"/>
    </row>
    <row r="36" spans="3:7" x14ac:dyDescent="0.25">
      <c r="C36" s="31" t="s">
        <v>25</v>
      </c>
      <c r="D36" s="45">
        <v>144.16999999999999</v>
      </c>
      <c r="E36" s="46">
        <v>144.16999999999999</v>
      </c>
      <c r="F36" s="77"/>
      <c r="G36" s="78"/>
    </row>
    <row r="37" spans="3:7" x14ac:dyDescent="0.25">
      <c r="C37" s="31" t="s">
        <v>26</v>
      </c>
      <c r="D37" s="45">
        <v>53.82</v>
      </c>
      <c r="E37" s="46">
        <v>53.82</v>
      </c>
      <c r="F37" s="77"/>
      <c r="G37" s="78"/>
    </row>
    <row r="38" spans="3:7" x14ac:dyDescent="0.25">
      <c r="C38" s="31" t="s">
        <v>27</v>
      </c>
      <c r="D38" s="45">
        <v>60</v>
      </c>
      <c r="E38" s="46">
        <v>60</v>
      </c>
      <c r="F38" s="77"/>
      <c r="G38" s="78"/>
    </row>
    <row r="39" spans="3:7" x14ac:dyDescent="0.25">
      <c r="C39" s="31" t="s">
        <v>28</v>
      </c>
      <c r="D39" s="45">
        <v>356.42</v>
      </c>
      <c r="E39" s="46">
        <v>356.46</v>
      </c>
      <c r="F39" s="77"/>
      <c r="G39" s="78"/>
    </row>
    <row r="40" spans="3:7" x14ac:dyDescent="0.25">
      <c r="C40" s="31" t="s">
        <v>29</v>
      </c>
      <c r="D40" s="45">
        <v>50</v>
      </c>
      <c r="E40" s="46">
        <v>50</v>
      </c>
      <c r="F40" s="77"/>
      <c r="G40" s="78"/>
    </row>
    <row r="41" spans="3:7" x14ac:dyDescent="0.25">
      <c r="C41" s="31" t="s">
        <v>30</v>
      </c>
      <c r="D41" s="45">
        <v>207.5</v>
      </c>
      <c r="E41" s="50"/>
      <c r="F41" s="77"/>
      <c r="G41" s="78"/>
    </row>
    <row r="42" spans="3:7" x14ac:dyDescent="0.25">
      <c r="C42" s="31" t="s">
        <v>31</v>
      </c>
      <c r="D42" s="45">
        <v>40.98</v>
      </c>
      <c r="E42" s="46">
        <v>6</v>
      </c>
      <c r="F42" s="77"/>
      <c r="G42" s="78"/>
    </row>
    <row r="43" spans="3:7" x14ac:dyDescent="0.25">
      <c r="C43" s="31" t="s">
        <v>32</v>
      </c>
      <c r="D43" s="45">
        <v>3.24</v>
      </c>
      <c r="E43" s="46">
        <v>3.24</v>
      </c>
      <c r="F43" s="77"/>
      <c r="G43" s="78"/>
    </row>
    <row r="44" spans="3:7" x14ac:dyDescent="0.25">
      <c r="C44" s="31" t="s">
        <v>33</v>
      </c>
      <c r="D44" s="45">
        <v>3.24</v>
      </c>
      <c r="E44" s="46">
        <v>3.24</v>
      </c>
      <c r="F44" s="77"/>
      <c r="G44" s="78"/>
    </row>
    <row r="45" spans="3:7" x14ac:dyDescent="0.25">
      <c r="C45" s="31" t="s">
        <v>34</v>
      </c>
      <c r="D45" s="45">
        <v>3.24</v>
      </c>
      <c r="E45" s="46">
        <v>3.24</v>
      </c>
      <c r="F45" s="77"/>
      <c r="G45" s="78"/>
    </row>
    <row r="46" spans="3:7" x14ac:dyDescent="0.25">
      <c r="C46" s="31" t="s">
        <v>35</v>
      </c>
      <c r="D46" s="45">
        <v>3.24</v>
      </c>
      <c r="E46" s="46">
        <v>3.24</v>
      </c>
      <c r="F46" s="77"/>
      <c r="G46" s="78"/>
    </row>
    <row r="47" spans="3:7" x14ac:dyDescent="0.25">
      <c r="C47" s="31" t="s">
        <v>36</v>
      </c>
      <c r="D47" s="45">
        <v>17.78</v>
      </c>
      <c r="E47" s="46">
        <v>17.78</v>
      </c>
      <c r="F47" s="77"/>
      <c r="G47" s="78"/>
    </row>
    <row r="48" spans="3:7" x14ac:dyDescent="0.25">
      <c r="C48" s="33" t="s">
        <v>37</v>
      </c>
      <c r="D48" s="45">
        <v>4</v>
      </c>
      <c r="E48" s="46">
        <v>4</v>
      </c>
      <c r="F48" s="77"/>
      <c r="G48" s="78"/>
    </row>
    <row r="49" spans="3:7" x14ac:dyDescent="0.25">
      <c r="C49" s="31" t="s">
        <v>38</v>
      </c>
      <c r="D49" s="45">
        <v>91</v>
      </c>
      <c r="E49" s="46">
        <v>91</v>
      </c>
      <c r="F49" s="77"/>
      <c r="G49" s="78"/>
    </row>
    <row r="50" spans="3:7" x14ac:dyDescent="0.25">
      <c r="C50" s="31" t="s">
        <v>39</v>
      </c>
      <c r="D50" s="45">
        <v>65.52</v>
      </c>
      <c r="E50" s="46">
        <v>65.52</v>
      </c>
      <c r="F50" s="77"/>
      <c r="G50" s="78"/>
    </row>
    <row r="51" spans="3:7" x14ac:dyDescent="0.25">
      <c r="C51" s="40" t="s">
        <v>40</v>
      </c>
      <c r="D51" s="45"/>
      <c r="E51" s="46"/>
      <c r="F51" s="77"/>
      <c r="G51" s="63">
        <f>SUM(D52:D54)</f>
        <v>923.09999999999991</v>
      </c>
    </row>
    <row r="52" spans="3:7" x14ac:dyDescent="0.25">
      <c r="C52" s="31" t="s">
        <v>41</v>
      </c>
      <c r="D52" s="45">
        <v>248</v>
      </c>
      <c r="E52" s="46">
        <v>248</v>
      </c>
      <c r="F52" s="77"/>
      <c r="G52" s="63"/>
    </row>
    <row r="53" spans="3:7" x14ac:dyDescent="0.25">
      <c r="C53" s="31" t="s">
        <v>42</v>
      </c>
      <c r="D53" s="45">
        <v>9.07</v>
      </c>
      <c r="E53" s="46">
        <v>9.07</v>
      </c>
      <c r="F53" s="77"/>
      <c r="G53" s="63"/>
    </row>
    <row r="54" spans="3:7" x14ac:dyDescent="0.25">
      <c r="C54" s="31" t="s">
        <v>43</v>
      </c>
      <c r="D54" s="45">
        <v>666.03</v>
      </c>
      <c r="E54" s="46">
        <v>580</v>
      </c>
      <c r="F54" s="77"/>
      <c r="G54" s="63"/>
    </row>
    <row r="55" spans="3:7" x14ac:dyDescent="0.25">
      <c r="C55" s="40" t="s">
        <v>84</v>
      </c>
      <c r="D55" s="45"/>
      <c r="E55" s="46"/>
      <c r="F55" s="77"/>
      <c r="G55" s="78">
        <f>SUM(D56:D57)</f>
        <v>2527.36</v>
      </c>
    </row>
    <row r="56" spans="3:7" x14ac:dyDescent="0.25">
      <c r="C56" s="31" t="s">
        <v>85</v>
      </c>
      <c r="D56" s="46">
        <v>1600</v>
      </c>
      <c r="E56" s="46"/>
      <c r="F56" s="77"/>
      <c r="G56" s="78"/>
    </row>
    <row r="57" spans="3:7" x14ac:dyDescent="0.25">
      <c r="C57" s="40" t="s">
        <v>116</v>
      </c>
      <c r="D57" s="51">
        <v>927.36</v>
      </c>
      <c r="E57" s="51">
        <v>724.68</v>
      </c>
      <c r="F57" s="77"/>
      <c r="G57" s="78"/>
    </row>
    <row r="58" spans="3:7" x14ac:dyDescent="0.25">
      <c r="C58" s="42" t="s">
        <v>44</v>
      </c>
      <c r="D58" s="52">
        <f>SUM(D5:D57)</f>
        <v>69570.170000000027</v>
      </c>
      <c r="E58" s="53">
        <f>SUM(E5:E54)</f>
        <v>30678.474000000002</v>
      </c>
      <c r="F58" s="77"/>
      <c r="G58" s="5"/>
    </row>
    <row r="59" spans="3:7" x14ac:dyDescent="0.25">
      <c r="C59" s="74"/>
      <c r="D59" s="75"/>
      <c r="E59" s="75"/>
      <c r="F59" s="75"/>
      <c r="G59" s="76"/>
    </row>
    <row r="60" spans="3:7" ht="25.5" customHeight="1" x14ac:dyDescent="0.25">
      <c r="C60" s="62" t="s">
        <v>86</v>
      </c>
      <c r="D60" s="56"/>
      <c r="E60" s="56"/>
      <c r="F60" s="70" t="s">
        <v>108</v>
      </c>
      <c r="G60" s="72"/>
    </row>
    <row r="61" spans="3:7" x14ac:dyDescent="0.25">
      <c r="C61" s="31" t="s">
        <v>87</v>
      </c>
      <c r="D61" s="51"/>
      <c r="E61" s="51">
        <v>13137.6</v>
      </c>
      <c r="F61" s="79">
        <f>SUM(E61:E76)</f>
        <v>474535.53</v>
      </c>
      <c r="G61" s="63">
        <f>SUM(E61:E65)</f>
        <v>29509.7</v>
      </c>
    </row>
    <row r="62" spans="3:7" x14ac:dyDescent="0.25">
      <c r="C62" s="31" t="s">
        <v>88</v>
      </c>
      <c r="D62" s="51"/>
      <c r="E62" s="51">
        <v>1346.9</v>
      </c>
      <c r="F62" s="79"/>
      <c r="G62" s="63"/>
    </row>
    <row r="63" spans="3:7" x14ac:dyDescent="0.25">
      <c r="C63" s="31" t="s">
        <v>89</v>
      </c>
      <c r="D63" s="51"/>
      <c r="E63" s="51">
        <v>202.6</v>
      </c>
      <c r="F63" s="79"/>
      <c r="G63" s="63"/>
    </row>
    <row r="64" spans="3:7" x14ac:dyDescent="0.25">
      <c r="C64" s="31" t="s">
        <v>90</v>
      </c>
      <c r="D64" s="51"/>
      <c r="E64" s="51">
        <v>862.7</v>
      </c>
      <c r="F64" s="79"/>
      <c r="G64" s="63"/>
    </row>
    <row r="65" spans="3:7" x14ac:dyDescent="0.25">
      <c r="C65" s="31" t="s">
        <v>91</v>
      </c>
      <c r="D65" s="51"/>
      <c r="E65" s="51">
        <v>13959.9</v>
      </c>
      <c r="F65" s="79"/>
      <c r="G65" s="63"/>
    </row>
    <row r="66" spans="3:7" x14ac:dyDescent="0.25">
      <c r="C66" s="61" t="s">
        <v>92</v>
      </c>
      <c r="D66" s="56"/>
      <c r="E66" s="56"/>
      <c r="F66" s="79"/>
      <c r="G66" s="63">
        <f>SUM(E67)</f>
        <v>122844.7</v>
      </c>
    </row>
    <row r="67" spans="3:7" x14ac:dyDescent="0.25">
      <c r="C67" s="31" t="s">
        <v>93</v>
      </c>
      <c r="D67" s="51"/>
      <c r="E67" s="51">
        <v>122844.7</v>
      </c>
      <c r="F67" s="79"/>
      <c r="G67" s="63"/>
    </row>
    <row r="68" spans="3:7" x14ac:dyDescent="0.25">
      <c r="C68" s="31" t="s">
        <v>94</v>
      </c>
      <c r="D68" s="51"/>
      <c r="E68" s="51">
        <f>17494.01-35</f>
        <v>17459.009999999998</v>
      </c>
      <c r="F68" s="79"/>
      <c r="G68" s="63">
        <f>SUM(E68:E71)</f>
        <v>221835.13</v>
      </c>
    </row>
    <row r="69" spans="3:7" x14ac:dyDescent="0.25">
      <c r="C69" s="31" t="s">
        <v>95</v>
      </c>
      <c r="D69" s="51"/>
      <c r="E69" s="51">
        <v>44847.35</v>
      </c>
      <c r="F69" s="79"/>
      <c r="G69" s="63"/>
    </row>
    <row r="70" spans="3:7" x14ac:dyDescent="0.25">
      <c r="C70" s="31" t="s">
        <v>96</v>
      </c>
      <c r="D70" s="51"/>
      <c r="E70" s="51">
        <v>37188</v>
      </c>
      <c r="F70" s="79"/>
      <c r="G70" s="63"/>
    </row>
    <row r="71" spans="3:7" x14ac:dyDescent="0.25">
      <c r="C71" s="31" t="s">
        <v>97</v>
      </c>
      <c r="D71" s="51"/>
      <c r="E71" s="51">
        <v>122340.76999999999</v>
      </c>
      <c r="F71" s="79"/>
      <c r="G71" s="63"/>
    </row>
    <row r="72" spans="3:7" x14ac:dyDescent="0.25">
      <c r="C72" s="61" t="s">
        <v>98</v>
      </c>
      <c r="D72" s="56"/>
      <c r="E72" s="56"/>
      <c r="F72" s="79"/>
      <c r="G72" s="63">
        <f>SUM(E73:E76)</f>
        <v>100346</v>
      </c>
    </row>
    <row r="73" spans="3:7" x14ac:dyDescent="0.25">
      <c r="C73" s="31" t="s">
        <v>99</v>
      </c>
      <c r="D73" s="51"/>
      <c r="E73" s="51">
        <v>12522</v>
      </c>
      <c r="F73" s="79"/>
      <c r="G73" s="63"/>
    </row>
    <row r="74" spans="3:7" x14ac:dyDescent="0.25">
      <c r="C74" s="31" t="s">
        <v>100</v>
      </c>
      <c r="D74" s="51"/>
      <c r="E74" s="51">
        <v>41422</v>
      </c>
      <c r="F74" s="79"/>
      <c r="G74" s="63"/>
    </row>
    <row r="75" spans="3:7" x14ac:dyDescent="0.25">
      <c r="C75" s="31" t="s">
        <v>101</v>
      </c>
      <c r="D75" s="51"/>
      <c r="E75" s="51">
        <v>14169</v>
      </c>
      <c r="F75" s="79"/>
      <c r="G75" s="63"/>
    </row>
    <row r="76" spans="3:7" x14ac:dyDescent="0.25">
      <c r="C76" s="31" t="s">
        <v>102</v>
      </c>
      <c r="D76" s="51"/>
      <c r="E76" s="51">
        <v>32233</v>
      </c>
      <c r="F76" s="79"/>
      <c r="G76" s="63"/>
    </row>
    <row r="77" spans="3:7" x14ac:dyDescent="0.25">
      <c r="C77" s="70" t="s">
        <v>112</v>
      </c>
      <c r="D77" s="71"/>
      <c r="E77" s="72"/>
      <c r="F77" s="44">
        <f>SUM(E58,E61:E76)</f>
        <v>505214.00400000007</v>
      </c>
      <c r="G77" s="55"/>
    </row>
    <row r="78" spans="3:7" x14ac:dyDescent="0.25"/>
    <row r="79" spans="3:7" x14ac:dyDescent="0.25">
      <c r="C79" s="57" t="s">
        <v>76</v>
      </c>
    </row>
    <row r="80" spans="3:7" ht="13.5" thickBot="1" x14ac:dyDescent="0.3"/>
    <row r="81" spans="3:7" x14ac:dyDescent="0.25">
      <c r="C81" s="64" t="s">
        <v>113</v>
      </c>
      <c r="D81" s="65"/>
      <c r="E81" s="65"/>
      <c r="F81" s="65"/>
      <c r="G81" s="66"/>
    </row>
    <row r="82" spans="3:7" ht="13.5" thickBot="1" x14ac:dyDescent="0.3">
      <c r="C82" s="67"/>
      <c r="D82" s="68"/>
      <c r="E82" s="68"/>
      <c r="F82" s="68"/>
      <c r="G82" s="69"/>
    </row>
    <row r="83" spans="3:7" x14ac:dyDescent="0.25"/>
    <row r="84" spans="3:7" hidden="1" x14ac:dyDescent="0.25"/>
  </sheetData>
  <sheetProtection password="CD78" sheet="1" objects="1" scenarios="1"/>
  <mergeCells count="15">
    <mergeCell ref="G68:G71"/>
    <mergeCell ref="G72:G76"/>
    <mergeCell ref="C81:G82"/>
    <mergeCell ref="C77:E77"/>
    <mergeCell ref="B1:H1"/>
    <mergeCell ref="C59:G59"/>
    <mergeCell ref="F60:G60"/>
    <mergeCell ref="F5:F58"/>
    <mergeCell ref="G5:G30"/>
    <mergeCell ref="G31:G50"/>
    <mergeCell ref="G51:G54"/>
    <mergeCell ref="G55:G57"/>
    <mergeCell ref="F61:F76"/>
    <mergeCell ref="G61:G65"/>
    <mergeCell ref="G66:G6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5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6" customWidth="1"/>
    <col min="2" max="2" width="20.7109375" style="35" customWidth="1"/>
    <col min="3" max="3" width="40.7109375" style="35" customWidth="1"/>
    <col min="4" max="5" width="20.7109375" style="35" customWidth="1"/>
    <col min="6" max="16384" width="11.42578125" style="35" hidden="1"/>
  </cols>
  <sheetData>
    <row r="1" spans="1:5" s="38" customFormat="1" ht="26.25" x14ac:dyDescent="0.25">
      <c r="A1" s="37"/>
      <c r="B1" s="73" t="s">
        <v>79</v>
      </c>
      <c r="C1" s="73"/>
      <c r="D1" s="73"/>
      <c r="E1" s="73"/>
    </row>
    <row r="2" spans="1:5" x14ac:dyDescent="0.25"/>
    <row r="3" spans="1:5" x14ac:dyDescent="0.25"/>
    <row r="4" spans="1:5" ht="25.5" x14ac:dyDescent="0.25">
      <c r="C4" s="43" t="s">
        <v>55</v>
      </c>
      <c r="D4" s="43" t="s">
        <v>109</v>
      </c>
    </row>
    <row r="5" spans="1:5" x14ac:dyDescent="0.25">
      <c r="C5" s="41" t="s">
        <v>47</v>
      </c>
      <c r="D5" s="7">
        <v>64742.450000000004</v>
      </c>
    </row>
    <row r="6" spans="1:5" x14ac:dyDescent="0.25">
      <c r="C6" s="41" t="s">
        <v>110</v>
      </c>
      <c r="D6" s="7">
        <v>2527.36</v>
      </c>
    </row>
    <row r="7" spans="1:5" x14ac:dyDescent="0.25">
      <c r="C7" s="41" t="s">
        <v>48</v>
      </c>
      <c r="D7" s="7">
        <v>1377.26</v>
      </c>
    </row>
    <row r="8" spans="1:5" x14ac:dyDescent="0.25">
      <c r="C8" s="41" t="s">
        <v>49</v>
      </c>
      <c r="D8" s="5">
        <v>923.09999999999991</v>
      </c>
    </row>
    <row r="9" spans="1:5" x14ac:dyDescent="0.25">
      <c r="C9" s="41" t="s">
        <v>50</v>
      </c>
      <c r="D9" s="7">
        <v>29509.7</v>
      </c>
    </row>
    <row r="10" spans="1:5" x14ac:dyDescent="0.25">
      <c r="C10" s="41" t="s">
        <v>51</v>
      </c>
      <c r="D10" s="7">
        <v>122844.7</v>
      </c>
    </row>
    <row r="11" spans="1:5" x14ac:dyDescent="0.25">
      <c r="C11" s="41" t="s">
        <v>52</v>
      </c>
      <c r="D11" s="7">
        <v>222374.2</v>
      </c>
    </row>
    <row r="12" spans="1:5" x14ac:dyDescent="0.25">
      <c r="C12" s="41" t="s">
        <v>53</v>
      </c>
      <c r="D12" s="7">
        <v>68004.649999999994</v>
      </c>
    </row>
    <row r="13" spans="1:5" x14ac:dyDescent="0.25">
      <c r="C13" s="41" t="s">
        <v>54</v>
      </c>
      <c r="D13" s="7">
        <v>97951.52</v>
      </c>
    </row>
    <row r="14" spans="1:5" x14ac:dyDescent="0.25">
      <c r="C14" s="43" t="s">
        <v>56</v>
      </c>
      <c r="D14" s="58">
        <v>505214</v>
      </c>
    </row>
    <row r="15" spans="1:5" x14ac:dyDescent="0.2">
      <c r="C15" s="80"/>
      <c r="D15" s="81"/>
    </row>
    <row r="16" spans="1:5" x14ac:dyDescent="0.25">
      <c r="C16" s="43" t="s">
        <v>0</v>
      </c>
      <c r="D16" s="58">
        <v>69570.170000000027</v>
      </c>
    </row>
    <row r="17" spans="3:3" x14ac:dyDescent="0.25"/>
    <row r="18" spans="3:3" x14ac:dyDescent="0.25">
      <c r="C18" s="35" t="s">
        <v>76</v>
      </c>
    </row>
    <row r="19" spans="3:3" x14ac:dyDescent="0.25"/>
    <row r="20" spans="3:3" x14ac:dyDescent="0.25">
      <c r="C20" s="2" t="s">
        <v>103</v>
      </c>
    </row>
    <row r="21" spans="3:3" x14ac:dyDescent="0.25"/>
    <row r="22" spans="3:3" x14ac:dyDescent="0.25"/>
    <row r="23" spans="3:3" x14ac:dyDescent="0.25"/>
    <row r="24" spans="3:3" x14ac:dyDescent="0.25"/>
    <row r="25" spans="3:3" x14ac:dyDescent="0.25"/>
    <row r="26" spans="3:3" x14ac:dyDescent="0.25"/>
    <row r="27" spans="3:3" x14ac:dyDescent="0.25"/>
    <row r="28" spans="3:3" x14ac:dyDescent="0.25"/>
    <row r="29" spans="3:3" x14ac:dyDescent="0.25"/>
    <row r="30" spans="3:3" x14ac:dyDescent="0.25"/>
    <row r="31" spans="3:3" x14ac:dyDescent="0.25"/>
    <row r="32" spans="3:3" x14ac:dyDescent="0.25"/>
    <row r="33" x14ac:dyDescent="0.25"/>
    <row r="34" x14ac:dyDescent="0.25"/>
    <row r="35" x14ac:dyDescent="0.25"/>
  </sheetData>
  <sheetProtection password="CD78" sheet="1" objects="1" scenarios="1"/>
  <mergeCells count="2">
    <mergeCell ref="C15:D15"/>
    <mergeCell ref="B1:E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13" customWidth="1"/>
    <col min="2" max="2" width="20.7109375" style="34" customWidth="1"/>
    <col min="3" max="3" width="10.7109375" style="34" customWidth="1"/>
    <col min="4" max="4" width="14.7109375" style="34" customWidth="1"/>
    <col min="5" max="5" width="10.7109375" style="34" customWidth="1"/>
    <col min="6" max="6" width="14.7109375" style="34" customWidth="1"/>
    <col min="7" max="7" width="10.7109375" style="34" customWidth="1"/>
    <col min="8" max="8" width="20.7109375" style="34" customWidth="1"/>
    <col min="9" max="16384" width="11.42578125" style="34" hidden="1"/>
  </cols>
  <sheetData>
    <row r="1" spans="1:8" s="38" customFormat="1" ht="26.25" x14ac:dyDescent="0.25">
      <c r="A1" s="37"/>
      <c r="B1" s="73" t="s">
        <v>80</v>
      </c>
      <c r="C1" s="73"/>
      <c r="D1" s="73"/>
      <c r="E1" s="73"/>
      <c r="F1" s="73"/>
      <c r="G1" s="73"/>
      <c r="H1" s="73"/>
    </row>
    <row r="2" spans="1:8" x14ac:dyDescent="0.25"/>
    <row r="3" spans="1:8" x14ac:dyDescent="0.25"/>
    <row r="4" spans="1:8" ht="25.5" x14ac:dyDescent="0.25">
      <c r="C4" s="43" t="s">
        <v>57</v>
      </c>
      <c r="D4" s="43" t="s">
        <v>104</v>
      </c>
      <c r="E4" s="43" t="s">
        <v>45</v>
      </c>
      <c r="F4" s="43" t="s">
        <v>59</v>
      </c>
      <c r="G4" s="43" t="s">
        <v>46</v>
      </c>
    </row>
    <row r="5" spans="1:8" x14ac:dyDescent="0.25">
      <c r="C5" s="4">
        <v>2002</v>
      </c>
      <c r="D5" s="3">
        <v>39827.78</v>
      </c>
      <c r="E5" s="3" t="s">
        <v>58</v>
      </c>
      <c r="F5" s="3">
        <v>455504</v>
      </c>
      <c r="G5" s="3" t="s">
        <v>58</v>
      </c>
    </row>
    <row r="6" spans="1:8" x14ac:dyDescent="0.25">
      <c r="C6" s="4">
        <v>2003</v>
      </c>
      <c r="D6" s="3">
        <v>49155.82</v>
      </c>
      <c r="E6" s="8">
        <f t="shared" ref="E6:E14" si="0">((D6-D5)/D5)</f>
        <v>0.23420938852228271</v>
      </c>
      <c r="F6" s="3">
        <v>505214</v>
      </c>
      <c r="G6" s="8">
        <f>((F6-F5)/F5)</f>
        <v>0.10913186272787945</v>
      </c>
    </row>
    <row r="7" spans="1:8" x14ac:dyDescent="0.25">
      <c r="C7" s="4">
        <v>2004</v>
      </c>
      <c r="D7" s="3">
        <v>51552.72</v>
      </c>
      <c r="E7" s="8">
        <f t="shared" si="0"/>
        <v>4.8761265705668251E-2</v>
      </c>
      <c r="F7" s="3">
        <v>505214</v>
      </c>
      <c r="G7" s="8" t="s">
        <v>58</v>
      </c>
    </row>
    <row r="8" spans="1:8" x14ac:dyDescent="0.25">
      <c r="C8" s="4">
        <v>2005</v>
      </c>
      <c r="D8" s="3">
        <v>52406.42</v>
      </c>
      <c r="E8" s="8">
        <f t="shared" si="0"/>
        <v>1.6559746992981107E-2</v>
      </c>
      <c r="F8" s="3">
        <v>505214</v>
      </c>
      <c r="G8" s="8" t="s">
        <v>58</v>
      </c>
    </row>
    <row r="9" spans="1:8" x14ac:dyDescent="0.25">
      <c r="C9" s="4">
        <v>2006</v>
      </c>
      <c r="D9" s="3">
        <v>52456.42</v>
      </c>
      <c r="E9" s="8">
        <f t="shared" si="0"/>
        <v>9.5408158008121913E-4</v>
      </c>
      <c r="F9" s="3">
        <v>505214</v>
      </c>
      <c r="G9" s="8" t="s">
        <v>58</v>
      </c>
    </row>
    <row r="10" spans="1:8" x14ac:dyDescent="0.25">
      <c r="C10" s="4">
        <v>2007</v>
      </c>
      <c r="D10" s="3">
        <v>54279.21</v>
      </c>
      <c r="E10" s="8">
        <f t="shared" si="0"/>
        <v>3.4748654216204634E-2</v>
      </c>
      <c r="F10" s="3">
        <v>505214</v>
      </c>
      <c r="G10" s="8" t="s">
        <v>58</v>
      </c>
    </row>
    <row r="11" spans="1:8" x14ac:dyDescent="0.25">
      <c r="C11" s="4">
        <v>2008</v>
      </c>
      <c r="D11" s="6">
        <v>59686.559999999998</v>
      </c>
      <c r="E11" s="8">
        <f t="shared" si="0"/>
        <v>9.9621015117942927E-2</v>
      </c>
      <c r="F11" s="3">
        <v>505214</v>
      </c>
      <c r="G11" s="8" t="s">
        <v>58</v>
      </c>
    </row>
    <row r="12" spans="1:8" x14ac:dyDescent="0.25">
      <c r="C12" s="4">
        <v>2009</v>
      </c>
      <c r="D12" s="3">
        <v>59873.869999999995</v>
      </c>
      <c r="E12" s="8">
        <f t="shared" si="0"/>
        <v>3.1382274334456144E-3</v>
      </c>
      <c r="F12" s="3">
        <v>505214</v>
      </c>
      <c r="G12" s="8" t="s">
        <v>58</v>
      </c>
    </row>
    <row r="13" spans="1:8" x14ac:dyDescent="0.25">
      <c r="C13" s="5">
        <v>2010</v>
      </c>
      <c r="D13" s="7">
        <v>61745.55999999999</v>
      </c>
      <c r="E13" s="8">
        <f t="shared" si="0"/>
        <v>3.1260548215774182E-2</v>
      </c>
      <c r="F13" s="3">
        <v>505214</v>
      </c>
      <c r="G13" s="8" t="s">
        <v>58</v>
      </c>
    </row>
    <row r="14" spans="1:8" x14ac:dyDescent="0.25">
      <c r="C14" s="5">
        <v>2011</v>
      </c>
      <c r="D14" s="7">
        <v>62052.77</v>
      </c>
      <c r="E14" s="8">
        <f t="shared" si="0"/>
        <v>4.975418475433804E-3</v>
      </c>
      <c r="F14" s="3">
        <v>505214</v>
      </c>
      <c r="G14" s="8" t="s">
        <v>58</v>
      </c>
    </row>
    <row r="15" spans="1:8" x14ac:dyDescent="0.25">
      <c r="C15" s="5">
        <v>2012</v>
      </c>
      <c r="D15" s="7">
        <v>69570.170000000027</v>
      </c>
      <c r="E15" s="8">
        <f>((D15-D14)/D14)</f>
        <v>0.12114527683453988</v>
      </c>
      <c r="F15" s="3">
        <v>505214</v>
      </c>
      <c r="G15" s="8" t="s">
        <v>58</v>
      </c>
    </row>
    <row r="16" spans="1:8" x14ac:dyDescent="0.25"/>
    <row r="17" spans="3:3" x14ac:dyDescent="0.25">
      <c r="C17" s="2" t="s">
        <v>76</v>
      </c>
    </row>
    <row r="18" spans="3:3" x14ac:dyDescent="0.25"/>
    <row r="19" spans="3:3" x14ac:dyDescent="0.25">
      <c r="C19" s="2" t="s">
        <v>103</v>
      </c>
    </row>
    <row r="20" spans="3:3" x14ac:dyDescent="0.25"/>
    <row r="21" spans="3:3" x14ac:dyDescent="0.25"/>
    <row r="22" spans="3:3" x14ac:dyDescent="0.25"/>
    <row r="23" spans="3:3" x14ac:dyDescent="0.25"/>
    <row r="24" spans="3:3" x14ac:dyDescent="0.25"/>
    <row r="25" spans="3:3" x14ac:dyDescent="0.25"/>
    <row r="26" spans="3:3" x14ac:dyDescent="0.25"/>
    <row r="27" spans="3:3" x14ac:dyDescent="0.25"/>
    <row r="28" spans="3:3" x14ac:dyDescent="0.25"/>
    <row r="29" spans="3:3" x14ac:dyDescent="0.25"/>
    <row r="30" spans="3:3" x14ac:dyDescent="0.25"/>
    <row r="31" spans="3:3" x14ac:dyDescent="0.25"/>
    <row r="32" spans="3:3" x14ac:dyDescent="0.25"/>
    <row r="33" x14ac:dyDescent="0.25"/>
    <row r="34" x14ac:dyDescent="0.25"/>
    <row r="35" x14ac:dyDescent="0.25"/>
  </sheetData>
  <sheetProtection password="CD78" sheet="1" objects="1" scenarios="1"/>
  <mergeCells count="1">
    <mergeCell ref="B1:H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13" customWidth="1"/>
    <col min="2" max="2" width="20.7109375" style="34" customWidth="1"/>
    <col min="3" max="3" width="52.7109375" style="34" customWidth="1"/>
    <col min="4" max="4" width="12.7109375" style="34" customWidth="1"/>
    <col min="5" max="5" width="20.7109375" style="34" customWidth="1"/>
    <col min="6" max="16384" width="11.42578125" style="34" hidden="1"/>
  </cols>
  <sheetData>
    <row r="1" spans="1:5" s="38" customFormat="1" ht="26.25" x14ac:dyDescent="0.25">
      <c r="A1" s="37"/>
      <c r="B1" s="73" t="s">
        <v>81</v>
      </c>
      <c r="C1" s="73"/>
      <c r="D1" s="73"/>
      <c r="E1" s="73"/>
    </row>
    <row r="2" spans="1:5" x14ac:dyDescent="0.25"/>
    <row r="3" spans="1:5" x14ac:dyDescent="0.25"/>
    <row r="4" spans="1:5" x14ac:dyDescent="0.25">
      <c r="C4" s="43" t="s">
        <v>71</v>
      </c>
      <c r="D4" s="43" t="s">
        <v>72</v>
      </c>
    </row>
    <row r="5" spans="1:5" x14ac:dyDescent="0.25">
      <c r="C5" s="9" t="s">
        <v>60</v>
      </c>
      <c r="D5" s="10">
        <v>69570.170000000027</v>
      </c>
      <c r="E5" s="1"/>
    </row>
    <row r="6" spans="1:5" ht="38.25" x14ac:dyDescent="0.25">
      <c r="C6" s="9" t="s">
        <v>61</v>
      </c>
      <c r="D6" s="10">
        <v>29152.739999999998</v>
      </c>
      <c r="E6" s="1"/>
    </row>
    <row r="7" spans="1:5" ht="25.5" x14ac:dyDescent="0.25">
      <c r="C7" s="9" t="s">
        <v>62</v>
      </c>
      <c r="D7" s="10">
        <v>30423.73</v>
      </c>
      <c r="E7" s="1"/>
    </row>
    <row r="8" spans="1:5" x14ac:dyDescent="0.25">
      <c r="C8" s="9" t="s">
        <v>63</v>
      </c>
      <c r="D8" s="11">
        <v>19415.900000000001</v>
      </c>
      <c r="E8" s="1"/>
    </row>
    <row r="9" spans="1:5" x14ac:dyDescent="0.25">
      <c r="C9" s="9" t="s">
        <v>64</v>
      </c>
      <c r="D9" s="11">
        <v>8000</v>
      </c>
      <c r="E9" s="1"/>
    </row>
    <row r="10" spans="1:5" x14ac:dyDescent="0.25">
      <c r="C10" s="9" t="s">
        <v>65</v>
      </c>
      <c r="D10" s="12">
        <v>278</v>
      </c>
      <c r="E10" s="1"/>
    </row>
    <row r="11" spans="1:5" x14ac:dyDescent="0.25">
      <c r="C11" s="9" t="s">
        <v>66</v>
      </c>
      <c r="D11" s="12">
        <v>40</v>
      </c>
      <c r="E11" s="1"/>
    </row>
    <row r="12" spans="1:5" x14ac:dyDescent="0.25">
      <c r="C12" s="9" t="s">
        <v>67</v>
      </c>
      <c r="D12" s="12">
        <v>36</v>
      </c>
      <c r="E12" s="1"/>
    </row>
    <row r="13" spans="1:5" x14ac:dyDescent="0.25">
      <c r="C13" s="9" t="s">
        <v>68</v>
      </c>
      <c r="D13" s="12">
        <v>5</v>
      </c>
      <c r="E13" s="1"/>
    </row>
    <row r="14" spans="1:5" x14ac:dyDescent="0.25">
      <c r="C14" s="9" t="s">
        <v>69</v>
      </c>
      <c r="D14" s="12">
        <v>113</v>
      </c>
      <c r="E14" s="1"/>
    </row>
    <row r="15" spans="1:5" x14ac:dyDescent="0.25">
      <c r="C15" s="9" t="s">
        <v>70</v>
      </c>
      <c r="D15" s="12">
        <v>5</v>
      </c>
      <c r="E15" s="1"/>
    </row>
    <row r="16" spans="1:5" x14ac:dyDescent="0.25"/>
    <row r="17" spans="3:4" x14ac:dyDescent="0.25">
      <c r="C17" s="2" t="s">
        <v>76</v>
      </c>
    </row>
    <row r="18" spans="3:4" ht="13.5" thickBot="1" x14ac:dyDescent="0.3"/>
    <row r="19" spans="3:4" x14ac:dyDescent="0.25">
      <c r="C19" s="82" t="s">
        <v>77</v>
      </c>
      <c r="D19" s="83"/>
    </row>
    <row r="20" spans="3:4" ht="13.5" thickBot="1" x14ac:dyDescent="0.3">
      <c r="C20" s="84"/>
      <c r="D20" s="85"/>
    </row>
    <row r="21" spans="3:4" x14ac:dyDescent="0.25"/>
    <row r="22" spans="3:4" x14ac:dyDescent="0.25"/>
    <row r="23" spans="3:4" x14ac:dyDescent="0.25"/>
    <row r="24" spans="3:4" x14ac:dyDescent="0.25"/>
    <row r="25" spans="3:4" x14ac:dyDescent="0.25"/>
    <row r="26" spans="3:4" x14ac:dyDescent="0.25"/>
    <row r="27" spans="3:4" x14ac:dyDescent="0.25"/>
    <row r="28" spans="3:4" x14ac:dyDescent="0.25"/>
    <row r="29" spans="3:4" x14ac:dyDescent="0.25"/>
    <row r="30" spans="3:4" x14ac:dyDescent="0.25"/>
    <row r="31" spans="3:4" x14ac:dyDescent="0.25"/>
    <row r="32" spans="3:4" x14ac:dyDescent="0.25"/>
    <row r="33" x14ac:dyDescent="0.25"/>
    <row r="34" x14ac:dyDescent="0.25"/>
    <row r="35" x14ac:dyDescent="0.25"/>
    <row r="36" hidden="1" x14ac:dyDescent="0.25"/>
  </sheetData>
  <sheetProtection password="CD78" sheet="1" objects="1" scenarios="1"/>
  <mergeCells count="2">
    <mergeCell ref="C19:D20"/>
    <mergeCell ref="B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Contenido</vt:lpstr>
      <vt:lpstr>RF-01</vt:lpstr>
      <vt:lpstr>RF-02</vt:lpstr>
      <vt:lpstr>RF-03</vt:lpstr>
      <vt:lpstr>RF-04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2013-07-02T16:25:24Z</dcterms:modified>
</cp:coreProperties>
</file>