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uario UTP\Documents\1. TOBON LINDO OCI\4. INFORMES DE LEY\1. PACTO\PACTO 2024\CORTE 31 DICIEMBRE 2024\3. INFORME\"/>
    </mc:Choice>
  </mc:AlternateContent>
  <xr:revisionPtr revIDLastSave="0" documentId="13_ncr:1_{5233FA79-B9DE-4038-A926-3AE29838E8A9}" xr6:coauthVersionLast="47" xr6:coauthVersionMax="47" xr10:uidLastSave="{00000000-0000-0000-0000-000000000000}"/>
  <bookViews>
    <workbookView xWindow="-120" yWindow="-120" windowWidth="29040" windowHeight="15720" firstSheet="7" activeTab="9" xr2:uid="{00000000-000D-0000-FFFF-FFFF00000000}"/>
  </bookViews>
  <sheets>
    <sheet name="Tabla Contenido" sheetId="7" r:id="rId1"/>
    <sheet name="Acciones Permanentes AP" sheetId="1" r:id="rId2"/>
    <sheet name="Plan de acción PA" sheetId="2" r:id="rId3"/>
    <sheet name="Sgto AP ABRIL" sheetId="26" r:id="rId4"/>
    <sheet name="Sgto PA ABRIL" sheetId="25" r:id="rId5"/>
    <sheet name="Sgto AP AGOSTO" sheetId="27" r:id="rId6"/>
    <sheet name="Sgto PA AGOSTO" sheetId="28" r:id="rId7"/>
    <sheet name="Sgto AP 31 DICIEMBRE" sheetId="31" r:id="rId8"/>
    <sheet name="Sgto PA 31 DICIEMBRE" sheetId="32" r:id="rId9"/>
    <sheet name="RESUMEN RESULTADOS" sheetId="15" r:id="rId10"/>
    <sheet name="ANEXO 1" sheetId="16" r:id="rId11"/>
    <sheet name="ANEXO 2" sheetId="24" r:id="rId12"/>
    <sheet name="ANEXO 3" sheetId="20" r:id="rId13"/>
    <sheet name="Hoja2" sheetId="9" state="hidden" r:id="rId14"/>
    <sheet name="Seguimiento plan de acción" sheetId="8" state="hidden" r:id="rId15"/>
    <sheet name="Hoja1" sheetId="5" state="hidden" r:id="rId16"/>
    <sheet name="Lista" sheetId="4" state="hidden" r:id="rId17"/>
  </sheets>
  <definedNames>
    <definedName name="_xlnm._FilterDatabase" localSheetId="7" hidden="1">'Sgto AP 31 DICIEMBRE'!$B$24:$XEW$133</definedName>
    <definedName name="_xlnm._FilterDatabase" localSheetId="3" hidden="1">'Sgto AP ABRIL'!$B$24:$XEW$130</definedName>
    <definedName name="_xlnm._FilterDatabase" localSheetId="5" hidden="1">'Sgto AP AGOSTO'!$B$24:$XEW$133</definedName>
    <definedName name="_xlnm._FilterDatabase" localSheetId="8" hidden="1">'Sgto PA 31 DICIEMBRE'!$B$16:$AJ$49</definedName>
    <definedName name="_xlnm._FilterDatabase" localSheetId="4" hidden="1">'Sgto PA ABRIL'!$B$16:$AJ$49</definedName>
    <definedName name="_xlnm._FilterDatabase" localSheetId="6" hidden="1">'Sgto PA AGOSTO'!$B$16:$AJ$49</definedName>
    <definedName name="_xlnm.Print_Area" localSheetId="7">'Sgto AP 31 DICIEMBRE'!$A$1:$I$148</definedName>
    <definedName name="_xlnm.Print_Area" localSheetId="3">'Sgto AP ABRIL'!$A$1:$I$145</definedName>
    <definedName name="_xlnm.Print_Area" localSheetId="5">'Sgto AP AGOSTO'!$A$1:$I$148</definedName>
    <definedName name="_xlnm.Print_Area" localSheetId="8">'Sgto PA 31 DICIEMBRE'!$A$1:$S$84</definedName>
    <definedName name="_xlnm.Print_Area" localSheetId="4">'Sgto PA ABRIL'!$A$1:$S$84</definedName>
    <definedName name="_xlnm.Print_Area" localSheetId="6">'Sgto PA AGOSTO'!$A$1:$S$84</definedName>
    <definedName name="_xlnm.Print_Titles" localSheetId="7">'Sgto AP 31 DICIEMBRE'!$23:$24</definedName>
    <definedName name="_xlnm.Print_Titles" localSheetId="3">'Sgto AP ABRIL'!$23:$24</definedName>
    <definedName name="_xlnm.Print_Titles" localSheetId="5">'Sgto AP AGOSTO'!$23:$24</definedName>
    <definedName name="_xlnm.Print_Titles" localSheetId="8">'Sgto PA 31 DICIEMBRE'!$16:$16</definedName>
    <definedName name="_xlnm.Print_Titles" localSheetId="4">'Sgto PA ABRIL'!$16:$16</definedName>
    <definedName name="_xlnm.Print_Titles" localSheetId="6">'Sgto PA AGOSTO'!$16:$16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15" l="1"/>
  <c r="G61" i="32" l="1"/>
  <c r="N61" i="32" s="1"/>
  <c r="G60" i="32"/>
  <c r="N60" i="32" s="1"/>
  <c r="G59" i="32"/>
  <c r="N59" i="32" s="1"/>
  <c r="G58" i="32"/>
  <c r="G57" i="32"/>
  <c r="N57" i="32" s="1"/>
  <c r="J49" i="32"/>
  <c r="E52" i="32" s="1"/>
  <c r="K36" i="32"/>
  <c r="K32" i="32"/>
  <c r="K27" i="32"/>
  <c r="K22" i="32"/>
  <c r="K21" i="32"/>
  <c r="K17" i="32"/>
  <c r="K49" i="32" s="1"/>
  <c r="E53" i="32" s="1"/>
  <c r="H141" i="31"/>
  <c r="H140" i="31"/>
  <c r="H139" i="31"/>
  <c r="K22" i="28"/>
  <c r="N58" i="32" l="1"/>
  <c r="N62" i="32" s="1"/>
  <c r="R57" i="32" s="1"/>
  <c r="G62" i="32"/>
  <c r="H58" i="32" s="1"/>
  <c r="I58" i="32" s="1"/>
  <c r="H142" i="31"/>
  <c r="E140" i="31" s="1"/>
  <c r="I139" i="31"/>
  <c r="G61" i="28"/>
  <c r="N61" i="28" s="1"/>
  <c r="G60" i="28"/>
  <c r="N60" i="28" s="1"/>
  <c r="G59" i="28"/>
  <c r="N59" i="28" s="1"/>
  <c r="G58" i="28"/>
  <c r="N58" i="28" s="1"/>
  <c r="G57" i="28"/>
  <c r="J49" i="28"/>
  <c r="E52" i="28" s="1"/>
  <c r="K36" i="28"/>
  <c r="K32" i="28"/>
  <c r="K27" i="28"/>
  <c r="K21" i="28"/>
  <c r="K17" i="28"/>
  <c r="H141" i="27"/>
  <c r="H140" i="27"/>
  <c r="H139" i="27"/>
  <c r="G61" i="25"/>
  <c r="G60" i="25"/>
  <c r="G58" i="25"/>
  <c r="G57" i="25"/>
  <c r="N57" i="25" s="1"/>
  <c r="K21" i="25"/>
  <c r="K22" i="25"/>
  <c r="K27" i="25"/>
  <c r="K32" i="25"/>
  <c r="K36" i="25"/>
  <c r="Q58" i="32" l="1"/>
  <c r="H57" i="32"/>
  <c r="I57" i="32" s="1"/>
  <c r="H61" i="32"/>
  <c r="I61" i="32" s="1"/>
  <c r="H60" i="32"/>
  <c r="I60" i="32" s="1"/>
  <c r="H59" i="32"/>
  <c r="I59" i="32" s="1"/>
  <c r="Q61" i="32"/>
  <c r="Q60" i="32"/>
  <c r="Q59" i="32"/>
  <c r="Q57" i="32"/>
  <c r="R60" i="32"/>
  <c r="R61" i="32"/>
  <c r="R59" i="32"/>
  <c r="R58" i="32"/>
  <c r="R62" i="32" s="1"/>
  <c r="E139" i="31"/>
  <c r="E141" i="31"/>
  <c r="I140" i="31"/>
  <c r="I142" i="31" s="1"/>
  <c r="I141" i="31"/>
  <c r="F7" i="15"/>
  <c r="G62" i="28"/>
  <c r="Q58" i="28" s="1"/>
  <c r="K49" i="28"/>
  <c r="E53" i="28" s="1"/>
  <c r="H142" i="27"/>
  <c r="E141" i="27" s="1"/>
  <c r="N57" i="28"/>
  <c r="E31" i="15"/>
  <c r="K17" i="25"/>
  <c r="Q62" i="32" l="1"/>
  <c r="C20" i="15" s="1"/>
  <c r="D20" i="15" s="1"/>
  <c r="H62" i="32"/>
  <c r="E142" i="31"/>
  <c r="H57" i="28"/>
  <c r="H58" i="28"/>
  <c r="H61" i="28"/>
  <c r="H60" i="28"/>
  <c r="Q61" i="28"/>
  <c r="Q59" i="28"/>
  <c r="H59" i="28"/>
  <c r="Q60" i="28"/>
  <c r="E140" i="27"/>
  <c r="I139" i="27"/>
  <c r="I141" i="27"/>
  <c r="E139" i="27"/>
  <c r="E142" i="27" s="1"/>
  <c r="I140" i="27"/>
  <c r="N62" i="28"/>
  <c r="R57" i="28" s="1"/>
  <c r="Q57" i="28"/>
  <c r="H138" i="26"/>
  <c r="H137" i="26"/>
  <c r="H136" i="26"/>
  <c r="N60" i="25"/>
  <c r="G59" i="25"/>
  <c r="N59" i="25" s="1"/>
  <c r="N58" i="25"/>
  <c r="J49" i="25"/>
  <c r="E52" i="25" s="1"/>
  <c r="E20" i="15" l="1"/>
  <c r="F6" i="15"/>
  <c r="Q62" i="28"/>
  <c r="C19" i="15" s="1"/>
  <c r="D19" i="15" s="1"/>
  <c r="E19" i="15" s="1"/>
  <c r="H62" i="28"/>
  <c r="I142" i="27"/>
  <c r="D30" i="15" s="1"/>
  <c r="E30" i="15" s="1"/>
  <c r="R58" i="28"/>
  <c r="R59" i="28"/>
  <c r="R60" i="28"/>
  <c r="R61" i="28"/>
  <c r="H139" i="26"/>
  <c r="E137" i="26" s="1"/>
  <c r="G62" i="25"/>
  <c r="K49" i="25"/>
  <c r="E53" i="25" s="1"/>
  <c r="N61" i="25"/>
  <c r="E6" i="15" l="1"/>
  <c r="E7" i="15"/>
  <c r="R62" i="28"/>
  <c r="I137" i="26"/>
  <c r="H61" i="25"/>
  <c r="Q57" i="25"/>
  <c r="I136" i="26"/>
  <c r="E136" i="26"/>
  <c r="E138" i="26"/>
  <c r="I138" i="26"/>
  <c r="H57" i="25"/>
  <c r="H60" i="25"/>
  <c r="H58" i="25"/>
  <c r="H59" i="25"/>
  <c r="Q58" i="25"/>
  <c r="Q59" i="25"/>
  <c r="Q60" i="25"/>
  <c r="N62" i="25"/>
  <c r="Q61" i="25"/>
  <c r="E8" i="15" l="1"/>
  <c r="E139" i="26"/>
  <c r="I139" i="26"/>
  <c r="D29" i="15" s="1"/>
  <c r="D7" i="15" s="1"/>
  <c r="R57" i="25"/>
  <c r="R59" i="25"/>
  <c r="R58" i="25"/>
  <c r="R60" i="25"/>
  <c r="R61" i="25"/>
  <c r="H62" i="25"/>
  <c r="Q62" i="25"/>
  <c r="C18" i="15" s="1"/>
  <c r="R62" i="25" l="1"/>
  <c r="E29" i="15" l="1"/>
  <c r="D18" i="15"/>
  <c r="E18" i="15" s="1"/>
  <c r="C8" i="15"/>
  <c r="F8" i="15" l="1"/>
  <c r="D6" i="15"/>
  <c r="J29" i="2"/>
  <c r="J28" i="2"/>
  <c r="D8" i="15" l="1"/>
  <c r="J42" i="2"/>
  <c r="J41" i="2"/>
  <c r="J40" i="2"/>
  <c r="J39" i="2"/>
  <c r="J38" i="2"/>
  <c r="J37" i="2"/>
  <c r="J36" i="2"/>
  <c r="J35" i="2"/>
  <c r="J34" i="2"/>
  <c r="J33" i="2"/>
  <c r="J32" i="2"/>
  <c r="J31" i="2"/>
  <c r="J30" i="2"/>
  <c r="J26" i="2"/>
  <c r="J25" i="2"/>
  <c r="J24" i="2"/>
  <c r="J23" i="2"/>
  <c r="J22" i="2"/>
  <c r="J21" i="2"/>
  <c r="J20" i="2"/>
  <c r="J19" i="2"/>
  <c r="J18" i="2"/>
  <c r="J7" i="2"/>
  <c r="J8" i="2"/>
  <c r="J9" i="2"/>
  <c r="J10" i="2"/>
  <c r="J11" i="2"/>
  <c r="J12" i="2"/>
  <c r="J13" i="2"/>
  <c r="J14" i="2"/>
  <c r="J15" i="2"/>
  <c r="J16" i="2"/>
  <c r="J6" i="2"/>
  <c r="K10" i="2" l="1"/>
  <c r="K18" i="2"/>
  <c r="K6" i="2"/>
  <c r="K23" i="2"/>
  <c r="K12" i="2"/>
  <c r="K28" i="2"/>
  <c r="J44" i="8"/>
  <c r="J43" i="8"/>
  <c r="J42" i="8"/>
  <c r="J41" i="8"/>
  <c r="J40" i="8"/>
  <c r="J39" i="8"/>
  <c r="J38" i="8"/>
  <c r="J37" i="8"/>
  <c r="J36" i="8"/>
  <c r="J35" i="8"/>
  <c r="J34" i="8"/>
  <c r="J33" i="8"/>
  <c r="J32" i="8"/>
  <c r="J31" i="8"/>
  <c r="J30" i="8"/>
  <c r="J29" i="8"/>
  <c r="J27" i="8"/>
  <c r="J26" i="8"/>
  <c r="J25" i="8"/>
  <c r="J24" i="8"/>
  <c r="J23" i="8"/>
  <c r="J22" i="8"/>
  <c r="J21" i="8"/>
  <c r="J20" i="8"/>
  <c r="J19" i="8"/>
  <c r="J18" i="8"/>
  <c r="J17" i="8"/>
  <c r="J15" i="8"/>
  <c r="J13" i="8"/>
  <c r="J12" i="8"/>
  <c r="K11" i="8"/>
  <c r="K7" i="8"/>
  <c r="K29" i="8" l="1"/>
  <c r="K43" i="2"/>
  <c r="B47" i="2" s="1"/>
  <c r="B49" i="2" s="1"/>
  <c r="K12" i="8"/>
  <c r="K17" i="8"/>
  <c r="K22" i="8"/>
  <c r="K45" i="8" s="1"/>
</calcChain>
</file>

<file path=xl/sharedStrings.xml><?xml version="1.0" encoding="utf-8"?>
<sst xmlns="http://schemas.openxmlformats.org/spreadsheetml/2006/main" count="3884" uniqueCount="930">
  <si>
    <t>OFICINA DE PLANEACIÓN Y OFICINA DE CONTROL INTERNO</t>
  </si>
  <si>
    <t>ESTRATEGIA</t>
  </si>
  <si>
    <t>INDICADOR ITN</t>
  </si>
  <si>
    <t>SUB-INDICADOR ITN</t>
  </si>
  <si>
    <t>ACCIONES PERMANENTES</t>
  </si>
  <si>
    <t>LIDER</t>
  </si>
  <si>
    <t xml:space="preserve">OBSERVACIONES </t>
  </si>
  <si>
    <t>Mecanismos para la Transparencia y el Acceso a la Información</t>
  </si>
  <si>
    <t>Divulgación de la información pública</t>
  </si>
  <si>
    <t>Condiciones institucionales para la divulgación de información</t>
  </si>
  <si>
    <t>Política de Comunicación - Acuerdo Consejo Superior 28 de 2014 "Por medio de la cual se adopta la política de comunicaciones y se dictan otras disposiciones"</t>
  </si>
  <si>
    <t>Gestión de la comunicación y promoción institucional</t>
  </si>
  <si>
    <t>N.a</t>
  </si>
  <si>
    <t>Disposición a la apertura de datos</t>
  </si>
  <si>
    <t>Planeación</t>
  </si>
  <si>
    <t>Sección de Bienes y Suministros</t>
  </si>
  <si>
    <t>Activos de información</t>
  </si>
  <si>
    <t>Publicar los Activos de Información de cada Proceso, en el portal Web de la Institución.</t>
  </si>
  <si>
    <t>Grupo Técnico para el Sistema de Gestión de Seguridad de la información
(Gestión del sistema integral)</t>
  </si>
  <si>
    <t>Instrumentos de la Gestión de Información Pública</t>
  </si>
  <si>
    <t>Grupo Técnico para el Sistema de Gestión de Seguridad de la información (Gestión del sistema integral)</t>
  </si>
  <si>
    <t>Recursos Informáticos y Educativos</t>
  </si>
  <si>
    <t>Elaboración de los Instrumentos de Gestión de la Información</t>
  </si>
  <si>
    <t>Plan Institucional de Archivo PINAR UTP</t>
  </si>
  <si>
    <t>Ejecución del Plan Institucional de Archivo</t>
  </si>
  <si>
    <t>Gestión de Documentos</t>
  </si>
  <si>
    <t>Divulgación de la gestión administrativa</t>
  </si>
  <si>
    <t>Información general en el sitio web</t>
  </si>
  <si>
    <t>Se ajustó de acuerdo a información del CRIE, ellos no son Centro, teniendo en cuenta el acurdo 14</t>
  </si>
  <si>
    <t>Secretaria General</t>
  </si>
  <si>
    <t>Cumplimento Art. 1 Nral.1 y 3 Res. 1220/2016</t>
  </si>
  <si>
    <t>Cumplimento Art. 1 Nral.1 y 3 Res. 1220/2017</t>
  </si>
  <si>
    <t xml:space="preserve"> Cumplimiento a Art. 9 Resolución 12161/2016</t>
  </si>
  <si>
    <t xml:space="preserve"> Cumplimiento a Art. 9 Resolución 12161/2017</t>
  </si>
  <si>
    <t>Cumplimiento a Art. 9 Resolución 12161/2018</t>
  </si>
  <si>
    <t>Información de planeación y gestión en el sitio web</t>
  </si>
  <si>
    <t xml:space="preserve">Planeación </t>
  </si>
  <si>
    <t>Información de Talento Humano en el sitio web</t>
  </si>
  <si>
    <t>Gestión del Talento Humano</t>
  </si>
  <si>
    <t>Gestión de Talento Humano</t>
  </si>
  <si>
    <t>Información sobre control interno y externo en el sitio web</t>
  </si>
  <si>
    <t>Control Interno</t>
  </si>
  <si>
    <t>Se ajustó de acuerdo a las indicaciones dadas por CI</t>
  </si>
  <si>
    <t>Control Interno Disciplinario</t>
  </si>
  <si>
    <t>Nueva acción</t>
  </si>
  <si>
    <t>Información misional educativa</t>
  </si>
  <si>
    <t>Vicerrectoría Académica</t>
  </si>
  <si>
    <t>Cumplimento Art. 6 Res. 1220/2016</t>
  </si>
  <si>
    <t>Admisiones, Registro y Control Académico</t>
  </si>
  <si>
    <t>Cumplimento Art. 1 Nral. 4 al 9 y Art. 3 Res. 1220/2016</t>
  </si>
  <si>
    <t>Vicerrectoría Administrativa y Financiera</t>
  </si>
  <si>
    <t>Cumplimiento a Art. 9 Resolución del MEN 12161/2015</t>
  </si>
  <si>
    <t xml:space="preserve"> Cumplimiento a Art. 9 Resolución 12161/2015</t>
  </si>
  <si>
    <t>Vicerrectoría de Investigaciones, Innovación y Extensión</t>
  </si>
  <si>
    <t>Vicerrectoría de Responsabilidad Social y Bienestar Universitario</t>
  </si>
  <si>
    <t>Información sobre contratación pública</t>
  </si>
  <si>
    <t xml:space="preserve">Divulgación de la gestión presupuestal y financiera </t>
  </si>
  <si>
    <t>Información de gestión financiera en el sitio web</t>
  </si>
  <si>
    <t>Gestión Contable</t>
  </si>
  <si>
    <t>Medidas y estrategias para la transparencia</t>
  </si>
  <si>
    <t>Información de estrategias y medidas de transparencia en el sitio web</t>
  </si>
  <si>
    <t xml:space="preserve"> Control Interno</t>
  </si>
  <si>
    <t>Equipo de Gestión de Riesgos</t>
  </si>
  <si>
    <t xml:space="preserve"> Planeación</t>
  </si>
  <si>
    <t>Secretaría General</t>
  </si>
  <si>
    <t xml:space="preserve">Grupo de Gestión de Riesgos
Comité de Control Interno
</t>
  </si>
  <si>
    <t>Gestión de la planeación</t>
  </si>
  <si>
    <t>Transparencia/anticorrupción / medidas anticorrupción</t>
  </si>
  <si>
    <t>SIGER
Sistema de Gerencia del Plan de Desarrollo</t>
  </si>
  <si>
    <t>Seguimiento al Plan de Desarrollo Institucional y verificación de la calidad de la información reportada y publicarla a través de la página web.</t>
  </si>
  <si>
    <t>Coordinadores de Objetivo
 Planeación</t>
  </si>
  <si>
    <t>Gestión de la Contratación</t>
  </si>
  <si>
    <t>Contenidos mínimos del Manual de Contratación</t>
  </si>
  <si>
    <t xml:space="preserve">Jurídica </t>
  </si>
  <si>
    <t>Compras de Bienes y Suministros</t>
  </si>
  <si>
    <t>Planeación contractual</t>
  </si>
  <si>
    <t>Plan de compras</t>
  </si>
  <si>
    <t>Ejecución Contractual</t>
  </si>
  <si>
    <t>Reporte de información contractual al SECOP</t>
  </si>
  <si>
    <t xml:space="preserve"> Jurídica 
Compras de Bienes y Suministros</t>
  </si>
  <si>
    <t>Condiciones institucionales para el Talento Humano</t>
  </si>
  <si>
    <t>Componente de Desarrollo Humano y Organizacional incluido en el Plan de Desarrollo Institucional</t>
  </si>
  <si>
    <t>Coherencia en las funciones y competencias de los servidores públicos</t>
  </si>
  <si>
    <t>Manuales de funciones y responsabilidades de los funcionarios administrativos que contemplan las competencias</t>
  </si>
  <si>
    <t>Gestión del sistema integral
Gestión del Talento Humano</t>
  </si>
  <si>
    <t>Procesos de vinculación  de personal administrativo de acuerdo al estatuto de carrera administrativa y de personal transitorio de acuerdo a la resolución 606 de 2013 al Estatuto Administrativo.</t>
  </si>
  <si>
    <t xml:space="preserve">Gestión del Talento Humano
</t>
  </si>
  <si>
    <t>Procesos de vinculación  de personal  docente de acuerdo al Estatuto Docente.</t>
  </si>
  <si>
    <t xml:space="preserve">Vicerrectoría Académica </t>
  </si>
  <si>
    <t>Evaluación y seguimiento al desempeño</t>
  </si>
  <si>
    <t>Evaluación anual de competencias de funcionarios administrativos de acuerdo a las normas vigentes</t>
  </si>
  <si>
    <t>Evaluación anual docente de acuerdo al estatuto docente</t>
  </si>
  <si>
    <t>Capacitaciones</t>
  </si>
  <si>
    <t>Plan de capacitación anual por dependencias</t>
  </si>
  <si>
    <t>Programa de inducción y reinducción administrativa</t>
  </si>
  <si>
    <t>Inducción docente</t>
  </si>
  <si>
    <t>Control institucional</t>
  </si>
  <si>
    <t>Sanciones disciplinarias y fiscales</t>
  </si>
  <si>
    <t>Entrega de información a organismos de regulación y control educativo</t>
  </si>
  <si>
    <t xml:space="preserve">Reporte de información a:
-Contaduría General de la Nación (CHIP)
- Contraloría General de la Republica (SIRECI)
- Ministerio de Educación (SNIES)
- Departamento Administrativo Función Pública (MECI)
- Ministerio de Justicia (Ekogui)
- DIAN
</t>
  </si>
  <si>
    <t xml:space="preserve">Planeación
Jurídica
Gestión Contable
 Control Interno
</t>
  </si>
  <si>
    <t>Control interno de gestión y disciplinario</t>
  </si>
  <si>
    <t>Acciones adelantadas sobre obligaciones a medidas en pro de la transparencia</t>
  </si>
  <si>
    <t>Se reubico el contenido en esta acción y se eliminó del sub-indicador "Información sobre control interno y externo en el sitio web"</t>
  </si>
  <si>
    <t>Gestión del sistema integral</t>
  </si>
  <si>
    <t xml:space="preserve">Sistema Integral de Gestión </t>
  </si>
  <si>
    <t>Auditorias</t>
  </si>
  <si>
    <t>Programa de auditoria  de Control Interno</t>
  </si>
  <si>
    <t>Programa de auditoria gestión integral de Gestión</t>
  </si>
  <si>
    <t>Programa anual de auditorias internas al Sistema Integral de Gestión</t>
  </si>
  <si>
    <t xml:space="preserve">Informe general auditorias internas al Sistema Integral de Gestión </t>
  </si>
  <si>
    <t>Mecanismos para Mejorar la atención al ciudadano</t>
  </si>
  <si>
    <t xml:space="preserve">Sistema de peticiones, quejas, reclamos y sugerencias-PQRS </t>
  </si>
  <si>
    <t>Condiciones institucionales del sistema de PQRS</t>
  </si>
  <si>
    <t>Resultado de la medición de satisfacción del usuario</t>
  </si>
  <si>
    <t>Medición de la satisfacción de los usuarios  del sistema integral de gestión para la vigencia</t>
  </si>
  <si>
    <t>Medición de la satisfacción del usuario</t>
  </si>
  <si>
    <t>Racionalización de trámites</t>
  </si>
  <si>
    <t xml:space="preserve">Divulgación de trámites y servicio al ciudadano </t>
  </si>
  <si>
    <t>Información y disposición sobre trámites</t>
  </si>
  <si>
    <t>Información general de servicio al ciudadano</t>
  </si>
  <si>
    <t>Se ajustó de acuerdo a las indicaciones dadas por el CRIE</t>
  </si>
  <si>
    <t>Gestión de Tecnologías Informáticas y Sistemas de Información</t>
  </si>
  <si>
    <t>Plataforma Virtual de gestión de trámites educativos (interna)</t>
  </si>
  <si>
    <t>Elaboración y difusión semestral de elementos informativos de la oferta académica y los cronogramas establecidos a los diferentes grupos de Interés.</t>
  </si>
  <si>
    <t>Rendición de cuentas</t>
  </si>
  <si>
    <t>Rendición de Cuentas</t>
  </si>
  <si>
    <t>Informe de gestión</t>
  </si>
  <si>
    <t>Condiciones institucionales para la Rendición de cuentas.</t>
  </si>
  <si>
    <t>Procedimiento 113-PDI-10 - Coordinación de la Audiencia Pública de Rendición de Cuentas</t>
  </si>
  <si>
    <t>Espacios de diálogo para la Rendición de cuentas a la ciudadanía: Audiencia de rendición de cuentas (Presencial)</t>
  </si>
  <si>
    <t xml:space="preserve">Gestión del Riesgo de corrupción </t>
  </si>
  <si>
    <t>Mapa de riesgos</t>
  </si>
  <si>
    <t>Grupo de Gestión de Riesgos</t>
  </si>
  <si>
    <t>Iniciativas Adicionales</t>
  </si>
  <si>
    <t>Políticas y comportamiento ético organizacional</t>
  </si>
  <si>
    <t>Contenidos mínimos de lineamientos éticos y de buen Gobierno</t>
  </si>
  <si>
    <t>Código de integridad</t>
  </si>
  <si>
    <t>Comisión de Ética y Buen Gobierno (Gestión de Talento Humano)</t>
  </si>
  <si>
    <t>Comisión de Ética y Buen Gobierno</t>
  </si>
  <si>
    <t>Responsabilidad Social Universitaria</t>
  </si>
  <si>
    <t>Programa Acompañamiento Integral PAI</t>
  </si>
  <si>
    <t xml:space="preserve">Formación para la responsabilidad social y el desarrollo humano
- Formación para la inclusión de la población en situación de discapacidad
- Programa formarse. (Formación en responsabilidad social educativa y externa)
Cátedra institucional en responsabilidad social, ética y universidad.
- Inserción de la perspectiva de género en la vida universidad
</t>
  </si>
  <si>
    <t>Desarrollo Institucional</t>
  </si>
  <si>
    <t>Revisión de Procedimientos, servicios y espacios físicos para atención prioritaria</t>
  </si>
  <si>
    <t>Servicio de acompañamiento a estudiantes con discapacidad auditiva y sensorial</t>
  </si>
  <si>
    <t>Sistema en Salud y Seguridad en el Trabajo (Política y Objetivos SST, matriz de riesgos y peligros, plan de seguridad vial, plan de emergencias y emergencias ambientales)</t>
  </si>
  <si>
    <t>Canales de denuncias de  corrupción (01-8000-966781 opción 3, denunciascorrupcion@utp.edu.co, sistema PQRS)</t>
  </si>
  <si>
    <t>INICIO</t>
  </si>
  <si>
    <t>LINEA</t>
  </si>
  <si>
    <t>COMPONENTES/ESTRATEGIA</t>
  </si>
  <si>
    <t xml:space="preserve">LINEA </t>
  </si>
  <si>
    <t>ACCIONES</t>
  </si>
  <si>
    <t>RESPONSABLE</t>
  </si>
  <si>
    <t>FECHA DE INICIO</t>
  </si>
  <si>
    <t>FECHA DE FINALIZACIÓN</t>
  </si>
  <si>
    <t>% Avance</t>
  </si>
  <si>
    <t>%Avance sobre la meta</t>
  </si>
  <si>
    <t>NIVEL DE 
CUMPLIMIENTO</t>
  </si>
  <si>
    <t xml:space="preserve">1. Factor Visibilidad y Control </t>
  </si>
  <si>
    <t>Fortalecer los ejercicios de transparencia pasiva y activa, rendición de cuentas y control social con los diferentes grupos de valor dela Universidad).</t>
  </si>
  <si>
    <t xml:space="preserve">1. Rendición de cuentas </t>
  </si>
  <si>
    <t xml:space="preserve">Rendición de Cuentas permanente </t>
  </si>
  <si>
    <t>Dedicación colaboradores</t>
  </si>
  <si>
    <t>2. Mecanismos de riesgos de corrupción</t>
  </si>
  <si>
    <t>Riesgos de corrupción</t>
  </si>
  <si>
    <t>3. Mecanismos para la transparencia y el acceso a la información</t>
  </si>
  <si>
    <t>Divulgación
de la
información
pública</t>
  </si>
  <si>
    <t>Grupo Técnico de Seguridad de la información</t>
  </si>
  <si>
    <t>Recursos Informáticos y Educativos
CRIE</t>
  </si>
  <si>
    <t xml:space="preserve">Vicerrectoria Administrativa y Financiera - 
Gestión del Sistema Integral </t>
  </si>
  <si>
    <t xml:space="preserve">2. Factor Institucionalidad </t>
  </si>
  <si>
    <t>Fortalecer las buenas prácticas corporativas con los diferentes grupos de valor de la Universidad)</t>
  </si>
  <si>
    <t>1. Iniciativas adicionales</t>
  </si>
  <si>
    <t>Estructura orgánica</t>
  </si>
  <si>
    <t>Vicerrectoria Administrativa y Financiera - 
Gestión del Sistema Integral - Sistema Integral de Gestión
SIG</t>
  </si>
  <si>
    <t xml:space="preserve">Vicerrectoría Administrativa y Financiera - 
Gestión Organizacional </t>
  </si>
  <si>
    <t>Comisión ética y Buen Gobierno Gestión Talento Humano</t>
  </si>
  <si>
    <t>Procesos de capacitación en buenas prácticas</t>
  </si>
  <si>
    <t>2. Racionalización de trámites</t>
  </si>
  <si>
    <t>Trámites y servicios SUIT y Cumplimiento requisitos del Gobierno en línea (GEL)</t>
  </si>
  <si>
    <t>Equipo Técnico de Revisión de Trámites</t>
  </si>
  <si>
    <t>Gestión de la Comunicación y Promoción Institucional</t>
  </si>
  <si>
    <t>Secretaria General
Gestión de Documentos</t>
  </si>
  <si>
    <t xml:space="preserve">3. Gestión de la comunicación y promoción institucional </t>
  </si>
  <si>
    <r>
      <rPr>
        <b/>
        <sz val="12"/>
        <color theme="1"/>
        <rFont val="Arial"/>
        <family val="2"/>
      </rPr>
      <t>Dar respuesta oportuna a los cambios y la normatividad frente a los requerimientos nacionales referente a la atención al ciudadano</t>
    </r>
    <r>
      <rPr>
        <sz val="12"/>
        <color theme="1"/>
        <rFont val="Arial"/>
        <family val="2"/>
      </rPr>
      <t>).</t>
    </r>
  </si>
  <si>
    <t>1. Mecanismos para mejorar la atención al ciudadano</t>
  </si>
  <si>
    <t xml:space="preserve">Discapacidad </t>
  </si>
  <si>
    <t>Planeación
Gestión Estratégica del campus</t>
  </si>
  <si>
    <t xml:space="preserve">Sistema de Información </t>
  </si>
  <si>
    <t xml:space="preserve">Talento Humano </t>
  </si>
  <si>
    <t>Buen Gobierno</t>
  </si>
  <si>
    <t>Gestión de la comunicación y promoción</t>
  </si>
  <si>
    <t>CONTINUA</t>
  </si>
  <si>
    <t>NO CONTINUA</t>
  </si>
  <si>
    <t>SE AJUSTA REDACCIÓN</t>
  </si>
  <si>
    <t>NUEVA ACCIÓN</t>
  </si>
  <si>
    <t>SE INCLUYE UNA ACCIÓN</t>
  </si>
  <si>
    <t>Préstamo de espacios (aulas, auditorios, entre otros.)</t>
  </si>
  <si>
    <t>Equipos de cómputo y software</t>
  </si>
  <si>
    <t>Materiales e impresos</t>
  </si>
  <si>
    <t>Otros (favor especificar)</t>
  </si>
  <si>
    <t>PLAN DE ACCIÓN 2022</t>
  </si>
  <si>
    <t>PLAN OPERATIVO
PLAN DE ATENCIÓN AL CIUDADANO Y TRANSPARENCIA ORGANIZACIONAL
PACTO 2022</t>
  </si>
  <si>
    <t>Meta (2022)</t>
  </si>
  <si>
    <t>1.1. Diseño y realización de todas las actividades enmarcadas en la rendición de cuentas permanente: Audiencia Pública,  Audiencia Publicas externas, Diálogos con estamentos, informe de gestión facultades</t>
  </si>
  <si>
    <t xml:space="preserve">1.2. Ejecutar las acciones de mejoras definidas a ejecutar en el marco de los resultados del MIPG frente a la participación ciudadana y rendición de cuentas. </t>
  </si>
  <si>
    <t>1.3. Diseño y ejecución de la estrategia comunicacional del proceso de Rendición de cuentas y el proyecto Transparencia, gobernanza y legalidad.</t>
  </si>
  <si>
    <t xml:space="preserve">
1.4. Realización de la Feria del PDI</t>
  </si>
  <si>
    <t>3.1. Publicación de activos de información de las dependencias de la Universidad</t>
  </si>
  <si>
    <t>3.2. Soporte a los diferentes sitios web  bajo dominio .utp.edu.co de acuerdo a las necesidades y/o requerimientos de actualización o publicación de información de la dependencia responsable, para publicarla de manera accesible y entendible a los ciudadanos</t>
  </si>
  <si>
    <t>4.1. Acompañamiento en la actualización procedimientos del SIG</t>
  </si>
  <si>
    <t>6.1. Capacitación de la nueva ley 1952 de 2019 - Por medio de la cual se expide el Código General Disciplinario, se derogan la Ley 734 de 2002 y algunas disposiciones de la Ley 1474 de 2011, relacionadas con el derecho disciplinario</t>
  </si>
  <si>
    <t>6.1. Implementar estrategias para el fortalecimiento de la identidad institucional (símbolos)</t>
  </si>
  <si>
    <t xml:space="preserve">7.1. Formulación y ejecución del plan de acción del grupo antitrámites. </t>
  </si>
  <si>
    <t>7.3. Difusión y promoción de los portafolios de los servicios Institucionales</t>
  </si>
  <si>
    <t>7.4. Implementación y actualización  instrumentos archivisticos conformes a la normatividad vigente. Plan Institucional de Archivos PINAR,  Programa de Gestión Documental PGD, Tablas de Retención Documental TRD, FUID (Inventario Documental), Modelo de Requisitos para la Gestión de Documentos Electrónicos de Archivo MOREQ)</t>
  </si>
  <si>
    <t>3.3. Publicación de los actos administrativos de carácter general que expida el Consejo Superior, el Consejo Académico y la Rectoría y actualización de los mismos mediante notas de vigencia.</t>
  </si>
  <si>
    <t>3.4. Publicación de la documentación de las áreas/dependencias</t>
  </si>
  <si>
    <t>11/01/2.022</t>
  </si>
  <si>
    <t>30/11/2.022</t>
  </si>
  <si>
    <t xml:space="preserve">8.1. Realizar el reporte del indicador denominado Campus Incluyente (CI) el cual corresponde a la medición del número de edificaciones del campus universitario con elementos que garanticen la accesibilidad al medio físico de las personas que tengan limitaciones en la movilidad.  </t>
  </si>
  <si>
    <t>9.1. Ejecución del Plan de acción sistema de seguridad de la información Acciones relacionadas con la directriz de Datos personales</t>
  </si>
  <si>
    <t xml:space="preserve">9.4. Ejecución del Plan de acción sistema de seguridad de la información -Plan de Seguridad y Privacidad de la Información
</t>
  </si>
  <si>
    <t>9.2. Socialización de la directriz de protección de datos personales.</t>
  </si>
  <si>
    <t xml:space="preserve">9.3. Ejecución del Plan de acción sistema de seguridad de la información - Plan de Tratamiento de Riesgos de Seguridad y Privacidad de la Información
 </t>
  </si>
  <si>
    <t>4.2. Consolidar propuesta de ajuste al Plan de Cargos Institucional, a partir de los resultados obtenidos de la intervención en análisis de empleos realizada a las dependencias, de acuerdo con el plan de trabajo del proyecto de modernización y desarrollo organizacional (PDI) y las priorizaciones realizadas desde la Alta Dirección.</t>
  </si>
  <si>
    <t>2.1. Ejecución del Plan de Acción de la gestión de riesgos.</t>
  </si>
  <si>
    <t>5.1. Implementar estrategias para la incorporación de valores y Codigo de buen gobierno</t>
  </si>
  <si>
    <t>7.2. Desarrollo, Publicación de los Sitio Web Sitios web Centro Virtual de Imagen e Identidad UTP y Tienda Virtual, de acuerdo a los requerimientos institucionales.</t>
  </si>
  <si>
    <t xml:space="preserve">8.2. Realizar el consolidado de inversión semestral  de obras y adecuaciones, en el que se incluyen los elementos y actividades realizadas para mejorar la accesibilidad al medio fisico. </t>
  </si>
  <si>
    <t>10.2. Ejecución del Proyecto Gestión del Desarrollo Humano (PDI)</t>
  </si>
  <si>
    <t>10.3. Ejecución del plan de acción de Seguridad y Salud en Trabajo</t>
  </si>
  <si>
    <t xml:space="preserve">10.4. Ejecución del plan de capacitación de Gestión del Talento Humano </t>
  </si>
  <si>
    <t>10.1. Capacitación: Socializar ante el area academica y administrativa el Curso Virtual Integridad, Transparencia y Lucha contra la Corrupción que ofrece el DAFP.</t>
  </si>
  <si>
    <t>11.1. Implementar estrategias para la apropiacion del Manual del Buen Servicio.</t>
  </si>
  <si>
    <t>12.1. Actualización sitio web “servicio de atención al ciudadano” de acuerdo a la información suministrada por la dependencias que manejan estos contenidos.</t>
  </si>
  <si>
    <t>12.2. Actualización de ser necesario, y socialización de los lineamientos para la actualización de sitios web administrados por el CRIE.</t>
  </si>
  <si>
    <t>12.3. Definir procolos para la publicación de información de alto contenido técnico.
Definir los protocolos de comunicación y promoción institucional.</t>
  </si>
  <si>
    <t>SEGUIMIENTO</t>
  </si>
  <si>
    <t>Avance cualitativo</t>
  </si>
  <si>
    <t>Relación soportes</t>
  </si>
  <si>
    <t>Observaciones</t>
  </si>
  <si>
    <t xml:space="preserve">1.1. Rendición de cuentas </t>
  </si>
  <si>
    <t>1.2. Mecanismos de riesgos de corrupción</t>
  </si>
  <si>
    <t>1.3. Mecanismos para la transparencia y el acceso a la información</t>
  </si>
  <si>
    <t>1.1.3. Diseño y ejecución de la estrategia comunicacional del proceso de Rendición de cuentas y el proyecto Transparencia, gobernanza y legalidad.</t>
  </si>
  <si>
    <t>1.2.1. Ejecución del Plan de Acción de la gestión de riesgos.</t>
  </si>
  <si>
    <t>1.3.1. Publicación de activos de información de las dependencias de la Universidad</t>
  </si>
  <si>
    <t>1.3.2. Soporte a los diferentes sitios web  bajo dominio .utp.edu.co de acuerdo a las necesidades y/o requerimientos de actualización o publicación de información de la dependencia responsable, para publicarla de manera accesible y entendible a los ciudadanos</t>
  </si>
  <si>
    <t>1.3.3. Publicación de los actos administrativos de carácter general que expida el Consejo Superior, el Consejo Académico y la Rectoría y actualización de los mismos mediante notas de vigencia.</t>
  </si>
  <si>
    <t>1.3.4. Publicación de la documentación de las áreas/dependencias</t>
  </si>
  <si>
    <t>2. Fortalecer las buenas prácticas corporativas con los diferentes grupos de valor de la Universidad)</t>
  </si>
  <si>
    <t>2.1. Iniciativas adicionales</t>
  </si>
  <si>
    <t>2.1.1. Acompañamiento en la actualización procedimientos del SIG</t>
  </si>
  <si>
    <t>2.1.2. Consolidar propuesta de ajuste al Plan de Cargos Institucional, a partir de los resultados obtenidos de la intervención en análisis de empleos realizada a las dependencias, de acuerdo con el plan de trabajo del proyecto de modernización y desarrollo organizacional (PDI) y las priorizaciones realizadas desde la Alta Dirección.</t>
  </si>
  <si>
    <t>2.1.4. Capacitación de la nueva ley 1952 de 2019 - Por medio de la cual se expide el Código General Disciplinario, se derogan la Ley 734 de 2002 y algunas disposiciones de la Ley 1474 de 2011, relacionadas con el derecho disciplinario</t>
  </si>
  <si>
    <t>2.1.5. Implementar estrategias para el fortalecimiento de la identidad institucional (símbolos)</t>
  </si>
  <si>
    <t>2.2. Racionalización de trámites</t>
  </si>
  <si>
    <t>2.2.3. Difusión y promoción de los portafolios de los servicios Institucionales</t>
  </si>
  <si>
    <r>
      <t>3. Dar respuesta oportuna a los cambios y la normatividad frente a los requerimientos nacionales referente a la atención al ciudadano</t>
    </r>
    <r>
      <rPr>
        <sz val="12"/>
        <color theme="1"/>
        <rFont val="Arial"/>
        <family val="2"/>
      </rPr>
      <t>).</t>
    </r>
  </si>
  <si>
    <t>3.1. Mecanismos para mejorar la atención al ciudadano</t>
  </si>
  <si>
    <t xml:space="preserve">3.1.1. Realizar el reporte del indicador denominado Campus Incluyente (CI) el cual corresponde a la medición del número de edificaciones del campus universitario con elementos que garanticen la accesibilidad al medio físico de las personas que tengan limitaciones en la movilidad.  </t>
  </si>
  <si>
    <t>1. Fortalecer los ejercicios de transparencia pasiva y activa, rendición de cuentas y control social con los diferentes grupos de valor de la Universidad.</t>
  </si>
  <si>
    <t>3.1.3. Ejecución del Plan de acción sistema de seguridad de la información Acciones relacionadas con la directriz de Datos personales</t>
  </si>
  <si>
    <t>3.1.4. Socialización de la directriz de protección de datos personales.</t>
  </si>
  <si>
    <t xml:space="preserve">3.1.5. Ejecución del Plan de acción sistema de seguridad de la información - Plan de Tratamiento de Riesgos de Seguridad y Privacidad de la Información
 </t>
  </si>
  <si>
    <t xml:space="preserve">3.1.6. Ejecución del Plan de acción sistema de seguridad de la información -Plan de Seguridad y Privacidad de la Información
</t>
  </si>
  <si>
    <t>Resultados componente Gestión de programas académicos del Objetivo institucional de Cobertura con calidad
• Nivel de satisfacción de los estudiantes con los profesores 
• Nivel de satisfacción de los estudiantes con el programa 
• Nivel de satisfacción de los egresados con el programa 
• Nivel de satisfacción de los empleadores con el programa</t>
  </si>
  <si>
    <t>Publicación de Información de trámites y servicios relacionados con el Registro y Control Académico
http://www.utp.edu.co/registro/index.php/31/tramites-y-formularios</t>
  </si>
  <si>
    <t>Portal estudiantil con las siguientes funcionalidades:
- Creación de correo electrónico @utp.edu.co
- Horarios
- Cancelación y adición de asignaturas
- Certificados
- Cambios de grupo
- Solicitud de apoyos socioeconómicos
- Inscripciones y matriculas en línea</t>
  </si>
  <si>
    <t>Secretaría General
Gestión de Documentos</t>
  </si>
  <si>
    <t xml:space="preserve">3.1.2. Realizar el consolidado de inversión semestral  de obras y adecuaciones, en el que se incluyen los elementos y actividades realizadas para mejorar la accesibilidad al medio físico. </t>
  </si>
  <si>
    <t>Enlace de interés</t>
  </si>
  <si>
    <t>Publicación de resultados del Plan de desarrollo</t>
  </si>
  <si>
    <t>Publicación del plan estratégico</t>
  </si>
  <si>
    <t>https://pdi.utp.edu.co/conoce/</t>
  </si>
  <si>
    <t>Publicación del plan de compras (formato Excel)</t>
  </si>
  <si>
    <t>https://www2.utp.edu.co/contratacion/sitio/5/plan-de-compras</t>
  </si>
  <si>
    <t>https://www2.utp.edu.co/gestioncalidad/sin-categoria/391/activos-de-informacion-e-indice-de-informacion-clasificada-y-reservada-utp
https://www2.utp.edu.co/gestioncalidad/sin-categoria/451/activos-de-informacion-e-indice-de-informacion-clasificada-y-reservada-del-alcance</t>
  </si>
  <si>
    <t xml:space="preserve">Publicación de activos de información
</t>
  </si>
  <si>
    <t>Esquema de publicación</t>
  </si>
  <si>
    <t>https://www2.utp.edu.co/atencionalciudadano/transparencia-y-acceso-a-informacion-publica.html</t>
  </si>
  <si>
    <t xml:space="preserve"> http://www.utp.edu.co/principal/mapa.php
 http://www.utp.edu.co/faqs/</t>
  </si>
  <si>
    <t>https://www2.utp.edu.co/secretaria/gestion-documentos/noticias/plan-institucional-de-archivos-2020-2028.html</t>
  </si>
  <si>
    <t>http://www.utp.edu.co/institucional/</t>
  </si>
  <si>
    <t>Publicación de estatuto General</t>
  </si>
  <si>
    <t>http://www.utp.edu.co/secretaria/25/estatuto-general</t>
  </si>
  <si>
    <t>Publicación de Estatuto docente</t>
  </si>
  <si>
    <t>http://www.utp.edu.co/secretaria/3/estatuto-docente</t>
  </si>
  <si>
    <t>Publicación del Reglamento estudiantil</t>
  </si>
  <si>
    <t>http://www.utp.edu.co/secretaria/2/reglamento-estudian</t>
  </si>
  <si>
    <t>Publicación de normatividad interna vigente</t>
  </si>
  <si>
    <t>https://www2.utp.edu.co/secretaria/25/estatuto-general
https://www2.utp.edu.co/secretaria/11/resoluciones-generales</t>
  </si>
  <si>
    <t>Publicación de los informes de gestión</t>
  </si>
  <si>
    <t>http://www.utp.edu.co/audienciapublica/informe-de-gestion.html</t>
  </si>
  <si>
    <t>Publicación del Plan de desarrollo y sus seguimientos</t>
  </si>
  <si>
    <t>https://pdi.utp.edu.co/resultados/</t>
  </si>
  <si>
    <t>Publicación de estadísticas e indicadores institucionales</t>
  </si>
  <si>
    <t>https://estadisticas.utp.edu.co/</t>
  </si>
  <si>
    <t>Publicación de información sobre Manuales de Funciones y Responsabilidades del área administrativa</t>
  </si>
  <si>
    <t xml:space="preserve">Publicación del informe general de los resultados de evaluación de competencias </t>
  </si>
  <si>
    <t>https://www2.utp.edu.co/vicerrectoria/administrativa/gestion-talento-humano/evaluacion-de-competencias.html</t>
  </si>
  <si>
    <t>Publicación de plan de capacitación por dependencias</t>
  </si>
  <si>
    <t>https://www2.utp.edu.co/vicerrectoria/administrativa/gestion-talento-humano/desarrollo-humano.html</t>
  </si>
  <si>
    <t>Publicación de los lineamientos para la vinculación del personal administrativo</t>
  </si>
  <si>
    <t>Publicación de las convocatorias de personal</t>
  </si>
  <si>
    <t>https://www2.utp.edu.co/contratacion/sitio/7/convocatorias-personal</t>
  </si>
  <si>
    <t xml:space="preserve">Publicación de información relacionada con la Oficina de Control Interno
</t>
  </si>
  <si>
    <t>Procedimientos: https://www2.utp.edu.co/gestioncalidad/documentos-procesos/4/1/Control-Interno
Manuales:  https://www.utp.edu.co/gestioncalidad/documentos-procesos/8/1/Control-Interno</t>
  </si>
  <si>
    <t>Publicación actas del Comité Institucional de Control Interno</t>
  </si>
  <si>
    <t>https://www2.utp.edu.co/controlinterno/sin-categoria/7/comite-institucional-de-control-interno</t>
  </si>
  <si>
    <t xml:space="preserve">Control Interno Disciplinario  </t>
  </si>
  <si>
    <t>https://www2.utp.edu.co/gestioncalidad/sin-categoria/186/rectoria</t>
  </si>
  <si>
    <t>https://www2.utp.edu.co/meci/que-es-el-meci.html</t>
  </si>
  <si>
    <t>Publicación de enlaces a entes de control</t>
  </si>
  <si>
    <t>https://www2.utp.edu.co/controlinterno/sin-categoria/137/entes-de-control</t>
  </si>
  <si>
    <t>Actualización de la Información sobre la acreditación de programas</t>
  </si>
  <si>
    <t>https://www2.utp.edu.co/vicerrectoria/academica/</t>
  </si>
  <si>
    <t>Información de los programas académicos de la Universidad</t>
  </si>
  <si>
    <t>https://programasacademicos.utp.edu.co/</t>
  </si>
  <si>
    <t>Publicación de matrícula y demás derechos pecuniarios</t>
  </si>
  <si>
    <t>https://www2.utp.edu.co/vicerrectoria/administrativa/informacion-sobre-matriculas-y-derechos-pecuniario.html</t>
  </si>
  <si>
    <t>Publicación de actos administrativos mediante los cuales se aprobaron los valores de matrícula y demás derechos pecuniarios</t>
  </si>
  <si>
    <t>Información sobre investigación y extensión</t>
  </si>
  <si>
    <t>https://www2.utp.edu.co/vicerrectoria/investigaciones/</t>
  </si>
  <si>
    <t xml:space="preserve">Publicación de los servicios que presta la Vicerrectoría de Responsabilidad Social y Bienestar Universitario </t>
  </si>
  <si>
    <t>https://www2.utp.edu.co/vicerrectoria/responsabilidad-social/inicio.html</t>
  </si>
  <si>
    <t>https://www2.utp.edu.co/vicerrectoria/responsabilidad-social/apoyos-socioeconomicos.html</t>
  </si>
  <si>
    <t>Publicación de las licitaciones y convocatorias</t>
  </si>
  <si>
    <t>http://www.utp.edu.co/contratacion/</t>
  </si>
  <si>
    <t>Reporte de información al SECOP</t>
  </si>
  <si>
    <t xml:space="preserve"> Jurídica 
Compra de Bienes y Suministros</t>
  </si>
  <si>
    <t>https://www.colombiacompra.gov.co/</t>
  </si>
  <si>
    <t>https://www2.utp.edu.co/controlinterno/rendicion-de-la-cuenta/131/informe-de-gestion-contractual</t>
  </si>
  <si>
    <t>Publicación de información sobre presupuesto:</t>
  </si>
  <si>
    <t xml:space="preserve"> Aprobado https://www2.utp.edu.co/vicerrectoria/administrativa/presupuesto.html
https://www2.utp.edu.co/vicerrectoria/administrativa/ejecucion-presupuestal.html</t>
  </si>
  <si>
    <t>Publicación de información sobre estados financieros y contables</t>
  </si>
  <si>
    <t>https://www2.utp.edu.co/vicerrectoria/administrativa/gestion-financiera/contabilidad/gestion-contable.html</t>
  </si>
  <si>
    <t>https://www2.utp.edu.co/controlinterno/rendicion-de-la-cuenta/23/informes-rendicion-de-cuenta-anual</t>
  </si>
  <si>
    <t>https://www2.utp.edu.co/controlinterno/informes/208/contraloria-general-de-la-republica</t>
  </si>
  <si>
    <t xml:space="preserve">Publicación Mapa de riesgos institucional que incorpora riesgos de corrupción
</t>
  </si>
  <si>
    <t>https://www2.utp.edu.co/meci/plan-de-manejo-de-riesgos.html</t>
  </si>
  <si>
    <t>Publicación del PACTO</t>
  </si>
  <si>
    <t>https://pqrs.utp.edu.co/</t>
  </si>
  <si>
    <t>Publicación de Acuerdos Consejo Superior 
Publicación de Acuerdos Consejo Académico</t>
  </si>
  <si>
    <t>https://pdi.utp.edu.co/resultados/
https://www2.utp.edu.co/gestioncalidad/documentos-procesos/8/1/Planeacion</t>
  </si>
  <si>
    <t xml:space="preserve">Estatuto de contratación </t>
  </si>
  <si>
    <t>https://www2.utp.edu.co/secretaria/29/estatuto-contratacion</t>
  </si>
  <si>
    <t xml:space="preserve">Procedimientos relacionados con asesoría con precontractual, contractual y pos contractual; elaboración, aprobación y control de convenios </t>
  </si>
  <si>
    <t>http://www.utp.edu.co/gestioncalidad/documentos-procesos/4/1/Rectoria</t>
  </si>
  <si>
    <t xml:space="preserve">Procedimientos relacionados con contratación en
Compras de Bienes y Suministros
</t>
  </si>
  <si>
    <t>https://www2.utp.edu.co/gestioncalidad/documentos-procesos/4/1/Financiera</t>
  </si>
  <si>
    <t>https://www2.utp.edu.co/gestioncalidad/sin-categoria/167/mapa-institucional-de-procesos</t>
  </si>
  <si>
    <t xml:space="preserve">Procesos de elecciones conforme al Régimen electoral
</t>
  </si>
  <si>
    <t>https://www2.utp.edu.co/secretaria/7/regimen-electoral</t>
  </si>
  <si>
    <t xml:space="preserve">1.Plan de capacitación docente 
2.Formación postgraduada
</t>
  </si>
  <si>
    <t xml:space="preserve">Procedimientos establecidos de Control Interno Disciplinario
</t>
  </si>
  <si>
    <t>https://www2.utp.edu.co/gestioncalidad/documentos-procesos/4/1/Rectoria</t>
  </si>
  <si>
    <t xml:space="preserve">Publicación de informes
</t>
  </si>
  <si>
    <t>Sistema de control interno http://www.utp.edu.co/controlinterno/sci/17/informes
Otros http://www.utp.edu.co/controlinterno/informes/202/cuatrimestral-sci</t>
  </si>
  <si>
    <t>Informe de evaluación de control interno (Art.9. L.1474/2011) - https://www.utp.edu.co/controlinterno/informes/202/estado-del-sci
Otros reportes - Informe anual del Sistema de Control Interno - https://www.utp.edu.co/controlinterno/sci/17/informe-sci
Informe de Control Interno Contable - https://www.utp.edu.co/controlinterno/informes/228/evaluacion-del-control-interno-contable
Austeridad del Gasto - https://www.utp.edu.co/controlinterno/informes/29/austeridad-y-eficiencia-en-el-gasto-publico
Seguimiento a la Administración de Riesgos - https://www.utp.edu.co/controlinterno/informes/204/seguimiento-administracion-de-riesgos
Seguimiento al Sistema PQR - https://www.utp.edu.co/controlinterno/informes/205/seguimiento-al-sistema-pqr
Informes de Audiencia Pública de rendición de cuentas - https://www.utp.edu.co/controlinterno/informes/227/evaluacion-audiencia-publica</t>
  </si>
  <si>
    <t>Publicación del plan de mejoramiento suscrito con la Contraloría General de la República y sus seguimientos</t>
  </si>
  <si>
    <t>https://www.utp.edu.co/controlinterno/informes/129/informes-plan-de-mejoramiento</t>
  </si>
  <si>
    <t xml:space="preserve">Seguimiento PACTO </t>
  </si>
  <si>
    <t>https://www2.utp.edu.co/controlinterno/informes/203/seguimiento-pacto</t>
  </si>
  <si>
    <t>https://www2.utp.edu.co/gestioncalidad/</t>
  </si>
  <si>
    <t>Planes de auditoria</t>
  </si>
  <si>
    <t>https://www2.utp.edu.co/controlinterno/sin-categoria/3/planes</t>
  </si>
  <si>
    <t xml:space="preserve">Informes de auditorías (fichas de auditoria) </t>
  </si>
  <si>
    <t>https://www2.utp.edu.co/controlinterno/informes/206/auditorias-control-interno</t>
  </si>
  <si>
    <t>Documentación del Sistema de gestión de Calidad</t>
  </si>
  <si>
    <t>http://www.utp.edu.co/gestioncalidad/</t>
  </si>
  <si>
    <t>Publicación del resultado de la medición de satisfacción al usuario</t>
  </si>
  <si>
    <t>http://www.utp.edu.co/gestioncalidad/documentacion/7/satisfaccion-de-los-usuarios</t>
  </si>
  <si>
    <t xml:space="preserve">Publicación de información sobre los servicios de la Universidad                                                                                       </t>
  </si>
  <si>
    <t>https://www.utp.edu.co/institucional/servicios
https://portafolioservicios.utp.edu.co/</t>
  </si>
  <si>
    <t>Portal Web para niños</t>
  </si>
  <si>
    <t xml:space="preserve">Enlace página web principal de transparencia y acceso a la información
</t>
  </si>
  <si>
    <t>http://www.utp.edu.co/atencionalciudadano/transparencia-y-acceso-a-informacion-publica.html</t>
  </si>
  <si>
    <t xml:space="preserve">Información sobre eventos institucionales
</t>
  </si>
  <si>
    <t xml:space="preserve">http://www.utp.edu.co/auditorios/calendario-de-eventos
</t>
  </si>
  <si>
    <t>APP UTP Móvil</t>
  </si>
  <si>
    <t>https://www2.utp.edu.co/vicerrectoria/administrativa/gestion-de-tecnologias/informacion-general-de-interes.html</t>
  </si>
  <si>
    <t>Informes de gestión vigencia actual y anteriores</t>
  </si>
  <si>
    <t>https://pdi.utp.edu.co/informes-de-gestion/</t>
  </si>
  <si>
    <t>Reglamento de la audiencia pública de rendición de cuentas (resolución 436 de 2015)</t>
  </si>
  <si>
    <t>http://www.utp.edu.co/utprindecuentas/reglamento-de-audiencia.html</t>
  </si>
  <si>
    <t>https://www2.utp.edu.co/gestioncalidad/documentos-procesos/4/1/Planeacion</t>
  </si>
  <si>
    <t>Procedimiento 1115-CIG-19 - Evaluación a la audiencia pública de rendición de cuentas a la ciudadanía</t>
  </si>
  <si>
    <t xml:space="preserve"> https://www.utp.edu.co/gestioncalidad/descarga/IDDOCWEB/13335</t>
  </si>
  <si>
    <t xml:space="preserve">Página Web de UTP Rinde Cuentas
Retroalimentación de la gestión UTP
Audiencias públicas
</t>
  </si>
  <si>
    <t>https://rindecuentas.utp.edu.co</t>
  </si>
  <si>
    <t>Directrices sobre la gestión de riesgos</t>
  </si>
  <si>
    <t>https://www2.utp.edu.co/meci/directrices-para-la-gestion-de-riesgos.html</t>
  </si>
  <si>
    <t>https://www2.utp.edu.co/meci/gestion-de-riesgos.html</t>
  </si>
  <si>
    <t>https://www2.utp.edu.co/vicerrectoria/administrativa/gestion-talento-humano/legalizacion-de-la-vinculacion.html</t>
  </si>
  <si>
    <t>http://www.utp.edu.co/registro/index.php/31/tramites-y-formularios</t>
  </si>
  <si>
    <t>Meta (2023)</t>
  </si>
  <si>
    <t>1.1.1.  Diseño y realización de todas las actividades enmarcadas en la rendición de cuentas permanente: Audiencia Pública,  Audiencia Publicas externas, Diálogos con estamentos, informe de gestión facultades.</t>
  </si>
  <si>
    <t>1.1.4. Realización de la Feria Aquí construimos futuro</t>
  </si>
  <si>
    <t>1.3.5 Seguimiento a la actualización de los links de transparencia y acceso a la información y menú participa</t>
  </si>
  <si>
    <t>1.1.2. Revisar y definir una nueva metodología de visualización de los resultados de los procesos de rendición de cuenta permanente</t>
  </si>
  <si>
    <t>Operación del Sistema PQRS</t>
  </si>
  <si>
    <t>Mantener actualizado el Sistema de PQRS, con información publicada en  la página Web de la UTP</t>
  </si>
  <si>
    <t>Consultar:
Estado de los PQRS a través de:  https://pqrs.utp.edu.co/ , en el menú "Consultar solicitud"
 Publicación de Informes en: https://pqrs.utp.edu.co/visualizar/informe
Ayudas: https://pqrs.utp.edu.co/visualizar/ayuda , donde se publica el Manual del Usuario.
 Todo los documentos relacionados con el Sistema PQRS: https://www2.utp.edu.co/vicerrectoria/administrativa/sistema-pqrs.html</t>
  </si>
  <si>
    <r>
      <t>Gestión de la Comunicación y Promoci</t>
    </r>
    <r>
      <rPr>
        <sz val="11"/>
        <color theme="1"/>
        <rFont val="Arial"/>
        <family val="2"/>
      </rPr>
      <t>ó</t>
    </r>
    <r>
      <rPr>
        <sz val="12"/>
        <color theme="1"/>
        <rFont val="Arial"/>
        <family val="2"/>
      </rPr>
      <t>n Institucional</t>
    </r>
  </si>
  <si>
    <t>http://www.utp.edu.co/gestioncalidad/sin-categoria/391/activos-de-informacion-utp 
http://www.utp.edu.co/gestioncalidad/sin-categoria/451/activos-de-informacion-del-alcance</t>
  </si>
  <si>
    <t xml:space="preserve">Publicación en la página Web de la Universidad:
- Última actualización - Mapa del sitio -
- Preguntas frecuentes -
</t>
  </si>
  <si>
    <t xml:space="preserve">Publicación de información institucional
</t>
  </si>
  <si>
    <t xml:space="preserve">Publicación de la ley,  mediante la cual se creó la Universidad Tecnológica de Pereira
</t>
  </si>
  <si>
    <t xml:space="preserve">https://www2.utp.edu.co/secretaria/circulares-y-documentos-de-interes/6064/enlaces-de-interes </t>
  </si>
  <si>
    <t xml:space="preserve">Publicación sobre acceso a los apoyos socioeconómicos
</t>
  </si>
  <si>
    <t xml:space="preserve">Publicación de enlace para denuncias por corrupción
</t>
  </si>
  <si>
    <t>https://www2.utp.edu.co/secretaria/
Ver Consejo Superior
Ver Consejo Académico</t>
  </si>
  <si>
    <t xml:space="preserve">
https://www2.utp.edu.co/gestioncalidad/documentos-procesos/8/1/Planeacion
SIGER</t>
  </si>
  <si>
    <t>Se ajusto de acuerdo a las indicaciones dadas por la Vicerrectoría Administrativa y Financiera</t>
  </si>
  <si>
    <t>Se ajustó de acuerdo a las indicaciones dadas por la Vicerrectoría Administrativa y Financiera</t>
  </si>
  <si>
    <t>2.2.2. Desarrollo, Publicación de los Sitio Web Sitios web Centro Virtual de Imagen e Identidad UTP y Soporte, Mantenimiento y actualización de la Tienda Virtual, de acuerdo a los requerimientos institucionales.</t>
  </si>
  <si>
    <t>3.1.8. Ejecución del Proyecto Gestión del Desarrollo Humano (PDI)</t>
  </si>
  <si>
    <t>3.1.9. Ejecución del plan de acción de Seguridad y Salud en Trabajo</t>
  </si>
  <si>
    <t xml:space="preserve">3.1.10. Ejecución del plan de capacitación de Gestión del Talento Humano </t>
  </si>
  <si>
    <t>3.1.11. Implementar estrategias para la apropiación del Manual del Buen Servicio.</t>
  </si>
  <si>
    <t>3.1.12. Actualización sitio web “servicio de atención al ciudadano” de acuerdo a la información suministrada por la dependencias que manejan estos contenidos.</t>
  </si>
  <si>
    <t>3.1.13. Actualización de ser necesario, y socialización de los lineamientos para la actualización de sitios web administrados por el CRIE.</t>
  </si>
  <si>
    <t>1.2.2 Capacitación en riesgos de corrupción (riesgos de fraude)</t>
  </si>
  <si>
    <t xml:space="preserve">Vicerrectoría Administrativa y Financiera - 
Gestión del Sistema Integral </t>
  </si>
  <si>
    <t>Vicerrectoría Administrativa y Financiera - 
Gestión del Sistema Integral - Sistema Integral de Gestión
SIG</t>
  </si>
  <si>
    <t>2.1.3. Implementar estrategias para la incorporación de valores y Código de buen gobierno</t>
  </si>
  <si>
    <t xml:space="preserve">2.2.1. Formulación y ejecución del plan de acción del grupo anti trámites. </t>
  </si>
  <si>
    <t>2.2.4. Implementación y actualización  instrumentos archivísticos conformes a la normatividad vigente.  Programa de Gestión Documental PGD, Tablas de Retención Documental TRD, FUID (Inventario Documental).</t>
  </si>
  <si>
    <t>Información sobre el Modelo Estándar de Control Interno MECI</t>
  </si>
  <si>
    <t>Publicación del informe de gestión contractual rendido a la Contraloría General de la Republica por la plataforma SIRECI:</t>
  </si>
  <si>
    <t>Publicación de informes rendidos a la Contraloría General de la Republica por la plataforma SIRECI:
Rendición anual de la cuenta</t>
  </si>
  <si>
    <t xml:space="preserve">Publicación de enlace a informes de auditoria emitidos por la Contraloría General de la Republica: </t>
  </si>
  <si>
    <t xml:space="preserve">Publicación de informes emitidos por la Oficina de Control Interno
</t>
  </si>
  <si>
    <t>Se realizó los ajustes de acuerdo a la recomendación dada por Control Interno</t>
  </si>
  <si>
    <t>Procedimiento de administración de riesgos (SGC-PRO-011)
Gestión de riesgos</t>
  </si>
  <si>
    <t>Promoción  social
- Apoyos socio-económicos para la permanencia y el egreso exitoso.
- Atención integral y diferencial a grupos poblacionales específicos.
Servicio social universitario y voluntariado
- Servicio social.
- Voluntariado social universitario</t>
  </si>
  <si>
    <t>3.1.14. Definir protocolos para la publicación de información de alto contenido técnico.
Definir los protocolos de comunicación y promoción institucional.</t>
  </si>
  <si>
    <t>3.1.15. Ejecución del proyecto de Gestión de la Comunicación y Promoción Institucional.</t>
  </si>
  <si>
    <t xml:space="preserve">3.1.7. Socialización del sistema de Quejas, Reclamos y Derechos de Petición, a toda la comunidad universitaria para una adecuada apropiación y uso del sistema. </t>
  </si>
  <si>
    <t xml:space="preserve">Vicerrectoría Administrativa y Financiera </t>
  </si>
  <si>
    <t>Esta actividad se tiene programada para el segundo semestre.</t>
  </si>
  <si>
    <t>Esta actividad se tiene programada para iniciar en el mes de Junio</t>
  </si>
  <si>
    <t>Esta actividad ser realiza en el último cuatrimestre del año</t>
  </si>
  <si>
    <t>No se presentan avances para este peirodo</t>
  </si>
  <si>
    <t>Avance consolidado PACTO</t>
  </si>
  <si>
    <t>Formulación y aprobación del Pacto para la Vigencia</t>
  </si>
  <si>
    <t>Plan de acción PACTO</t>
  </si>
  <si>
    <t>Seguimiento al PACTO (Control Interno)</t>
  </si>
  <si>
    <t>Resultado</t>
  </si>
  <si>
    <r>
      <rPr>
        <b/>
        <sz val="11"/>
        <color theme="1"/>
        <rFont val="Arial"/>
        <family val="2"/>
      </rPr>
      <t xml:space="preserve">Reporte anterior: </t>
    </r>
    <r>
      <rPr>
        <sz val="11"/>
        <color theme="1"/>
        <rFont val="Arial"/>
        <family val="2"/>
      </rPr>
      <t xml:space="preserve">Se realizó seguimiento a la actualización del Link:
1.  Transparencia y acceso a la información, donde se solicito 11 ajustes 
2. Menú Participa:  1 ajuste
</t>
    </r>
    <r>
      <rPr>
        <b/>
        <sz val="11"/>
        <color theme="1"/>
        <rFont val="Arial"/>
        <family val="2"/>
      </rPr>
      <t>Nuevo Reporte:</t>
    </r>
    <r>
      <rPr>
        <sz val="11"/>
        <color theme="1"/>
        <rFont val="Arial"/>
        <family val="2"/>
      </rPr>
      <t xml:space="preserve"> Actualmente Control Interno esta en proceso de ejecución de la evaluación de  los links de Transparencia y Acceso a la Información, el cual tiene un avance de avance del 80%.  El cual esta representado en la consolidación de la matriz de autoevaluación con la información reportada por las dependencias responsables de los enlaces y actividades relacionadas con estos links.
El informe consolidado se espera que este en su versión definitiva antes del 30 de junio de 2023.
</t>
    </r>
  </si>
  <si>
    <t>Matriz preliminar de evaluación, memorandos y correos electronicos de respuesta de 11 deependencias.
No se adjunta evidencia soporte debido a que este corresponde a un activo de información de la Oficina de Control Interno de carácter Reservado, el cual tiene esa condición hasta  la entrega del informe de la auditoría, evaluación y verificación</t>
  </si>
  <si>
    <r>
      <rPr>
        <b/>
        <sz val="11"/>
        <color rgb="FF000000"/>
        <rFont val="Arial Narrow"/>
        <family val="2"/>
      </rPr>
      <t xml:space="preserve">Reporte anterior: </t>
    </r>
    <r>
      <rPr>
        <sz val="11"/>
        <color rgb="FF000000"/>
        <rFont val="Arial Narrow"/>
        <family val="2"/>
      </rPr>
      <t xml:space="preserve">Definición Plan de trabajo Transformación cultural 2023 y se realizó Taller Carta Nautica -Fac Ciencias de la Salud 
</t>
    </r>
    <r>
      <rPr>
        <b/>
        <sz val="11"/>
        <color rgb="FF000000"/>
        <rFont val="Arial Narrow"/>
        <family val="2"/>
      </rPr>
      <t>Reporte Actual:</t>
    </r>
    <r>
      <rPr>
        <sz val="11"/>
        <color rgb="FF000000"/>
        <rFont val="Arial Narrow"/>
        <family val="2"/>
      </rPr>
      <t xml:space="preserve"> Actualización Plan de trabajo CEYBG
Ejecución Taller Carta Nautica-Fac Empresariales,Bellas Artes,Básicas e Ingenierias </t>
    </r>
  </si>
  <si>
    <t xml:space="preserve"> Estos archivos se encuentran a cargo de la profesional de Gestión de Talento Humano
*Asistencia al taller
*Flyer nvitación 
*Registro Fotográfico </t>
  </si>
  <si>
    <r>
      <rPr>
        <b/>
        <sz val="11"/>
        <color theme="1"/>
        <rFont val="Arial"/>
        <family val="2"/>
      </rPr>
      <t xml:space="preserve">Reporte anterior: </t>
    </r>
    <r>
      <rPr>
        <sz val="11"/>
        <color theme="1"/>
        <rFont val="Arial"/>
        <family val="2"/>
      </rPr>
      <t xml:space="preserve">Se cuenta con un avance del 8.54%, que corresponde a las actividades desarrolladas en cuanto a: Entornos laborales Saludables con un avance del 11.29%, transformación cultural que cuenta con un avance del 2.40 % y aprendizaje organizaciónal que cuenta con un avance del 9.17%.
</t>
    </r>
    <r>
      <rPr>
        <b/>
        <sz val="11"/>
        <color theme="1"/>
        <rFont val="Arial"/>
        <family val="2"/>
      </rPr>
      <t xml:space="preserve">
Reporte actual:</t>
    </r>
    <r>
      <rPr>
        <sz val="11"/>
        <color theme="1"/>
        <rFont val="Arial"/>
        <family val="2"/>
      </rPr>
      <t xml:space="preserve"> Se cuenta con un avance del 20.44%, que corresponde a las actividades desarrolladas en cuanto a: Entornos laborales Saludables con un avance del 120.43%, transformación cultural que cuenta con un avance del 12.53 % y aprendizaje organizaciónal que cuenta con un avance del 28.37%.</t>
    </r>
  </si>
  <si>
    <r>
      <rPr>
        <b/>
        <sz val="11"/>
        <color theme="1"/>
        <rFont val="Arial"/>
        <family val="2"/>
      </rPr>
      <t xml:space="preserve">Reporte anterior: </t>
    </r>
    <r>
      <rPr>
        <sz val="11"/>
        <color theme="1"/>
        <rFont val="Arial"/>
        <family val="2"/>
      </rPr>
      <t xml:space="preserve">• Análisis de la información por dependencia y definición del plan de formación 2023. 
• Realización de gestiones para contratación de facilitadores
• Ejecución reunión con facilitadores para alineación de expectativas y asignación de dependencias
• Se da inicio al plan de formación con la intervención de los resultados de la evaluación de competencias específicas, según plan de mejoramiento
</t>
    </r>
    <r>
      <rPr>
        <b/>
        <sz val="11"/>
        <color theme="1"/>
        <rFont val="Arial"/>
        <family val="2"/>
      </rPr>
      <t xml:space="preserve">
Reporte actual:</t>
    </r>
    <r>
      <rPr>
        <sz val="11"/>
        <color theme="1"/>
        <rFont val="Arial"/>
        <family val="2"/>
      </rPr>
      <t xml:space="preserve">
• Análisis de la información por dependencia y definición del plan de formación 2023. 
• Realización de gestiones para contratación de facilitadores y asignación de procesos por facilitador
• Ejecución reunión con facilitadores para alineación de expectativas y asignación de dependencias
• Intervención competencias específicas acorde con resultados de la evaluación de competencias 
• Presentación informe de capacitación al comité de capacitación
• Avance del 13,6 % en la ejecución del plan de formación (intervención de competencias y clima organizacional en dependencias administrativas y facultades)
</t>
    </r>
  </si>
  <si>
    <r>
      <rPr>
        <b/>
        <sz val="11"/>
        <color theme="1"/>
        <rFont val="Arial"/>
        <family val="2"/>
      </rPr>
      <t xml:space="preserve">Reporte anterior: </t>
    </r>
    <r>
      <rPr>
        <sz val="11"/>
        <color theme="1"/>
        <rFont val="Arial"/>
        <family val="2"/>
      </rPr>
      <t xml:space="preserve">Realización del Taller Buen servicio- GTISI (2G)
</t>
    </r>
    <r>
      <rPr>
        <b/>
        <sz val="11"/>
        <color theme="1"/>
        <rFont val="Arial"/>
        <family val="2"/>
      </rPr>
      <t>Reporte Actual:</t>
    </r>
    <r>
      <rPr>
        <sz val="11"/>
        <color theme="1"/>
        <rFont val="Arial"/>
        <family val="2"/>
      </rPr>
      <t xml:space="preserve"> Ejecución taller Buen Servicio- GTISI (1G), Biblioteca, Registro y control, Jardin Botanico, G Financiera y Vice academica </t>
    </r>
  </si>
  <si>
    <r>
      <rPr>
        <b/>
        <sz val="11"/>
        <color theme="1"/>
        <rFont val="Arial"/>
        <family val="2"/>
      </rPr>
      <t xml:space="preserve">Reporte anterior: </t>
    </r>
    <r>
      <rPr>
        <sz val="11"/>
        <color theme="1"/>
        <rFont val="Arial"/>
        <family val="2"/>
      </rPr>
      <t xml:space="preserve">Con cierre al 28 de febrero se tiene un avance en el plan de trabajo de riesgos  de 81.3% correspondiente con las siguientes actividades:
- Se revisó y ajustó el Informe Preliminar Evaluación Gestión de Riesgos 2022 por parte de Control Interno y se envío plan de mejoramiento aprobado por el Equipo de riesgos conforme a las observaciones del informe
- Se realizaron cambios a los formatos de gestión de riesgos , generando nueva Versión y Fecha de los documentos
- Se realizó capacitación a los nuevos profesionales de las facultades en el tema de riesgos.
- Se hizo solicitud de actualización del mapa de riesgos a las unidades organizacionales y facultades con fecha de entrega 10 de marzo.
</t>
    </r>
    <r>
      <rPr>
        <b/>
        <sz val="11"/>
        <color theme="1"/>
        <rFont val="Arial"/>
        <family val="2"/>
      </rPr>
      <t xml:space="preserve">Reporte actual: </t>
    </r>
    <r>
      <rPr>
        <sz val="11"/>
        <color theme="1"/>
        <rFont val="Arial"/>
        <family val="2"/>
      </rPr>
      <t>Con cierre al 30 de abril se tiene un avance en el plan de trabajo de riesgos  de 28% correspondiente con las siguientes actividades:
- Se actualizaron y publicaron en la página del SIG  los riesgos de los 10 procesos que hacen parte del mapa de procesos institucional para la vigencia 2023 .
- Se priorizaron  por parte del  equipo de riesgos cuáles podrían hacer parte del  mapa institucional de riesgos vigencia 2023.</t>
    </r>
  </si>
  <si>
    <t>Plan de trabajo de riesgos 2023</t>
  </si>
  <si>
    <r>
      <rPr>
        <b/>
        <sz val="11"/>
        <color theme="1"/>
        <rFont val="Arial"/>
        <family val="2"/>
      </rPr>
      <t xml:space="preserve">Reporte anterior: </t>
    </r>
    <r>
      <rPr>
        <sz val="11"/>
        <color theme="1"/>
        <rFont val="Arial"/>
        <family val="2"/>
      </rPr>
      <t xml:space="preserve">Se tienen publicados los activos de información de las unidades organizacionales y facultades . Se hizo seguimiento el  27 de febrero  y los link están funcionando correctamente.
</t>
    </r>
    <r>
      <rPr>
        <b/>
        <sz val="11"/>
        <color theme="1"/>
        <rFont val="Arial"/>
        <family val="2"/>
      </rPr>
      <t>Reporte actual:</t>
    </r>
    <r>
      <rPr>
        <sz val="11"/>
        <color theme="1"/>
        <rFont val="Arial"/>
        <family val="2"/>
      </rPr>
      <t xml:space="preserve"> Se tienen publicados los activos de información de las unidades organizacionales y facultades . Se hizo seguimiento el  28 de abril  y los link están funcionando correctamente.</t>
    </r>
  </si>
  <si>
    <t xml:space="preserve">https://www2.utp.edu.co/gestioncalidad/sin-categoria/451/activos-de-informacion-e-indice-de-informacion-clasificada-y-reservada-del-alcance
https://www2.utp.edu.co/gestioncalidad/sin-categoria/391/activos-de-informacion-e-indice-de-informacion-clasificada-y-reservada-utp
</t>
  </si>
  <si>
    <r>
      <rPr>
        <b/>
        <sz val="11"/>
        <color theme="1"/>
        <rFont val="Arial"/>
        <family val="2"/>
      </rPr>
      <t xml:space="preserve">Reporte anterior: </t>
    </r>
    <r>
      <rPr>
        <sz val="11"/>
        <color theme="1"/>
        <rFont val="Arial"/>
        <family val="2"/>
      </rPr>
      <t xml:space="preserve">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t>
    </r>
    <r>
      <rPr>
        <b/>
        <sz val="11"/>
        <color theme="1"/>
        <rFont val="Arial"/>
        <family val="2"/>
      </rPr>
      <t xml:space="preserve">
Reporte actual: </t>
    </r>
    <r>
      <rPr>
        <sz val="11"/>
        <color theme="1"/>
        <rFont val="Arial"/>
        <family val="2"/>
      </rPr>
      <t>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t>
    </r>
  </si>
  <si>
    <r>
      <rPr>
        <b/>
        <sz val="11"/>
        <color theme="1"/>
        <rFont val="Arial"/>
        <family val="2"/>
      </rPr>
      <t xml:space="preserve">Reporte anterior: </t>
    </r>
    <r>
      <rPr>
        <sz val="11"/>
        <color theme="1"/>
        <rFont val="Arial"/>
        <family val="2"/>
      </rPr>
      <t xml:space="preserve">Con cierre al  28 de febrero se tiene un avance en el plan de trabajo de trámites de 2% correspondiente con las siguientes actividades:
-Se realizó el reporte de los datos de gestión de cada uno de los trámites reportados en el SUIT, para los meses de enero y febrero.
-Se realizó capacitación virtual en gestión y racionalización de trámites dictada por la Gestión Pública el día 17 de febrero.
</t>
    </r>
    <r>
      <rPr>
        <b/>
        <sz val="11"/>
        <color theme="1"/>
        <rFont val="Arial"/>
        <family val="2"/>
      </rPr>
      <t xml:space="preserve">Reporte actual: </t>
    </r>
    <r>
      <rPr>
        <sz val="11"/>
        <color theme="1"/>
        <rFont val="Arial"/>
        <family val="2"/>
      </rPr>
      <t>Con cierre al  30 deabril se tiene un avance en el plan de trabajo de trámites de 69% correspondiente con las siguientes actividades:
- Se aplicó la metodologia de racionalización de trámites y se registro la racionalización de trámites para la Universidad Tecnológica de Pereira en la plataforma SUIT el 6 de marzo de 2023.
- Se realizó primer segumiento al plan de racionalización el día 21 de abril de 2023.
-  Se realizó el reporte de los datos de gestión de cada uno de los trámites reportados en el SUIT, para los meses de marzo y abril.</t>
    </r>
  </si>
  <si>
    <t>Plan de trabajo trámites 2023</t>
  </si>
  <si>
    <r>
      <rPr>
        <b/>
        <sz val="12"/>
        <color theme="1"/>
        <rFont val="Arial"/>
        <family val="2"/>
      </rPr>
      <t xml:space="preserve">Reporte anterior: </t>
    </r>
    <r>
      <rPr>
        <sz val="12"/>
        <color theme="1"/>
        <rFont val="Arial"/>
        <family val="2"/>
      </rPr>
      <t xml:space="preserve">Con cierre al 28 de febrero, Se definió un plan de trabajo para la vigencia 2023,  se elaboró  tabla cruzada de la NORMA 27001 de 2015 y la NORMA ISO 27701 del 2022 de Privacidad de la Información  para  idenficar los controles y cambios que se deben desarrolloar dentro del Manual General de Directrices de Protección de datos personales, se elaboran tips con relación a Protección de datos personales para ser enviados a toda la Universidad. 
</t>
    </r>
    <r>
      <rPr>
        <b/>
        <sz val="12"/>
        <color theme="1"/>
        <rFont val="Arial"/>
        <family val="2"/>
      </rPr>
      <t>Reporte actual:</t>
    </r>
    <r>
      <rPr>
        <sz val="12"/>
        <color theme="1"/>
        <rFont val="Arial"/>
        <family val="2"/>
      </rPr>
      <t xml:space="preserve"> Con cierre al 30 de abril se han desarrollado las siguientes actividades:
- Se elaboró borracor de acuerdo pendiente por revisar la ingeniera Diana  y el Ingeniero Ivan Alexander. </t>
    </r>
  </si>
  <si>
    <t>Plan de trabajo datos personales 2023</t>
  </si>
  <si>
    <r>
      <rPr>
        <b/>
        <sz val="12"/>
        <color theme="1"/>
        <rFont val="Arial"/>
        <family val="2"/>
      </rPr>
      <t xml:space="preserve">Reporte anterior: </t>
    </r>
    <r>
      <rPr>
        <sz val="12"/>
        <color theme="1"/>
        <rFont val="Arial"/>
        <family val="2"/>
      </rPr>
      <t xml:space="preserve">Dentro del plan de trabajo  se tiene pendiente el desarrollo del cronograma  para promover capacitaciones de datos personales a toda la institución con el fin de identificar  riesgos asociados al tratamiento de datos personales. Capacitacitar a las áreas definidas en el cronograma en el tema de protección datos personales.
</t>
    </r>
    <r>
      <rPr>
        <b/>
        <sz val="12"/>
        <color theme="1"/>
        <rFont val="Arial"/>
        <family val="2"/>
      </rPr>
      <t>Reporte actual:</t>
    </r>
    <r>
      <rPr>
        <sz val="12"/>
        <color theme="1"/>
        <rFont val="Arial"/>
        <family val="2"/>
      </rPr>
      <t xml:space="preserve"> Con cierre al 30 de abril se han desarrollado las siguientes actividades:
- Se envió  tip con relación a Protección de datos personales para ser enviados a toda la Universidad.
- Se elaboró cronograma de capacitaciones de datos personales para la unidades organizaciones y facultades para la capacitación de datos personales.</t>
    </r>
  </si>
  <si>
    <r>
      <rPr>
        <b/>
        <sz val="11"/>
        <color theme="1"/>
        <rFont val="Arial"/>
        <family val="2"/>
      </rPr>
      <t xml:space="preserve">Reporte anterior: </t>
    </r>
    <r>
      <rPr>
        <sz val="11"/>
        <color theme="1"/>
        <rFont val="Arial"/>
        <family val="2"/>
      </rPr>
      <t xml:space="preserve">Con cierre al 28 de febrero se tiene un avance en el plan de trabajo de seguridad de la información de 4% correspondiente con las siguientes actividades:
- Se revisaron los link del archivo de los activos de información de las unidades organizacionales de las TIC´s dónde se relacionan los riesgos de seguridad de la información y funcionan correctamente.
</t>
    </r>
    <r>
      <rPr>
        <b/>
        <sz val="11"/>
        <color theme="1"/>
        <rFont val="Arial"/>
        <family val="2"/>
      </rPr>
      <t>Reporte actual</t>
    </r>
    <r>
      <rPr>
        <sz val="11"/>
        <color theme="1"/>
        <rFont val="Arial"/>
        <family val="2"/>
      </rPr>
      <t>: Con cierre al 30 deabril se tiene un avance en el plan de trabajo de seguridad de la información de 32% correspondiente con las siguientes actividades:
- Se revisaron los link del archivo de los activos de información de las unidades organizacionales de las TIC´s dónde se relacionan los riesgos de seguridad de la información y funcionan correctamente.</t>
    </r>
  </si>
  <si>
    <t>Plan de trabajo seguridad de la información 2023</t>
  </si>
  <si>
    <r>
      <rPr>
        <b/>
        <sz val="11"/>
        <color theme="1"/>
        <rFont val="Arial"/>
        <family val="2"/>
      </rPr>
      <t xml:space="preserve">Reporte anterior: </t>
    </r>
    <r>
      <rPr>
        <sz val="11"/>
        <color theme="1"/>
        <rFont val="Arial"/>
        <family val="2"/>
      </rPr>
      <t xml:space="preserve">Con cierre al 28 de febrero se tiene un avance en el plan de trabajo de seguridad de la información de 4% correspondiente con las siguientes actividades:
-Se realizó actualización de los riesgos y activos de información del CRIE WEB y Gestión Financiera.
- Se realizó acompañamiento a la Biblioteca en la Gestión de Activos de Información y el reporte relacionado a los datos de Gestión de dicha dependencia, asi mismo se dió capacitación sobre los diferentes tipos de datos personales que existen según la SIC.
- Se realizó acompañamiento al área de Gestió de Presupuesto para el diligenciamiento de sus activos de información, desde los conceptos básicos hasta la normatividad que los rige.
- Se verificó los link de los activos de informacion a febrero 27 y todos funcionaban bien.
</t>
    </r>
    <r>
      <rPr>
        <b/>
        <sz val="11"/>
        <color theme="1"/>
        <rFont val="Arial"/>
        <family val="2"/>
      </rPr>
      <t>Reporte actual</t>
    </r>
    <r>
      <rPr>
        <sz val="11"/>
        <color theme="1"/>
        <rFont val="Arial"/>
        <family val="2"/>
      </rPr>
      <t>: Con cierre al 30 de abril se tiene un avance en el plan de trabajo de seguridad de la información de 32% correspondiente con las siguientes actividades:
- Se hizo revisión del  informe entregado por control interno de Gestión sobre Modelo de Seguridad y Privacidad de la Información (MSPI).
- Se definieron los objetivos de seguridad de la información del año 2023.
- Se revisaron las guías del modelo de Seguridad y privacidad de la información (MSPI) y no se evidenció ningun cambio, este proceso se realizó para la construcción de la tabla cruzada entre la norma ISO 27001:2022 y el MSPI.
- Se inició la tabla cruzada entre las normas 27001 v2013 y 27001 v2022, el dia 21 de marzo y hasta la fecha se esta trabajando en ello.
- Se verificó los link de los activos de informacion a abril 27 y todos funcionaban correctamente.</t>
    </r>
  </si>
  <si>
    <r>
      <rPr>
        <b/>
        <sz val="11"/>
        <color theme="1"/>
        <rFont val="Arial"/>
        <family val="2"/>
      </rPr>
      <t xml:space="preserve">Reporte anterior: </t>
    </r>
    <r>
      <rPr>
        <sz val="11"/>
        <color theme="1"/>
        <rFont val="Arial"/>
        <family val="2"/>
      </rPr>
      <t xml:space="preserve">Revisión y soporte de los Sitios Web Institucionales
Revisión y soporte continuo de los Sitios Web Institucionales se anexan pantallazo, optimización de carga del sitio utp.edu.co.
</t>
    </r>
    <r>
      <rPr>
        <b/>
        <sz val="11"/>
        <color theme="1"/>
        <rFont val="Arial"/>
        <family val="2"/>
      </rPr>
      <t>Reporte actual:</t>
    </r>
    <r>
      <rPr>
        <sz val="11"/>
        <color theme="1"/>
        <rFont val="Arial"/>
        <family val="2"/>
      </rPr>
      <t xml:space="preserve"> Revisión y soporte de los Sitios Web Institucionales
Revisión y soporte continuo de los Sitios Web Institucionales, actualiza la visualización del Sitio Web Institucional, se anexan pantallazo anterior y actual. 
Actualización  y pruebas métricas sitios web institucionales Unidades Organizacionales
Actualización de administradores y capacitación
Proyecto tienda UTP, reuniones de requerimientos necesarios para su implementación • Portal de la Marca UTP 
</t>
    </r>
    <r>
      <rPr>
        <b/>
        <sz val="11"/>
        <color theme="1"/>
        <rFont val="Arial"/>
        <family val="2"/>
      </rPr>
      <t xml:space="preserve">Blogs:  </t>
    </r>
    <r>
      <rPr>
        <sz val="11"/>
        <color theme="1"/>
        <rFont val="Arial"/>
        <family val="2"/>
      </rPr>
      <t xml:space="preserve">Soporte (agregar usuarios) • Capacitaciones
Actualizaciones
</t>
    </r>
    <r>
      <rPr>
        <b/>
        <sz val="11"/>
        <color theme="1"/>
        <rFont val="Arial"/>
        <family val="2"/>
      </rPr>
      <t xml:space="preserve">Ajustes a plataforma de auditorios: </t>
    </r>
    <r>
      <rPr>
        <sz val="11"/>
        <color theme="1"/>
        <rFont val="Arial"/>
        <family val="2"/>
      </rPr>
      <t xml:space="preserve">Soportes • Orden de listado de las reservas • Actualizaron menus de la página • Intermediario en la Autorizacion de la Reserva
</t>
    </r>
    <r>
      <rPr>
        <b/>
        <sz val="11"/>
        <color theme="1"/>
        <rFont val="Arial"/>
        <family val="2"/>
      </rPr>
      <t xml:space="preserve">Portal Institucional </t>
    </r>
    <r>
      <rPr>
        <sz val="11"/>
        <color theme="1"/>
        <rFont val="Arial"/>
        <family val="2"/>
      </rPr>
      <t xml:space="preserve">Revisión y ajsutes
</t>
    </r>
    <r>
      <rPr>
        <b/>
        <sz val="11"/>
        <color theme="1"/>
        <rFont val="Arial"/>
        <family val="2"/>
      </rPr>
      <t xml:space="preserve">Jardin Botanico </t>
    </r>
    <r>
      <rPr>
        <sz val="11"/>
        <color theme="1"/>
        <rFont val="Arial"/>
        <family val="2"/>
      </rPr>
      <t xml:space="preserve">Soporte sitio de reservas
</t>
    </r>
    <r>
      <rPr>
        <b/>
        <sz val="11"/>
        <color theme="1"/>
        <rFont val="Arial"/>
        <family val="2"/>
      </rPr>
      <t>Ilex</t>
    </r>
    <r>
      <rPr>
        <sz val="11"/>
        <color theme="1"/>
        <rFont val="Arial"/>
        <family val="2"/>
      </rPr>
      <t xml:space="preserve"> Levantamiento, revisión de requerimiento y estructura Sitio Ilex
</t>
    </r>
    <r>
      <rPr>
        <b/>
        <sz val="11"/>
        <color theme="1"/>
        <rFont val="Arial"/>
        <family val="2"/>
      </rPr>
      <t xml:space="preserve">Facultades </t>
    </r>
    <r>
      <rPr>
        <sz val="11"/>
        <color theme="1"/>
        <rFont val="Arial"/>
        <family val="2"/>
      </rPr>
      <t xml:space="preserve">Entrega y ajustes Facultad de Educación
</t>
    </r>
    <r>
      <rPr>
        <b/>
        <sz val="11"/>
        <color theme="1"/>
        <rFont val="Arial"/>
        <family val="2"/>
      </rPr>
      <t xml:space="preserve">Ajustes a plataforma de PQRS: </t>
    </r>
    <r>
      <rPr>
        <sz val="11"/>
        <color theme="1"/>
        <rFont val="Arial"/>
        <family val="2"/>
      </rPr>
      <t xml:space="preserve">Acompañamiento en generación de Informes
Ajustes plataforma OJS: 
Revisión accesibilidad
</t>
    </r>
    <r>
      <rPr>
        <b/>
        <sz val="11"/>
        <color theme="1"/>
        <rFont val="Arial"/>
        <family val="2"/>
      </rPr>
      <t xml:space="preserve">Biblioteca  </t>
    </r>
    <r>
      <rPr>
        <sz val="11"/>
        <color theme="1"/>
        <rFont val="Arial"/>
        <family val="2"/>
      </rPr>
      <t xml:space="preserve">Acompañamiento en ajustes, capacitación
</t>
    </r>
    <r>
      <rPr>
        <b/>
        <sz val="11"/>
        <color theme="1"/>
        <rFont val="Arial"/>
        <family val="2"/>
      </rPr>
      <t xml:space="preserve">CRIE </t>
    </r>
    <r>
      <rPr>
        <sz val="11"/>
        <color theme="1"/>
        <rFont val="Arial"/>
        <family val="2"/>
      </rPr>
      <t xml:space="preserve">Actualizacion de informacion
</t>
    </r>
    <r>
      <rPr>
        <b/>
        <sz val="11"/>
        <color theme="1"/>
        <rFont val="Arial"/>
        <family val="2"/>
      </rPr>
      <t xml:space="preserve">Usuarios atendidos Web </t>
    </r>
    <r>
      <rPr>
        <sz val="11"/>
        <color theme="1"/>
        <rFont val="Arial"/>
        <family val="2"/>
      </rPr>
      <t xml:space="preserve"> Solicitudes recibidas, gestionadas a Marzo: 35</t>
    </r>
  </si>
  <si>
    <t>https://www.utp.edu.co/
anexo: 1.3.2</t>
  </si>
  <si>
    <r>
      <rPr>
        <b/>
        <sz val="11"/>
        <color theme="1"/>
        <rFont val="Arial"/>
        <family val="2"/>
      </rPr>
      <t xml:space="preserve">Reporte anterior: </t>
    </r>
    <r>
      <rPr>
        <sz val="11"/>
        <color theme="1"/>
        <rFont val="Arial"/>
        <family val="2"/>
      </rPr>
      <t xml:space="preserve">La tienda UTP se encuentra en un 100%, funcionando bajo el dominio tienda.utp.edu.co, se da soporte, apoyo y mantenimiento permanente. 
</t>
    </r>
    <r>
      <rPr>
        <b/>
        <sz val="11"/>
        <color theme="1"/>
        <rFont val="Arial"/>
        <family val="2"/>
      </rPr>
      <t>Reporte actual:</t>
    </r>
    <r>
      <rPr>
        <sz val="11"/>
        <color theme="1"/>
        <rFont val="Arial"/>
        <family val="2"/>
      </rPr>
      <t xml:space="preserve"> La tienda UTP se encuentra en un 100%, funcionando bajo el dominio tienda.utp.edu.co, se da soporte, apoyo y mantenimiento permanente. Se anexa sección de Descuentos y se realiza filtro.
Reunión proveedor de articulos para la Tienda UTP
Realización de Propuestas Presupuestal y revisión
Categorización de los productos
Revisión de Diseño de los productos
Revision de contenidos
Inventario tienda
Ventas fisicas</t>
    </r>
  </si>
  <si>
    <t>2.2.2 Pantallazo
https://tienda.utp.edu.co/</t>
  </si>
  <si>
    <r>
      <rPr>
        <b/>
        <sz val="11"/>
        <color theme="1"/>
        <rFont val="Arial"/>
        <family val="2"/>
      </rPr>
      <t xml:space="preserve">Reporte anterior: </t>
    </r>
    <r>
      <rPr>
        <sz val="11"/>
        <color theme="1"/>
        <rFont val="Arial"/>
        <family val="2"/>
      </rPr>
      <t xml:space="preserve">Envio de manejo de textos alternativos en imágenes de las noticias publicadas en el Portal UTP
</t>
    </r>
    <r>
      <rPr>
        <b/>
        <sz val="11"/>
        <color theme="1"/>
        <rFont val="Arial"/>
        <family val="2"/>
      </rPr>
      <t xml:space="preserve">
Reporte actual:</t>
    </r>
    <r>
      <rPr>
        <sz val="11"/>
        <color theme="1"/>
        <rFont val="Arial"/>
        <family val="2"/>
      </rPr>
      <t xml:space="preserve"> Envio de manejo de tips por el CRIEIn 21 de Marzo  "Tip para tu sitio web UTP
Si eres administrador de contenidos web UTP ¡Esta información es para ti!Desde el área de Desarrollo y Administración Web del CRIE queremos darte una hoja de ruta para que puedas […]" - 2 de Mayo "Cómo agregar una entrada a tu sitio web UTP
Recuerdas ¿Cómo agregar una Entrada nueva en el administrador de contenidos de tu sitio web UTP? Ingresa al administrador con el usuario y contraseña que tienes asignado (si tienes dificultades […]"</t>
    </r>
  </si>
  <si>
    <t>3.1.13 Pantallazo envios masivos a listas UTP y publicación en el sitio web CRIE
https://crie.utp.edu.co/category/criein/
https://crie.utp.edu.co/boletines-criein/</t>
  </si>
  <si>
    <r>
      <rPr>
        <b/>
        <sz val="11"/>
        <color theme="1"/>
        <rFont val="Arial"/>
        <family val="2"/>
      </rPr>
      <t>Reporte anterior:</t>
    </r>
    <r>
      <rPr>
        <sz val="11"/>
        <color theme="1"/>
        <rFont val="Arial"/>
        <family val="2"/>
      </rPr>
      <t xml:space="preserve"> Actualizado menu participa</t>
    </r>
    <r>
      <rPr>
        <b/>
        <sz val="11"/>
        <color theme="1"/>
        <rFont val="Arial"/>
        <family val="2"/>
      </rPr>
      <t xml:space="preserve">
Reporte Actual : </t>
    </r>
    <r>
      <rPr>
        <sz val="11"/>
        <color theme="1"/>
        <rFont val="Arial"/>
        <family val="2"/>
      </rPr>
      <t>Actualización enlace Transparencia y acceso a información pública</t>
    </r>
  </si>
  <si>
    <t>3.1.12 Pantallazo
https://www2.utp.edu.co/atencionalciudadano/transparencia-y-acceso-a-informacion-publica.html</t>
  </si>
  <si>
    <r>
      <rPr>
        <b/>
        <sz val="11"/>
        <color theme="1"/>
        <rFont val="Arial"/>
        <family val="2"/>
      </rPr>
      <t xml:space="preserve">Reporte enero-febrero    </t>
    </r>
    <r>
      <rPr>
        <sz val="11"/>
        <color theme="1"/>
        <rFont val="Arial"/>
        <family val="2"/>
      </rPr>
      <t xml:space="preserve">                                                                                                              Inventario Documental:  Con cierre al 28 de febrero, dicha actividad  presenta avance en el inventario del Archivo Central, actualmente está en un 90% con 19,977  carpetas registradas. El inventario del  Archivo Histórico  presenta un avance del 94% con un total de  6,203 carpetas registradas.                                                                                                                                                                                                                                                                                                                                                           Tablas de Retención Documental (TRD):  Se tiene contemplado en el plan de acción de la presente vigencia continuar con la actualización  de las TRD y realizar su proceso de convalidación. Es importante aclarar que la continuidad de esta actividad depende en gran medida del avance del sistema de gestión documental porque de este se determinará la codificación de las TRD.                   PGD: El Programa de Gestión Documental se encuentra en actualización, está pendiente la actualización de 2 de los 8 procesos. 
</t>
    </r>
    <r>
      <rPr>
        <b/>
        <sz val="11"/>
        <color theme="1"/>
        <rFont val="Arial"/>
        <family val="2"/>
      </rPr>
      <t xml:space="preserve">Reporte marzo-abril  Inventario Documental: </t>
    </r>
    <r>
      <rPr>
        <sz val="11"/>
        <color theme="1"/>
        <rFont val="Arial"/>
        <family val="2"/>
      </rPr>
      <t xml:space="preserve"> Con cierre al 30 de abril, dicha actividad  presenta avance en el inventario del Archivo Central, actualmente está en un 92% con   20,140 carpetas registradas. El inventario del  Archivo Histórico  presenta un avance del 95% con un total de 6,269 carpetas registradas.                                                                                                                                                                                                                                                                                                                                                           Tablas de Retención Documental (TRD):  Se tiene contemplado en el plan de acción de la presente vigencia continuar con la actualización  de las TRD y realizar su proceso de convalidación. Es importante aclarar que la continuidad de esta actividad depende en gran medida del avance del sistema de gestión documental porque de este se determinará la codificación de las TRD.                   PGD: El Programa de Gestión Documental se encuentra en actualización, está pendiente la actualización de 2 de los 8 procesos</t>
    </r>
  </si>
  <si>
    <t>Inventario Archivo Histórico / Inventario Archivo Central/ Plan de Acción</t>
  </si>
  <si>
    <t>https://docs.google.com/document/d/1PJ1kbLi30WI_a2ooRQDfkvOtCH6QPDCa/edit?usp=share_link&amp;ouid=114622809240775530557&amp;rtpof=true&amp;sd=true https://drive.google.com/drive/folders/1CfBIQweB_tMQ1u3_Kbq0s5tq0_tQzNpg?usp=share_link, https://drive.google.com/drive/folders/1f7RnwoZnKCXduKfozGleNHDZ6ysNmpeF, https://drive.google.com/dri
ve/u/1/folders/18U7kq1WB
A5eurapaJ537v0oxudR051Z
Q</t>
  </si>
  <si>
    <t xml:space="preserve">https://drive.google.com/drive/u/2/folders/1_W8juc_TvdDsPr99k-aUVZp3uiye8alW https://docs.google.com/spreadsheets/d/1ex26syUM-f0R3qD8_tgnr7kkdWjel80y/edit#gid=21757069    https://drive.google.com/drive/u/2/folders/1xseddvHmW_W5Rg0YgzvSz9pSFe7Uex2Y  </t>
  </si>
  <si>
    <r>
      <rPr>
        <b/>
        <sz val="11"/>
        <color theme="1"/>
        <rFont val="Arial"/>
        <family val="2"/>
      </rPr>
      <t>Reporte Enero y Febrero 2023:</t>
    </r>
    <r>
      <rPr>
        <sz val="11"/>
        <color theme="1"/>
        <rFont val="Arial"/>
        <family val="2"/>
      </rPr>
      <t xml:space="preserve"> Para esta actividad se avanzó en un 16% en las siguientes actividades: Se organizaron las propuestas, actividades, alcances, objeto, justificación del grupo técnico de la comunicación organizacional UTP a fines de incluir las necesidades de todas las dependencias con sus respectivos cronogramas de trabajo. Actualizaciòn y ajustes al Manual de Protocolo y Relaciones Pùblicas. Base de datos de Autoridades del Primer Nivel Jerárquico de la Universidad Tecnológica de Pereira, según (Acuerdo 14 del 5 de junio de 2014). 
</t>
    </r>
    <r>
      <rPr>
        <b/>
        <sz val="11"/>
        <color theme="1"/>
        <rFont val="Arial"/>
        <family val="2"/>
      </rPr>
      <t xml:space="preserve">Reporte de Marzo y Abril de 2023: </t>
    </r>
    <r>
      <rPr>
        <sz val="11"/>
        <color theme="1"/>
        <rFont val="Arial"/>
        <family val="2"/>
      </rPr>
      <t>Para esta actividad se brindaron los lineamisentos necesarios al equipo de comuniaciones desde el seguimiento al cumpimiento de sus objetos contractuales, alcances, cronogramas de trabajo los cuales fueron socializados en las reuniones de líderes y consejos de redacción para su respectva retroalimentación. Gestiòn de la Comunicaciòn Protocolaria a través de los actos
Cronograma de actividades
Manual de Protocolo Se realizó seguimiento a la entrega de los diferentes planes operativos P01, P02, P03, P04, P05 reportados en el aplicativo Siger, Pacto y SGI0504 de forma oportuna.</t>
    </r>
  </si>
  <si>
    <r>
      <rPr>
        <b/>
        <sz val="11"/>
        <color theme="1"/>
        <rFont val="Arial"/>
        <family val="2"/>
      </rPr>
      <t>Reporte Enero y Febrero 2023</t>
    </r>
    <r>
      <rPr>
        <sz val="11"/>
        <color theme="1"/>
        <rFont val="Arial"/>
        <family val="2"/>
      </rPr>
      <t xml:space="preserve">: Para esta actividad, se avanzó en un 16% en las siguientes actividades: Revisión, modificación de protocolos de campus informa, redes sociales y emisora Universitaria Stereo. Dichos protocolos se encuentran en proceso de integración al sistema de gestión de calidad. 
</t>
    </r>
    <r>
      <rPr>
        <b/>
        <sz val="11"/>
        <color theme="1"/>
        <rFont val="Arial"/>
        <family val="2"/>
      </rPr>
      <t xml:space="preserve">Reporte Marzo y Abril de 2023: </t>
    </r>
    <r>
      <rPr>
        <sz val="11"/>
        <color theme="1"/>
        <rFont val="Arial"/>
        <family val="2"/>
      </rPr>
      <t xml:space="preserve">Se ubicó en la plantilla del Sistema de Calidad el Manual de Estilo para solicitar la inclusión en la página de calidad y posteriormente divulgarlo en la comunidad universitaria. Se cuenta con diseño en formato PDF para socializar en consejo de redacción de Comunicaciones. Introducción al Manual de Protocolo.  Se realizó seguimiento a la construcción de estrategias de comunicación de las diferentes dependencias y en compañía de los periodistas a cargo de las facultades. Se llevaron a cabo las reuniones con los directores de diferentes dependencias a fines de poder generar el plan de acción respectivo </t>
    </r>
  </si>
  <si>
    <r>
      <rPr>
        <b/>
        <sz val="11"/>
        <color theme="1"/>
        <rFont val="Arial"/>
        <family val="2"/>
      </rPr>
      <t xml:space="preserve">Reporte anterior: </t>
    </r>
    <r>
      <rPr>
        <sz val="11"/>
        <color theme="1"/>
        <rFont val="Arial"/>
        <family val="2"/>
      </rPr>
      <t xml:space="preserve">Reporte Enero y Febrero: Para esta actividad se realizaron las siguientes acciones que generaron un avance del 16%: Se elaboró propuesta para los contratistas conforme a los requerimientos institucionales: políticas de uso y emisora universitaria stereo. Cronogramas de trabajo y entregables de cada dependencia.
Se realizaron las siguientes publicaciones:-CodeSwitch | Students Readiness for Autonomous Language Learning, -Sara Tabares del Centro de Gestión Ambiental, -María Rocío Bonilla de la Oficina Verde Santa Cecilia, -Juliana Millán de la Asociación de Trabajo Interdisciplinario ATI, -Invitación Webinar PEOPLE ANALITYCS, -Evento foro reforma de la salud. Se realizaron 111 publicaciones en campus informa de diferentes actividades realizadas por las dependnecias de la UTP. 513 publicaciones en la emisora universitaria Stereo. Se realizaron los siguientes cubrimientos: -Posesión consejo superior 2 de Enero, -Reunión Ciencias Agrarias.Para esta actividad se han  ealizado los productos comunicativos requeridos por cada dependencia durante el mes de Febrero y se han realizado las publicaciones en campus informa y redes sociales UTP. 1.1. Solicitud de cdps de las personas autorizadas, 1.2. Revisión de documentos, 1.3. Acompañamiento en la solicitud de contratación a gestión de la contratación y corrección de observaciones. 1.4. Solicitudes de Rp, Arl. Se asistió a dos sesiones de comité directivo en donde se realizó la planeación de las estrategias comerciales en las diferentes dependencias. Se acompaño al Sr Rector en presencia a medios de comunicación, grados y bienvenida de estudiantes. 
</t>
    </r>
    <r>
      <rPr>
        <b/>
        <sz val="11"/>
        <color theme="1"/>
        <rFont val="Arial"/>
        <family val="2"/>
      </rPr>
      <t xml:space="preserve">Reporte actual: </t>
    </r>
    <r>
      <rPr>
        <sz val="11"/>
        <color theme="1"/>
        <rFont val="Arial"/>
        <family val="2"/>
      </rPr>
      <t xml:space="preserve">El 29 de marzo de 2023 se llevará a cabo la elección de las Directivas Académicas ante el CSU, por lo tanto se diseñó el Plan de Comunicaciones de las Elecciones, que consta de 04 momentos que tienen determinadas las acciones y las fechas de ejecución en cada uno de los medios de comunicación institucionales.  - Se llevó a cabo reunión con la nueva coordinadora de comunicaciones de la ASEUTP, para socializar los servicios de cada una de las versiones de los boletines Campus Informa, con el fin de atender las necesidades de comunicación de la ASEUTP en nuestros boletines virtuales. : El 03 de mayo de 2023 se llevará a cabo la elección de los profesores representantes ante el Consejo Académico y el C.S.U, por lo tanto, se diseñó el Plan de Comunicaciones de las Elecciones. Revisión y retroalimentación de la parrilla de contenidos de las redes sociales de la VIIE coorespondiente al mes de abril, estrategia incluida en el Plan de Comunicaciones de esta dependencia. Construcción de estrategia de comunicación para la Vicerrectoría de Reponsabilidad Social y Bienestar Universitario. Se unificó un solo formato para reportar la atención a solicitudes de publicación en los boletines, es así que en la matriz GSI0504 Implementación de la gestión de la comunicación y promoción institucional, se encuentra está información. Se realizaron las siguientes publicaciones: CodeSwitch | Art Thinking: Learning, Catharsis and Cultural ProductionDesarrollo Docente UTP Proyecto de Modernización y Desarrollo Organizacional- Informe de Gestión 2022- PDI 2020-2028  "Aquí Construimos Futuro"-CodeSwitch | Democratic Citizenship through Curriculum Para esta actividad, se brindó acompañamiento en la ejecución de actividades de cada contratista de la dirección de comunicaciones con el fin de dar cumplimiento a las metas de divulgación y posicionamiento de cada una de las dependencias de la institución. </t>
    </r>
  </si>
  <si>
    <t xml:space="preserve">https://drive.google.com/drive/folders/1Wzn5YTFJF-TiaCxevE0nneXPLtvkdJZV?usp=share_link, https://drive.google.com/drive/folders/1kZhpAwuXCn0ffuYhHO1nEoUscI72bzZu?usp=sharing, https://drive.google.com/drive/folders/1PPCWzxV2Le3CEzRfoXt4A35NcAo8zd4E?usp=share_link, https://drive.google.com/file/d/1J4C47N1ctTB2zcVRyGc9UDapqwPjMExY/view?usp=share_link , https://drive.google.com/drive/folders/1shOkmJe0SwJTBKUNraezALg0drtrFDfR?usp=sharing https://docs.google.com/spreadsheets/d/1KWsku_yQozFvEAaoeg0Pf2QqGe4Dll16S7bVLaIDtRA/edit#gid=00 https://drive.google.com/drive/folders/1FJVHj5odDSyAFJAJHLc2QoOrsqs50WVR?usp=share_link, https://drive.google.com/drive/u/1/folders/1_IC_1zN0pNQeF1edeyveIn-lB2jtBo_x https://drive.google.com/drive/folders/1RLvTnpVaVWm2WRipjmCx2yw7HSxC4RA9?usp=share_link, https://drive.google.com/file/d/1bRoSxSrd28TtEcTNJeHfYbUfQ9KVTvKk/view?usp=sharing, https://go.ivoox.com/rf/106485873?utm_source=embed_podcast_new&amp;utm_medium=share&amp;utm_campaign=new_embeds, https://drive.google.com/drive/folders/1Xqr0AWsR0LhAtdpCzTJgfl6pn6dwK3l2?usp=sharing, https://drive.google.com/drive/folders/1DKu0kmICyv7SMWBjhII6-Lnx5ocRIdHn?usp=share_link, https://drive.google.com/file/d/1xJ64KJ53tWuxxzn
uMONOj4rNPkTBZqVT/view?usp=share_link 
https://drive.google.com/file/d/1pjfLJubY-KGgdsOD
u5vneA_hlOF6hNL3/view?usp=share_link, 1. https://drive.google.com/file/d/1mMiF2sukWkygdNp
_HoflquxfgCfkFdRd/view?usp=share_link 
https://drive.google.com/file/d/1IDNrYndAktbWTIAkB
iuzgpsi-wgQtlt-/view?usp=share_link </t>
  </si>
  <si>
    <r>
      <t xml:space="preserve">
</t>
    </r>
    <r>
      <rPr>
        <b/>
        <sz val="11"/>
        <color theme="1"/>
        <rFont val="Arial"/>
        <family val="2"/>
      </rPr>
      <t xml:space="preserve">Reporte anterior: </t>
    </r>
    <r>
      <rPr>
        <sz val="11"/>
        <color theme="1"/>
        <rFont val="Arial"/>
        <family val="2"/>
      </rPr>
      <t xml:space="preserve">Se definió la ruta de trabajo la cual fue enviada mediante correo electrónico
Se cuenta con el informe ejecutivo aprobado 
Se publicó el respectivo informe ejecutivo
Se definió la ruta de trabajo la cual fue enviada mediante correo electrónico
Se cuenta con el informe consolidado de gestión en consolidación
El informe se publicará para el mes de marzo
Se cuenta con los resultados de cierre del Pdi con un cumplimiento general del Plan del 98.61%
Pilares 98.22%
Programas 98.33%
Proyectos 99.10%
Se está consolidando la información para la presentación en el mes de abril "
Actividad se reporta en septiembre 
Se han llevado a cabo dos comités de Gerencia del PDI 
1.Tema rendición de cuentas permanente 
2.Aprobación metas PDI"
Se programó reunión para la instalación del comité técnico de la audiencia pública y validar las actividades generales para la construcción del plan de trabajo y de comunicaciones de la audiencia.
Validación de la estrategia de audiencias externas
Ya se realizó la propuesta con la ruta de los informes. Se definió en comité directivo que estos informes se realizarán sin diálogos y de manera virtual y asincrónica.
Se viene ejecutando la fase 1 de la ruta que consiste en la jornada de aprestamiento con las facultades, se han realizado sesiones de aprestamiento con las facultades de Bellas Artes, Mecánica, Ambientales y Educación.
</t>
    </r>
    <r>
      <rPr>
        <b/>
        <sz val="11"/>
        <color theme="1"/>
        <rFont val="Arial"/>
        <family val="2"/>
      </rPr>
      <t>Reporte actual:</t>
    </r>
    <r>
      <rPr>
        <sz val="11"/>
        <color theme="1"/>
        <rFont val="Arial"/>
        <family val="2"/>
      </rPr>
      <t xml:space="preserve">
Se realizó la respectiva publicaicón del informe y el video de resultados.
Se realizó la presentación del informe de Gestión ante el CSU el 12 de abril 
3.Se llevo al comité de Gerencia la presentación de resultados del PDI vigencia 2022
Se vienen reciendo las preguntas, casos exitosos y los testimonios de los pilares de gestión, se han retroalimentado y se encuentan algunas en proceso de grabación.
Se han enviado la información para la realización de los diseños acordados para la difusión de la audiencia como: invitación, vallas, afiches, fondos de pantallas, banner.
Se enviaron para impresión las vallas y se programó instalación para el 02 de mayo.
Se inicio con la ejeción del plan de comunicaciones, con la publucación y difusión en los diferentes medios de la inviación y el video de invitación de la audiencia, las cuñas en emisoras.
Se viene consolidando la información para contratación logística.
La generación de reel, post , trivias y demás estratégias para lo respectivo.
Se vienen desarollando la ejecución de la construcción de los videos de informes de gestión por facultad.
Se recibieron la designación para conformar el comité de intervenciones de la audiencia pública de la Vicerrectoria Administrativa y de la oficina de Planeación.
Realización de 4 Audiencias públicas externas:
1) Institución educativa San Pablo: 32 estudiantes.
2) Instituciones Educativas del municipio de Belén de Umbría: 181 estudiantes.
3) Institución Educativa Ciudadela Cuba: 165 estudiantes
4) Directivas de la Asociación de Juntas de Acción Comunal de Tribunas: 14 integrantes.
Se acordó articular la prouesta de la cátedra de Rendición de Cuentas se incluyera en la cátedra que se viene desarrollando con Sociedad en Movimiento, la cual para este año se denominó Transformando Sociedad a través de la Participación Ciudadana, quedando ese tema alllí y se incluyo el tema de Control Social.
Se planteo todo el plan de acción de la cátedra, se construyó la información para la clase de Control Social y ya se dió inicio.</t>
    </r>
  </si>
  <si>
    <r>
      <rPr>
        <b/>
        <sz val="11"/>
        <color theme="1"/>
        <rFont val="Arial"/>
        <family val="2"/>
      </rPr>
      <t xml:space="preserve">Reporte anterior:  </t>
    </r>
    <r>
      <rPr>
        <sz val="11"/>
        <color theme="1"/>
        <rFont val="Arial"/>
        <family val="2"/>
      </rPr>
      <t xml:space="preserve">Se elabora el plan de comunicaciones del  proceso de Rendición de cuentas y el proyecto Transparencia, gobernanza y legalidad, el cual es presentado y se hacen los ajustes solicitado.
Se adelanta la estrategia comunicacional de diálogos con administrativos, cuyas piezas: cuñas, post e historias y tarjetas de invitación son aprobadas. Se elabora la estrategia de la Audiencia y los informes de gestión por facultad, luego de una reunión con el equipo técnico para su montaje.
</t>
    </r>
    <r>
      <rPr>
        <b/>
        <sz val="11"/>
        <color theme="1"/>
        <rFont val="Arial"/>
        <family val="2"/>
      </rPr>
      <t xml:space="preserve">Reporte actual:
</t>
    </r>
    <r>
      <rPr>
        <sz val="11"/>
        <color theme="1"/>
        <rFont val="Arial"/>
        <family val="2"/>
      </rPr>
      <t>Ajustado con número de piezas promocionales el plan de comunicaciones y se continúa con la ejeución del mismo con énfasis en los procesos de  audiencia pública e informes de gestión:  Realización de videos e informes para la Audiencia. Post, historias, noticias entre otros. Se preparan los videos de invitación, spot y cuñas promocionales las cuales comienzan a sonar en  la emisora, preparación de guiones y preparación de videos de los informes de gestión.</t>
    </r>
  </si>
  <si>
    <r>
      <rPr>
        <b/>
        <sz val="11"/>
        <color theme="1"/>
        <rFont val="Arial"/>
        <family val="2"/>
      </rPr>
      <t xml:space="preserve">Reporte anterior: </t>
    </r>
    <r>
      <rPr>
        <sz val="11"/>
        <color theme="1"/>
        <rFont val="Arial"/>
        <family val="2"/>
      </rPr>
      <t>Se tiene proyectado en el Plan de acción del área AIE realizar la revisión del sitio UTP rinde cuentas para iniciar con la ruta de trabajo.
Es importante mencionar, que de resultar cambios estructurales en la revisión, estos deben ser realizados por el CRIE, para lo cual desde Planeación se realizaría el seguimiento, y posterior a su entrega la administración de los contenidos.</t>
    </r>
  </si>
  <si>
    <r>
      <rPr>
        <b/>
        <sz val="11"/>
        <color theme="1"/>
        <rFont val="Arial"/>
        <family val="2"/>
      </rPr>
      <t xml:space="preserve">Reporte anterior: </t>
    </r>
    <r>
      <rPr>
        <sz val="11"/>
        <color theme="1"/>
        <rFont val="Arial"/>
        <family val="2"/>
      </rPr>
      <t xml:space="preserve">En el periodo comprendido entre enero y febrero se presentaron 6 Accidentes de Trabajo. Generaron 10 dias de Ausentismo.
Todos los accidentes fueron leves y se coordinaron acciones con la comisión de AT del Copasst.
10 Inspecciones de Seguridad con un cierre de recomendaciones del 70% aproximadamente.
Manejo de Contratistas: 3 Contratistas: con los cuales se realizaron: Actividades de seguimiento y verificción de SS, Certificados de ALtura, Induccion en SST y Reducción de Riesgos e identificaciónd e condiciones de seguridad.
Asesorias Psicologicas: 4 asesorias Psicologicas en el mes de Febrero, con el inicio de la contratción de la Psicologa Ocupacional.
Dias de Incapacidad: 73 Dias de Ausencia en el Periodo Comprendido entre Enereo y Febrero de 2023.
7 Seguimientos por Enfermeria Ocupacional,
8 Citaciones a Evaluaciones Medicas Ocupacionales.
3 Citaciones a Evualación medica
18 Evaluaciones Medicas Ocupoacionales
</t>
    </r>
    <r>
      <rPr>
        <b/>
        <sz val="11"/>
        <color theme="1"/>
        <rFont val="Arial"/>
        <family val="2"/>
      </rPr>
      <t>Reporte actual:</t>
    </r>
    <r>
      <rPr>
        <sz val="11"/>
        <color theme="1"/>
        <rFont val="Arial"/>
        <family val="2"/>
      </rPr>
      <t xml:space="preserve">
Se definio estrategia de intervención como linea del Programa de Vigilancia Epidemiologica en riesgo Quimico; donde se logra evidenciar la siguiente información:
Identificación de áreas con exposición a Riesgo Quimico 19 Dependencias Identificadas
3 Areas priorizadas para la estrategia de intervención : Escuela QUimica, Ciencias ambientales, Ciencias de la Salud
Entrega Elementos de Protección Personal
Actualización Matriz Elementos de PRotección Personal
Diseño Propuesta Implementación Gestión Eficiente de los EPP
Actualización del inventario de Elementos de Proteción Personal
Diseño Fichas tecnicas EPP
 Entrega EPP de 300 Elementos de Protección Personal a funcionarios en el campus universitario.
En el mes de Abril de 2023, se han atendido 51 eventos en Salud ; se evidencia una disminución en el numero de casos atendicos con relación al mismo periodo del año inmediatamente anterior del 29%
 Eventos en Salud de Mayor Ocurrencia : 3 Tipos de Eventos catalogados de la siguiente manera
 Crisis de Ansiedad N° 1
 Sincope N° 2
 Cuadro gastrointestinal N° 3
 TRIAGE
 47 % Corresponden a condiciones de salud que no comprometen la vida de las personas
 53 % Condiciones de Salud que requirieron valoriación y manejo medico, area protegida o remisión urgencias.
 0 % Caso Critico de Ideación Suicida con auto lesión.
 8 Casos de Traslados básicos a clínica de ortopedia y servicio de urgencias.
Seguimiento vía telefónica, presencial o vía mensaje a los pacientes atendidos, para conocer la evolución de su estado de salud, a fin de prevenir re consultas y realizar reporte a servicio medico o al PA
</t>
    </r>
  </si>
  <si>
    <r>
      <rPr>
        <b/>
        <sz val="11"/>
        <color theme="1"/>
        <rFont val="Arial"/>
        <family val="2"/>
      </rPr>
      <t xml:space="preserve">Reporte anterior: </t>
    </r>
    <r>
      <rPr>
        <sz val="11"/>
        <color theme="1"/>
        <rFont val="Arial"/>
        <family val="2"/>
      </rPr>
      <t xml:space="preserve">Durante los meses de enero y febrero se realizaron las siguientes actividades: 
* Desarrollo de actividades y tareas asociadas a la intervención de análisis de empleos en   los laboratorios de la Facultad de Ciencias Agrarias y Agroindustria, Tecnonología Química, Gestión Financiera y Planeación.
* Actualización de Descripciones de Responsabilidades y Requisitos de cargos Ocasionales de Proyectos en QLCT, Univirtual y Jardín Botánico. Así como, con los manuales específicos de funciones de Jefes de las dependencias de Jurídica, Control Interno y Control Interno Disciplinario. 
* Revisión de los resultados de valoraciones de empleos identificados en la Vicerrectoría de Responsabilidad Social y Bienestar Universitario.
</t>
    </r>
    <r>
      <rPr>
        <b/>
        <sz val="11"/>
        <color theme="1"/>
        <rFont val="Arial"/>
        <family val="2"/>
      </rPr>
      <t xml:space="preserve">Reporte actual: </t>
    </r>
    <r>
      <rPr>
        <sz val="11"/>
        <color theme="1"/>
        <rFont val="Arial"/>
        <family val="2"/>
      </rPr>
      <t xml:space="preserve">Durante los meses de marzo y abril se realizaron las siguientes actividades: 
• Valoración por parte del Comité para la Modernización y Desarrollo Organizacional el  de los cargos identificados en la intervención de Gestión Financiera. 
• Desarrollo de actividades y tareas asociadas a la intervención de análisis de empleos en   los laboratorios de la Facultad de Ciencias Agrarias y Agroindustria, Tecnología Química, así como en las dependencias administrativas de Gestión Financiera y Planeación.
• Inicio del proceso de intervención de análisis de empleos en la Facultad de Ciencias de la Salud, desarrollando las actividades definidas en el plan de trabajo. 
• Actualización de Descripciones de Responsabilidades y Requisitos de cargos Ocasionales de Proyectos en el proyecto de Auditorios. 
• Actualización de las Descripciones de Responsabilidades de Requisitos de las dependencias impactadas con la implementación de resultados del proyecto de modernización y desarrollo organizacional, tales como: Relaciones Internacionales, Control Interno, Vicerrectoría de Investigaciones, Innovación y Extensión y Vicerrectoría Administrativa y Financiera. 
</t>
    </r>
  </si>
  <si>
    <t>Archivos de análisis con información de las dependencias y actas del Comité para la Modernización y Desarrollo Organizacional.  (Estos documentos son de carácter reservado por el tipo de información que se trata en el comité, por tanto se encuentran en custodia de la Vicerrectoría Administrativa y Financiera)
Los manuales de funciones y competencias laborales, así como las Descripciones de Requisitos y Responsabilidades actualizadas, se encuentran publicados en el siguiente link: https://www2.utp.edu.co/vicerrectoria/administrativa/gestion-talento-humano/manuales-de-funciones.html</t>
  </si>
  <si>
    <r>
      <rPr>
        <b/>
        <sz val="11"/>
        <color theme="1"/>
        <rFont val="Arial"/>
        <family val="2"/>
      </rPr>
      <t xml:space="preserve">Reporte anterior: </t>
    </r>
    <r>
      <rPr>
        <sz val="11"/>
        <color theme="1"/>
        <rFont val="Arial"/>
        <family val="2"/>
      </rPr>
      <t xml:space="preserve">Durante los meses de enero y febrero se realizaron las siguientes actividades: 
* Se solicitó a la VRSBU incluir en la inducción de estudiantes nuevos la socialización del Sistema PQRS.
* Se enviaron varios correos electrónicos a los responsables del manejo del Sistema PQRS en cada dependencia, con tips de interés general. 
* Se realizó una capacitación con la participación de 59 colaboradores de diferentes dependencias, con el fin de dar un repaso general al manejo de los PQRS. 
</t>
    </r>
    <r>
      <rPr>
        <b/>
        <sz val="11"/>
        <color theme="1"/>
        <rFont val="Arial"/>
        <family val="2"/>
      </rPr>
      <t xml:space="preserve">
Reporte actual</t>
    </r>
    <r>
      <rPr>
        <sz val="11"/>
        <color theme="1"/>
        <rFont val="Arial"/>
        <family val="2"/>
      </rPr>
      <t xml:space="preserve">: 
Durante los meses de marzo y abril se realizaron las siguientes actividades: 
* Se socializó el Sistema PQRS a los Jefes Nuevos.
* Se realizó campaña de Sensibilización del Sistema PQRS, en el mes de marzo a través de Campus Al Día
* Se enviaron correos electrónicos a los responsables del manejo del Sistema PQRS en cada dependencia, con tips sobre aspectos generales del Sistema PQRS.
* Se publicó en página web del Sistema PQRS, el aviso sobre suspención de términos en semana santa. </t>
    </r>
  </si>
  <si>
    <r>
      <rPr>
        <b/>
        <sz val="11"/>
        <color theme="1"/>
        <rFont val="Arial"/>
        <family val="2"/>
      </rPr>
      <t>Soportes Anexos</t>
    </r>
    <r>
      <rPr>
        <sz val="11"/>
        <color theme="1"/>
        <rFont val="Arial"/>
        <family val="2"/>
      </rPr>
      <t xml:space="preserve">
2023-03-01 Correo de GTH a Nuevos Jefes de proceso para Socialización Sistema PQRS
2023-03-06 Correo a Comunicaciones Campaña Sistema PQRS2023-03-07 Presentación Socialización Sistema PQRS a Jefes Nuevos2023-03-08-10 Campaña Socialización Sistemas PQRS Campus al Día
2023-03-10 Correo Recordar aspectos importantes
2023-03-14-16 Campaña Socialización Sistemas PQRS Campus al Día
2023-03-22-23 Campaña Socialización Sistemas PQRS Campus al Día
2023-03-29-31 Campaña Socialización Sistemas PQRS Campus al Día
2023-03-31 Suspensión de Términos semana santa
2023-04-19 Correo Recordar Función y responsabilidades
2023-04-26 Correo Recordar aspectos generales</t>
    </r>
  </si>
  <si>
    <r>
      <rPr>
        <b/>
        <sz val="11"/>
        <color theme="1"/>
        <rFont val="Arial"/>
        <family val="2"/>
      </rPr>
      <t xml:space="preserve">Reporte anterior: </t>
    </r>
    <r>
      <rPr>
        <sz val="11"/>
        <color theme="1"/>
        <rFont val="Arial"/>
        <family val="2"/>
      </rPr>
      <t xml:space="preserve">Con cierre al  28 de febrero se han actualizado 118 documentos de las unidades organizaciones, dependencias y laboratorios de ensayo y calibración.
</t>
    </r>
    <r>
      <rPr>
        <b/>
        <sz val="11"/>
        <color theme="1"/>
        <rFont val="Arial"/>
        <family val="2"/>
      </rPr>
      <t>Reporte actual</t>
    </r>
    <r>
      <rPr>
        <sz val="11"/>
        <color theme="1"/>
        <rFont val="Arial"/>
        <family val="2"/>
      </rPr>
      <t xml:space="preserve">: Con cierre al  30 de abril se han actualizado 221 documentos de las unidades organizaciones, dependencias y laboratorios de ensayo y calibración.  </t>
    </r>
  </si>
  <si>
    <t>La informacion sopporte del plan de formacion se encuentra en carpeta de google drive  https://drive.google.com/drive/u/1/folders/1igEsPSfuWtQMtc5xHr510rpcHYCpJBlm</t>
  </si>
  <si>
    <r>
      <rPr>
        <b/>
        <sz val="11"/>
        <color theme="1"/>
        <rFont val="Arial"/>
        <family val="2"/>
      </rPr>
      <t>Justificación</t>
    </r>
    <r>
      <rPr>
        <sz val="11"/>
        <color theme="1"/>
        <rFont val="Arial"/>
        <family val="2"/>
      </rPr>
      <t xml:space="preserve">
Es importante mencionar, que de resultar cambios estructurales en la revisión, estos deben ser realizados por el CRIE, para lo cual desde Planeación se realizaría el seguimiento, y posterior a su entrega la administración de los contenidos.</t>
    </r>
  </si>
  <si>
    <r>
      <rPr>
        <b/>
        <sz val="12"/>
        <color rgb="FF000000"/>
        <rFont val="Arial"/>
        <family val="2"/>
      </rPr>
      <t>Justificación</t>
    </r>
    <r>
      <rPr>
        <sz val="12"/>
        <color rgb="FF000000"/>
        <rFont val="Arial"/>
        <family val="2"/>
      </rPr>
      <t xml:space="preserve">
No se ha podido inciar con la actividad debido a las dinámicas que se han  presentado en el área.</t>
    </r>
  </si>
  <si>
    <t>https://drive.google.com/drive/folders/1x0B43AYv5HgV0bLKgEGVA44cmgwli7Cb?usp=sharing
JUSTIFICACIÓN
Se anexa documento con explicación del nivel de cumplimiento y limitantes presentadas en la ejecución</t>
  </si>
  <si>
    <r>
      <t xml:space="preserve"> Estos archivos se encuentran a cargo de la profesional de Gestión de Talento Humano
*Asistencia al taller
*Flyer nvitación 
*Registro Fotográfico 
</t>
    </r>
    <r>
      <rPr>
        <b/>
        <sz val="11"/>
        <color theme="1"/>
        <rFont val="Arial"/>
        <family val="2"/>
      </rPr>
      <t xml:space="preserve">Justificación
</t>
    </r>
    <r>
      <rPr>
        <sz val="11"/>
        <color theme="1"/>
        <rFont val="Arial"/>
        <family val="2"/>
      </rPr>
      <t>Este indicador presenta una comportamiento normal a la fecha</t>
    </r>
  </si>
  <si>
    <r>
      <t xml:space="preserve">Los soportes se encuentran subidos en el aplicativo SIGER
</t>
    </r>
    <r>
      <rPr>
        <b/>
        <sz val="11"/>
        <color theme="1"/>
        <rFont val="Arial"/>
        <family val="2"/>
      </rPr>
      <t>Justificación</t>
    </r>
    <r>
      <rPr>
        <sz val="11"/>
        <color theme="1"/>
        <rFont val="Arial"/>
        <family val="2"/>
      </rPr>
      <t xml:space="preserve">
Este indicador presenta una comportamiento normal a la fecha</t>
    </r>
  </si>
  <si>
    <r>
      <rPr>
        <b/>
        <sz val="11"/>
        <color theme="1"/>
        <rFont val="Arial"/>
        <family val="2"/>
      </rPr>
      <t xml:space="preserve">Reporte anterior: </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r>
      <rPr>
        <b/>
        <sz val="11"/>
        <color theme="1"/>
        <rFont val="Arial"/>
        <family val="2"/>
      </rPr>
      <t>Reporte acual</t>
    </r>
    <r>
      <rPr>
        <sz val="11"/>
        <color theme="1"/>
        <rFont val="Arial"/>
        <family val="2"/>
      </rPr>
      <t xml:space="preserve">:  Los acuerdos del Consejo Académico, Consejo Superior y Resoluciones de interés General son publicadas al momento de ser aprobadas con sus respectivas notas de vigencia, el avance se encuentra a la fecha                                                                                               </t>
    </r>
  </si>
  <si>
    <r>
      <rPr>
        <b/>
        <sz val="11"/>
        <color theme="1"/>
        <rFont val="Arial"/>
        <family val="2"/>
      </rPr>
      <t>Acuerdos Consejo Academico</t>
    </r>
    <r>
      <rPr>
        <sz val="11"/>
        <color theme="1"/>
        <rFont val="Arial"/>
        <family val="2"/>
      </rPr>
      <t xml:space="preserve">:https://repositorio.utp.edu.co/collections/6357ddf5-14c7-4ef8-85bb-a69f7769605e. </t>
    </r>
    <r>
      <rPr>
        <b/>
        <sz val="11"/>
        <color theme="1"/>
        <rFont val="Arial"/>
        <family val="2"/>
      </rPr>
      <t>Acuerdos Consejo</t>
    </r>
    <r>
      <rPr>
        <sz val="11"/>
        <color theme="1"/>
        <rFont val="Arial"/>
        <family val="2"/>
      </rPr>
      <t xml:space="preserve"> </t>
    </r>
    <r>
      <rPr>
        <b/>
        <sz val="11"/>
        <color theme="1"/>
        <rFont val="Arial"/>
        <family val="2"/>
      </rPr>
      <t>Superior:</t>
    </r>
    <r>
      <rPr>
        <sz val="11"/>
        <color theme="1"/>
        <rFont val="Arial"/>
        <family val="2"/>
      </rPr>
      <t>https://repositorio.utp.edu.co/collections/70ebb969-034f-4bc5-8577-59864d6597f8.</t>
    </r>
    <r>
      <rPr>
        <b/>
        <sz val="11"/>
        <color theme="1"/>
        <rFont val="Arial"/>
        <family val="2"/>
      </rPr>
      <t xml:space="preserve"> Resoluciones Generales</t>
    </r>
    <r>
      <rPr>
        <sz val="11"/>
        <color theme="1"/>
        <rFont val="Arial"/>
        <family val="2"/>
      </rPr>
      <t>: https://www2.utp.edu.co/secretaria/11/resoluciones-generales</t>
    </r>
  </si>
  <si>
    <r>
      <rPr>
        <b/>
        <sz val="11"/>
        <color theme="1"/>
        <rFont val="Arial"/>
        <family val="2"/>
      </rPr>
      <t xml:space="preserve">Reporte anterior: </t>
    </r>
    <r>
      <rPr>
        <sz val="11"/>
        <color theme="1"/>
        <rFont val="Arial"/>
        <family val="2"/>
      </rPr>
      <t xml:space="preserve">Para este periodo no se presenta variaciones en el indicador el cual se encuentra en 63% el cual se traduce en que de las 72 edificaciones del campus 45 de ellas cuentas con accesibilidad al medio fisico,  dado que en el periodo se está dando inicio con las obras nuevas  y de adecuacion de la presente vigencia. Se tiene proyectado que este indicador  se modifique  una vez se finalice la instalacion del ascensor en el edificio 14, intervencion que ya se encuentra contratada y que inició  en el mes de febrero del 2023. En tal sentido se anexa el reporte del indicador registrado  con corte al año 2023. 
</t>
    </r>
    <r>
      <rPr>
        <b/>
        <sz val="11"/>
        <color theme="1"/>
        <rFont val="Arial"/>
        <family val="2"/>
      </rPr>
      <t xml:space="preserve">Reporte actual:
</t>
    </r>
    <r>
      <rPr>
        <sz val="11"/>
        <color theme="1"/>
        <rFont val="Arial"/>
        <family val="2"/>
      </rPr>
      <t xml:space="preserve">Para este periodo no se presenta variaciones en el indicador el cual se encuentra en 63% el cual se traduce en que de las 72 edificaciones del campus 45 de ellas cuentas con accesibilidad al medio fisico,  dado que en el periodo se está dando inicio con las obras nuevas  y de adecuacion de la presente vigencia. Se tiene proyectado que este indicador  se modifique  una vez se finalice la instalacion del ascensor en el edificio 14, intervencion que ya se encuentra contratada y que inició  en el mes de febrero del 2023. En tal sentido se anexa el reporte del indicador registrado  con corte al año 2023. 
Se tiene como novedad la puesta en servicio en el mes de abril del proyecto sendero cubierto, proyecto que mejora la accesibilidad en las areas comunes del campus, que para el caso, conecta la porteria de la julita con el area central del cmapus en un recorrido de mas de 300 metros lineales cubiertos con un sendero peatonal con rampas y ayudas para accesibilidad tales como señaletica en braile. </t>
    </r>
  </si>
  <si>
    <t xml:space="preserve">Indicador de campus incluyente
Boletin sendero cubierto. </t>
  </si>
  <si>
    <r>
      <rPr>
        <b/>
        <sz val="11"/>
        <color theme="1"/>
        <rFont val="Arial"/>
        <family val="2"/>
      </rPr>
      <t xml:space="preserve">Reporte anterior: </t>
    </r>
    <r>
      <rPr>
        <sz val="11"/>
        <color theme="1"/>
        <rFont val="Arial"/>
        <family val="2"/>
      </rPr>
      <t xml:space="preserve">Para el periodo se tienen algunas obras iniciadas en el mes de enero las cuales se encuentran en curso, en ral sentido, se tiene priyectado iniciar el proceso de consolidacion de la informacion para registrarla una vez se vauan finalizando y entregando las obras nuevas y de adecuacion. 
</t>
    </r>
    <r>
      <rPr>
        <b/>
        <sz val="11"/>
        <color theme="1"/>
        <rFont val="Arial"/>
        <family val="2"/>
      </rPr>
      <t xml:space="preserve">Reporte actual:
</t>
    </r>
    <r>
      <rPr>
        <sz val="11"/>
        <color theme="1"/>
        <rFont val="Arial"/>
        <family val="2"/>
      </rPr>
      <t>No se presentan avances en este periodo.</t>
    </r>
  </si>
  <si>
    <r>
      <rPr>
        <sz val="11"/>
        <color theme="1"/>
        <rFont val="Arial"/>
        <family val="2"/>
      </rPr>
      <t xml:space="preserve">
Listado de obras primer semestre 2023</t>
    </r>
    <r>
      <rPr>
        <b/>
        <sz val="11"/>
        <color theme="1"/>
        <rFont val="Arial"/>
        <family val="2"/>
      </rPr>
      <t xml:space="preserve">
Justificación
</t>
    </r>
    <r>
      <rPr>
        <sz val="11"/>
        <color theme="1"/>
        <rFont val="Arial"/>
        <family val="2"/>
      </rPr>
      <t>El presente indicador presenta avances de manera semestral, sin embargo, durante la vigencia se va consolidando la información. Dado esto, es el compartamiento normal.</t>
    </r>
  </si>
  <si>
    <t>OFICINA DE CONTROL INTERNO</t>
  </si>
  <si>
    <t>Seleccionar</t>
  </si>
  <si>
    <t>CUMPLE</t>
  </si>
  <si>
    <t>PARCIAL</t>
  </si>
  <si>
    <t>NO CUMPLE</t>
  </si>
  <si>
    <t xml:space="preserve">FECHA CORTE DE INFORME: </t>
  </si>
  <si>
    <t>SITIO DE PUBLICACIÓN</t>
  </si>
  <si>
    <t>FECHA DE PUBLICACIÓN DE SEGUIMIENTO</t>
  </si>
  <si>
    <t>FECHA DE PUBLICACIÓN DEL PACTO (Inicial)</t>
  </si>
  <si>
    <t>ENLACE DE PUBLICACIÓN (Inicial)</t>
  </si>
  <si>
    <t>FECHA DE MODIFICACIÓN (Última modificación)</t>
  </si>
  <si>
    <t>ENLACE PÚBLICACIÓN (Última modificación)</t>
  </si>
  <si>
    <t>DATOS DE PUBLICACIÓN (Página Web)</t>
  </si>
  <si>
    <t>CODIGO DE COLOR PARA LOS FACTORES</t>
  </si>
  <si>
    <t>EVALUACIÓN</t>
  </si>
  <si>
    <t>Recomendación Control Interno</t>
  </si>
  <si>
    <t>Cumplimiento</t>
  </si>
  <si>
    <t>Ninguna</t>
  </si>
  <si>
    <t>Evalución</t>
  </si>
  <si>
    <t>Ponderador</t>
  </si>
  <si>
    <t>Total Acciones</t>
  </si>
  <si>
    <t>TOTAL</t>
  </si>
  <si>
    <t>DATOS DE PUBLICACIÓN 
(Página Web)</t>
  </si>
  <si>
    <t xml:space="preserve">COMPONENTES </t>
  </si>
  <si>
    <t>% DE AVANCE  META
REPORTADO</t>
  </si>
  <si>
    <t>NIVEL CUMPLIMIENTO  ESTRATEGIA REPORTADO</t>
  </si>
  <si>
    <t>AVANCE CUALITATIVO REPORTADO</t>
  </si>
  <si>
    <t>CUMPLIMIENTO ACCION</t>
  </si>
  <si>
    <t>CUMPLIMIENTO COMPONENTE</t>
  </si>
  <si>
    <t>CUMPLIMIENTO LINEA</t>
  </si>
  <si>
    <t>OBSERVACIONES POR PARTE DEL RESPONSABLE</t>
  </si>
  <si>
    <t>RECOMENDACIÓN DE CONTROL INTERNO</t>
  </si>
  <si>
    <t>EVIDENCIAS DE CUMPLIMIENTO</t>
  </si>
  <si>
    <t>CUMPLIMIENTO ESTRATEGIA</t>
  </si>
  <si>
    <t>EN  PROCESO</t>
  </si>
  <si>
    <t>NO INICIADAS</t>
  </si>
  <si>
    <r>
      <rPr>
        <b/>
        <sz val="12"/>
        <color theme="1"/>
        <rFont val="Arial"/>
        <family val="2"/>
      </rPr>
      <t>3. Dar respuesta oportuna a los cambios y la normatividad frente a los requerimientos nacionales referente a la atención al ciudadano</t>
    </r>
    <r>
      <rPr>
        <sz val="12"/>
        <color theme="1"/>
        <rFont val="Arial"/>
        <family val="2"/>
      </rPr>
      <t>).</t>
    </r>
  </si>
  <si>
    <t>VALORES REPORTADOS</t>
  </si>
  <si>
    <t>Totales</t>
  </si>
  <si>
    <t>PONDERADOR</t>
  </si>
  <si>
    <t>RESULTADOS DE AVANCE</t>
  </si>
  <si>
    <t>DATOS CONTROL</t>
  </si>
  <si>
    <t>FINALIZADAS</t>
  </si>
  <si>
    <t>Se incluyen las acciones que esten con un procentaje de 100% en el avance reportado de la meta</t>
  </si>
  <si>
    <t>Se incluye las acciones que estan con un cumplimiento superior a 0% e inferior a 100%  y se encuentran dentro de los plazos establecidos, es decir su fecha de finalización no se ha cumplido</t>
  </si>
  <si>
    <t>VENCIDAS CON AVANCE</t>
  </si>
  <si>
    <t>Se incluye las acciones que estan con un cumplimiento superior a 0% e inferior a 100%  y  NO se encuentran dentro de los plazos establecidos, es decir su fecha de finalización se ha cumplido.</t>
  </si>
  <si>
    <t>VENCIDAS SIN AVANCE</t>
  </si>
  <si>
    <t>Se incluyen las acciones que esten con un procentaje de 0% en el avance reportado de la meta y su fecha de finalización se ha cumplido</t>
  </si>
  <si>
    <t>Se incluyen las acciones que estan con un porcentaje de 0% en el avance reportado de la meta y su fecha de INICIACION no se ha cumplido</t>
  </si>
  <si>
    <t xml:space="preserve">NOTA: 
</t>
  </si>
  <si>
    <r>
      <rPr>
        <b/>
        <sz val="11"/>
        <color theme="1"/>
        <rFont val="Calibri"/>
        <family val="2"/>
        <scheme val="minor"/>
      </rPr>
      <t xml:space="preserve">1. </t>
    </r>
    <r>
      <rPr>
        <sz val="11"/>
        <color theme="1"/>
        <rFont val="Arial"/>
        <family val="2"/>
      </rPr>
      <t xml:space="preserve">Para el reporte del mes de diciembre el porcentaje de avance igual o superior al 90% se toma como acción "FINALIZADA".
</t>
    </r>
  </si>
  <si>
    <t>Para el calculo del cumplimiento del Plan de Accion, se establecio que:</t>
  </si>
  <si>
    <t>CORTE</t>
  </si>
  <si>
    <t>AVANCE MÁXIMO A LOGRAR EN EL CORTE</t>
  </si>
  <si>
    <t>CUMPLIMIENTO</t>
  </si>
  <si>
    <t>OBSERVACIÓN</t>
  </si>
  <si>
    <t>30 DE ABRIL</t>
  </si>
  <si>
    <t>Si el valor de avance obtenido en el periodo es superior a 33.33 se establece un cumplimiento de 100%, en caso contrario se establece una regla de tres para definir el avance</t>
  </si>
  <si>
    <t>31 DE AGOSTO</t>
  </si>
  <si>
    <t>Si el valor de avance obtenido en el periodo es superior a 66.66 se establece un cumplimiento de 100%, en caso contrario se establece una regla de tres para definir el avance</t>
  </si>
  <si>
    <t>31 DE DICIEMBRE</t>
  </si>
  <si>
    <t>RESULTADO GLOBAL DEL PACTO</t>
  </si>
  <si>
    <t>Resultados Abril</t>
  </si>
  <si>
    <t>Resultados Agosto</t>
  </si>
  <si>
    <t>Plan de Acción</t>
  </si>
  <si>
    <t>Acciones Permanentes</t>
  </si>
  <si>
    <t>CUMPLIMIENTO DE PACTO</t>
  </si>
  <si>
    <t>CRITERIO</t>
  </si>
  <si>
    <t>PORCENTAJE CUMPLIMIENTO</t>
  </si>
  <si>
    <t>CUMPLIMIENTO BAJO</t>
  </si>
  <si>
    <t>0-59</t>
  </si>
  <si>
    <t>CUMPLIMIENTO MEDIO</t>
  </si>
  <si>
    <t>60-79</t>
  </si>
  <si>
    <t>CUMPLIMIENTO ALTO</t>
  </si>
  <si>
    <t>80-100</t>
  </si>
  <si>
    <t>RESULTADO DEL PLAN DE ACCIÓN</t>
  </si>
  <si>
    <t>AVANCE</t>
  </si>
  <si>
    <t>CUMPLIMIENTO CUALITATIVO</t>
  </si>
  <si>
    <t>ABRIL</t>
  </si>
  <si>
    <t>AGOSTO</t>
  </si>
  <si>
    <t>El porcentaje de avance se obtiene de la sumatoria de las actividades "En proceso" y "Finalizadas" sobre el total de actividades, dando un valor de 100% a las finalizadas, 60% a las que se encuentran en proceso, 20 % a las están vencidas con avance y 0% a las que se encuentran vencidas sin avance o no iniciadas.</t>
  </si>
  <si>
    <t>RESULTADO DE ACCIONES PERMANENTES</t>
  </si>
  <si>
    <t>El porcentaje de cumplimiento se obtiene de la sumatoria de las actividades "CUMPLEN" y "PARCIAL" sobre el total de actividades</t>
  </si>
  <si>
    <t>CONCEPTO GENERAL</t>
  </si>
  <si>
    <t>RECOMENDACIONES</t>
  </si>
  <si>
    <t>NOTA</t>
  </si>
  <si>
    <t>https://planea.utp.edu.co/pacto/</t>
  </si>
  <si>
    <t xml:space="preserve">1.
https://www2.utp.edu.co/vicerrectoria/academica/desarrollo-docente-integral.html
2.
http://www.utp.edu.co/vicerrectoria/academica/formacion-posgraduada.html
</t>
  </si>
  <si>
    <t>https://www2.utp.edu.co/atencionalciudadano/portal-infantil</t>
  </si>
  <si>
    <t/>
  </si>
  <si>
    <t>Sin comentario</t>
  </si>
  <si>
    <t>NA</t>
  </si>
  <si>
    <t>SITIO DE PUBLICACIÓN DE SEGUIMIENTO</t>
  </si>
  <si>
    <t xml:space="preserve">Indicador de campus incluyente diciembre 
</t>
  </si>
  <si>
    <t>informe pmr segundo semestre 2023</t>
  </si>
  <si>
    <t xml:space="preserve">Material Fotográfico 
Asistencias
Evaluaciones del Taller </t>
  </si>
  <si>
    <t>30 de Abril 2024</t>
  </si>
  <si>
    <t>01 de febrero 2024</t>
  </si>
  <si>
    <t>https://pdi.utp.edu.co/2024/02/01/ya-esta-disponible-el-pacto-2024/</t>
  </si>
  <si>
    <t>30 de abril 2024</t>
  </si>
  <si>
    <t>16 de mayo 2024</t>
  </si>
  <si>
    <t xml:space="preserve">SEGUIMIENTO A LAS ACCIONES PERMANENTES DEL PROGRAMA DE TRANSPARENCIA Y ÉTICA PÚBLICA </t>
  </si>
  <si>
    <t>PACTO 2024</t>
  </si>
  <si>
    <t xml:space="preserve">SEGUIMIENTO AL PLAN DE ACCIÓN  DEL PROGRAMA DE TRANSPARENCIA Y ÉTICA PÚBLICA </t>
  </si>
  <si>
    <t>PLAN OPERATIVO
 PROGRAMA DE TRANSPARENCIA Y ÉTICA PÚBLICA 
PACTO 2024</t>
  </si>
  <si>
    <t xml:space="preserve"> PROGRAMA DE TRANSPARENCIA Y ÉTICA PÚBLICA</t>
  </si>
  <si>
    <t xml:space="preserve">Anexo 2. </t>
  </si>
  <si>
    <t>Imagen 1.</t>
  </si>
  <si>
    <t>Imagen 2.</t>
  </si>
  <si>
    <t>Publicación inicial del Programa de Transparencia y Ética Pública PACTO_2024, por la Oficina de Planeación.</t>
  </si>
  <si>
    <t>Fecha:  01 de febrero 2024.</t>
  </si>
  <si>
    <t xml:space="preserve">Anexo 1. </t>
  </si>
  <si>
    <t>Fuente: Sistema Único de Información de Trámites - SUIT.</t>
  </si>
  <si>
    <r>
      <t xml:space="preserve">Fuente: </t>
    </r>
    <r>
      <rPr>
        <sz val="14"/>
        <color rgb="FF1D22E7"/>
        <rFont val="Calibri"/>
        <family val="2"/>
        <scheme val="minor"/>
      </rPr>
      <t xml:space="preserve">https://pdi.utp.edu.co/2024/02/01/ya-esta-disponible-el-pacto-2024/ </t>
    </r>
  </si>
  <si>
    <t xml:space="preserve">Anexo 3. </t>
  </si>
  <si>
    <r>
      <t xml:space="preserve">Fuente: </t>
    </r>
    <r>
      <rPr>
        <sz val="14"/>
        <color rgb="FF1D22E7"/>
        <rFont val="Calibri"/>
        <family val="2"/>
        <scheme val="minor"/>
      </rPr>
      <t>https://controlinterno.utp.edu.co/informes-de-evaluacion-y-seguimiento/203/seguimiento-pacto/</t>
    </r>
  </si>
  <si>
    <t xml:space="preserve">Sistema de PQRS </t>
  </si>
  <si>
    <t>http://planea.utp.edu.co/oficina-de-planeacion/plan-de-atencion-al-ciudadano-y-transparencia-organizacional.html</t>
  </si>
  <si>
    <t>Publicación de la ley,  mediante la cual se creó la Universidad Tecnológica de Pereira</t>
  </si>
  <si>
    <t>https://www2.utp.edu.co/vicerrectoria/administrativa/presupuesto.html
https://www2.utp.edu.co/vicerrectoria/administrativa/ejecucion-presupuestal.html</t>
  </si>
  <si>
    <t>Publicación Mapa de riesgos institucional que incorpora riesgos de corrupción</t>
  </si>
  <si>
    <t>Grupo de Gestión de Riesgos
Comité de Control Interno</t>
  </si>
  <si>
    <t>https://www2.utp.edu.co/gestioncalidad/documentos-procesos/8/1/Planeacion</t>
  </si>
  <si>
    <t>Procesos de elecciones conforme al Régimen electoral</t>
  </si>
  <si>
    <t>Publicación de activos de información</t>
  </si>
  <si>
    <t>Publicación de información institucional</t>
  </si>
  <si>
    <t xml:space="preserve">
https://www2.utp.edu.co/vicerrectoria/administrativa/gestion-talento-humano/manuales-de-funciones.html
https://www2.utp.edu.co/gestioncalidad/sin-categoria/43/gestion-de-calidad-iso-9001-2015</t>
  </si>
  <si>
    <t>https://www2.utp.edu.co/gestioncalidad/documentos-procesos/4/1/Control-Interno
https://gestioncalidad.utp.edu.co/documentos/13/3359</t>
  </si>
  <si>
    <r>
      <t xml:space="preserve">Incluir en el reporte de las acciones permanentes el link correspondiente al Plan Anual de Adquisiciones, en atención  al  Decreto 1082 de 2015.
</t>
    </r>
    <r>
      <rPr>
        <sz val="10"/>
        <color rgb="FF3337E9"/>
        <rFont val="Arial"/>
        <family val="2"/>
      </rPr>
      <t>https://community.secop.gov.co/Public/App/AnnualPurchasingPlanManagementPublic/Index?currentLanguage=en&amp;Page=login&amp;Country=CO&amp;SkinName=CCE</t>
    </r>
  </si>
  <si>
    <r>
      <t xml:space="preserve">Enlace "roto" al 07/05/2024; se recomienda Incluir en el reporte de las acciones permanentes el link correspondiente a la publicación de información sobre estados financieros y contables:
</t>
    </r>
    <r>
      <rPr>
        <sz val="10"/>
        <color rgb="FF3337E9"/>
        <rFont val="Arial"/>
        <family val="2"/>
      </rPr>
      <t>https://gestionfinanciera.utp.edu.co/gestion-contable/sin-categoria/estados-financieros/</t>
    </r>
  </si>
  <si>
    <t xml:space="preserve">http://www.utp.edu.co/vicerrectoria/academica/capacitacion-docente
http://www.utp.edu.co/vicerrectoria/academica/formacion-posgraduada.html
</t>
  </si>
  <si>
    <t>Procedimientos establecidos de Control Interno Disciplinario</t>
  </si>
  <si>
    <t>Reporte de información a:
-Contaduría General de la Nación (CHIP)
- Contraloría General de la Republica (SIRECI)
- Ministerio de Educación (SNIES)
- Departamento Administrativo Función Pública (MECI)
- Ministerio de Justicia (Ekogui)
- DIAN</t>
  </si>
  <si>
    <t>Publicación de informes</t>
  </si>
  <si>
    <t xml:space="preserve"> http://www.utp.edu.co/controlinterno/sci/17/informes
http://www.utp.edu.co/controlinterno/informes/202/cuatrimestral-sci</t>
  </si>
  <si>
    <r>
      <t xml:space="preserve">Informe de evaluación de control interno (Art.9. L.1474/2011) - </t>
    </r>
    <r>
      <rPr>
        <sz val="10"/>
        <color rgb="FF3337E9"/>
        <rFont val="Calibri"/>
        <family val="2"/>
      </rPr>
      <t>https://www.utp.edu.co/controlinterno/informes/202/estado-del-sci</t>
    </r>
    <r>
      <rPr>
        <sz val="10"/>
        <color theme="1"/>
        <rFont val="Calibri"/>
        <family val="2"/>
      </rPr>
      <t xml:space="preserve">
Otros reportes - Informe anual del Sistema de Control Interno - </t>
    </r>
    <r>
      <rPr>
        <sz val="10"/>
        <color rgb="FF3337E9"/>
        <rFont val="Calibri"/>
        <family val="2"/>
      </rPr>
      <t>https://www.utp.edu.co/controlinterno/sci/17/informe-sci</t>
    </r>
    <r>
      <rPr>
        <sz val="10"/>
        <color theme="1"/>
        <rFont val="Calibri"/>
        <family val="2"/>
      </rPr>
      <t xml:space="preserve">
Informe de Control Interno Contable - </t>
    </r>
    <r>
      <rPr>
        <sz val="10"/>
        <color rgb="FF3337E9"/>
        <rFont val="Calibri"/>
        <family val="2"/>
      </rPr>
      <t>https://www.utp.edu.co/controlinterno/informes/228/evaluacion-del-control-interno-contable</t>
    </r>
    <r>
      <rPr>
        <sz val="10"/>
        <color theme="1"/>
        <rFont val="Calibri"/>
        <family val="2"/>
      </rPr>
      <t xml:space="preserve">
Austeridad del Gasto - </t>
    </r>
    <r>
      <rPr>
        <sz val="10"/>
        <color rgb="FF3337E9"/>
        <rFont val="Calibri"/>
        <family val="2"/>
      </rPr>
      <t>https://www.utp.edu.co/controlinterno/informes/29/austeridad-y-eficiencia-en-el-gasto-publico</t>
    </r>
    <r>
      <rPr>
        <sz val="10"/>
        <color theme="1"/>
        <rFont val="Calibri"/>
        <family val="2"/>
      </rPr>
      <t xml:space="preserve">
Seguimiento a la Administración de Riesgos - </t>
    </r>
    <r>
      <rPr>
        <sz val="10"/>
        <color rgb="FF3337E9"/>
        <rFont val="Calibri"/>
        <family val="2"/>
      </rPr>
      <t>https://www.utp.edu.co/controlinterno/informes/204/seguimiento-administracion-de-riesgos</t>
    </r>
    <r>
      <rPr>
        <sz val="10"/>
        <color theme="1"/>
        <rFont val="Calibri"/>
        <family val="2"/>
      </rPr>
      <t xml:space="preserve">
Seguimiento al Sistema PQR - </t>
    </r>
    <r>
      <rPr>
        <sz val="10"/>
        <color rgb="FF3337E9"/>
        <rFont val="Calibri"/>
        <family val="2"/>
      </rPr>
      <t>https://www.utp.edu.co/controlinterno/informes/205/seguimiento-al-sistema-pqr</t>
    </r>
    <r>
      <rPr>
        <sz val="10"/>
        <color theme="1"/>
        <rFont val="Calibri"/>
        <family val="2"/>
      </rPr>
      <t xml:space="preserve">
Informes de Audiencia Pública de rendición de cuentas - </t>
    </r>
    <r>
      <rPr>
        <sz val="10"/>
        <color rgb="FF3337E9"/>
        <rFont val="Calibri"/>
        <family val="2"/>
      </rPr>
      <t>https://www.utp.edu.co/controlinterno/informes/227/evaluacion-audiencia-publica</t>
    </r>
  </si>
  <si>
    <r>
      <t xml:space="preserve">Incluir en el reporte de las acciones permanentes el siguiente link el cual lleva a consulta directa de la Ley 41 de 1958.
</t>
    </r>
    <r>
      <rPr>
        <sz val="10"/>
        <color rgb="FF3337E9"/>
        <rFont val="Arial"/>
        <family val="2"/>
      </rPr>
      <t>https://www.suin-juriscol.gov.co/viewDocument.asp?ruta=Leyes/1596419</t>
    </r>
  </si>
  <si>
    <t>https://gestioncalidad.utp.edu.co/sin-categoria/7/satisfaccion-de-los-usuarios/</t>
  </si>
  <si>
    <t>Publicación de Información de trámites y servicios relacionados con el Registro y Control Académico</t>
  </si>
  <si>
    <r>
      <t xml:space="preserve">Consultar:
Estado de los PQRS a través de:  </t>
    </r>
    <r>
      <rPr>
        <sz val="10"/>
        <color rgb="FF3337E9"/>
        <rFont val="Calibri"/>
        <family val="2"/>
      </rPr>
      <t>https://pqrs.utp.edu.co/ , en el menú "Consultar solicitud"</t>
    </r>
    <r>
      <rPr>
        <sz val="10"/>
        <color theme="1"/>
        <rFont val="Calibri"/>
        <family val="2"/>
      </rPr>
      <t xml:space="preserve">
 Publicación de Informes en: https://pqrs.utp.edu.co/visualizar/informe
Ayudas: https://pqrs.utp.edu.co/visualizar/ayuda , donde se publica el Manual del Usuario.
 Todo los documentos relacionados con el Sistema PQRS: https://www2.utp.edu.co/vicerrectoria/administrativa/sistema-pqrs.html</t>
    </r>
  </si>
  <si>
    <t>Plan de capacitación docente. 
Formación postgraduada.</t>
  </si>
  <si>
    <t>https://www.utp.edu.co/institucional/servicios
https://portafolioservicios.utp.edu.co/</t>
  </si>
  <si>
    <t>https://atencionalciudadano.utp.edu.co/portal-infantil/</t>
  </si>
  <si>
    <t>http://www.utp.edu.co/auditorios/calendario-de-eventos</t>
  </si>
  <si>
    <t>Información sobre eventos institucionales</t>
  </si>
  <si>
    <t>file:///C:/Users/Usuario%20UTP/Downloads/1115-CIG-19%20V3%20%20Evaluaci%C3%B3n%20a%20la%20audiencia%20p%C3%BAblica%20de%20rendici%C3%B3n%20de%20cuentas%20a%20la%20ciudadan%C3%ADa.pdf</t>
  </si>
  <si>
    <t>https://media.utp.edu.co/archivos/CO%CC%81DIGO%20DE%20INTEGRIDAD.pdf</t>
  </si>
  <si>
    <r>
      <t xml:space="preserve">Se recomienda incluir en el reporte de las acciones permanentes el link correspondiente al Plan Anual de Adquisiciones, en atención  al  Decreto 1082 de 2015.
</t>
    </r>
    <r>
      <rPr>
        <sz val="10"/>
        <color rgb="FF3337E9"/>
        <rFont val="Arial"/>
        <family val="2"/>
      </rPr>
      <t>https://community.secop.gov.co/Public/App/AnnualPurchasingPlanManagementPublic/Index?currentLanguage=en&amp;Page=login&amp;Country=CO&amp;SkinName=CCE</t>
    </r>
  </si>
  <si>
    <t xml:space="preserve">Se recomienda incluir en el reporte de las acciones permanentes el link que direccione al "Programa anual de auditorias internas al Sistema Integral de Gestión" </t>
  </si>
  <si>
    <t xml:space="preserve">Se recomienda incluir en el reporte de las acciones permanentes el link que direccione al "Informe general auditorias internas al Sistema Integral de Gestión" </t>
  </si>
  <si>
    <t>1.1.2. Dar continuidad a la metodología de visualización de los resultados de los procesos de rendición de cuenta permanente.</t>
  </si>
  <si>
    <t>Reporte anterior:
Se definió la ruta de trabajo para la realización del informe de gestión ejecutivo 2024
Fue construido el informe de gestión ejecutivo 2024, con el apoyo de las redes de trabajo
El pasado 19 de enero se publicó el informe ejecutivo de gestión 2024
Se definió la ruta de trabajo para la realización del informe de gestión 2024
Fue construido el informe de gestión 2024, con el apoyo de las redes de trabajo
Reporte actual:
Se publicó el informe consolidado del informe de gestión.
Se presentó el video de resultados del PDI vigencia 2023 en la sesión de CSU del mes de abril
Se presentaron las metas 2024 al comité y la propuesta de rendición de cuentas del PDI
Se construyó y envió a los responsables el Plan de trabajo y de comunicaciones de la audiencia pública. Se realizó seguimiento con un avance del 21.5% 
Fue aprobada el pasado 20 de febrero la propuesta para la realización de las audiencias externas.
Se realizaron las siguientes actividades:
1) Presenciales a Consejojo territorial de Planeación Departamental, Instituciones Educativas de Ciudadela Cuba, Estrada, Lic Gabriela Mistral y Juan Hutado.
2) Tres Mensajes de WhatsApp a las bases de datos de veedurías, JAC y Ediles de Pereira.
3) Dos correos electrónicos a la base de datos de Socieda en Movimiento, a más de 60.000 emails. Se obtuvieron fomratos de intervención.
A la fecha ya se realizaron todas las reuniones de aprestamiento con las 10 facultades donde se presentó la propuesta y metodoogía de realización d elos informes de gestión por facultades. igualmente, se acompañó en la realización y publicación de los informes de gestión de 7 facultades, están en proceso de edición y publicación las facultades de bellas artes y humanidades, FACIEM e Ingenierías
A la fecha ya se encuentra formulado el plan de gestión de ciencias de la educación y aprobado por la facultad, se va a iniciar cargue en el SIGER.
Actualmente vienen reportando avances en el SIGER Ciencias Básicas, Ciencias ambientales y Ciencias de la Educación.</t>
  </si>
  <si>
    <t>La actividad  esta proyecta en el plan de trabajo para el segundo semestre del año en curso.</t>
  </si>
  <si>
    <t>Reporte anterior:
En asocio con el equipo de planeación y aplicando las acciones de mejora de los procesos sugeridas por el Comité Directivo, se construyó el Plan de Comunicaciones de Transparencia, Gobernanza y Legalidad, con el acompañamiento del equipo de Planeación y la cual es aprobada
Se elabora la Estrategia de Comunicaciones de la Audiencia Pública e Informes de gestión.
Reporte actual:
Las estrategias comunicacionales se concentran en la 
realización de los Informes de Gestión por Facultad, de los
cuales se presentan 7 (incuido la transmisión en vivo de Ciencia
Básicas) y quedan pendientes tres que se envían a producción.
Se apoya la realización de los videos de informes y 
la promoción a través de Campus Informa, Universitaria Stéreo 
y redes sociales. En Audiencia: Se prepara el material de difusión, 
cuñas informativas. Grabado video de invitación, video de 
presupuesto, diseño de piezas promocionales, sondeo y se 
publica el primero en la página web. Definido el tema de UTP 
responde sobre los laborarios realizados.</t>
  </si>
  <si>
    <t>Esta actividad ser inicia a finales del último trimestre.</t>
  </si>
  <si>
    <t>Reporte anterior:
Con cierre al 29 de febrero se tiene un avance en el plan de trabajo de 15%. En relación  con las siguientes actividades:
- Se revisó y ajustó el Informe Preliminar Evaluación Gestión de Riesgos 2024. 
- Se presentó ante el COMITÉ INSTITUCIONAL DE CONTROL INTERNO el plan de trabajo, y es aprobado en el marco del PACTO.
- Se realizó capacitación en Riesgos para los procesos y tambien en Sarlaf y riesgo fiscal.
Reporte actual:
Con cierre al 30 de abril se tiene un avance en el plan de trabajo de 20%. En relación  con las siguientes actividades:
- Se realizó actualización del mapa de riesgos, se han recepcionados 37 mapas de riesgos de 42 esperados.
- Se han realizado  asesoría para Admisiones, Registro y Control,  Facultad de Tecnología
 GTISI, , Vice Administrativa y Financiera, Jardín Botánico y Financiera</t>
  </si>
  <si>
    <t>Reporte anterior:
Revisión y soporte a los sitios web institucionales. Revisión y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Capacitaciones Web: Enero + Febrero: 1
 Personas capacitadas:Enero + Febrero: 3
 Usuarios atendidos Web (solicitudes recibidas y gestionadas)
 Enero + Febrero: 124
 Sitios con Google Analitycs: 173
 Publicacion 4ta Noticia 2024: Enero + Febrero: 4
 Envios CRIE IN:3
 Streaming: 1 (Ceremonia General de Grados)
 Respuestas Contactenos@: Enero - Febrero: 791
 Fotografia y Diseño: 19 
Reporte actual:
Revisión y soporte a los sitios web institucionales. Revisión y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 Propuesta Facultad de Bellas Artes y Humanidades • 'Sitios con Google Analitycs: 178
Tienda UTP, soporte Portal de la Marca UTP 
Capacitaciones Web: Marzo + Abril: 22
Personas capacitadas:Marzo + Abril: 79
SItios Nuevos 2024: 5 Jardin Botanico • Rectoria • Elecciones • Secretaria General • Consultorio Empresarial
Usuarios atendidos Web: Marzo + Abril: 211
Publicacion 4ta Noticia 2024: Marzo + Abril: 3
Envios CRIE IN: Marzo + Abril: 2
Streaming: Marzo + Abril:4
Respuestas Contactenos@: Marzo + Abril: 576
Fotografia y diseño web:Marzo + Abril: 22</t>
  </si>
  <si>
    <t xml:space="preserve">Reporte anterior:
Con cierre al 29 de febrero se tiene un avance de 26%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Reporte actual:
Con cierre al 30 de abril se tiene un avance de 48%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t>
  </si>
  <si>
    <t>Reporte anterior:
Esta actividad inicia en el mes de abril
Reporte actual:</t>
  </si>
  <si>
    <t>Reporte anterior:
Con cierre al 29 de febrero se tiene un avance de 7% al contar con la publicación de  los activos de información de las unidades organizacionales y facultades . Se hizo seguimiento el  29 de febrero  y los link están funcionando correctamente.
Estas son las dependencia que tiene identificados los activos de información:
Rectoría. Planeación. Vicerrectoría Académica. Facultad de Tecnologías. Facultad de Ciencias Básicas. Facultad Ciencias Empresariales. Facultad Ciencias de la Educación.
Facultad de Ciencias Agrarias y Agroindustria. Facultad de Ingeniería Mecánica. Facultad de Bellas Artes y Humanidades. Facultad de Ciencias Ambientales. Facultad de Ingenierías.
Facultad Ciencias de la Salud. Admisiones, Registro y Control Académico. Biblioteca.
Univirtual. Vicerrectoría Investigaciones. Vicerrectoría Administrativa y Financiera. Gestión Financiera. Gestión de Tecnologías Informáticas y Sistemas de Información. Secretaría General. Jurídica. CRIE. Gestión de Servicios Institucionales. Gestión de Documentos.
Gestión del Talento Humano. Comunicaciones. Jardín Botánico. Vicerrectoría  Responsabilidad Social. Relaciones Internacionales. Gestión del Sistema Integral de Calidad.
Control Interno.
Reporte actual: 
Con cierre al 30 de abril se tiene un avance de 32% al contar con la publicación de  los activos de información de las unidades organizacionales y facultades . Se hizo seguimiento el  29 de abril y los link están funcionando correctamente.</t>
  </si>
  <si>
    <t>https://gestioncalidad.utp.edu.co/iso-27001/391/activos-de-informacion-e-indice-de-informacion-clasificada-y-reservada-utp/</t>
  </si>
  <si>
    <t>1.3.2 Pantallazo
  https:/www.utp.edu.co/</t>
  </si>
  <si>
    <t>https://gestioncalidad.utp.edu.co/</t>
  </si>
  <si>
    <t>Reporte actual:
Los acuerdos del Consejo Académico, Consejo Superior y Resoluciones de interés General son publicados al momento de ser aprobadas con sus respectivas notas de vigencia, el avance se encuentra a la fecha.
Acuerdos Consejo Académico 2024: Acuerdo 11 Acuerdos Consejo Superior 2024 Resoluciones Generales: Nos 3590-91-92-93-94-95 y 4174-75</t>
  </si>
  <si>
    <t xml:space="preserve">Reporte anterior:
Con cierre al  29 de febrero se han actualizado 110  documentos de las unidades organizaciones, dependencias y laboratorios de ensayo y calibración.  
Reporte actual:
Con cierre al  30 de abril se han actualizado 223  documentos de las unidades organizaciones, dependencias y laboratorios de ensayo y calibración.  
</t>
  </si>
  <si>
    <t xml:space="preserve">Reporte anterior:
Durante el período comprendido entre Enero y Febrero se desarrollaron las siguientes actividades:
•Desarrollo de diferentes fases de la intervención de análisis de empleos en Gestión del Talento Humano, cargos administrativos de las Facultades como laboratoristas, auxiliares de programa y almacenistas. 
•Realización de acciones correspondientes para la actualización de manuales específicos de funciones y competencias laborales, así como de las descripciones de responsabilidades y requisitos de las vinculaciones identificadas asociadas a Planeación y Gestión del Talento Humano. 
•Elaboración y actualización de descripciones de responsabilidades y requisitos de vinculaciones de nivel asistencial bajo la modalidad Ocasionales de Proyectos, asignadas a los programas de pregrado de Jornada Especial y a los programas de posgrado. 
Reporte actual:
Durante el período comprendido entre Marzo y Abril se desarrollaron las siguientes actividades:
• Desarrollo de diferentes fases de la intervención de análisis de empleos en Gestión del Talento Humano, cargos administrativos de las Facultades como laboratoristas, auxiliares de programa y almacenistas. 
• Realización de acciones correspondientes para la actualización de manuales específicos de funciones y competencias laborales, así como de las descripciones de responsabilidades y requisitos de las vinculaciones identificadas asociadas a Planeación, Gestión del Talento Humano y Univirtual.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t>
  </si>
  <si>
    <t>Esta actividad inicia en el mes de junio</t>
  </si>
  <si>
    <t>Plan de Trabajo 9001 2024</t>
  </si>
  <si>
    <t>Reporte anterior: 
Con cierre al  30 de febrero se tiene un avance en el plan de trabajo de trámites de 49% correspondiente con las siguientes actividades:
- Se definió como trámite a racionalizar para la actual vigencia el de "Reingreso a un programa académico".
-Se ingresó la estrategia de racionalización  en la plataforma del SUIT y se le aplicó la metodologia definida por la función pública.
- Se descargo de la plataforma del SUIT la estrategia de racionalización y se presentó en el marco del Comité Directivo en la revisión del PACTO.
Reporte actual:
Con cierre al  30 de abril se tiene un avance en el plan de trabajo de trámites de 73% correspondiente con las siguientes actividades:
-Se realizó el primer seguimiento al plan de racionalización de trámites en el SUIT, registrando la definición, seguimiento y realización del plan de trabajo del equipo tecnico de revisión de trámites.
- Se realizó capacitación virtual el dia 12 de abril en definición, actualización y seguimiento al formato integrado de los trámites registrados en el SUIT, capacitación realizada por el Departamento Administrativo de la Función Publica (DAFP)</t>
  </si>
  <si>
    <t>Reporte anterior: 
Publicación 4ta noticia con nuevas prendas tienda UTP • Publicación en tienda.utp.edu.co nuevos productos y envio CRIE IN
Reporte actual:
En proceso redacción de contenidos de acuerdo con el manual de identidad UTP. 
Manual de identidad UTP
Mantenimiento y actualización de la tienda virtual: actualización de nuevos productos:
Banners publicitarios
Maletines • Buzos • Buzo Deportivo • Camisas • Uniformes de dotación
Mantenimiento y actualización de la tienda virtual en redes sociales:
Instagram: Publicaciones
Facebook: Publicaciones</t>
  </si>
  <si>
    <t xml:space="preserve">Reporte de enero - febrero: Esta actividad se avanzó en un 16&amp; para el presente período: Se genero la estrategia de difusión de los lugares que se encuentran activos para la alimentación (horario y lugares diponibles). Se realizó la bienvenida de los estudiantes de la vigencia 2024. Se atendieron las solicitudes de publicación de las diferentes dependencias relacionadas en soporte 1 formato GSI0504. En este momentos nos encontramos reaizando la parrilla para los medios externos, que se proyectas que sean contratado para Marzo de 2024, así mismo se está proyecto las respectivas propuestas y alcances para difundir la información en las diferentes dependencias.. Se atendieron las solicitudes  de eventos institucionales relacionados en el formato GSI0504. Se atendieron solicitudes de publicaciòn de varias dependencias de la Univerisdad consignadas en los boletines del mes de enero y febrero ( 28 boletines) ( 135 publicaciones). Diseño de piezas graficas para la activación de las actividades institucionales. Diseño de piezas gráficas para la promoción de iniciativas institucional- Se realizó el proceso de contratación de medios en la oficina de comunicaciones: cdp, propuestas, revisión de documentos, envío de solicitudes de contrato a gestión de la contratación.Se diseñó una Estrategia de para distribución del contenido para las diferentes dependencias que será enviado en nuestro proximo comité de redacción. Seguimiento de la agenda institucional de los eventos. 
Reporte actual: Marzo - Abril: Para esta actividad se avanzo en un 33.33% : Se diseñó una campaña para promoción del la politica de seguridad y salud en el trabajo. Se atendieron las solicitudes de publicación de las diferentes dependencias relacionadas en soporte 1 formato GSI0504. Se relacionan 320 publicaciones en campus informa.Se atendieron las solicitudes de publicación a medios externos en soporte 3 GSI0504 diligenciado.. Se atendieron las solicitudes  de eventos institucionales relacionados en el formato GSI0504. . Se hicieron los siguientes comunicados requeridos: Discurso del día de la mujer. Se realizó comunicado "Mujeres emprendedoras destacadas en la feria conmemorativa en la UTP". Se atendió la solicitud de envío de comunicado sobre el posicionamiento de la investigación en la UTP.
Se atendió solicitud de envío de comunicado sobre re diseño e intervención del mural en el Planeatario de la UTP.. Se realizó el proceso de contratación de medios en la oficina de comunicaciones: cdp, propuestas, revisión de documentos, envío de solicitudes de contrato a gestión de la contratación.. Se realizó la estrategia para redes sociales de la política flexibilidad horaria de la Vicerrectoria Administrativa  </t>
  </si>
  <si>
    <t>Reporte enero-febrero:
Inventario Documental:  Con cierre al 29 de febrero, dicha actividad  presenta avance en el inventario del Archivo Central, actualmente está en un 98,2% con 21,190 carpetas registradas. El inventario del  Archivo Histórico  presenta un avance del  99% con un total de  7,504 carpetas registradas.                                                                                                                                                                                                                                                                                                                                                           Tablas de Retención Documental (TRD):  Se tiene contemplado en el plan de acción de la presente vigencia continuar con la actualización  y convalidación de las TRD. Para el presente reporte se creó 1 TRD correspondientes al programa de Especialización en Seguridad y Salud en el Trabajo.                                                                                                                                                                                                   PGD: El Programa de Gestión Documental se encuentra en actualización, está pendiente la actualización de 2 de los 8 procesos. 
Reporte actual: Inventario Documental:  Con cierre al 30 de abril, dicha actividad  presenta avance en el inventario del Archivo Central, actualmente está en un 98,3% con 21,298 carpetas registradas. El inventario del  Archivo Histórico  presenta un avance del  99,1% con un total de  7,508 carpetas registradas.                                                                                                                                                                                                                                                                                                                                                           Tablas de Retención Documental (TRD):  Se tiene contemplado en el plan de acción de la presente vigencia continuar con la actualización  y convalidación de las TRD.                                                                                                                                                                                                   PGD: El Programa de Gestión Documental se encuentra en actualización, está pendiente la actualización de 2 de los 8 procesos</t>
  </si>
  <si>
    <t>Plan de Trabajo Equipo de Trámites 2024</t>
  </si>
  <si>
    <t>2.2.2 Pantallazo, 2.2.2A y 2.2.2B</t>
  </si>
  <si>
    <t xml:space="preserve">https://utpedu-my.sharepoint.com/personal/n_alvarado_utp_edu_co/_layouts/15/onedrive.aspx?ga=1&amp;id=%2Fpersonal%2Fn%5Falvarado%5Futp%5Fedu%5Fco%2FDocuments%2FINFORMES%20COMUNICACIONES%2FPOP%2FPO3%20comunicacional%20institucional&amp;view=0     https://comunicaciones.utp.edu.co/campus/       https://utpedu-my.sharepoint.com/personal/n_alvarado_utp_edu_co/_layouts/15/onedrive.aspx?ga=1&amp;id=%2Fpersonal%2Fn%5Falvarado%5Futp%5Fedu%5Fco%2FDocuments%2FINFORMES%20COMUNICACIONES%2FPOP%2FPO4%20comunicacional%20institucional&amp;view=0   https://utpedu-my.sharepoint.com/personal/n_alvarado_utp_edu_co/_layouts/15/onedrive.aspx?ga=1&amp;id=%2Fpersonal%2Fn%5Falvarado%5Futp%5Fedu%5Fco%2FDocuments%2FINFORMES%20COMUNICACIONES%2FPOP%2FPO4%20comunicacional%20institucional&amp;view=0                          https://utpedu-my.sharepoint.com/:f:/r/personal/sofia_arango_utp_edu_co/Documents/ADM.%20COMUNICACIONES/INFORMES%202024/SEGUIMIENTO%20A%20CONTRATACIONES%202024?csf=1&amp;web=1&amp;e=tlSsKH                            https://utpedu-my.sharepoint.com/personal/n_alvarado_utp_edu_co/_layouts/15/onedrive.aspx?ga=1&amp;id=%2Fpersonal%2Fn%5Falvarado%5Futp%5Fedu%5Fco%2FDocuments%2FINFORMES%20COMUNICACIONES%2FPOP%2FPO4%20comunicacional%20institucional&amp;view=0    SOPORTES MARZO Y ABRIL: https://utpedu-my.sharepoint.com/:f:/r/personal/n_alvarado_utp_edu_co/Documents/INFORMES%20COMUNICACIONES/EVIDENCIAS%20INFORMES/ABRIL%20-%20MAYO/POP%2001?csf=1&amp;web=1&amp;e=I59tvj  https://comunicaciones.utp.edu.co/noticias/49873/la-utp-se-une-a-la-celebracion-de-dia-internacional-de-la-nina-y-la-mujer-en-la-ciencia#:~:text=La%20Asamblea%20General%20de%20las,comunidad%20cient%C3%ADfica%20y%20la%20tecnolog%C3%ADa.   https://comunicaciones.utp.edu.co/59663/comunicados/informe-candidatos-inscritos-elecciones-decanos/    https://utpedu-my.sharepoint.com/personal/t_angel_utp_edu_co/_layouts/15/onedrive.aspx?csf=1&amp;web=1&amp;e=neRcVX&amp;cid=1436c30c%2Dbbfd%2D405b%2D9d7c%2Dff473fb48478&amp;id=%2Fpersonal%2Ft%5Fangel%5Futp%5Fedu%5Fco%2FDocuments%2FMarzo%2FInforme%20Febrero%20%2D%20Marzo%2FP05%20Evidencias&amp;FolderCTID=0x012000301F7579ECC0A3458E0C39028A01F87D&amp;view=0   https://utpedu-my.sharepoint.com/:f:/r/personal/sofia_arango_utp_edu_co/Documents/ADM.%20COMUNICACIONES/INFORMES%202024/SEGUIMIENTO%20A%20CONTRATACIONES%202024?csf=1&amp;web=1&amp;e=tlSsKH     https://utpedu-my.sharepoint.com/:i:/g/personal/n_alvarado_utp_edu_co/ERScKmiGKkpIiQRU7yJ6GY4B_ZlvGCqD-NYeXqkqbhWmFw?e=7v16hu   </t>
  </si>
  <si>
    <t xml:space="preserve">Inventario Archivo Central   / Inventario Archivo Histórico / Plan de acción vigencia 2024                          </t>
  </si>
  <si>
    <t xml:space="preserve">Reporte anterior: 
Esta actividad inicia en el mes de abril
Reporte actual: A la fecha se reporta incremento del indicador denominado campus incluyente con la entrada en operacion del ascensor del edificio de ciencias de la salud en el mes de abril. Se anexa reporte campus incluyente mes de abril. </t>
  </si>
  <si>
    <t xml:space="preserve">3.1.4. Ejecución del Plan de acción sistema de seguridad de la información - Plan de Tratamiento de Riesgos de Seguridad y Privacidad de la Información </t>
  </si>
  <si>
    <t>3.1.5. Ejecución del Plan de acción sistema de seguridad de la información -Plan de Seguridad y Privacidad de la Información</t>
  </si>
  <si>
    <t>Reporte anterior: 
Con cierre al 29 de febrero se tiene un avance de 6%, correspondiente con las siguientes actividades: 
 - Se hizo el plan de trabajo con relacion a temas de protección de datos personales. 
 - Se hizo envío de Tips a toda la comunidad Universitaria incluidos administrativos, docentes y estudiantes.
 - Se han asesorado en tema de protección de datos personales a Gestión del Talento Humano.
 - En conjunto con la Oificina Jurídica se dió respuesta por correo electrónico al Laboratorio Gastronómico Sostenible. 
 - Se dió respuesta por correo electrónico a Gestión del Talento Humano, con relación a transferencia de datos internacional de docente que se encuentra en Brasil. 
 -Se consultaron las PQRS del periodo Julio-Diciembre de 2023 para realizar reportes se encontraron 0 novedades respecto a Proteccion de datos personales. 
 -Se realizó consulta 8-02-2024 a la SIC para que nos indicaran como tratar varios temas de base de datos, quejas y reclamos, incidentes, si cuando se deba realizar la actualizacion tienen canales de alerta , como resgistrarlas. 
  -Se revisa el aplicativo de PQRS de la universidad el 8-02-2024 para el reporte novedades para la SIC con 0 novedades 
  -Se realiza seguimiento a contratos de administrativos, ocasionales entre otros por parte de juridica el 2/02/2024
Reporte actual:
Con cierre al 30 de abril se tiene un avance de 28%, correspondiente con las siguientes actividades: 
- Se realizan capacitaciones en reinduccion a toda la comunidad administrativos y docentes.  
-Se hace envio de dos tips las fechas   15/04/2024 y 22/04/2024 de los tips buenas practicas de correo electronico y  No compartas las bases de datos respectivamente.
-Se da  asesorias a las dependencias de Gestion del talento humano, aservis,  Turismo sostenible, departamento de matematica y  observatorio social.
-Se realiza el borrador de:
15/03/2024 Formato de inventario de datos creado
15/03/2024 Identificacion de datos personales 
-15/03/2024 Se realizo la identificacion de dos riesgos llamaos riesgo de ciberseguridad y riesgo de proteccion de datos, se incluye 1 en el mapa de riesgos del area.
-Se realiza seguimiento a los contratos  de persona natural y juridica, en contracion, se verifica en una muestra aleatoria que tiene las clausulas.
-Se realiza seguimiento a los contratos internacionales y se verifica que contenga las clausulas de proteccion de datos personales.</t>
  </si>
  <si>
    <t>Reporte anterior: 
Con cierre al 29 de febrero se tiene un avance en el plan de trabajo de seguridad de la información de 7% relacionado con las siguientes actividades:
- Se revisaron los link del archivo de los activos de información de las unidades organizacionales de las TIC´s dónde se relacionan los riesgos de seguridad de la información y funcionan correctamente.
Reporte actual: 
Con cierre al 30 de abril se tiene un avance en el plan de trabajo de seguridad de la información de 32% relacionado con las siguientes actividades:
-Se revisaron los link del archivo de los activos de información de las unidades organizacionales de las TIC´s dónde se relacionan los riesgos de seguridad de la información y funcionan correctamente.</t>
  </si>
  <si>
    <t>Reporte anterior: 
Con cierre al 29 de febrero se tiene un avance en el plan de trabajo de seguridad de la información de 7% relacionado con las siguientes actividades:
- Se definió plan de trabajo para el equipo de seguridad de la información.
- Se realizó el cierre de los objetivos del año 2023.
Reporte actual: 
Con cierre al 30 de abril se tiene un avance en el plan de trabajo de seguridad de la información de 32% relacionado con las siguientes actividades:
- Se realizó auditoría interna con base en los requisitos de la Norma ISO 27001 por parte del ICONTEC.
- Se realizó el ejercicio de actualización de los riesgos de seguridad de la información de las áreas del alcance (CRIE-WEB y RED, GTISI, Gestión de documentos) así como sus activos de información.
- Se realizó acompañamiento para la construcción, diligenciamiento y seguimiento de los planes de mejoramiento del año 2023 y 2024  para las areas del CRIE y GTISI.
-Se verificaron los controles del anexo 3 de la resolución 1519 de 2020, donde se definieron los controles  a implementar desde el CRIE y GTISI para esta vigencia.
- Se registró la información relacionada con la política de seguridad digital y gobierno digital del FURAG.</t>
  </si>
  <si>
    <t>Cierre al 29 de febrero:  
 Plan de trabajo Datos personales 2024
  -Tip enviado 
  -Formato asesorias proteccion de datos 
  -Se envio correo a Paula de secretaria general para reporte de PQRS</t>
  </si>
  <si>
    <t>https://gestioncalidad.utp.edu.co/iso-27001/451/activos-de-informacion-e-indice-de-informacion-clasificada-y-reservada-del-alcance/</t>
  </si>
  <si>
    <t>Plan de Trabajo Seguridad de la Información 2024</t>
  </si>
  <si>
    <t>3.1.6.Socialización del Sistema PQRS, a toda la comunidad universitaria para un adecuado manejo y uso del sistema, para presentar y atender derechos de petición, quejas, reclamos, sugerencias y denuncias por corrupción.</t>
  </si>
  <si>
    <t>3.1.7. Ejecución del plan de acción de Seguridad y Salud en Trabajo</t>
  </si>
  <si>
    <t xml:space="preserve">3.1.8. Ejecución del plan de capacitación de Gestión del Talento Humano </t>
  </si>
  <si>
    <t>Reporte anterior: 
Durante los meses de enero y febrero se enviaron 2 correos electrónicos a los responsables del manejo del Sistema PQRS en cada dependencia: 
 1. Con el fin de verificar los usuarios de cada una. 
 2. Con el fin de recordar el registro de los PQRS en el aplicativo.
Reporte actual:
Durante los meses de marzo y abril,  se realizaron las siguientes actividades:
* Se enviaron tips a través de correos electrónicos a los responsables del manejo del Sistema PQRS en cada dependencia.
* Se presentó el Informe 2023 al Grupo de Apoyo de la VAF.
* Se realizó la socialización de repaso del Sistema dirigido a todas las dependencias.
* Se ajustó el listado de responsables.
* Se realizó inducción a los Jefes nuevos.</t>
  </si>
  <si>
    <t>Reporte anterior: 
MEDICINA PREVENTIVA 7%
SEGURIDAD INDUSTRIAL 13%
HIGIENE DEL TRABAJO 13%
CONTEXTO NORMATIVO Y DEL ENTORNO UNIVERSITARIO 11%
Reporte actual:
MEDICINA PREVENTIVA 29% 
SEGURIDAD INDUSTRIAL 33% 
HIGIENE DEL TRABAJO 27% 
CONTEXTO NORMATIVO Y DEL ENTORNO UNIVERSITARIO 20% 
"ACTIVIDADES DE IMPLEMENTACIÓN DE MEDICINA PREVENTIVA
N° Enfermedades Laborales diagnosticadas - 0
Total, Días Ausentismo - 1168
Días Ausentismo Enfermedad Laboral - 0
Días Ausentismo Enfermedad Comun - 1060
Días Ausentismo Accidente de Trabajo - 78
N° Seguimientos Enfermería - 19
N° Asesorías Riesgo Psicosocial - 13
Total, Evaluaciones Medicas - 138
Evaluaciones Deportiva - 17
Evaluaciones pre Ingreso - 40
Evaluaciones Periódicas - 14
Evaluaciones de Retiro - 12
Evaluaciones de control ATEL - 8
Evaluaciones Recomendaciones - 11
Evaluaciones Reincorporación - 12
Evaluaciones Por cambio de Oficio - 3
Evaluaciones Revisión paraclínicos - 20
Inasistentes - 5"
"ACTIVIDADES DE IMPLEMENTACIÓN DEL RIESGO DE SEGURIDAD INDUSTRIAL
N° Accidentes de Trabajo - 30
N° Accidentes docentes (transitorios, catedráticos, asociados, titular) - 5
N° Accidentes transitorios administrativo planta - 3
N° Accidente estudiantes - 15
N° Accidentes contratistas - 7
N° Accidentes Investigados - 11
Total, Días Ausentismo AT- 169
N° Accidentes Graves - 1
N° Accidentes Leves - 29
Planes de Acción Cerrados por accidentes - 21
Planes de Acción Abiertos por accidente - 9
Planes de Acción Parciales por accidente - 9
N° Inspecciones de Seguridad - 26
Reporte de condiciones desde las áreas - 6
N° Capacitaciones realizadas - 8
N° Personas capacitadas - 48"
"ACTIVIDADES DE IMPLEMENTACIÓN DEL CONTROL DEL RIESGO HIGIENICO
N° Inspecciones seguridad / Reporte de condiciones - 10
N° Recomendaciones de seguridad generadas por inspecciones - 15
N° Recomendaciones de seguridad Parciales - 7
N° Recomendaciones de seguridad Abiertas - 6
N° Capacitaciones realizadas con control del riesgo higienico - 1
N° Personas capacitadas - 25
N° Áreas identificadas para incluir en la matriz de Identficación de Peligros, Evaluación y Valoración de Riegos IPVR - 4
N° Elementos de Protección Personal EPP entregados - 293"
"ACTIVIDADES DE PREVENCIÓN, PREPARACIÓN Y RESPUESTA ANTE EMERGENCIAS
N° Eventos en Salud - 296
N° Activaciones área Protegida - 11
N° Casos de Traslado - 24"</t>
  </si>
  <si>
    <t>Reporte anterior: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Ejecución de 5 talleres con 20 horas de intensidad para la intervención de las competencias misionales acorde con los resultados de la evaluación de competencias y planes de mejoramiento 2023
Reporte actual:</t>
  </si>
  <si>
    <t>2024-03-04 Invitación reunión repaso Sistema PQRS
2024-03-08 Presentación Informe 2023 para el Grupo de Apoyo
2024-03-08 Punto PQRS en Acta Grupo de Apoyo
2024-03-11 Solicitud publicación aviso receso semana santa en web
2024-03-14 Invitación reunión repaso Sistema PQRS
2024-03-14-20 Asistencia Repaso Sistema PQRS
2024-03-14-20 Correo envío presentación Repaso
2024-03-14-20 Presentación Repaso Sistema PQRS
2024-03-14-20 Evidencia presentación Repaso Sistema PQRS
2024-04-08 Anexo Recepción de PQRS
2024-04-08 Correo recordando recepción PQRS
2024-04-10 Correo a Gestión Dtos Sugerencia envio de DP
2024-04-10 Verificación listado responsables PQRS
2024-04-15 Anexo Respuesta a PQRS
2024-04-15 Correo recordando Respuesta PQRS
2024-04-29 Inducción Jefes Nuevos Sistema PQRS</t>
  </si>
  <si>
    <t>https://drive.google.com/drive/folders/1u_HHLG2io2kUYJo17JVchSmpD0bLzWAW</t>
  </si>
  <si>
    <t>https://drive.google.com/drive/u/1/folders/1Lrwkq5DClV01t7E8LgQuCivAbJ1SEwut</t>
  </si>
  <si>
    <t>3.1.9. Implementar estrategias para la apropiación del Manual del Buen Servicio.</t>
  </si>
  <si>
    <t>Reporte anterior: 
Esta actividad inicia en el mes de abril</t>
  </si>
  <si>
    <t>3.1.10. Actualización sitio web “servicio de atención al ciudadano” de acuerdo a la información suministrada por la dependencias que manejan estos contenidos.</t>
  </si>
  <si>
    <t>3.1.11. Actualización de ser necesario, y socialización de los lineamientos para la actualización de sitios web administrados por el CRIE.</t>
  </si>
  <si>
    <t>3.1.12. Definir protocolos para la publicación de información de alto contenido técnico.</t>
  </si>
  <si>
    <t>3.1.13. Ejecución del proyecto de Gestión de la Comunicación y Promoción Institucional.</t>
  </si>
  <si>
    <t>Reporte anterior: 
Plan de mejoramiento de PQRS con 3 actividades (en proceso y finalizada)
Reporte actual:
Actualizar pagina transparencia y acceso a i nformacion publica • Cambio en el enlace de tramirtes (adjunto pantallazos correos)</t>
  </si>
  <si>
    <t>Reporte anterior: 
Socializacion de Lineamientos para actualización de sitios web por medio de envio del CRIE IN
Reporte actual:
Socializacion de Lineamientos para actualización de sitios web por medio de envio del CRIE IN</t>
  </si>
  <si>
    <t>Reporte anterior: Para este período se avanzó en 16%: Se realizo un manual de publicaciones para campus para los auxiliares administrativos y se diseño un curso de 40 horas para capacitar a los auxiliares. Se definió la consolidación de un solo manual de estilo para UTP que agrupa emisora, redes sociales, campus informa el cual será socializado a las diferentes dependencias en el mes de Mayo de 2024.
Reporte actual: Para esta actividad se avanzó en un 33,33%: Se socializó el nuevo manejo de marca UTP en formatos de comunicación exclusivo  de Redes Sociales,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t>
  </si>
  <si>
    <t xml:space="preserve">Reporte anterior: Para esta actividad se avanzó en un 16% : Se brindaron los lineamientos necesarios al equipo de comunicaciones desde el seguimiento al cumplimiento de sus objetos contractuales, alcances, cronogramas de trabajo los cuales fueron socializados en las reuniones de líderes y consejos de redacción para su respectiva retroalimentación. Gestión de la Comunicación Protocolaria a través de los actos. Cronograma de actividades
Manual de Protocolo, Base de Datos Personal, Administrativo Dependencias, Adscritas a la Rectoría Directorio Personal
Administrativo, Dependencias Adscritas a la Rectoría. Gestión de la Comunicación, Cronograma de actividades, Manual de Protocolo, Presencia Institucional en los Actos, Propios y Ajenos de la UTP. Se realizó seguimiento a la entrega de los diferentes planes operativos P01, P02, P03, P04, P05 reportados en el aplicativo SIGER, Pacto y SGI0504 de forma oportuna.Se realizó seguimiento al cumplimiento de la generación de políticas de manua de estilo, campus informa y emisora universitaria stereo verificando e
cumplimiento y avances de acuerdo a cronograma de trabajo y entregables.
Se realizó reunión con los líderes de los equipos de trabajo a fines de revisar el plan y cronograma de trabajo, alcances y entregables respectivos
Reporte actual: Para este período se avanzó en un 33,33% Se socializó el nuevo manejo de marca UTP en formatos de comunicación exclusivo  de Redes Sociales-. Se asistió a las siguientes reuniones: Equipo de comunicaciones,
Secretaría General, Vicerrectoría Académica, Vicerrectoría de Responsabilidad Social y Bienestar Universitario, Candidatos a decanaturas 2024. estructuración del Plan Integral de Comunicaciones de la Facultad de Bellas Artes y Humanidades.Se diseñó una campaña para promoción del la politica de seguridad y salud en el trabajo-Se realizó el proceso de contratación de medios en la oficina de comunicaciones: cdp, propuestas, revisión de documentos, envío de solicitudes de contrato a gestión de la contratación., Se diseño estrategica de comunicaciones para promocionar los investigadoresen el marco de la  Editorial UTP pára redes sociales de la universidad en el marco de FILBO 2024.Guiones para rectoria, comunicados de elecciones a decanaturas.Se realizó campaña de rectoría para la divulgación de informacion importante alrededor de la salud mental de la comunidad Universitaria. </t>
  </si>
  <si>
    <t>3.1.11 Pantallazo y 3.1.11A</t>
  </si>
  <si>
    <t xml:space="preserve">https://www.canva.com/design/DAF607ECIYM/Fsc7xACLDH8o1WUn3o5bew/watch?utm_content=DAF607ECIYM&amp;utm_campaign=designshare&amp;utm_medium=link&amp;utm_source=editor  https://docs.google.com/document/d/15qNIzjmQNV0q6NCdttPLRguUCi5TNh18BYZOj4vFv5k/edit?usp=sharing  Evidencias Marzo y Abril: https://utpedu-my.sharepoint.com/:b:/g/personal/n_alvarado_utp_edu_co/EVKnsDG9cbNJvd4Gg4L4nfkBHwJRPjy1fj6d7TB6qAu6pA?e=C8eVkl     https://utpedu-my.sharepoint.com/:b:/g/personal/n_alvarado_utp_edu_co/EVKnsDG9cbNJvd4Gg4L4nfkBHwJRPjy1fj6d7TB6qAu6pA?e=C8eVkl  </t>
  </si>
  <si>
    <t>Planes operativos P01, P02. P03. P04, P05</t>
  </si>
  <si>
    <t>3.3.10 Pantallazo y 3.3.10A</t>
  </si>
  <si>
    <t>Reporte anterior:
Esta actividad inicia en el mes de marzo</t>
  </si>
  <si>
    <t>PORCENTAJE AVANCE PROMEDIO META</t>
  </si>
  <si>
    <t>PORCENTAJE AVANCE PROMEDIO CUMPLIMIENTO  ESTRATEGIA</t>
  </si>
  <si>
    <t>Observaciones por parte del responsable</t>
  </si>
  <si>
    <t>No se genera recomendación; sin embargo, se registra en el presente informe el avance al 08-05-2024 reportado en el SIGER, del 33.33% representado en cinco grupos de actividades: 
P01: Se generaron las tareas y actividades solicitadas por cada dependencia identificando sus necesidades comunicativas dirigidas al cliente interno y externo de la institución educativa haciendo constante seguimiento al sistema integral de Comunicaciones de la UTP.
P02: Se realizó el respectivo direccionamiento estratégico de la información utilizando de forma eficiente y eficaz los recursos de comunicación en medios externos e internos y se brindó el acompañamiento necesario en de todos los eventos institucionales programados desde cada dependencia.
P03: Se realizó seguimiento al equipo de trabajo dando cumplimiento a los lineamientos de la comunicación y a los manuales de protocolo de la entidad dando cumplimiento al direccionamiento estratégico de la UTP.
P04: Se generaron estrategias para posicionamiento de marca de los diferentes programas académicos de cada dependencia y ampliando el relacionamiento público institucional.
P05: Se promocionaron las iniciativas de rectoría divulgando toda la información a los diferentes grupos de interés y se brindó el direccionamiento necesario para todos los eventos institucionales requeridos.</t>
  </si>
  <si>
    <t xml:space="preserve">Reporte actual:
Esta actividad inicia en segundo semestre </t>
  </si>
  <si>
    <t>No se observa publicado al 07/05/2024, el plan de capacitación orientado a fortalecer las competencias misionales  e individuales del personal administrativo de la Institución correspondiente a la vigencia 2024.</t>
  </si>
  <si>
    <r>
      <t xml:space="preserve">Enlace "roto" al 07/05/2024; relacionado con lo reportando al Plan de capacitación Docente 
</t>
    </r>
    <r>
      <rPr>
        <sz val="10"/>
        <color rgb="FF3337E9"/>
        <rFont val="Arial"/>
        <family val="2"/>
      </rPr>
      <t>https://www2.utp.edu.co/vicerrectoria/academica/desarrollo-docente-integral.html</t>
    </r>
  </si>
  <si>
    <t>META
 (2024)</t>
  </si>
  <si>
    <t>Para el próximo corte se solicita el  consolidado de las actividades que se planean realizar para el cumplimiento de la acción.</t>
  </si>
  <si>
    <t>Para el próximo corte se solicita la metodología de visualización de los resultados de los procesos de rendición de cuenta permanente</t>
  </si>
  <si>
    <t>Para el próximo corte se solicita la estrategia comunicacional del proceso de Rendición de cuentas y el proyecto Transparencia, gobernanza y legalidad.</t>
  </si>
  <si>
    <t>Para el próximo corte remitir el plan de trabajo de riesgos con con estado de avance</t>
  </si>
  <si>
    <t xml:space="preserve">"https://www2.utp.edu.co/secretaria/articulosfiltro/2024/73?page=1 
https://www2.utp.edu.co/secretaria/articulosfiltro/2024/3
https://www2.utp.edu.co/secretaria/11/resoluciones-generales?busquedaAnio%5Banio%5D=2024"
</t>
  </si>
  <si>
    <t xml:space="preserve"> - 1er enlace se publica actos administrativos hasta el mes abril 2024
 - 2 do enlace se publica actos administrativos hasta el mes enero y febrero 
 - 3 er enlace se publica actos administrativos vigencia 2024</t>
  </si>
  <si>
    <t xml:space="preserve">Para el próximo corte se solicita  copia del Plan de Acción con avance </t>
  </si>
  <si>
    <t xml:space="preserve">Para el próximo corte se solicita el soporte de la medición del indicador </t>
  </si>
  <si>
    <r>
      <t xml:space="preserve">Publicar el mapa de riesgos institucional antes del 31 de enero de cada vigencia de acuerdo a lo establecido en la Ley 1474 de 2011 del Estatuto Anticorrupción.
No se observa actualización al 31/01/2024 del Mapa de Riesgos Institucional correspondiente a la vigencia 2023-2024.
</t>
    </r>
    <r>
      <rPr>
        <sz val="10"/>
        <color rgb="FF3337E9"/>
        <rFont val="Arial"/>
        <family val="2"/>
      </rPr>
      <t xml:space="preserve">
https://www2.utp.edu.co/meci/plan-de-manejo-de-riesgos.html</t>
    </r>
  </si>
  <si>
    <r>
      <t xml:space="preserve">En el enlace no se encuentra la información anunciada (APP UTP Móvil) . Verificado al 07/05/2024
</t>
    </r>
    <r>
      <rPr>
        <sz val="10"/>
        <color rgb="FF3337E9"/>
        <rFont val="Arial"/>
        <family val="2"/>
      </rPr>
      <t>https://gtisi.utp.edu.co/sin-categoria/proceso-dos/</t>
    </r>
  </si>
  <si>
    <t>31 de agosto 2024</t>
  </si>
  <si>
    <t>13 de septiembre 2024</t>
  </si>
  <si>
    <t>13 de septiembre de 2024</t>
  </si>
  <si>
    <t xml:space="preserve">Segundo seguimiento OCI - Plan de Racionalizacion de Trámites 2024. </t>
  </si>
  <si>
    <t>No se genera recomendación; sin embargo, se registra en el presente informe el avance al 10-09-2024 reportado en el SIGER, del 66.67% representado en cinco grupos de actividades: 
P01: Se generaron las tareas y actividades solicitadas por cada dependencia identificando sus necesidades comunicativas dirigidas al cliente interno y externo de la institución educativa haciendo constante seguimiento al sistema integral de Comunicaciones de la UTP.
P02: Se realizó el respectivo direccionamiento estratégico de la información utilizando de forma eficiente y eficaz los recursos de comunicación en medios externos e internos y se brindó el acompañamiento necesario en de todos los eventos institucionales programados desde cada dependencia.
P03: Se realizó seguimiento al equipo de trabajo dando cumplimiento a los lineamientos de la comunicación y a los manuales de protocolo de la entidad dando cumplimiento al direccionamiento estratégico de la UTP.
P04: Se generaron estrategias para posicionamiento de marca de los diferentes programas académicos de cada dependencia y ampliando el relacionamiento público institucional.
P05: Se promocionaron las iniciativas de rectoría divulgando toda la información a los diferentes grupos de interés y se brindó el direccionamiento necesario para todos los eventos institucionales requeridos.</t>
  </si>
  <si>
    <t>Publicación Plan Anual de Adquisiciones</t>
  </si>
  <si>
    <t>https://www2.utp.edu.co/vicerrectoria/administrativa/presupuesto-aprobado.html 
https://www2.utp.edu.co/secretaria/resoluciones-generales/6346/resolucin-no-362-de-2024-por-medio-de-la-cual-se-adopta-el-plan-anual-</t>
  </si>
  <si>
    <t>Ley 41 de 1958, diciembre 15, creación Universidad Tecnológica de Pereira UTP</t>
  </si>
  <si>
    <t>https://www.suin-juriscol.gov.co/viewDocument.asp?ruta=Leyes/1596419</t>
  </si>
  <si>
    <t>https://vicerrectorias.utp.edu.co/academica/</t>
  </si>
  <si>
    <t>https://gestionfinanciera.utp.edu.co/gestion-contable/sin-categoria/estados-financieros/</t>
  </si>
  <si>
    <t>Plan Anual de Adquisiciones y sus correspondientes modificaciones</t>
  </si>
  <si>
    <t>Vicerrectoría Administrativa y Financiera
Jurídica
Gestión de Compras de Bienes y Suministros</t>
  </si>
  <si>
    <t>1.Plan de capacitación docente
https://vicerrectorias.utp.edu.co/academica/sin-categoria/capacitacion-docente/
2.Formación postgraduada
https://vicerrectorias.utp.edu.co/academica/sin-categoria/gestion-administrativa-docente/</t>
  </si>
  <si>
    <r>
      <t xml:space="preserve"> https://www2.utp.edu.co/vicerrectoria/administrativa/presupuesto-aprobado.html 
https://www2.utp.edu.co/secretaria/resoluciones-generales/6346/resolucin-no-362-de-2024-por-medio-de-la-cual-se-adopta-el-plan-anual-de-adquisiciones-para-la-vigencia-2024 
</t>
    </r>
    <r>
      <rPr>
        <sz val="10"/>
        <color theme="1"/>
        <rFont val="Calibri"/>
        <family val="2"/>
      </rPr>
      <t>Las modificaciones se encuentran identificadas en SECOP, a través de este link (filtrar por ENTIDAD: UNIVERSIDAD TECNOLÓGICA DE PEREIRA):</t>
    </r>
    <r>
      <rPr>
        <u/>
        <sz val="10"/>
        <color theme="10"/>
        <rFont val="Calibri"/>
        <family val="2"/>
      </rPr>
      <t xml:space="preserve">
https://community.secop.gov.co/Public/App/AnnualPurchasingPlanManagementPublic/Index?currentLanguage=en&amp;Page=login&amp;Country=CO&amp;SkinName=CCE </t>
    </r>
  </si>
  <si>
    <t>Nueva acción reportatada en el seguimiento al 2do cuatrimestre 2024
En cumplimiento de lo establecido en el Decreto 1082 de 2015 se incluyó en el reporte de las acciones permanentes la publicación del Plan anual de Adquisiciones; por lo anterior; se recomienda sea socializada ante el Comité Institucional de Control Interno para su aprobación.</t>
  </si>
  <si>
    <t>Nueva acción reportatada en el seguimiento al 2do cuatrimestre 2024
Se incluyó en el reporte de las acciones permanentes el link de consulta directa de la Ley 41 de 1958.; por lo anteior; se recomienda sea socializada ante el Comité Institucional de Control Interno para su aprobación.</t>
  </si>
  <si>
    <t>https://gestioncalidad.utp.edu.co/documentacion/33/procedimientos-generales-gestion-del-sistema-ntegral-de-calidad/</t>
  </si>
  <si>
    <t>https://gtisi.utp.edu.co/sin-categoria/proceso-dos/</t>
  </si>
  <si>
    <t>Reporte anterior:
Se publicó el informe consolidado del informe de gestión.
Se llevó a cabo el Comité de sistema de gerencia en donde se llevó a cabo el primer seguimiento cuatrimestral del PDI corte 30 de abril de 2024.
Se continuó con la ejecución del plan de trabajo y de comunicaciones de la audiencia pública con un avance del 98.2%.
Se llevó a cabo el evento central de la 19a Audiencia Pública Virtual de Rendición de Cuentas a la Ciudadanía, donde fue presentado el informe de gestión presupuestal por parte de la Vicerrectoría Administrativa y Financiera, adicionalmente, dando cumplimiento con la norma, fueron publicados todos los documentos de interés incluido el informe de resultados de la audiencia pública.
Se encuentra pendiente la evaluación por parte de Control Interno, para hacer el cierre y esperar si corresponde realizar un plan de mejora.
1)        DIFUSIÓN DE LA AUDIENCIA PÚBLICA EN PRESENCIAL:
a)        Dos (2) instituciones educativas de Pereira; una urbana y otra rural. b)        Tres (3) Instituciones Educativas de Risaralda.  -        I.E Juan Hurtado, Belén de Umbría. -        I.E Liceo Gabriela Mistral, La Virginia.
-        I.E Estrada, Marsella. c)        Consejo Territorial de Planeación de Risaralda. d)        Consejo Territorial de Planeación de Dosquebradas e)        Asociación de Juntas de Acción Comunal de Belén de Umbría.
f)        Feria del Servicio Social UTP. 2. DIFUSIÓN DE LA AUDIENCIA PÚBLICA EN FORMA VIRTUAL:  Dirigida a: ediles de Pereira - presidentes JAC 19 comunas de la ciudad de Pereira- Veedurías de la ciudad de Pereira y base de datos de Sociedad en Movimiento. a) Correos Electrónicos Envío de 5 campañas para participar a la audiencia pública virtual de rendición de cuentas a la ciudadanía
b) WhatsApp Envío de 4 mensajes para participar a la audiencia pública virtual de rendición de cuentas a la ciudadanía a las bases de datos de las JAC, ediles de Pereira y Veedurías de Pereira; y un mensaje a la base de datos del Consejo Territorial de Planeación de Pereira desde las líneas móviles institucionales. Transmisión de la Rendición de cuentas a la ciudadanía Retransmisión de la audiencia pública virtual de rendición de cuentas a la ciudadanía en directo por el canal de Facebook de Sociedad en Movimiento. Destacando como estadísticas las siguientes: - 106 Número máximo de espectadores en vivo. - 482 Personas alcanzadas. Enlace de transmisión: 
https://fb.watch/sEX058dEQZ/
Reporte actual:
Ya se aprobó el plan de gestión de la facultad de ciencias agrarias y agroindustria y se envió de manera oficial a la oficina de planeación para realizar la incorporación en la plataforma SIGER. Se realizó retroalimentación final al plan de gestión de la Fac de Mecánica Aplicada y está a la espera que se surta el trámite interno de aprobación de la facultad para ser enviado a la Oficina de Planeación
Se presentó la mallla Curricular para la segunda cohorte de la catedra, dirigida a los estudiantes de la UTP.
Frente a la definición de la ruta de trabajo, nos acomplamos y articulamos a la trazada en el proceso de Armonización del PDI, la cual dio inicio con el análisis de los posibles cambios que surja en el programa, dado esto, se trabaja articulada a esta actividad, actualmente se esta trabajando en la revisión de las acciones trabajadas en la vigencia 2023 y la revisión de los insumos entregados por la coordinación del PDI para encontrar la información que sea susceptible de inclusión o cambios.
En la reunión de líderes se seleccionan los temas a tratar durante esta jornada: 1.- Proceso de armonización del PDI; tablero de Gestión Estratégica del Campus, Planes de Mejoramiento derivados de las Acreditaciones nacionales e internacionales, Código de Integridad. La jornada se acuerda que se realizará del 9 de septiembre al 9 de octubre. Ya está el calendario y comenzó la promoción.</t>
  </si>
  <si>
    <t>Reporte anterior:
Con la realización de la Audiencia y la Finalización de presentación de los informes de Gestión por Facultad el 22 de mayo y el 27 de mayo respectivamente y la realización de los informes finales de las estrategias comunicacionales se concluyen las acciones de la 19a Audiencia Pública de Rendición de cuentas y los Informes de Gestión por Facultad 2023.
Y con el apoyo de Gestión Estratégica del Campus comienza la preparación de UTPResponde con los Laboratorios
Reporte actual: 
Se refuerza la promoción del Pacto. A través de la página web, luego de su aprobación se han publicado tres preguntas dentro de los sondeos períodicos sobre procesos de este tema. También se refuerza UTP Responde; ya se tiene el material para el primer caso, asociado con Compras Sotenibles realizado con el Centro de Producción más limpia. Está en proceso de creación de las piezas y artículos para difusión. Redes sociales enviará una propuesta del logo.</t>
  </si>
  <si>
    <t>Reporte actual: 
Se tiene lista la propuesta de la Feria y se está a la espera de su presentación para seguir con el trámite logístico y la puesta en marcha del plan de comunicaciones y su montaje</t>
  </si>
  <si>
    <t>Reporte anterior:
Con cierre al 30 de junio se tiene un avance en el plan de trabajo de 30%. En relación  con las siguientes actividades:
- Se realizó acompañamiento y asesoría para Gestión Financiera, Facultad de Tecnología y Facultad de Mecánica Aplicada.
Reporte actual:
- Se tiene un avance en la implementación del SARLAF en la Universidad de 57%.
- Se tiene un avance en la implementación de riesgos fiscales de 57%.
- Se presenta el mapa de riesgos institucional en el marco del Comité Institucional de Control Interno.</t>
  </si>
  <si>
    <t>Reporte anterior:
Con cierre al 30 de junio se tiene un avance de 58% al contar con la publicación de  los activos de información de las unidades organizacionales y facultades . Se hizo seguimiento el  25 de junio y los link están funcionando correctamente.
Reporte actual: 
Con cierre al 31de agosto se tiene un avance de 74,10% al contar con la publicación de  los activos de información de las unidades organizacionales y facultades . Se hizo seguimiento el  29 de agosto y los link están funcionando correctamente.</t>
  </si>
  <si>
    <t>Reporte anterior:
Revisión y soporte a los sitios web institucionales.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Capacitaciones Web: Mayo + Junio: 11
Personas capacitadas:Mayo + Junio: 19
Usuarios atendidos Web (solicitudes recibidas y gestionadas): Mayo + Junio: 207
SItios Nuevos 2024: Mayo + Junio: 5
Sitios con Google Analitycs: 173
Publicacion 4ta Noticia 2024:Mayo + Junio: 7
Envios CRIE IN:Mayo + Junio: 5
Streaming:Mayo + Junio: 3
Respuestas Contactenos@: Mayo + Junio:  928
Fotografia y Diseño: Mayo + Junio: 24
Reporte actual:
Revisión y soporte a los sitios web institucionales. Ajustes a desarrollos que continuan del 2023. Seguimiento al plan de mejoramiento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Capacitaciones Web: Julio- Agosto: 10
Personas capacitadas:Julio- Agosto: 35
Usuarios atendidos Web (solicitudes recibidas y gestionadas): Julio- Agosto: 186
SItios Nuevos 2024: Julio- Agosto: 11
Sitios con Google Analitycs: 173
Publicacion 4ta Noticia 2024:Julio- Agosto: 2
Envios CRIE IN:Julio- Agosto: 1
Streaming:Julio- Agosto: 6
Respuestas Contactenos@: Julio- Agosto:  993
Fotografia y Diseño: Julio- Agosto: 32</t>
  </si>
  <si>
    <t>Reporte anterior:
Los acuerdos del Consejo Académico, Consejo Superior y Resoluciones de interés General son publicados al momento de ser aprobadas con sus respectivas notas de vigencia, el avance se encuentra a la fecha.                                                                                      Acuerdos Consejo Académico 2024: 4                         
Acuerdos Consejo Superior 2024:   6     
Resoluciones Generales: Nos 4222-4223-4312-4586-4709-4710-4785
Reporte actual:
Los acuerdos del Consejo Académico, Consejo Superior y Resoluciones de interés General son publicados al momento de ser aprobadas con sus respectivas notas de vigencia, el avance se encuentra a la fecha.                                                                                      Acuerdos Consejo Académico 2024: 10                         
Acuerdos Consejo Superior 2024:   9     
Resoluciones Generales: Nos 4878-4778-4076-168-4822-4821-4789</t>
  </si>
  <si>
    <t xml:space="preserve">Reporte anterior:
Con cierre al 30 de junio se tiene un avance de 53%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Reporte actual:
Con cierre al 31 de agosto se tiene un avance de 65%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t>
  </si>
  <si>
    <t xml:space="preserve">Reporte anterior:
Para el bimestre se realizó actualización de matriz de autodiagnóstico Cumplimiento Ley 1712/2014. Se realizó la solicitud de información en el formato de seguimiento a las dependencias responsables de los linls (memorando 02-1115-150 del 15/05/2024).  Se consolidó la información y se realizó el analisis de los resultados obtenidos en la matriz de seguimiento.  Esta en proceso de elaboración del informe preliminar, para realizar la socialización de resultados.  Se realizó revisión de los vinculos de las páginas de Ley de transparenca y acceso a la información y Menú Participa.
De otra parte, se ha realizado seguimiento a los links de transparencia y acceso a la información y al menú participa (en el mes de fecbreo y abril)
Reporte actual: Para este bimestre se realizó el analisis de los resultados obtenidos en la matriz de seguimiento con varias dependencias responsables, se realizó la evaluación por parte de Control Internoy se envió por correo elecctronico el miércoles 28 agosto de 2024, el informe borrador a cada una de las Dependencias; con el fin de  realizar la socialización de resultados preliminar y  las recomendaciones emitidas por Control Interno. 
Se realizó la revisión de los vinculos de las páginas de Ley de Transparenca y Acceso a la Información y Menú Participa y se solicita la actualización al CRIE:  30/07/2024: 5, 31/07/2024: 1 y 22/08/2024: 2
Se realizó reporte en el aplicativo ITA de la Procuraduría General de la Nación.
</t>
  </si>
  <si>
    <t xml:space="preserve">Reporte anterior:
Con cierre al  30 de junio se han actualizado 318  documentos de las unidades organizaciones, dependencias y laboratorios de ensayo y calibración.  
Reporte actual:
Con cierre al  31 de agosto se han actualizado 560  documentos de las unidades organizaciones, dependencias y laboratorios de ensayo y calibración.
</t>
  </si>
  <si>
    <t xml:space="preserve">Reporte anterior:
Se registran las inducciones en las que se dan a conocer los símbolos institucionales. se realizaron reconocimientos en los cuales se presentaron los símbolos institucionales
Reporte actual:
Se registran las inducciones en las que se dan a conocer los simbolos instittucionales. 
se realizaron reconocimientos en los cuales se  presentaron los simbolos institucionales 
Participación en world cafe de facultades, en las cuales se dieron a conocer los simbolos institucionales </t>
  </si>
  <si>
    <t>Reporte anterior:
Esta actividad inicia en el mes de junio</t>
  </si>
  <si>
    <t xml:space="preserve">Reporte anterior:
-Participación  en las diferentes inducciones realizadas 
-Taller Carta Nautica dirigida al equipo de comunicaciones 
Reporte actual:
-Seguimiento y ajuste plan de trabajo 2024
-Participación en las diferentes inducciones realizadas, 
-Documento ajustado conflicto de interes 
-Estrategia de comunicación curso virtual de integridad-Seguimiento al curso </t>
  </si>
  <si>
    <t xml:space="preserve">Reporte anterior:
Durante el período comprendido entre Mayo y Junio se desarrollaron las siguientes actividades:
• Desarrollo de diferentes fases de la intervención de análisis de empleos en Gestión Financiera, Gestión del Talento Humano, Gestión de Servicios Institucionales, cargos administrativos de las Facultades como laboratoristas, asistenciales de programa y almacenistas. 
• Realización de acciones correspondientes para la actualización de manuales específicos de funciones y competencias laborales, así como de las descripciones de responsabilidades y requisitos de las vinculaciones identificadas asociadas a Planeación, Gestión del Talento Humano, Asistenciales de las Facultades y Univirtual.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Reporte actual:
Durante el período comprendido entre Julio y Agosto se desarrollaron las siguientes actividades:
• Desarrollo de diferentes fases de la intervención de análisis de empleos en Gestión Financiera, Gestión del Talento Humano, Gestión de Servicios Institucionales, cargos administrativos de las Facultades como laboratoristas, asistenciales de programa y almacenistas e inicio de intervención en Gestión de Tecnologías Informáticas y Sistemas de Información. 
• Realización de acciones correspondientes para la actualización de manuales específicos de funciones y competencias laborales, así como de las descripciones de responsabilidades y requisitos de las vinculaciones identificadas asociadas a Planeación, Gestión Financiera, Gestión del Talento Humano, Asistenciales de las Facultades y Univirtual.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t>
  </si>
  <si>
    <t>Reporte anterior: 
Con cierre al  30 de junio se tiene un avance en el plan de trabajo de trámites de 77% correspondiente con las siguientes actividades:
-Se recibió por parte de la función pública asesoría en cuanto a la Consulta de Información Pública ya que la calificación dada a la universidad es de 0%.
-Se analizó el Decreto 2106 de 2019 para el cumplimiento de la institución referente a la Consulta de Informacón Pública y se revisaron otras IES del país en este tema.
Reporte actual:
Con cierre al  31 de agosto se tiene un avance en el plan de trabajo de trámites de 80% correspondiente con las siguientes actividades:
- Se realizó el segundo seguimiento al plan de racionalización de trámites en el SUIT, registrando los beneficios que esta recibiendo los usuarios con la racionalización del trámite.
- Se realiza el reporte de los datos de gestión del me agosto en la plataforma.
- Se realizó consulta con la señora Andrea Olivella, asesora del SUIT, y se indicó que realmente la Universidad si debe de implementar las Consultas de Acceso a la Información Pública y que se podráconsiderar la cantidad de consultas que la Universidad considere pertinentes</t>
  </si>
  <si>
    <t>Reporte anterior: 
En proceso redacción de contenidos de acuerdo con el manual de identidad UTP. Manual de identidad UTP (anexo pantallazo 2.2.2C)
Mantenimiento y actualización de la tienda virtual: actualización de nuevos productos:
Banners publicitarios, tomas fotográficas
Envió 2 CRIE IN (anexo pantallazo 2.2.2A y B)
Tienda UTP Instagram: Mayo - junio 18
Facebook: Mayo - junio 13
Reporte actual:
En proceso redacción de contenidos de acuerdo con el manual de identidad UTP. Manual de identidad UTP (anexo pantallazo 2.2.2C • 2.2.2D)
Mantenimiento y actualización de la tienda virtual: actualización de nuevos productos
Banners publicitarios, tomas fotográficas
Tienda UTP Instagram • Facebook: (anexo pantallazo 2.2.2 • 2.2.2A • 2.2.2B)</t>
  </si>
  <si>
    <t xml:space="preserve">Reporte anterior: Para este componente se avanzó en un 50% por medio de las siguientes actividades: Se diseñó una campaña para promoción de la política de gestión ambiental de la Universidad 
Se atendieron las solicitudes de publicación de las diferentes dependencias relacionadas en soporte 1 formato GSI0504. Se relacionan 320 publicaciones en campus informa
"Se atendieron las solicitudes de publicación a medios externos en soporte 3 GSI0504 diligenciado. Se atendió la solicitud de envío de comunicado sobre el cumpleaños número 10 de la Escuela de Paz, adscrita al Sistema Universitario Estatal del Eje Cafetero, SUEJE.
Se hizo seguimiento a las publicaciones de los medios externos asignados para monitoreo. 
Acompañamiento institucional del proyecto de FONTOUR y ONU turismo"
"Se atendieron las solicitudes de eventos institucionales relacionados en el formato GSI0504. 
Se atendió la solicitud de cubrimiento de:
- Inicio de Juegos Zonales
-Avistamiento de búhos de anteojos durante celebración del Día del Maestro
-Maestro homenajeado como el mejor de la Facultad de Bellas Artes
-Invitación a hacer la evaluación docente
-Capacitación a docentes sobre la renovación curricular
-Reconocimiento al personal de los laboratorios de la UTP re acreditados
-Aula en Acción - renovación curricular
- Proyecto Ondas
Publicaciones Rectoría y Memorandos 
Se desarrollaron productos comunicativos con información institucional publicados en el boletín Campus Informa.
Se realizó el informativo de Campus Informa la Radio en el periodo correspondiente a este informe.
Se realizó grabación de informativo para redes sociales.
Se realizaron las notas de producción propia"
"Para esta actividad se realizó la gestión de la contratación de medios externos para difusión y publicaciones del primer semestre del 2024 así:
2.2. Atención a: 38 Medios de comunicación externos aprobados para la vigencia, a la fecha.
2.3. Solicitud y verificación de documentos: 0  
2.4. Elaboración de actas de inicio: 0.
2.5. Elaboración de actas de pago parciales y finales de los diferentes medios al cumplimiento de sus actividades mensuales (Actas en el archivo de comunicaciones) 2.6. Elaboración de actas de liquidación de contratos: Se tramitaron las actas de liquidación 5907, 5921, 5904, 5905 y 5916 de 2024 2.7. Seguimiento mediante llamadas telefónicas, correos electrónicos y WhatsApp a 38 medios.  (Se adjuntan evidencias en el informe de supervisión)
"Se realizó la estrategia para redes sociales de la política flexibilidad horaria de la Vicerrectoría Administrativa 
Se realizó informe de Audiencia Pública de empleo en redes sociales"
Reporte actual: Para esta actividad se llegó al 66.67% por medio de las siguientes actividades: Se diseñó estrategía de comunicacion de UTP en tu territorio en  plataformas digitales.
"Se envió comunicado la bienvenida a los estudiantes de la UTP para el segundo semestre de 2024.
Se hizo seguimiento a las publicaciones de los medios externos asignados para monitoreo
Se relacionan 320 publicaciones en campus informa
Se diligenció formato GSI0504 en el SOPORTE1 a fin de que quede compiladas las publicaciones realizadas en redes sociales. "
"Se atendió la solicitud de cubrimientos de las depedencias asignadas
Se realizó seguiente de proeyecto UniExpo para posicionamiento de la Universidad en Colegios de la ciudad.
Se realizó el monitoreo de los medios asignados."
Se relaciona la evidencia mediante el GSI0504 soporte 4. Donde aparecen los cubrimientos de foto, video y eventos 
"Se desarrollaron productos comunicativos con información institucional publicados en el boletín Campus Informa
Se realizó el informativo de Campus Informa la Radio en el periodo correspondiente a este informe.
Se realizó grabación de informativo para redes sociales.
Publicaciones Rectoria y Memorandos
Asisti a la posesión del decano de la Facultad de Ciencias Agrarias y Agroindustria, la cual se realizó en la instalciones de la UTP."
"Para esta actividad se realizó la gestión de la contratación de medios externos para difusión, publicacidad y avisos de ley del segúndo semestre del 2024 así:
2.2. Atención a: 43 Medios de comunicacion externos aprobados para la vigencia, a la fecha.
2.3. Solicitud y verificación de documentos: 38 medios externos para nuevo contrato , listados en el anexo 8 
2.4. Elaboración de actas de inicio: Acta de inicio 6251
2.5. Elaboración de actas de pago parciales y finales de los diferentes medios al cumplimiento de sua actividades mensuales (Actas en el archivo de comunicaciones)  2.6. Elaboración de actas de liquidación de  contratos: Se traamitaron las actas de liquidación 5908, 5894, 5891, 5925, 5881, 5895, 5920, 5972, 5879, 5902,5899,5906, 5939 de 2024, las demás se encuentran en tramite de firmas o de legalización 2.7. Seguimiento mediante llamadas telefónicas, correos electrónicos y whatsapp a 43 medios.  (Se adjuntan evidencias en el informe de supervición)"
Se realizó estrategia de divulgación para apropiación de espacio en la Facultad de Ciencias Ambientales.
</t>
  </si>
  <si>
    <t xml:space="preserve">Reporte anterior:
 Inventario Documental:  Con cierre al 30 de junio, dicha actividad  presenta avance en el inventario del Archivo Central, actualmente está en un 98,5% con 21,245 carpetas registradas. El inventario del  Archivo Histórico  presenta un avance del  99,2% con un total de  7,658 carpetas registradas.                                                                                                                                                                                                                                                                                                                                                           Tablas de Retención Documental (TRD):  Se tiene contemplado en el plan de acción de la presente vigencia continuar con la actualización  y convalidación de las TRD.                                                                                                                                                                                                   PGD: El Programa de Gestión Documental se encuentra en actualización, está pendiente la actualización de 2 de los 8 procesos
Reporte actual:                                                                                                                                                                                                       Inventario Documental:  Con cierre al 31 de agosto  se mantiene el avance en el inventario del Archivo Central, en un 98,5% con 20,763 carpetas registradas, con respecto al reporte anterior, la cantidad de carpetas bajó conforme al proceso de eliminación que el cuál se realizó conforme a lo contemplado en el Acuerdo 001 de 2,024 del Archivo General de la Nación. El inventario del  Archivo Histórico  presenta un avance del  99,3% con un total de  7762 carpetas registradas.                                                                                                                                                                                                                                                                                                                                                           Tablas de Retención Documental (TRD):  Se tiene contemplado en el plan de acción de la presente vigencia continuar con la actualización  y convalidación de las TRD.                                                                                                                                                                                                   PGD: El Programa de Gestión Documental se encuentra en actualización, está pendiente la actualización de 2 de los 8 procesos
</t>
  </si>
  <si>
    <t>Reporte anterior: 
Se hace seguimiento y monitoreo a las edificaciones del campus para verificar si se presentaron fluctuaciones en el indicador, a la fecha no se presenta variación puesto que el mismo se mantiene en 65, lo que traduce que de 72 edificios del campus 47 de ellos cuentan con accesibilidad al medio físico.
Reporte actual: 
Se hace seguimiento y monitoreo a las edificaciones del campus para verificar si se presentaron fluctuaciones en el indicador, a la fecha no se presenta variación puesto que el mismo se mantiene en 65, lo que traduce que de 72 edificios del campus 47 de ellos cuentan con accesibilidad al medio físico.</t>
  </si>
  <si>
    <t xml:space="preserve">Reporte anterior: 
Se presenta el valor invertido en dos importantes contratos que se encuentran finalizados a corte de este primer semestre como lo fueron el de adecuaciones generales en varias edificaciones del campus y el contrato de construcción del edificio de ciencias básicas, tecnologías y educación; los cuales suman un total de $771.697.245 para este primer semestre.
Reporte actual: Para  el reporte del segundo semestre se identificaron las obras y adecuaciones que se encuentran en curso con fecha de terminacion antes de finalizar la vigencia,  sobre las cuales se harà la revision de los elementos de accesibilidad que tienen incluidos. </t>
  </si>
  <si>
    <t xml:space="preserve">Reporte anterior: 
Con cierre al 30 de junio se tiene un avance de 54,2%, correspondiente con las siguientes actividades: 
-Se realizan asesorías 
-Se realiza capacitación a 25 dependencias, se trataron los temas de phishig, principios de la protección de datos, ciclo de vida del dato.
-Se envían tips de protección de datos.
-Se adelanta revisión del instructivo de anonimización de actas.
-Se realiza muestreo aleatorio para revisión de contratos de persona natural y persona jurídica para verificar las cláusulas de protección de datos.
-07/05/2024 Se envía tio # 4, Se elaboró y se envió tip sobre Anonimización de los Datos personales. 
17/06/2024 Se envía tip # 5, Se elaboró y se envió tip de información sobre protección de datos
Reporte actual:
Con cierre al 31 de Agosto se tiene un avance de 68%, correspondiente con las siguientes actividades: 
- Se realizan asesorias
-Se realizan capacitaciones 
- Se hace seguimiento a las clausulas de convenios 
-Se hace seguimiento a los contratos persona natural y juridica que cumplan con los requisitos de clausulas de proteccion de datos 
- Se realiza acompañamiento a convenios de transferencia de datos internacionales 
-Se realiza acompañamiento a convenios de transmision de datos.
-10/07/2024 Tip #6 Se envia a la comunidad educativa, administrativos, docentes y estudiantes. 
- 16/08/2024 Tip # 7 se envia a la comunidad educativa, administrativos, docentes y estudiantes.
-Revision de PQRS de proteccion de datos.
</t>
  </si>
  <si>
    <t>Reporte anterior: 
Con cierre al 30 de junio se tiene un avance en el plan de trabajo de seguridad de la información de 58% relacionado con las siguientes actividades:
-Se revisaron los link del archivo de los activos de información de las unidades organizacionales de las TIC´s dónde se relacionan los riesgos de seguridad de la información y funcionan correctamente.
Reporte actual: 
Con cierre al 31 de agosto se tiene un avance en el plan de trabajo de seguridad de la información de 74,10% relacionado con las siguientes actividades:
-Se revisaron los link del archivo de los activos de información de las unidades organizacionales de las TIC´s dónde se relacionan los riesgos de seguridad de la información y funcionan correctamente.</t>
  </si>
  <si>
    <t xml:space="preserve">Reporte anterior: 
Con cierre al 30 de junio se tiene un avance en el plan de trabajo de seguridad de la información de 58% relacionado con las siguientes actividades:
- Se realizó la brigada de SGSI desde el dia 4 al 21 de junio, desarrollando como tema central en manejo del Google Drive en la Universidad Tecnologica de Pereira.
- Se han realizado revisiones para ajustar las directrices de seguridad de la información y adaptarlas para que sean las politicas de Seguridad de la información, esta pendiente verificar la redacción de las directrices para depurar información y se  incluye el documento denominado "SOPORTE DE LAS POLÍTICAS DE SEGURIDAD DE LA INFORMACIÓN"
Reporte actual: 
Con cierre al 31 de agosto se tiene un avance en el plan de trabajo de seguridad de la información de 62% relacionado con las siguientes actividades:
- Se actualizó el procedimiento de riesgos, relacionando que los jefes deben de dar su aprobación de estos a traves del envio del mapa de riesgos desde su correo electronico.
- Se actualizó el normograma de SGSI en la pagina del SIG asi como en el sistema de información a traves de documentos externos.
-Se asesoró a la secretaria general, juridica y Vicerrectoria academica en la actualización de sus activos de información.
-Se realizó actualización de los activos de información en los formatos solicitados por la función pública, esta actividad se encuentra en proceso ya que se requirió apoyo desde Gestión de documentos con información relevante para el diligenciamiento del formato.
-Se realizó acompañamiento para el seguimiento al mapa de riesgos de Seguridad de la Información (CRIE RED, WEB y GTISI) esta pendiente el envio por parte de estas areas de este documento, pero el acompañamiento se realizó en el mes de agosto por parte del SIG.
</t>
  </si>
  <si>
    <t xml:space="preserve">Reporte anterior: 
Durante los meses de mayo y junio, se llevaron a cabo diversas acciones para fortalecer el manejo del Sistema PQRS en cada dependencia, así:
1. Se enviaron tips por correo electrónico a los responsables del Sistema PQRS en cada dependencia.
2. Se realizó una campaña en el Campus para instruir sobre las formas de presentar PQRS y el acceso al aplicativo web.
3. Se mejoró la redacción y organización de la información en la página de inicio del sitio web, especialmente en la sección final, y se incluyó un enlace a los horarios de atención al público de las dependencias.
4. Se optimizó la redacción de la autorización y tratamiento de datos personales.
5. Se envió a los responsables la información relacionada con el Informe PQRS para la Audiencia Pública.
6. Se verificó en dos ocasiones el listado de responsables de atender PQRS en las 145 dependencias.
7. Se actualizaron el Manual y el Instructivo PQRS, corrigiendo y optimizando su contenido, y se informó a las dependencias por correo electrónico sobre los cambios realizados en estos documentos.
8. Se actualizó el sitio web con la información de ayudas y tips enviados.
Reporte actual:
Durante los meses de julio y agosto, se llevaron a cabo diversas acciones para fortalecer el manejo del Sistema PQRS en cada dependencia, así:
1. Se publicó en el sitio web PQRS el Informe PQRS del primer semestre de 2024, el cual fue enviado a los responsables por correo.
2. Se enviaron consejos y recordatorios sobre varios temas clave a los responsables por correo: Acceso al sitio web PQRS, Información sobre la Auditoría Externa, Comparativo de PQRS recibidos en el I semestre de 2022 a 2024 y definiciciones de PQRS, Presentación con los artículos más relevantes de la RR 5551 de 2017 y el envío de dicha resolución, Explicación sobre las funciones y responsabilidades de las dependencias y de las áreas de apoyo al sistema.
3. Se revisó en tres ocasiones el listado de responsables de atender PQRS en las 145 dependencias.
4. Se realizó una inducción para las nuevas auxiliares que brindan apoyo en las dependencias encargadas de la atención de PQRS.
5. Se solicitó a Gestión de la Comunicación y Promoción Institucional la publicación de una campaña de sensibilización sobre el Sistema PQRS en el mes de agosto.
6. La técnico responsable de la administración del Sistema PQRS participó en dos eventos: el "Tercer Informe TIC sobre PQRSD" y el "Seminario Optimizando la Atención al Ciudadano" (se adjunta el informe del seminario).
7. Se solicitó a Calidad la actualización del Instructivo PQRS debido al cambio en la dependencia de soporte de software.
8. Se enviaron dos memorandos a VRSBU y GTH solicitando que el tema del Sistema PQRS sea incluido en las inducciones de estudiantes y personal nuevo, respectivamente.
9. Se realizó la primera reunión con GTSI para el levantamiento de requisitos para el Nuevo Aplicativo PQRS
</t>
  </si>
  <si>
    <t xml:space="preserve">Reporte anterior: 
MEDICINA PREVENTIVA 48% 
SEGURIDAD INDUSTRIAL 53% 
HIGIENE DEL TRABAJO 41% 
CONTEXTO NORMATIVO Y DEL ENTORNO UNIVERSITARIO 44% 
Reporte actual:
MEDICINA PREVENTIVA 58% 
SEGURIDAD INDUSTRIAL 61% 
HIGIENE DEL TRABAJO 58% 
CONTEXTO NORMATIVO Y DEL ENTORNO UNIVERSITARIO 62% 
ACTIVIDADES DE IMPLEMENTACIÓN DE MEDICINA PREVENTIVA
N° Enfermedades Laborales diagnosticadas - 0
Total, Días Ausentismo - 2331
Días Ausentismo Enfermedad Laboral - 30
Días Ausentismo Enfermedad Comun - 2171
Días Ausentismo Accidente de Trabajo - 130
N° Seguimientos Enfermería - 38
N° Asesorías Riesgo Psicosocial - 36
Total, Evaluaciones Medicas - 285
Evaluaciones Deportiva - 36
Evaluaciones pre Ingreso - 52
Evaluaciones Periódicas - 82
Evaluaciones de Retiro - 12
Evaluaciones de control ATEL - 12
Evaluaciones Recomendaciones - 26
Evaluaciones Reincorporación - 32
Evaluaciones Por cambio de Oficio - 3
Evaluaciones Revisión paraclínicos - 20
Inasistentes - 17
ACTIVIDADES DE IMPLEMENTACIÓN DEL RIESGO DE SEGURIDAD INDUSTRIAL
N° Accidentes de Trabajo - 41
N° Accidentes docentes (transitorios, catedráticos, asociados, titular) - 4
N° Accidentes transitorios administrativo planta - 5
N° Accidente estudiantes - 20
N° Accidentes contratistas - 12
N° Accidentes Investigados - 40
Total, Días Ausentismo AT ARL SURA - 60
Total, Días Ausentismo AT ARL POSITIVA - 169
N° Accidentes Graves - 1
N° Accidentes Leves - 40
Planes de Acción Cerrados por accidentes - 36
Planes de Acción Abiertos por accidente - 4
Planes de Acción Parciales por accidente - 2
N° Inspecciones de Seguridad - 36
Reporte de condiciones desde las áreas - 33
N° Capacitaciones realizadas - 10
N° Personas capacitadas - 54
ACTIVIDADES DE IMPLEMENTACIÓN DEL CONTROL DEL RIESGO HIGIENICO
N° Inspecciones seguridad / Reporte de condiciones - 17
N° Recomendaciones de seguridad generadas por inspecciones - 33
N° Recomendaciones de seguridad Parciales - 12
N° Recomendaciones de seguridad Abiertas - 13
N° Capacitaciones realizadas con control del riesgo higienico - 5
N° Personas capacitadas - 33
N° Áreas identificadas para incluir en la matriz de Identficación de Peligros, Evaluación y Valoración de Riegos IPVR - 7
N° Elementos de Protección Personal EPP entregados - 4019
ACTIVIDADES DE PREVENCIÓN, PREPARACIÓN Y RESPUESTA ANTE EMERGENCIAS
N° Eventos en Salud - 415
N° Activaciones área Protegida - 25
N° Casos de Traslado - 37
</t>
  </si>
  <si>
    <t>Reporte anterior: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Integración Plan de formación con seguridad y salud en el trabajo
 Ejecución de 5 talleres con 20 horas de intensidad para la intervención de las competencias misionales acorde con los resultados de la evaluación de competencias y planes de mejoramiento 2023
 Elaboración y presentación informe capacitación institucional al comité de capacitación, grupo de apoyo
 Avance del 40,1% en la ejecución del plan de formación
 Seguimiento permanente a la ejecución del plan y ejecución de los facilitadores
Reporte actual: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Integración Plan de formación con seguridad y salud en el trabajo
 Ejecución de 5 talleres con 20 horas de intensidad para la intervención de las competencias misionales acorde con los resultados de la evaluación de competencias y planes de mejoramiento 2023
 Elaboración y presentación informe capacitación institucional al comité de capacitación, grupo de apoyo
 Avance del 59% en la ejecución del plan de formación
 Seguimiento permanente a la ejecución del plan y ejecución de los facilitadores</t>
  </si>
  <si>
    <t>Reporte anterior: 
-Taller Buen Servicio academia  (participación 4 Facultades ) 
-Taller Buen Servicio administrativa ( participación unidad interna VRSYBU) 
Reporte actual:
 Participar en world cafe en 8 facultades, dando a conocer sobre este proyecto</t>
  </si>
  <si>
    <t xml:space="preserve">Reporte anterior: 
Actualización pagina transparencia y acceso a i nformacion publica • Esquema de Publicacion (actualizacion de archivo para subir al Portal de Datos Abiertos)
Reporte actual:
Actualización pagina transparencia y acceso a i nformacion publica • Esquema de Publicacion (actualizacion de archivo en el Esquema de Publicación) Se agrego en todos los footer de los Sitios del Portal UTP el enlace "Canales de Difusión" • Se crea nueva entrada mediante icono en Atención al ciudadano "Canales de Difusión" (https://atencionalciudadano.utp.edu.co/canales-de-comunicacion-institucionales/) Anexo pantallazos 3.1.10 • 3.1.10A • 3.1.10B • 3.1.10C </t>
  </si>
  <si>
    <t>Reporte anterior: 
Publicacion de CRIEin - Cómo cambiar la configuración de privacidad de las carpetas en Google Drive UTP (anexo pantallazo 3.1.11)
Reporte actual:
Publicacion de CRIEin - Ampliar imagen al dar click sobre ella (anexo pantallazo 3.1.11 • 3.1.11A • 3.1.11B)</t>
  </si>
  <si>
    <t xml:space="preserve">Reporte anterior: 
Se avanzó en esta actividd al 50% con las sgtes actividades: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
Se realizó un borrador para crear un manual de procedimientos de la oficina de comunicaciones.
Reporte actual: Para esta actividad se avanzó en el 66.67% con las siguientes acciones: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
Se realizó una estrategia  de Comunicación de malla de contenidos de las redes sociales de la  Universidad </t>
  </si>
  <si>
    <t xml:space="preserve">Reporte anterior:Para esta actividad se avanzó al 50% por medio de las sgtes acciones: "Se asistió a las reuniones de comité de comunicaciones realizadas el 9 ,15 y 23 de mayo del presente año. Se generó la acción de articulación para la adecuada gestión de la comunicación a través de reuniones con:
-        Equipo de comunicaciones -        Gestión del Talento Humano 
- Asociación de Egresados 16 de mayo: participación en el Comité de Comunicaciones liderado por la directora Daniela Gómez   20 de mayo: participación en el Comité de Comunicaciones liderado por la directora Daniela Gómez  23 de mayo: participación en el Comité de Comunicaciones liderado por la directora Daniela Gómez    04 de junio: participación en reunión previa a evento de la Facultad de Ingenierías 
04 de junio: participación en el Comité de Comunicaciones liderado por la directora Daniela Gómez   06 de junio: participación en el Comité de Comunicaciones liderado por la directora Daniela Gómez 
11 de junio: reunión para la preparación del foro ambiental  Se diseñó una estrategia de comunicación para socializar los nuevos procesos de comunnicación a travez de un formato de recopilación de información."
"Se identificaron las necesidades comunicativas, se formularon las estrategias de comunicación y se priorizaron los temas  de: -        Vicerrectoría Administrativa
-  Vicerrectoría de Investigaciones, Innovación y Extensión
-Vicerrectoría Académica
- Vicerrectoría de Responsabilidad Social y Bienestar Universitario - 20 de mayo: participación y entrega de balance en el consejo de facultad de Ciencias Ambientales 
21 de mayo: participación en reunión mensual para actualización del PICS de la Facultad de Ingenierías  - 30 de mayo: participación y entrega de balance en el consejo de facultad de Ingenierías
05 de junio: participación y entrega de balance en el consejo de facultad de Ciencias Agrarias y Agroindustria   - 06 de junio: participación en reunión mensual para actualización del PICS de la Facultad de Ingenierías
06 de junio: participación en reunión mensual para actualización del PICS de la Facultad de Bellas Artes y Humanidades 
11 de junio: participación en reunión mensual para actualización del PICS de la Facultad de Mecánica Aplicada - 11 de junio: participación en reunión mensual para actualización del PICS de la Facultad de Ciencias Agrarias y Agroindustria 
Reporte actual: Con esta actividad se avanzó al 66.67% con las siguientes acciones: "Se generó la acción de articulación para la adecuada gestión de la comunicación a través de reuniones con:
-Equipo de comunicaciones
-Vicerrectoría de Responsabilidad Social y Bienestar Universitario
-Vicerrectoría de Investigaciones, Innovación y Extensión
-Investigadores y equipos de comunicaciones de dependencias (capacitación en ADN)
Se asistió a las reuniones de comité de comunicaciones realizadas el 9 ,15 y 23 de mayo del presente año. 
Se realizó una estrategia de comunicación promoción intitucional de posgrados UTP
Se asistio a todas las reuniones convocadas por la direccion de comunicaciones (Comite de Comunicaciones). Reuniones con las Facultades asignadas en calidad de periodista"
"Se identificaron las necesidades comunicativas, se formularon las estrategias de comunicación y se priorizaron los temas  de:
-Vicerrectoría Administrativa
-Vicerrectoría de Investigaciones, Innovación y Extensión
-Comité central de Extensión
-Vicerrectoría Académica
- Vicerrectoría de Responsabilidad Social y Bienestar Universitario"
Se realizó una estrategia de comunicación promoción intitucional de pregrados UTP
</t>
  </si>
  <si>
    <t>Plan de Trabajo Equipo de Riesgos 2024</t>
  </si>
  <si>
    <t>Pantallazos: 1.3.2</t>
  </si>
  <si>
    <t>https://secretariageneral.utp.edu.co/acuerdos-consejo-academico/
 https://secretariageneral.utp.edu.co/acuerdos-consejo-superior/
 https://secretariageneral.utp.edu.co/resoluciones-generales/</t>
  </si>
  <si>
    <t>01_Matriz de autodiagnóstico consolidada.
02_Informe preliminar de cumplimiento de Ley de transparencia
03_Ponderaciones evaluacion Matriz
04_Correos electronicos de solicitud de ajuste:   30/07/2024, 31/07/2024 y 22/08/2024
05_Resultado reporte ITA</t>
  </si>
  <si>
    <t>2.1.3 Codigo de integridad</t>
  </si>
  <si>
    <t>2.1.5 Identidad Institucional</t>
  </si>
  <si>
    <t>Pantallazos: 2.2.2
2.2.2A
2.2.2B
2.2.2C
2.2.2D</t>
  </si>
  <si>
    <t xml:space="preserve">https://utpedu-my.sharepoint.com/:f:/r/personal/n_alvarado_utp_edu_co/Documents/INFORMES%20COMUNICACIONES/EVIDENCIAS%20INFORMES/Agosto-Septiembre/UTP%20en%20tu%20territorio?csf=1&amp;web=1&amp;e=Hun0oQ
"https://docs.google.com/spreadsheets/d/1ca4xo7XEPicvt5iR2NYlu3O4Un-xFCFM/edit?usp=drive_link&amp;ouid=102900298135783461709&amp;rtpof=true&amp;sd=true
https://docs.google.com/spreadsheets/u/6/d/1hZAgM_ykfLFLa6AquHImOn4oZHJicrtA/edit?usp=drive_web&amp;ouid=102179299536942064489&amp;rtpof=true
https://utpedu-my.sharepoint.com/:x:/r/personal/n_alvarado_utp_edu_co/Documents/INFORMES%20COMUNICACIONES/FORMATOS/GSI0504%20FORMATO.xlsx?d=w488c631d9bb44fc7b6e7a13b0863e2f9&amp;csf=1&amp;web=1&amp;e=bxUb9f"
"https://docs.google.com/spreadsheets/d/1ca4xo7XEPicvt5iR2NYlu3O4Un-xFCFM/edit?usp=drive_link&amp;ouid=102900298135783461709&amp;rtpof=true&amp;sd=true
https://utpedu-my.sharepoint.com/:f:/r/personal/n_alvarado_utp_edu_co/Documents/INFORMES%20COMUNICACIONES/EVIDENCIAS%20INFORMES/Agosto-Septiembre/Expo%20U?csf=1&amp;web=1&amp;e=uuCBKk
https://utpedu-my.sharepoint.com/:x:/g/personal/t_angel_utp_edu_co/EapEQn6BhVFHqe36jiPACtABwNZ7DMiU4idRbmPUtGR-Kw?e=PHgPAD"
https://utpedu-my.sharepoint.com/:x:/g/personal/t_angel_utp_edu_co/EapEQn6BhVFHqe36jiPACtABwNZ7DMiU4idRbmPUtGR-Kw?e=PHgPAD
"https://docs.google.com/spreadsheets/d/1ca4xo7XEPicvt5iR2NYlu3O4Un-xFCFM/edit?usp=drive_link&amp;ouid=102900298135783461709&amp;rtpof=true&amp;sd=true
https://docs.google.com/spreadsheets/d/1Nm2wq8TEAVhktyaZK-HkygRaNnD12f3d/edit?usp=sharing&amp;ouid=100563861114153611425&amp;rtpof=true&amp;sd=true
https://utpedu-my.sharepoint.com/:f:/g/personal/t_angel_utp_edu_co/ElD1AeqZheRIrNvzGkNlW1cBMcTUzfpPITI7Uq4qO9pemQ?e=QFgwRM "
https://utpedu-my.sharepoint.com/:f:/g/personal/sofia_arango_utp_edu_co/EsmaXMx-9o1AooFlA8skw04BOQLiA08UK6s1BOo0h0M-vw?e=Qvbdmh
https://utpedu-my.sharepoint.com/:f:/r/personal/n_alvarado_utp_edu_co/Documents/INFORMES%20COMUNICACIONES/EVIDENCIAS%20INFORMES/Agosto-Septiembre/Expo%20U?csf=1&amp;web=1&amp;e=uuCBKk
</t>
  </si>
  <si>
    <t>Inventario Archivo Central                                                                                                                                                                                                                                      Inventario Archivo Historico                                                                                                                                                                                                                           Acta de Eliminación Documental  No. 001 de 2,024                         Inventario de eliminación documental</t>
  </si>
  <si>
    <t xml:space="preserve">3.1.1 GSI0202 - Campus incluyente AGOSTO  </t>
  </si>
  <si>
    <t>3.1.2 Listado obras 2do semestre 2024</t>
  </si>
  <si>
    <t>Plan de Trabajo de Datos Personals 2024</t>
  </si>
  <si>
    <t>2024-07-09 Correo Informe PQRS I sem y acceso al sitio web
2024-07-09 INFORME PQRS I SEM 2024
2024-07-11 Constancia participación tercer Informa TIC sobre PQRSD
2024-07-17 Correo y anexo información auditoria externa
2024-07-17 Verificación listado responsables PQRS
2024-07-18 Inducción Sistemas PQRS auxiliares nuevas (asistencia)
2024-07-24 Correo y anexo comparativo PQRS I sem 2022 a 2024
2024-07-29 Correo y anexos con artículos relevantes RR 5551 de 2017
2024-08-01 Constancia participación Seminario Optimizando la atención al ciudadano
2024-08-06 Informe Seminario Optimizando la atención al ciudadano
2024-08-08 Correo y anexo a Comunicaciones para publicación Sensibilización Sistema PQRS
2024-08-08 Publicaciones en Campus Sistema PQRS agosto
2024-08-12 Correo anexo Responsabilidades de las dependencias y de las de apoyo
2024-08-14 Verificación listado responsables PQRS
2024-08-20 Correo información de sensibilización Sistema PQRS
2024-08-23 Solicitud de cambios Administación Sistema PQRS 2024 (2) e Instructivo versión 15
2024-08-27 Memorandos a GTH y VRSBU (solicitud inducción nuevos)
2024-08-27 Registro Asistencia PQRS (primera reunión con GTI)</t>
  </si>
  <si>
    <t>https://docs.google.com/spreadsheets/d/1et4b1kraGXVaqEBKBHWGdK-YvfBdRpmn/edit?usp=sharing&amp;ouid=106131513531531727632&amp;rtpof=true&amp;sd=true</t>
  </si>
  <si>
    <t xml:space="preserve">3.1.9 Servicio
</t>
  </si>
  <si>
    <t>Pantallazos: 3.1.10
3.1.10A
3.1.10B
3.1.10C</t>
  </si>
  <si>
    <t>Pantallazos: 3.1.11
3.1.11A
3.1.11B</t>
  </si>
  <si>
    <t>https://www.canva.com/design/DAF8rky5O3g/RvcnN64nhJg1_a7mv58zgw/view?utm_content=DAF8rky5O3g&amp;utm_campaign=designshare&amp;utm_medium=link&amp;utm_source=editor
https://www.canva.com/design/DAF9oBP5j8I/DW7SKHL_AYzIva3vYP2vlQ/view?utm_content=DAF9oBP5j8I&amp;utm_campaign=designshare&amp;utm_medium=link&amp;utm_source=editor
https://utpedu-my.sharepoint.com/personal/n_alvarado_utp_edu_co/_layouts/15/onedrive.aspx?csf=1&amp;web=1&amp;e=bhoM9i&amp;CID=a64fba52%2Dc35c%2D4b48%2Da615%2D67a1472456b0&amp;id=%2Fpersonal%2Fn%5Falvarado%5Futp%5Fedu%5Fco%2FDocuments%2FINFORMES%20COMUNICACIONES%2FEVIDENCIAS%20INFORMES%2FAgosto%2DSeptiembre%2FMalla&amp;FolderCTID=0x01200027E38BBD1ECF4442A204896EF6C9D755&amp;view=0</t>
  </si>
  <si>
    <t xml:space="preserve">"https://drive.google.com/drive/folders/1V-ZL-U366Zk5wkgdL6Tc3uyjHxeCf_yQ?usp=drive_link
https://drive.google.com/drive/folders/1o8WP7dycsk4VLV4YajoHVpfr1flF7ixc?usp=drive_link
https://utpedu-my.sharepoint.com/:b:/r/personal/n_alvarado_utp_edu_co/Documents/INFORMES%20COMUNICACIONES/EVIDENCIAS%20INFORMES/Agosto-Septiembre/PROPUESTA.pdf?csf=1&amp;web=1&amp;e=QdPIrz
https://utpedu-my.sharepoint.com/:f:/r/personal/t_angel_utp_edu_co/Documents/Marzo/Informes%20Mensuales/Informe%20Mayo%20-%20Julio/P01%20Evidencias?csf=1&amp;web=1&amp;e=oBPYmt"
https://drive.google.com/drive/folders/1rU8a8yLGMbWtrr3bF9-mryjLBjUXOoAS?usp=drive_link
https://utpedu-my.sharepoint.com/:b:/r/personal/n_alvarado_utp_edu_co/Documents/INFORMES%20COMUNICACIONES/EVIDENCIAS%20INFORMES/Agosto-Septiembre/PREGADO%20.pdf?csf=1&amp;web=1&amp;e=9Ezttj
</t>
  </si>
  <si>
    <t>Mediante memorando 02-1313-15 el Equipo de Trámites reportó un avance de su plan de trabajo del 79.96%</t>
  </si>
  <si>
    <r>
      <rPr>
        <b/>
        <sz val="11"/>
        <color theme="1"/>
        <rFont val="Calibri"/>
        <family val="2"/>
        <scheme val="minor"/>
      </rPr>
      <t xml:space="preserve">2. </t>
    </r>
    <r>
      <rPr>
        <sz val="11"/>
        <color theme="1"/>
        <rFont val="Calibri"/>
        <family val="2"/>
        <scheme val="minor"/>
      </rPr>
      <t>Se evidencia un cumplimiento del 100% sobre las Acciones Permanentes que la Universidad ha diseñado en pro de la transparencia y el servicio a la comunidad universitaria.</t>
    </r>
  </si>
  <si>
    <t>Nombre de la entidad:</t>
  </si>
  <si>
    <t>UNIVERSIDAD TECNOLOGICA DE PEREIRA</t>
  </si>
  <si>
    <t>Orden:</t>
  </si>
  <si>
    <t>NACIONAL</t>
  </si>
  <si>
    <t>Sector administrativo:</t>
  </si>
  <si>
    <t>EDUCACIÓN</t>
  </si>
  <si>
    <t>Año vigencia:</t>
  </si>
  <si>
    <t>2024</t>
  </si>
  <si>
    <t>Departamento:</t>
  </si>
  <si>
    <t>RISARALDA</t>
  </si>
  <si>
    <t>Municipio:</t>
  </si>
  <si>
    <t>PEREIRA</t>
  </si>
  <si>
    <t>DATOS TRÁMITES A RACIONALIZAR</t>
  </si>
  <si>
    <t>ACCIONES DE RACIONALIZACIÓN A DESARROLLAR</t>
  </si>
  <si>
    <t>PLAN DE EJECUCIÓN</t>
  </si>
  <si>
    <t>MONITOREO</t>
  </si>
  <si>
    <t>SEGUIMIENTO Y EVALUACIÓN</t>
  </si>
  <si>
    <t>Tipo</t>
  </si>
  <si>
    <t>Número</t>
  </si>
  <si>
    <t>Nombre</t>
  </si>
  <si>
    <t>Estado</t>
  </si>
  <si>
    <t>Situación actual</t>
  </si>
  <si>
    <t>Mejora a implementar</t>
  </si>
  <si>
    <t>Beneficio al ciudadano y/o entidad</t>
  </si>
  <si>
    <t>Tipo racionalización</t>
  </si>
  <si>
    <t>Acciones racionalización</t>
  </si>
  <si>
    <t>Fecha inicio</t>
  </si>
  <si>
    <t>Fecha final racionalización</t>
  </si>
  <si>
    <t>Fecha final implementación</t>
  </si>
  <si>
    <t>Responsable</t>
  </si>
  <si>
    <t>Justificación</t>
  </si>
  <si>
    <t>Monitoreo jefe planeación</t>
  </si>
  <si>
    <t xml:space="preserve"> Valor ejecutado (%)</t>
  </si>
  <si>
    <t>Observaciones/Recomendaciones</t>
  </si>
  <si>
    <t>Seguimiento jefe control interno</t>
  </si>
  <si>
    <t>Plantilla Único - Hijo</t>
  </si>
  <si>
    <t>27893</t>
  </si>
  <si>
    <t>Reingreso a un programa académico</t>
  </si>
  <si>
    <t>Inscrito</t>
  </si>
  <si>
    <t>Recepción de solicitudes
extemporáneas para
realizar solicitud de
reingreso, porque el
calendario de reingresos
tiene las mismas fechas
del calendario de
inscripciones.</t>
  </si>
  <si>
    <t>Definir una actividad en el
calendario para realizar
reingresos extemporáneos,
diferente al calendario de
inscripciones, que les
permita a los interesados
en este trámite tener un
tiempo adicional para
realizar esta solicitud.</t>
  </si>
  <si>
    <t>El interesado en
realizar el trámite de
reingreso tendrá un
tiempo adicional para
realizar esta solicitud
a través del portal
estudiantil, evitando
el traslado a la
Universidad para
solicitar verbalmente
o por escrito la
posibilidad de abrirle
el sistema para hacer
la solicitud de
reingreso.</t>
  </si>
  <si>
    <t>Administrativa</t>
  </si>
  <si>
    <t>Reducción de pasos en procesos o procedimientos internos</t>
  </si>
  <si>
    <t>22/01/2024</t>
  </si>
  <si>
    <t>06/12/2024</t>
  </si>
  <si>
    <t xml:space="preserve"> </t>
  </si>
  <si>
    <t>Admisiones Registro y Control Academico</t>
  </si>
  <si>
    <t>Sí</t>
  </si>
  <si>
    <t xml:space="preserve">3 La información sobre el tramite de reingresos se encuentra publicada en carteleras digitales y en la página web de registro y control académico https://www2.utp.edu.co/registro/tramites-y-formularios/365/reingreso-a-un-programa-academico
4 Desde el 22 de enero de 2024 (inicio de la estrategia de racionalización), se han recibido 1045 solicitudes de reingreso de forma extemporánea para la vigencia 2024
</t>
  </si>
  <si>
    <t>Respondió</t>
  </si>
  <si>
    <t>Pregunta</t>
  </si>
  <si>
    <t>Observación</t>
  </si>
  <si>
    <t>1. ¿Cuenta con el plan de trabajo para implementar la propuesta de mejora del trámite?</t>
  </si>
  <si>
    <t>Se observa el registro en el SUIT, del plan de racionalización del trámite “Reingreso a un programa académico”; de igual manera, se encuentra publicado en la página web Intitucional de Transparencia: https://media2.utp.edu.co/oficinas/56/estrategia_racionalizacion_consolidado-2024.pdf</t>
  </si>
  <si>
    <t>2. ¿Se implementó la mejora del trámite en la entidad?</t>
  </si>
  <si>
    <t>El acto administrativo (Resolución 95 de 2024 de la Vicerrectoría Académica) establece el calendario académico de segundo semestre de 2024.  En ella se establece el calendario para la transferencias internas, externas y reingresos, se contempla fechas para los "reingresos extemporáneos para el 2 semestre 2024.
https://registro.utp.edu.co/calendario-vigente/390/calendario-reingreso-a-un-programa-academico/</t>
  </si>
  <si>
    <t>3. ¿Se actualizó el trámite en el SUIT incluyendo la mejora?</t>
  </si>
  <si>
    <t>El trámite de "Reingreso a un programa académico" fue modificado en el SUIT, ajustando su formato integrado en la parte del fundamento legal mediante la Resolución 95 de 2024 de la Vicerrectoria Académica, sin embargo dicha resolución solo es vigente para el calendario académico de segundo semestre de 2024, en este sentido se recomienda actualizar el fundamento Juridico para cada semestre académico.
En el enlace SUIT de cara al ciudadano se evidenciala publicacion de Res 168/2020 y Res 95/2024</t>
  </si>
  <si>
    <t>4. ¿Se ha realizado la socialización de la mejora tanto en la entidad como con los usuarios?</t>
  </si>
  <si>
    <t>La información sobre el trámite de reingresos se encuentra publicada en carteleras digitales y en la página web de registro y control académico https://www2.utp.edu.co/registro/tramites-y-formularios/365/reingreso-a-un-programa-academico.</t>
  </si>
  <si>
    <t>5. ¿El usuario está recibiendo los beneficios de la mejora del trámite?</t>
  </si>
  <si>
    <t xml:space="preserve">De acuerdo a reporte enviado (Memorando 02-1313-15 de 03/09/2024) en el periodo comprendido desde el 22 de enero a 30 de agosto de 2024,  se han recibido 1046 solicitudes de reingreso extemporáneo, de las cuales se han aprobado 1045 </t>
  </si>
  <si>
    <t>6. ¿La entidad ya cuenta con mecanismos para medir los beneficios que recibirá el usuario por la mejora del trámite?</t>
  </si>
  <si>
    <t>De acuerdo a información recibida en memorando 02-1313-15 de 03/09/2024 se esta en proceso de analisis y construcción del mecanismo</t>
  </si>
  <si>
    <t>.</t>
  </si>
  <si>
    <t xml:space="preserve">Publicación seguimiento del Programa de Transparencia y Ética Pública PACTO_2024, por la Oficina de Control Interno </t>
  </si>
  <si>
    <t xml:space="preserve">Reporte anterior: Una vez aprobada PDI Fest para el 8 de noviembre, se adelanta la presentación a las redes de trabajo el 9 de octubre y se hace la respectiva difusión con el apoyo de Comunicaciones se hace promoción en Universitaria Estéreo y en todas las redes sociales y campus informa y la vicerrectoría de Bienestar. Servicio social, y a través de redes sociales, con piezas y una completa campaña, así como todo el proceso logístico y montaje del evento que se espera contar con 20 carpas. 
Reporte actual: Con una completa promoción a través de voz a voz (Educomunicativa-servicio social) redes sociales y medios internos, correos masivos, se convocó para el 8 de noviembre de 2024 cuando se cumplió PDI FEST RUTA DEL CONOCIMIENTO, como se denominó este año con buenos resultados. 551 participantes inscritos y resultados favorables en la encuesta: El 70 % lo calificó con 5, siendo la mayor calificación.
</t>
  </si>
  <si>
    <t>Información cargada en el Informe SIGER</t>
  </si>
  <si>
    <t>FINALIZADO</t>
  </si>
  <si>
    <t>Icono</t>
  </si>
  <si>
    <t>Para el calculo del cumplimiento del Plan de Accion, se establecio que:
Corte de abril, el maximo avance de 33.33% dando un cumplimiento de 100%
Corte agosto, el maximo avance es de 66.66%, dando un cumplimiento de 100%
Corte noviembre, el maximo avance es de 88.88%, dando un cumplimiento de 100%
Corte Diciembre,el maximo avance es de 100%, dando un cumplimiento de 100%</t>
  </si>
  <si>
    <t>31 de diciembre 2024</t>
  </si>
  <si>
    <t>31 de enero de 2025</t>
  </si>
  <si>
    <t xml:space="preserve">Resultado diciembre </t>
  </si>
  <si>
    <t>DICIEMBRE</t>
  </si>
  <si>
    <r>
      <rPr>
        <sz val="11"/>
        <color theme="1"/>
        <rFont val="Calibri"/>
        <family val="2"/>
        <scheme val="minor"/>
      </rPr>
      <t>1. Este documento contiene el informe final correspondiente al 31/12/2024, basado en los datos proporcionados por la oficina de Planeación de acuerdo con el memorando 02-113-018</t>
    </r>
    <r>
      <rPr>
        <b/>
        <sz val="11"/>
        <color theme="1"/>
        <rFont val="Calibri"/>
        <family val="2"/>
        <scheme val="minor"/>
      </rPr>
      <t xml:space="preserve">.
</t>
    </r>
    <r>
      <rPr>
        <sz val="11"/>
        <color theme="1"/>
        <rFont val="Calibri"/>
        <family val="2"/>
        <scheme val="minor"/>
      </rPr>
      <t>2. Para el reporte del mes de diciembre el porcentaje de avance igual o superior al 90% se toma como acción "FINALIZADA".</t>
    </r>
  </si>
  <si>
    <t>Reporte anterior:
se presentó ante el Consejo Superior la presentación de avances del año del PDI
Se realizó comite de gerencia el 14 de noviembre donde se realizó segumiento a las acciones 
Se llevo a  cabo reunión donde se definieron el desarrollo de las actividades para dar respuesta a las acciones de mejora que se plantearon.
Se recibió el plan de gestión de la Facultad de Ciencias de la Salud
Se culminó la segunda cohorte 2024 de la Cátedra de Transformando Sociedad con la participación de 106 estudiantes de la UTP, durante 13 encuentros con una frecuecnia semanal.
Se realizaron 24 sesiones (2 virtuales) con la participación de 429 funcionarios de las facultades y equipos de trabajo y estudiantes a las jornadas de Conéctate al PDI. Para que se dieran estos resultados se hizo una completa difusión en redes sociales, la emisora, campus informa y campus informa La Radio. Las jornadas se realizaron entre septiembre y el 9 de noviembre.
Se llevo a cabo taller con los responsables de las diferentes temáticas que hacen parte del programa de transparencia, vienen avanzando en la construcción del documento del programa.
Se viene realizando el seguimiento a las acciones de la estrategia de participación ciudadana, donde posteriormente se enviarrá parra el segjuimiento y actualiación
Se realizo solicitud de actualización de las buenas précticas a los líderes de las áreas, igualmente se solicito plantilla para actualiza el documento con la informaión que se reciba.
Reporte actual:
 Se realizó comité de gerencia el 11 de diciembre para el cierre de seguimiento al PDI 
Se presentó la propuesta ante el Comité Institucional de Control Interno, quedando aprobado el Programa de transparencia y ética pública.
Se realizó la solicitud de seguimiento de cierre de la ejecución de la Estrategia de Rendición de Cuentas permanente .
Se termino la actualización de las buenas prácticas de la Oficina de Planeación para la vigencia 2024
Se realizó la solicitud de publicación del documento de Buenas Prácticas en la página de Menú Participa</t>
  </si>
  <si>
    <t xml:space="preserve">
REPORTE FINALIZADO PERIODO ANTERIOR
Se puso en producción el tablero (dashboard) especializado para la visualización de las estadísticas relacionadas con los ejercicios de Rendición de cuentas de la Universidad el cual esta disponible en: aie.utp.edu.co/rindecuentas</t>
  </si>
  <si>
    <t xml:space="preserve">Reporte anterior:
Sigue la difusión del Pacto a través del sondeo de Opinión y se hacen en total cuatro preguntas, que concluyen el 25 de noviembre y se prepara. Se hacen y publican en campus dos notas del Pacto en los medios de la UTP, uno sobre la disponibilidad del documento y otra sobre el Taller del pacto, el cual se publica también. Se recibe y comienza la preparación del informe sobre Aulas por parte de GEC, una solicitud de diferentes estamentos. Y se comienza a preparar. Se cumple con la entrega de informe de UTP Responde.
Reporte actual: 
Se hace información sobre los espacios académicos, laboratorios, aulas y salas de sistemas nuevas y mejoradas y que permiten una mejor formación y de calidad en la comunidad con detalle de cada una en los últimos años.
Se publica el últimosondeo del Pacto y se hace el resumen de cómo fue la estrategia y su alcance en la cual participaron 324 personas en los cuatro sondeos realizados este año. Se hacen dos notas, una sobre el taller del Pacto y otra para las observaciones al documento del pacto. </t>
  </si>
  <si>
    <t>Reporte anterior:
Con cierre al 30 de noviembre se tiene un avance del 95% con las siguientes actividades:
- Se solicitó a las unidades organizacionales y facultades la actualización de riesgos en la nueva plantilla del mapa de riesgos.
- Se realiza segundo seguimiento al mapa de riesgos por proceso y al mapa de riesgos institucional.
Reporte actual:
Con cierre al 31 de diciembre se tiene un avance del 100% con las siguientes actividades:
- Se realiza publicación del segundo seguimiento al mapa de riesgos por proceso en la pagína del Sistema Integral de Gestión.
- Se realiza publicación del segundo seguimiento al mapa de riesgos institucional en la página de Control Interno.</t>
  </si>
  <si>
    <t xml:space="preserve">
REPORTE FINALIZADO PERIODO ANTERIOR
Con cierre al 30 de noviembre se tiene un avance de 100% al contar con la publicación de  los activos de información de las unidades organizacionales y facultades . Se hizo seguimiento el  29 de noviembre y los link están funcionando correctamente.</t>
  </si>
  <si>
    <t>Reporte anterior:
Revisión y soporte a los sitios web institucionales. Seguimiento al plan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 Manual para documentos accesibles, Nuevas Directrices para derechos de Autor
Capacitaciones Web: Noviembre 1
Personas capacitadas:Noviembre 3
Usuarios atendidos Web (solicitudes recibidas y gestionadas):Noviembre 59
SItios Nuevos 2024: Noviembre 3
Sitios con Google Analitycs: 173
Publicacion 4ta Noticia 2024:Noviembre 1
Envios CRIE IN:Noviembre 2
Streaming:Noviembre 4
Respuestas Contactenos@: Noviembre 473
Fotografia y Diseño: Noviembre 7
Reporte actual:
Revisión y soporte a los sitios web institucionales. Seguimiento al plan  CRIE- WEB , Revisión de implementación de la Resolución No. 1519 “Por la cual se definen los estándares y directrices para publicar la información señalada en la Ley 1712 del 2014 • Generación de Informes Planeación, Control Interno, Oficina de Calidad, Tienda UTP, soporte Portal de la Marca UTP , Manual para documentos accesibles, Nuevas Directrices para derechos de Autor
Capacitaciones Web: Diciembre: 1
Personas capacitadas Diciembre:  3
Usuarios atendidos Web (solicitudes recibidas y gestionadas Diciembre:  29
SItios Nuevos 2024: Diciembre 2
Sitios con Google Analitycs: 173
Publicacion 4ta Noticia 2024:Diciembre 1
Streaming:Diciembre 4
Respuestas Contactenos@: Diciembre 166
Fotografia y Diseño: Diciembre 13</t>
  </si>
  <si>
    <t xml:space="preserve">Reporte anterior:
Los acuerdos del Consejo Académico, Consejo Superior y Resoluciones de interés General son publicados al momento de ser aprobadas con sus respectivas notas de vigencia, el avance se encuentra a la fecha.                                                                                                                                                                                                                                                                                                                          Acuerdos Consejo Académico 2024:  5                 
Acuerdos Consejo Superior 2024:  8
Resoluciones Generales: Nos  05- 06 -7264   
Reporte actual: Los acuerdos del Consejo Académico, Consejo Superior y Resoluciones de interés General son publicados al momento de ser aprobadas con sus respectivas notas de vigencia, el avance se encuentra a la fecha.                                                                                                                                                                                                                                                                                                                          Acuerdos Consejo Académico 2024:  2                 
Acuerdos Consejo Superior 2024:  3
Resoluciones Generales: Nos  09-07 </t>
  </si>
  <si>
    <t>Reporte anterior:
Con cierre al 30 de noviembre se tiene un avance de 85%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
Reporte actual:
Con cierre al 31 de diciembre se tiene un avance del 100% ya que se encuentran publicados los documentos de las dependencias y unidades organizacionales en la página del Sistema Integral de Gestión a partir del mapa de procesos.
-Se han realizado actualizaciones a los diferentes tipos de documentos (procedimientos, instructivos, formatos, manuales y  DRR).</t>
  </si>
  <si>
    <t>REPORTE FINALIZADO PERIODO ANTERIOR
Reporte anterior  (Septiembre - Octubre): Se emitió el informe AI-1115-19-2024, el cual fue remitido mediante memorando  02-1115-278 a las dependencias responsables, el mismo incluye el formato de plan de mejoramiento.
Se realizó la revisión de los vinculos de las páginas de Ley de Transparenca y Acceso a la Información y Menú Participa</t>
  </si>
  <si>
    <t xml:space="preserve">Reporte anterior:
Con cierre al  30 de noviembre se han actualizado 694  documentos de las unidades organizaciones, dependencias y laboratorios de ensayo y calibración.
Reporte actual:
Con cierre al  31 de diciembre se han actualizado 838  documentos de las unidades organizaciones, dependencias y laboratorios de ensayo y calibración.
</t>
  </si>
  <si>
    <t xml:space="preserve">Reporte anterior:
• Desarrollo de diferentes fases de la intervención de análisis de empleos en Gestión Financiera, Gestión del Talento Humano, Gestión de Servicios Institucionales, cargos administrativos de las Facultades como laboratoristas, asistenciales de programa y almacenistas y en Gestión de Tecnologías Informáticas y Sistemas de Información. 
• Realización de acciones correspondientes para la actualización de manuales específicos de funciones y competencias laborales, así como de las descripciones de responsabilidades y requisitos de las vinculaciones identificadas asociadas a Planeación, Gestión Financiera, Gestión del Talento Humano, Asistenciales de las Facultades, Univirtual y Laboratorio Financiero.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Así como la correspondiente visualización en la página web Institucional. 
• Se está realizando una propuesta de mejoramiento de los procesos Administración del Mantenimiento Institucional y Administración del Almacén General e Inventarios, a partir de la intervención de análisis de empleos realizada a la dependencia Gestión de Servicios Institucionales.
Reporte actual:
• Desarrollo de diferentes fases de la intervención de análisis de empleos en Gestión Financiera, Gestión del Talento Humano, Gestión de Servicios Institucionales, cargos administrativos de las Facultades como laboratoristas, asistenciales de programa y almacenistas y en Gestión de Tecnologías Informáticas y Sistemas de Información, de acuerdo con el plan de trabajo definido para la vigencia.  
• Realización de acciones correspondientes para la actualización de manuales específicos de funciones y competencias laborales, así como de las descripciones de responsabilidades y requisitos de las vinculaciones identificadas asociadas a Planeación, Gestión Financiera, Gestión del Talento Humano, Asistenciales de las Facultades, Univirtual y Laboratorio Financiero. 
• Elaboración y actualización de descripciones de responsabilidades y requisitos de vinculaciones de nivel asistencial bajo la modalidad Ocasionales de Proyectos, asignadas a los programas de pregrado de Jornada Especial y a los programas de posgrado. 
• Ajustes en las Descripciones de Responsabilidades y Requisitos por cambios en las denominaciones de las vinculaciones Transitorias Administrativas a partir de enero de 2024, de acuerdo con la nueva tabla de esta vinculación. Así como la correspondiente visualización en la página web Institucional. </t>
  </si>
  <si>
    <t>Reporte anterior:
-Participación en las diferentes inducciones realizadas 
-Envio evaluaciones talleres realizados 
-Estrategia de comunicacion y seguimiento curso virtual de integridad 
Reporte actual:
Sin avance adicional.Pendiente la aprobación del documento de conflicto de interés</t>
  </si>
  <si>
    <t>REPORTE FINALIZADO PERIODO ANTERIOR
Por parte de la Dirección Administrativa de Control Disciplinario Interno de Instrucción, se procedió a adelanta capacitación a quienes integran la OCID, sobre el Código General Disciplinario, Ley 1952 de 2019 modificada por la 1952 DE 2021, con el propósito de afianzar los conocimientos relacionados con la aplicación de la norma de la especialidad, quienes son o no sujetos disciplinables, cambios en la nueva ley, estructura del proceso disciplinarios entre otros temas.
Lo anterior con el propósito de dar cumplimiento a las actividades establecidas en el Plan Operativo PACTO 2024.</t>
  </si>
  <si>
    <t xml:space="preserve">Reporte anterior:
Se registran las inducciones en las que se dan a conocer los simbolos institucionales. 
se realizaron reconocimientos en los cuales se  presentaron los simbolos institucionales 
Reporte actual:
Sin avance adicional. </t>
  </si>
  <si>
    <t>N.A</t>
  </si>
  <si>
    <t>REPORTE FINALIZADO PERIODO ANTERIOR
Con cierre al  30 de noviembre se tiene un avance en el plan de trabajo de trámites de 100% correspondiente con las siguientes actividades:
- Se realizó el tercer seguimiento al plan de racionalización de trámites en el SUIT, registrando el mecanismo de medición definido por la Universidad para identificar la cantidad de estudiantes recibiendo los beneficios de la mejora.</t>
  </si>
  <si>
    <t xml:space="preserve">REPORTE FINALIZADO PERIODO ANTERIOR
En proceso redacción de contenidos de acuerdo con el manual de identidad UTP. Manual de identidad UTP (anexo pantallazo 2.2.2 • 2.2.2A)
Mantenimiento y actualización de la tienda virtual: actualización de nuevos productos, Compra de Dominio, Inicio de Inventario
Publicación Tienda UTP Instagram • Facebook
</t>
  </si>
  <si>
    <t xml:space="preserve">REPORTE FINALIZADO PERIODO ANTERIOR
Para esta actividad se llegó al 100% por medio de las siguientes actividades: Se diseñó estrategía de comunicacion de UTP para promoción de pregrados.
"Se envió comunicado de prensa sobre la participación de la UTP en la COP16
Se hizo seguimiento a las publicaciones de los medios externos asignados para monitoreo (GSI0504 soporte 2 )
Se relacionan 320 publicaciones en campus informa"
"Se atendió la solicitud de cubrimientos de las depedencias asignadas (GSI0504 soporte 4 )
De los 11 medios analizados, solo se encontraron publicaciones por parte del medio ""EL Opinadero"", ""En serio con fabio castaño"". Eje21, Tardeando, The World News, Infobae, Diario Occidente La FM, Se Abre la ventana, Diario Noticias, Dos Puntos, Pereira Hoy, no realizaron publicacions de la unviersidad en el periodo de tiempo analizado."
Se realizaron diferentes cubrimientos a eventos, así como seguimiento a temas importantes de las facultades.
"Se desarrollaron productos comunicativos con información institucional publicados en el boletín Campus Informa (GSI0504 soporte 1 )
Se realizó grabación de informativo para redes sociales.
Se realizó el informativo de Campus Informa la Radio en el periodo correspondiente a este informe.
Publicaciones Rectoria y Memorandos"
"Para esta actividad se realizó la gestión de la contratación de medios externos para difusión, publicacidad y avisos de ley del segúndo semestre del 2024 así:
2.2. Atención a: 43 Medios de comunicacion externos aprobados para la vigencia, a la fecha.
2.3. Solicitud y verificación de documentos: 38 medios externos para nuevo contrato , listados en el anexo 8 
2.4. Elaboración de actas de inicio: Acta de inicio 6479,6529,6480,6478,6531,6512,6538,6476,6509,6490,6505,6513,6491,6225,6489,6511,6504,6521,6519,6442,6516,6500,6510,6486,6251,6506,6487,6074,5973,6477,6528 de 2024, los demás medios se encuentran tramitando firmas de contrato o de acta de inicio por ende aun no figura acta de inicio vigente.
2.5. Elaboración de actas de pago parciales y finales de los diferentes medios al cumplimiento de sua actividades mensuales (Actas en el archivo de comunicaciones)  2.6. Elaboración de actas de liquidación de  contratos: Se traamitaron las actas de liquidación 2.7. Seguimiento mediante llamadas telefónicas, correos electrónicos y whatsapp a 43 medios.  (Se adjuntan evidencias en el informe de supervisión)"
Se realizó estrategia  de divulgación para campaña institucional de Habla, comparte, vide de la Universidad. 
</t>
  </si>
  <si>
    <t xml:space="preserve">Reporte anterior:
Inventario Documental:  Con cierre al 30 de noviembre se mantiene el avance en el inventario del Archivo Central, en un 99,5% con 21.858 carpetas registradas. El inventario del  Archivo Histórico  presenta un avance del  99,5% con un total de  8008 carpetas registradas.                                                                                                                                                                                                                                                                                                                                                                                                                                Tablas de Retención Documental (TRD):  Se crearon 3  TRD   de los programas académicos (Licenciatura en Educación Infantil, Licenciatura en Educación Básica primaria  y Maestria en Agronegocios del Cafe ) 
PGD: El Programa de Gestión Documental se encuentra en actualización, está pendiente la actualización de 2 de los 8 procesos        
Reporte actual:                                                                                                                                                                                                                                                                                                             Inventario Documental:  Con cierre al 31 de diciembre se mantiene el avance en el inventario del Archivo Central, en un 99,6% con 21.720 carpetas registradas. En el reporte del mes de noviembre se presentó un error de digitación y en realidad el avance para este mes fue de 21,585 carpetas registradas. El inventario del  Archivo Histórico  presenta un avance del  99,6% con un total de  8150 carpetas registradas.                                                                                                                                                                                                                                                                                                                                                                                                                                Tablas de Retención Documental (TRD):  No se crearon ni actualizaron más TRD.
PGD: El Programa de Gestión Documental se encuentra en actualización, está pendiente la actualización de 2 de los 8 procesos </t>
  </si>
  <si>
    <t xml:space="preserve">Inventario Archivo Central  Inventario Archivo Histórico                                                                                                                             </t>
  </si>
  <si>
    <t xml:space="preserve">Reporte anterior: 
Se hace seguimiento y monitoreo a las edificaciones del campus para verificar si se presentaron fluctuaciones en el indicador, al corte del mes de noviembre no se presenta variación puesto que el mismo se mantiene en 65, lo que traduce que de 72 edificios del campus 47 de ellos cuentan con accesibilidad al medio físico. Se espera que para el reporte de cierre de vigencia se presente incremento del  indicador debio a la entrada en operacion y terminacion de nuevas edificaciones que se encuentran en proceso de terminacion. 
Reporte actual: 
Se hace seguimiento y monitoreo a las edificaciones del campus para verificar si se presentaron fluctuaciones en el indicador, al cierre del mes de diciembre se presenta variación pasando de  65 a 67, lo que traduce que de 72 edificios del campus 48 de ellos cuentan con accesibilidad al medio físico, dada la terminacion del edificio 7B el cual cuenta con ascensor y baterias sanitarias. </t>
  </si>
  <si>
    <t xml:space="preserve">Reporte anterior: 
Se tienen indetificadas las obras e intervenciones que se encuentran proximas a terminar y a entrar en operacion como el centro de trasnformacion de madera y se entregue el acta final del edificio de ciencias basicas, tecnologicas y educacion, entre otros, sobre las que se realizarà el analsiis de elementos incluidos para eprsonas PMR, sin embargo se està a la espera de que las mismas finalicen y se liquiden los pagos para extraer los datos definitivos de las actas finales de pago. 
Reporte actual:
Se anexa el reporte consolidado de inversion PMR en las obras finalizadas en la vigencia </t>
  </si>
  <si>
    <t>Reporte anterior: 
Con cierre al 30 de Noviembre, se tiene un avance de 93,3%; correspondiente con las siguientes actividades:
-Se realizaron asesorias.
-Se realizaron capacitaciones.
-Se realizó seguimiento a Clausulas y convenios.
-Se enviaron tips.
-8/11/2024 Se envia tip #10 sobre a quien se le puede entregar informacion de los titulares.
Reporte actual:
Con cierre al 13 de Diciembre, se tiene un avance de 97,1%; correspondiente con las siguientes actividades:
- Se realizan asesorías.
- Capacitaciones.
- Se realiza seguimiento a Claísulas y convenios. 
- Seguimiento a contratos administrativos.</t>
  </si>
  <si>
    <t>REPORTE FINALIZADO PERIODO ANTERIOR
Con cierre al 30 de noviembre se tiene un avance en el plan de trabajo de seguridad de la información de 100% relacionado con las siguientes actividades:
-Se revisaron los link del archivo de los activos de información de las unidades organizacionales de las TIC´s dónde se relacionan los riesgos de seguridad de la información y funcionan correctamente.</t>
  </si>
  <si>
    <t>REPORTE FINALIZADO PERIODO ANTERIOR
Con cierre al 30 de noviembre se tiene un avance en el plan de trabajo de seguridad de la información de 100% relacionado con las siguientes actividades:
-Se realizó seguimiento al mapa de riesgos tanto CRIE como GTISI, con el que se da cierre a la vigencia 2024.
-Se realizó seguimiento al plan de mejoramiento con el que se da cierre a la vigencia 2024.</t>
  </si>
  <si>
    <t xml:space="preserve">REPORTE FINALIZADO PERIODO ANTERIOR
 No aplica reporte en el mes de diciembre, puesto que el compromiso fue cumplido al 100% en el período anterior. </t>
  </si>
  <si>
    <t>Reporte anterior: 
MEDICINA PREVENTIVA 92% 
SEGURIDAD INDUSTRIAL 93% 
HIGIENE DEL TRABAJO 96% 
CONTEXTO NORMATIVO Y DEL ENTORNO UNIVERSITARIO 96% 
Reporte actual:
MEDICINA PREVENTIVA 99% 
SEGURIDAD INDUSTRIAL 98% 
HIGIENE DEL TRABAJO 98% 
CONTEXTO NORMATIVO Y DEL ENTORNO UNIVERSITARIO 98% 
ACTIVIDADES DE IMPLEMENTACIÓN DE MEDICINA PREVENTIVA
N° Enfermedades Laborales diagnosticadas - 0
Total, Días Ausentismo - 3612
Días Ausentismo Enfermedad Laboral - 30
Días Ausentismo Enfermedad Comun - 3422
Días Ausentismo Accidente de Trabajo - 157
N° Seguimientos Enfermería - 55
N° Asesorías Riesgo Psicosocial - 46
Total, Evaluaciones Medicas - 411
Evaluaciones Deportiva - 51
Evaluaciones pre Ingreso - 83
Evaluaciones Periódicas - 103
Evaluaciones de Retiro - 16
Evaluaciones de control ATEL - 16
Evaluaciones Recomendaciones - 38
Evaluaciones Reincorporación - 48
Evaluaciones Por cambio de Oficio - 3
Evaluaciones Revisión paraclínicos - 41
Inasistentes - 22
Tamizaje Cardiovascular - 352
Tamizaje de seno - 42
ACTIVIDADES DE IMPLEMENTACIÓN DEL RIESGO DE SEGURIDAD INDUSTRIAL
N° Accidentes de Trabajo - 56
N° Accidentes docentes (transitorios, catedráticos, asociados, titular) - 5
N° Accidentes transitorios administrativo planta - 9
N° Accidente estudiantes - 27
N° Accidentes contratistas - 15
N° Accidentes Investigados - 56
Total, Días Ausentismo AT ARL SURA - 80
Total, Días Ausentismo AT ARL POSITIVA - 196
N° Accidentes Graves - 1
N° Accidentes Leves - 55 
N° Eventos negados ARL POSITIVA - 1
Planes de Acción Cerrados por accidentes - 53
Planes de Acción Abiertos por accidente - 1
Planes de Acción Parciales por accidente - 2
N° Inspecciones de Seguridad - 54
Reporte de condiciones desde las áreas - 39
N° Capacitaciones realizadas - 27
N° Personas capacitadas - 146
N° de solicitudes de visitas salidas academicas - 430
N° Salidas Academicas  solicitudes Valoradas - 430
ACTIVIDADES DE IMPLEMENTACIÓN DEL CONTROL DEL RIESGO HIGIENICO
N° Inspecciones seguridad / Reporte de condiciones - 24
N° Recomendaciones de seguridad generadas por inspecciones - 51
N° Recomendaciones de seguridad Parciales - 17
N° Recomendaciones de seguridad Abiertas - 21
N° Capacitaciones realizadas con control del riesgo higienico - 7
N° Personas capacitadas - 59
N° Mediciones ambientales realizadas - 2
N° Áreas identificadas para incluir en la matriz de Identficación de Peligros, Evaluación y Valoración de Riegos IPVR - 14
N° Elementos de Protección Personal EPP entregados - 6243
ACTIVIDADES DE PREVENCIÓN, PREPARACIÓN Y RESPUESTA ANTE EMERGENCIAS
N° Eventos en Salud - 646
N° Activaciones área Protegida - 63
N° Casos de Traslado - 54</t>
  </si>
  <si>
    <t xml:space="preserve">Reporte anterior: 
         Gestión para la contratación de facilitadores 
        Elaboración PIC para la vigencia 2024 (Teniendo en cuenta los diferentes insumos) y Socialización de Procesos asignados a cada facilitador 
        Alineación de Facilitadores al Modelo y Metodología del plan de formación y seguimiento a la ejecución
        Actualización del Plan Temático de Formación del Plan estratégico vigencia 2024-2028
        Integración Plan de formación con seguridad y salud en el trabajo
        Ejecución de 5 talleres con 20 horas de intensidad para la intervención de las competencias misionales acorde con los resultados de la evaluación de competencias y planes de mejoramiento 2023
        Elaboración y presentación informe capacitación instruccional al comité de capacitación, grupo de apoyo
        Avance del 90% en la ejecución del plan de formación
        Ejecución propuesta de Desarrollo del ser de los cuales se encuentra en ejecución: Cuerpo y Movimiento, Modulo 1 Plan B Exitoso, Financial Game, Ordenando el sistema familiar, Inteligencia Artificial en las empresas. Cursos fianlizados: Huertas caseras, Trazando Puentes, Modulo 3 Plan B exitoso
        Seguimiento permanente a la ejecución del plan y ejecución de los facilitadores
Reporte actual:
•        94 % de avance en la ejecución del Plan de formación y Desarrollo
•        Seguimiento continuo a la ejecución del plan y ejecución de los facilitadores, asegurando el cumplimiento de los objetivos.
•        Integración de las intervenciones articulando las temáticas de competencias, clima organizacional y riesgo psicosocial 
•  Alineación de Facilitadores al Modelo y Metodología del plan de formación y seguimiento a la ejecución
•        Actualización del Plan Temático de Formación del Plan estratégico vigencia 2024-2028
•        Fortalecimiento bienestar individual y el desempeño laboral, contribuyendo a una mayor resiliencia y adaptabilidad, a través de propuestas como "Cuerpo y Movimiento", "Plan B Exitoso", "Financial Game", "Huertas Caseras" y "Trazando Puentes“, “Ordenando el Sistema Familiar”, “Inteligencia Artificial aplicado a las organizaciones”
•        Elaboración PIC para la vigencia 2024 (Teniendo en cuenta los diferentes insumos) y Socialización de Procesos asignados a cada facilitador 
•        Actualización del Plan Temático de Formación del Plan estratégico vigencia 2024-2028
•        Ejecución de 5 talleres con 20 horas de intensidad para la intervención de las competencias misionales acorde con los resultados de la evaluación de competencias y planes de mejoramiento 2023
•        Elaboración y presentación informe capacitación institucional al comité de capacitación, grupo de apoyo
</t>
  </si>
  <si>
    <t xml:space="preserve">REPORTE FINALIZADO PERIODO ANTERIOR
-Inducción virtual 
-Taller Buen Servicio academia  ( Facultades ) </t>
  </si>
  <si>
    <t xml:space="preserve">Reporte anterior: 
Actualización pagina transparencia y acceso a i nformacion publica • Esquema de Publicacion (actualizacion de archivo en el Esquema de Publicación) Se agrego en todos los footer de los Sitios del Portal UTP el enlace "Canales de Difusión" • Se crea nueva entrada mediante icono en Atención al ciudadano "Canales de Difusión" (https://atencionalciudadano.utp.edu.co/canales-de-comunicacion-institucionales/) Anexo pantallazos 3.1.10 • 3.1.10A • 3.1.10B • 3.1.10C 
Reuniòn para actualizar Canales de Difusión (pendiente cambios aprobados por Comite Control Interno) Anexo pantallazo invitacion a reunión 3.1.10
Reporte actual:
Actualización en la página participa en la sección consulta ciudadana: https://atencionalciudadano.utp.edu.co/3-consulta-ciudadana/  se anexa correo electronico. Reunion y ajustes a sitio Canales de atención Institucionales Anexo pantallazo 3.1.10.pdf - 3.1.10A
</t>
  </si>
  <si>
    <t>Reporte anterior: 
Publicacion de CRIEin -Agregar bloque de detalles en WordPress
Publicacion de CRIEin -Adjuntar Plan de estudio a Materias
Reporte actual:
Envio de correos electronicos a Jefes de area o Decanos de Facultad socializando los administradores que tiene en el momento su sitio web "Desde el área de Desarrollo y Administración Web del CRIE, hemos venido realizando la verificación de los sitios web institucionales, para tener actualizada la información de los administradores de contenido y poder brindarles mejor información, además de tener retroalimentación constante con ellos." anexo pantallazo corre enviado 3.1.11</t>
  </si>
  <si>
    <t>REPORTE FINALIZADO PERIODO ANTERIOR
Se avanzó al 100 % con: Se ha desarrollado la presente Proyecto educativo campus informa . Esta iniciativa tiene como objetivo potenciar la colaboración y participación tanto interna como externa, promoviendo la construcción colectiva de conocimientos y fortaleciendo la identidad institucional. Se desarrollo el manual de comunicaciones UTP como aporte para documentos de lineamiento institucional.
Se realizó una capacitación con investigadores para dar competencias audiovisuales</t>
  </si>
  <si>
    <t xml:space="preserve">REPORTE FINALIZADO PERIODO ANTERIOR
Se avanzó al 100% con las sgtes actividades: Se generó la acción de articulación para la adecuada gestión de la comunicación a través de reuniones con Equipo de comunicaciones, Vicerrectoría de Responsabilidad Social y Bienestar Universitario - PAI, Vicerrectoría de Responsabilidad Social y Bienestar Universitario - Gestión Estratégica, Vicerrectoría Académica, Vicerrectoría Administrativa y Financiera - GTH
"Se identificaron las necesidades comunicativas, se formularon las estrategias de comunicación y se priorizaron los temas  de Vicerrectoría Administrativa y Financiera - Riesgo Psicosocial, Vicerrectoría de Responsabilidad Social y Bienestar Universitario - Política de Bienestar Institucional 2025, Vicerrectoría de Responsabilidad Social y Bienestar Universitario - Campaña Habla, Comparte y Vive, Vicerrectoría Administrativa y Financiera  -  Nueva normativa SECOP
Se realizó una capacitacipon para ca´pacitar a profesores alrededor de los lenguajes de comnunicaciones d ela universidad
Se realizó seguimiento y acompañamiento a las 10 facultades de la UTP: Ciencias Ambientales - Ciencias Básicas - Ingenierías - Bellas Artes y Humanidades - Tecnologías - Mecánica Aplicada - Ciencias Agrarias - Ciencias de la Educación - Salud - Faciem, para  Identificar necesidades y generar ADN. Dentro de este proceso se realizo el plan estrategico de comunicaciones y los pics para definir los temas a evidenciar, y así porder posicionar la marca e identidad UTP."
Se realizó un seguimiento  a la campaña de de rutas de Atención de la universidad.  
</t>
  </si>
  <si>
    <t xml:space="preserve">GSI0202 - Campus incluyente DICIEMBRE 2024 </t>
  </si>
  <si>
    <t>REPORTE PMR SEGUNDO SEMESTRE 2024</t>
  </si>
  <si>
    <t>Plan de Trabajo de Datos Personales 2024</t>
  </si>
  <si>
    <t>132-SST- F48 - Plan de Trabajo SST 2024</t>
  </si>
  <si>
    <t>Reporte soporte en el SIGER</t>
  </si>
  <si>
    <t>3.1.10.pdf - 3.1.10A</t>
  </si>
  <si>
    <r>
      <rPr>
        <b/>
        <sz val="11"/>
        <color theme="1"/>
        <rFont val="Calibri"/>
        <family val="2"/>
        <scheme val="minor"/>
      </rPr>
      <t xml:space="preserve">1. </t>
    </r>
    <r>
      <rPr>
        <sz val="11"/>
        <color theme="1"/>
        <rFont val="Calibri"/>
        <family val="2"/>
        <scheme val="minor"/>
      </rPr>
      <t xml:space="preserve">Se observa que el grado de cumplimiento del PACTO 2024, con corte al 31/12/2024, es </t>
    </r>
    <r>
      <rPr>
        <sz val="11"/>
        <rFont val="Calibri"/>
        <family val="2"/>
        <scheme val="minor"/>
      </rPr>
      <t>del 100%</t>
    </r>
    <r>
      <rPr>
        <sz val="11"/>
        <color theme="1"/>
        <rFont val="Calibri"/>
        <family val="2"/>
        <scheme val="minor"/>
      </rPr>
      <t xml:space="preserve"> el cual de acuerdo a los criterios señalados es de Cumplimento ALTO.</t>
    </r>
  </si>
  <si>
    <r>
      <rPr>
        <b/>
        <sz val="11"/>
        <rFont val="Calibri"/>
        <family val="2"/>
        <scheme val="minor"/>
      </rPr>
      <t xml:space="preserve">3. </t>
    </r>
    <r>
      <rPr>
        <sz val="11"/>
        <rFont val="Calibri"/>
        <family val="2"/>
        <scheme val="minor"/>
      </rPr>
      <t>El Plan de Acción tiene un cumplimiento ALTO del 100% con un avance del 100% al 31/12/2024.</t>
    </r>
  </si>
  <si>
    <t>Tras la evaluación del PACTO al 31 de diciembre de 2024, se ha constatado un cumplimiento del 100% tanto en las acciones permanentes como en el plan de acción establecido. En virtud de este alto grado de cumplimiento, no se consideran recomendaciones adicio0nales.</t>
  </si>
  <si>
    <t>Fecha:  31-01-2025</t>
  </si>
  <si>
    <t>Ultima Actualizada:  31-01-2025</t>
  </si>
  <si>
    <r>
      <rPr>
        <b/>
        <sz val="11"/>
        <color theme="1"/>
        <rFont val="Calibri"/>
        <family val="2"/>
        <scheme val="minor"/>
      </rPr>
      <t>4.</t>
    </r>
    <r>
      <rPr>
        <sz val="11"/>
        <color theme="1"/>
        <rFont val="Calibri"/>
        <family val="2"/>
        <scheme val="minor"/>
      </rPr>
      <t xml:space="preserve"> Control Interno conceptúa que el PACTO 2024 con fecha de corte al 31 de diciembre, tiene un cumplimiento ADECUADO, ubicando los resultados en un 100%; el cual, de acuerdo a los criterios señalados, es de Cumplimento ALTO.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</si>
</sst>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 #,##0_);_(&quot;$&quot;\ * \(#,##0\);_(&quot;$&quot;\ * &quot;-&quot;_);_(@_)"/>
    <numFmt numFmtId="165" formatCode="_(&quot;$&quot;\ * #,##0.00_);_(&quot;$&quot;\ * \(#,##0.00\);_(&quot;$&quot;\ * &quot;-&quot;??_);_(@_)"/>
    <numFmt numFmtId="166" formatCode="0.0%"/>
    <numFmt numFmtId="167" formatCode="d/m/yyyy"/>
    <numFmt numFmtId="168" formatCode="d/mm/yyyy;@"/>
  </numFmts>
  <fonts count="11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Arial"/>
      <family val="2"/>
    </font>
    <font>
      <sz val="11"/>
      <name val="Arial"/>
      <family val="2"/>
    </font>
    <font>
      <sz val="10"/>
      <color theme="1"/>
      <name val="Calibri"/>
      <family val="2"/>
    </font>
    <font>
      <sz val="10"/>
      <color rgb="FF000000"/>
      <name val="Calibri"/>
      <family val="2"/>
    </font>
    <font>
      <u/>
      <sz val="12"/>
      <color rgb="FF0000FF"/>
      <name val="Arial"/>
      <family val="2"/>
    </font>
    <font>
      <b/>
      <sz val="20"/>
      <color theme="1"/>
      <name val="Arial"/>
      <family val="2"/>
    </font>
    <font>
      <sz val="12"/>
      <color theme="1"/>
      <name val="Arial"/>
      <family val="2"/>
    </font>
    <font>
      <b/>
      <sz val="18"/>
      <color theme="1"/>
      <name val="Arial"/>
      <family val="2"/>
    </font>
    <font>
      <b/>
      <sz val="12"/>
      <color theme="1"/>
      <name val="Arial"/>
      <family val="2"/>
    </font>
    <font>
      <b/>
      <sz val="16"/>
      <color theme="1"/>
      <name val="Arial"/>
      <family val="2"/>
    </font>
    <font>
      <b/>
      <sz val="11"/>
      <color theme="1"/>
      <name val="Calibri"/>
      <family val="2"/>
    </font>
    <font>
      <sz val="11"/>
      <color theme="1"/>
      <name val="Calibri"/>
      <family val="2"/>
    </font>
    <font>
      <sz val="11"/>
      <color theme="1"/>
      <name val="Arial"/>
      <family val="2"/>
    </font>
    <font>
      <u/>
      <sz val="11"/>
      <color theme="10"/>
      <name val="Arial"/>
      <family val="2"/>
    </font>
    <font>
      <sz val="12"/>
      <name val="Arial"/>
      <family val="2"/>
    </font>
    <font>
      <b/>
      <sz val="12"/>
      <name val="Arial"/>
      <family val="2"/>
    </font>
    <font>
      <sz val="10"/>
      <name val="Arial"/>
      <family val="2"/>
    </font>
    <font>
      <b/>
      <sz val="14"/>
      <name val="Arial"/>
      <family val="2"/>
    </font>
    <font>
      <b/>
      <sz val="16"/>
      <name val="Arial"/>
      <family val="2"/>
    </font>
    <font>
      <b/>
      <sz val="12"/>
      <color rgb="FFFFFFFF"/>
      <name val="Calibri"/>
      <family val="2"/>
    </font>
    <font>
      <b/>
      <sz val="11"/>
      <color theme="1"/>
      <name val="Calibri"/>
      <family val="2"/>
      <scheme val="minor"/>
    </font>
    <font>
      <b/>
      <sz val="12"/>
      <color theme="0"/>
      <name val="Calibri"/>
      <family val="2"/>
    </font>
    <font>
      <sz val="11"/>
      <name val="Arial"/>
      <family val="2"/>
    </font>
    <font>
      <b/>
      <sz val="9"/>
      <color theme="1"/>
      <name val="Calibri"/>
      <family val="2"/>
    </font>
    <font>
      <sz val="10"/>
      <color theme="1"/>
      <name val="Arial"/>
      <family val="2"/>
    </font>
    <font>
      <b/>
      <sz val="22"/>
      <color theme="1"/>
      <name val="Arial"/>
      <family val="2"/>
    </font>
    <font>
      <u/>
      <sz val="10"/>
      <color theme="1"/>
      <name val="Calibri"/>
      <family val="2"/>
    </font>
    <font>
      <u/>
      <sz val="10"/>
      <color rgb="FF000000"/>
      <name val="Calibri"/>
      <family val="2"/>
    </font>
    <font>
      <u/>
      <sz val="10"/>
      <color rgb="FF0000FF"/>
      <name val="Calibri"/>
      <family val="2"/>
    </font>
    <font>
      <sz val="11"/>
      <color theme="1"/>
      <name val="Arial"/>
      <family val="2"/>
    </font>
    <font>
      <sz val="11"/>
      <color rgb="FF000000"/>
      <name val="Arial Narrow"/>
      <family val="2"/>
    </font>
    <font>
      <b/>
      <sz val="12"/>
      <color theme="1"/>
      <name val="Arial"/>
      <family val="2"/>
    </font>
    <font>
      <sz val="11"/>
      <color theme="1"/>
      <name val="Arial Narrow"/>
      <family val="2"/>
    </font>
    <font>
      <sz val="12"/>
      <color theme="1"/>
      <name val="Arial"/>
      <family val="2"/>
    </font>
    <font>
      <b/>
      <sz val="12"/>
      <color theme="0"/>
      <name val="Arial"/>
      <family val="2"/>
    </font>
    <font>
      <sz val="11"/>
      <color theme="0"/>
      <name val="Arial"/>
      <family val="2"/>
    </font>
    <font>
      <b/>
      <sz val="11"/>
      <color theme="1"/>
      <name val="Arial"/>
      <family val="2"/>
    </font>
    <font>
      <b/>
      <sz val="11"/>
      <color rgb="FF000000"/>
      <name val="Arial Narrow"/>
      <family val="2"/>
    </font>
    <font>
      <sz val="12"/>
      <color rgb="FF000000"/>
      <name val="Arial"/>
      <family val="2"/>
    </font>
    <font>
      <b/>
      <sz val="12"/>
      <color rgb="FF000000"/>
      <name val="Arial"/>
      <family val="2"/>
    </font>
    <font>
      <u/>
      <sz val="11"/>
      <color theme="10"/>
      <name val="Calibri"/>
      <family val="2"/>
      <scheme val="minor"/>
    </font>
    <font>
      <sz val="9"/>
      <name val="Calibri"/>
      <family val="2"/>
      <scheme val="minor"/>
    </font>
    <font>
      <sz val="9"/>
      <color theme="1"/>
      <name val="Calibri"/>
      <family val="2"/>
      <scheme val="minor"/>
    </font>
    <font>
      <b/>
      <sz val="10"/>
      <color theme="1"/>
      <name val="Calibri"/>
      <family val="2"/>
      <scheme val="minor"/>
    </font>
    <font>
      <sz val="11"/>
      <name val="Calibri"/>
      <family val="2"/>
      <scheme val="minor"/>
    </font>
    <font>
      <sz val="9"/>
      <name val="Arial"/>
      <family val="2"/>
    </font>
    <font>
      <u/>
      <sz val="9"/>
      <color theme="10"/>
      <name val="Calibri"/>
      <family val="2"/>
      <scheme val="minor"/>
    </font>
    <font>
      <sz val="10"/>
      <color theme="1"/>
      <name val="Calibri"/>
      <family val="2"/>
      <scheme val="minor"/>
    </font>
    <font>
      <sz val="10"/>
      <name val="Calibri"/>
      <family val="2"/>
      <scheme val="minor"/>
    </font>
    <font>
      <b/>
      <sz val="9"/>
      <color theme="1"/>
      <name val="Calibri"/>
      <family val="2"/>
      <scheme val="minor"/>
    </font>
    <font>
      <b/>
      <sz val="9"/>
      <name val="Calibri"/>
      <family val="2"/>
      <scheme val="minor"/>
    </font>
    <font>
      <b/>
      <sz val="11"/>
      <name val="Calibri"/>
      <family val="2"/>
      <scheme val="minor"/>
    </font>
    <font>
      <b/>
      <sz val="10"/>
      <color theme="1"/>
      <name val="Arial"/>
      <family val="2"/>
    </font>
    <font>
      <sz val="9"/>
      <color theme="1"/>
      <name val="Arial"/>
      <family val="2"/>
    </font>
    <font>
      <b/>
      <sz val="11"/>
      <name val="Arial"/>
      <family val="2"/>
    </font>
    <font>
      <b/>
      <sz val="11"/>
      <color theme="0"/>
      <name val="Arial"/>
      <family val="2"/>
    </font>
    <font>
      <b/>
      <sz val="16"/>
      <color theme="1"/>
      <name val="Calibri"/>
      <family val="2"/>
      <scheme val="minor"/>
    </font>
    <font>
      <b/>
      <sz val="10"/>
      <name val="Calibri"/>
      <family val="2"/>
      <scheme val="minor"/>
    </font>
    <font>
      <sz val="12"/>
      <color rgb="FF000000"/>
      <name val="Calibri"/>
      <family val="2"/>
    </font>
    <font>
      <b/>
      <sz val="12"/>
      <color theme="1"/>
      <name val="Calibri"/>
      <family val="2"/>
      <scheme val="minor"/>
    </font>
    <font>
      <sz val="12"/>
      <color theme="1"/>
      <name val="Calibri"/>
      <family val="2"/>
      <scheme val="minor"/>
    </font>
    <font>
      <b/>
      <sz val="11"/>
      <color rgb="FF000000"/>
      <name val="Calibri"/>
      <family val="2"/>
    </font>
    <font>
      <b/>
      <sz val="12"/>
      <color rgb="FF000000"/>
      <name val="Calibri"/>
      <family val="2"/>
    </font>
    <font>
      <b/>
      <sz val="14"/>
      <color theme="1"/>
      <name val="Calibri"/>
      <family val="2"/>
      <scheme val="minor"/>
    </font>
    <font>
      <b/>
      <sz val="20"/>
      <color theme="1"/>
      <name val="Calibri"/>
      <family val="2"/>
      <scheme val="minor"/>
    </font>
    <font>
      <sz val="14"/>
      <color theme="1"/>
      <name val="Calibri"/>
      <family val="2"/>
      <scheme val="minor"/>
    </font>
    <font>
      <sz val="16"/>
      <color rgb="FF000000"/>
      <name val="Century Gothic"/>
      <family val="2"/>
    </font>
    <font>
      <sz val="12"/>
      <color theme="1"/>
      <name val="Arial"/>
      <family val="2"/>
    </font>
    <font>
      <sz val="11"/>
      <color rgb="FF000000"/>
      <name val="Arial"/>
      <family val="2"/>
    </font>
    <font>
      <u/>
      <sz val="11"/>
      <color rgb="FF0000FF"/>
      <name val="Arial"/>
      <family val="2"/>
    </font>
    <font>
      <b/>
      <sz val="11"/>
      <color indexed="59"/>
      <name val="SansSerif"/>
    </font>
    <font>
      <sz val="14"/>
      <color rgb="FF1D22E7"/>
      <name val="Calibri"/>
      <family val="2"/>
      <scheme val="minor"/>
    </font>
    <font>
      <sz val="9"/>
      <name val="SansSerif"/>
    </font>
    <font>
      <sz val="11"/>
      <color theme="1"/>
      <name val="Arial"/>
      <family val="2"/>
    </font>
    <font>
      <sz val="10"/>
      <color theme="1"/>
      <name val="Calibri"/>
      <family val="2"/>
    </font>
    <font>
      <sz val="10"/>
      <color rgb="FF000000"/>
      <name val="Calibri"/>
      <family val="2"/>
    </font>
    <font>
      <sz val="10"/>
      <color theme="1"/>
      <name val="Arial"/>
      <family val="2"/>
    </font>
    <font>
      <u/>
      <sz val="10"/>
      <color theme="10"/>
      <name val="Arial"/>
      <family val="2"/>
    </font>
    <font>
      <u/>
      <sz val="10"/>
      <color theme="10"/>
      <name val="Calibri"/>
      <family val="2"/>
      <scheme val="minor"/>
    </font>
    <font>
      <sz val="10"/>
      <color rgb="FF3337E9"/>
      <name val="Arial"/>
      <family val="2"/>
    </font>
    <font>
      <sz val="10"/>
      <color rgb="FF3337E9"/>
      <name val="Calibri"/>
      <family val="2"/>
    </font>
    <font>
      <sz val="12"/>
      <color theme="1"/>
      <name val="Arial"/>
      <family val="2"/>
    </font>
    <font>
      <sz val="12"/>
      <color theme="1"/>
      <name val="Calibri"/>
      <family val="2"/>
      <scheme val="major"/>
    </font>
    <font>
      <b/>
      <sz val="14"/>
      <name val="Calibri"/>
      <family val="2"/>
      <scheme val="minor"/>
    </font>
    <font>
      <sz val="16"/>
      <color rgb="FF000000"/>
      <name val="Calibri"/>
      <family val="2"/>
    </font>
    <font>
      <sz val="8"/>
      <name val="Arial"/>
      <family val="2"/>
    </font>
    <font>
      <u/>
      <sz val="10"/>
      <color theme="10"/>
      <name val="Calibri"/>
      <family val="2"/>
    </font>
    <font>
      <u/>
      <sz val="10"/>
      <color theme="10"/>
      <name val="Calibri"/>
      <family val="2"/>
      <scheme val="major"/>
    </font>
    <font>
      <b/>
      <sz val="11"/>
      <color indexed="72"/>
      <name val="SansSerif"/>
    </font>
    <font>
      <b/>
      <sz val="9"/>
      <color indexed="72"/>
      <name val="SansSerif"/>
    </font>
    <font>
      <sz val="9"/>
      <color indexed="72"/>
      <name val="SansSerif"/>
    </font>
    <font>
      <sz val="14"/>
      <name val="Calibri"/>
      <family val="2"/>
      <scheme val="major"/>
    </font>
    <font>
      <sz val="11"/>
      <color theme="0"/>
      <name val="Calibri"/>
      <family val="2"/>
      <scheme val="minor"/>
    </font>
    <font>
      <sz val="11"/>
      <color theme="0"/>
      <name val="Arial"/>
    </font>
  </fonts>
  <fills count="63">
    <fill>
      <patternFill patternType="none"/>
    </fill>
    <fill>
      <patternFill patternType="gray125"/>
    </fill>
    <fill>
      <patternFill patternType="solid">
        <fgColor theme="0"/>
        <bgColor theme="0"/>
      </patternFill>
    </fill>
    <fill>
      <patternFill patternType="solid">
        <fgColor rgb="FFD9D9D9"/>
        <bgColor rgb="FFD9D9D9"/>
      </patternFill>
    </fill>
    <fill>
      <patternFill patternType="solid">
        <fgColor rgb="FFCCCCFF"/>
        <bgColor rgb="FFCCCCFF"/>
      </patternFill>
    </fill>
    <fill>
      <patternFill patternType="solid">
        <fgColor rgb="FFFFFFCC"/>
        <bgColor rgb="FFFFFFCC"/>
      </patternFill>
    </fill>
    <fill>
      <patternFill patternType="solid">
        <fgColor rgb="FFD9E2F3"/>
        <bgColor rgb="FFD9E2F3"/>
      </patternFill>
    </fill>
    <fill>
      <patternFill patternType="solid">
        <fgColor rgb="FFFFCCFF"/>
        <bgColor rgb="FFFFCCFF"/>
      </patternFill>
    </fill>
    <fill>
      <patternFill patternType="solid">
        <fgColor rgb="FFE2EFD9"/>
        <bgColor rgb="FFE2EFD9"/>
      </patternFill>
    </fill>
    <fill>
      <patternFill patternType="solid">
        <fgColor rgb="FFFEF2CB"/>
        <bgColor rgb="FFFEF2CB"/>
      </patternFill>
    </fill>
    <fill>
      <patternFill patternType="solid">
        <fgColor rgb="FFE5DFEC"/>
        <bgColor rgb="FFE5DFEC"/>
      </patternFill>
    </fill>
    <fill>
      <patternFill patternType="solid">
        <fgColor rgb="FFBDD6EE"/>
        <bgColor rgb="FFBDD6EE"/>
      </patternFill>
    </fill>
    <fill>
      <patternFill patternType="solid">
        <fgColor rgb="FF2E75B5"/>
        <bgColor rgb="FF2E75B5"/>
      </patternFill>
    </fill>
    <fill>
      <patternFill patternType="solid">
        <fgColor rgb="FFFFFFFF"/>
        <bgColor rgb="FF000000"/>
      </patternFill>
    </fill>
    <fill>
      <patternFill patternType="solid">
        <fgColor rgb="FFBDD7EE"/>
        <bgColor rgb="FF000000"/>
      </patternFill>
    </fill>
    <fill>
      <patternFill patternType="solid">
        <fgColor rgb="FFFCE4D6"/>
        <bgColor rgb="FF000000"/>
      </patternFill>
    </fill>
    <fill>
      <patternFill patternType="solid">
        <fgColor rgb="FF2F75B5"/>
        <bgColor rgb="FF000000"/>
      </patternFill>
    </fill>
    <fill>
      <patternFill patternType="solid">
        <fgColor rgb="FF1F4E78"/>
        <bgColor rgb="FF000000"/>
      </patternFill>
    </fill>
    <fill>
      <patternFill patternType="solid">
        <fgColor rgb="FFE2EFDA"/>
        <bgColor rgb="FF000000"/>
      </patternFill>
    </fill>
    <fill>
      <patternFill patternType="solid">
        <fgColor theme="5" tint="0.79998168889431442"/>
        <bgColor indexed="64"/>
      </patternFill>
    </fill>
    <fill>
      <patternFill patternType="solid">
        <fgColor theme="0"/>
        <bgColor indexed="64"/>
      </patternFill>
    </fill>
    <fill>
      <patternFill patternType="solid">
        <fgColor rgb="FF0070C0"/>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theme="9" tint="0.59999389629810485"/>
        <bgColor rgb="FFBDD6EE"/>
      </patternFill>
    </fill>
    <fill>
      <patternFill patternType="solid">
        <fgColor theme="9" tint="0.39997558519241921"/>
        <bgColor rgb="FF2E75B5"/>
      </patternFill>
    </fill>
    <fill>
      <patternFill patternType="solid">
        <fgColor theme="9" tint="0.39997558519241921"/>
        <bgColor indexed="64"/>
      </patternFill>
    </fill>
    <fill>
      <patternFill patternType="solid">
        <fgColor theme="9" tint="0.39997558519241921"/>
        <bgColor rgb="FFBDD6EE"/>
      </patternFill>
    </fill>
    <fill>
      <patternFill patternType="solid">
        <fgColor theme="9" tint="0.79998168889431442"/>
        <bgColor rgb="FFBDD6EE"/>
      </patternFill>
    </fill>
    <fill>
      <patternFill patternType="solid">
        <fgColor theme="9" tint="0.79998168889431442"/>
        <bgColor indexed="64"/>
      </patternFill>
    </fill>
    <fill>
      <patternFill patternType="solid">
        <fgColor theme="9" tint="0.79998168889431442"/>
        <bgColor rgb="FF000000"/>
      </patternFill>
    </fill>
    <fill>
      <patternFill patternType="solid">
        <fgColor theme="9" tint="0.39997558519241921"/>
        <bgColor rgb="FF000000"/>
      </patternFill>
    </fill>
    <fill>
      <patternFill patternType="solid">
        <fgColor rgb="FFFBE4D5"/>
        <bgColor rgb="FFFBE4D5"/>
      </patternFill>
    </fill>
    <fill>
      <patternFill patternType="solid">
        <fgColor theme="5" tint="0.79998168889431442"/>
        <bgColor rgb="FF000000"/>
      </patternFill>
    </fill>
    <fill>
      <patternFill patternType="solid">
        <fgColor theme="9" tint="0.59999389629810485"/>
        <bgColor rgb="FF2E75B5"/>
      </patternFill>
    </fill>
    <fill>
      <patternFill patternType="solid">
        <fgColor theme="3" tint="0.59999389629810485"/>
        <bgColor indexed="64"/>
      </pattern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
      <patternFill patternType="solid">
        <fgColor rgb="FFFFFFCC"/>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CCFF"/>
        <bgColor indexed="64"/>
      </patternFill>
    </fill>
    <fill>
      <patternFill patternType="solid">
        <fgColor theme="7" tint="0.79998168889431442"/>
        <bgColor indexed="64"/>
      </patternFill>
    </fill>
    <fill>
      <patternFill patternType="solid">
        <fgColor rgb="FFD9D9D9"/>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FFFF"/>
        <bgColor rgb="FFFFFFFF"/>
      </patternFill>
    </fill>
    <fill>
      <patternFill patternType="solid">
        <fgColor rgb="FFDEEAF6"/>
        <bgColor rgb="FFDEEAF6"/>
      </patternFill>
    </fill>
    <fill>
      <patternFill patternType="solid">
        <fgColor rgb="FFECECEC"/>
        <bgColor rgb="FFECECEC"/>
      </patternFill>
    </fill>
    <fill>
      <patternFill patternType="solid">
        <fgColor rgb="FFFFFF99"/>
        <bgColor rgb="FFFFFF99"/>
      </patternFill>
    </fill>
    <fill>
      <patternFill patternType="solid">
        <fgColor rgb="FF99FFCC"/>
        <bgColor rgb="FF99FFCC"/>
      </patternFill>
    </fill>
    <fill>
      <patternFill patternType="solid">
        <fgColor indexed="9"/>
        <bgColor indexed="64"/>
      </patternFill>
    </fill>
    <fill>
      <patternFill patternType="solid">
        <fgColor indexed="22"/>
        <bgColor indexed="64"/>
      </patternFill>
    </fill>
  </fills>
  <borders count="156">
    <border>
      <left/>
      <right/>
      <top/>
      <bottom/>
      <diagonal/>
    </border>
    <border>
      <left style="medium">
        <color rgb="FF000000"/>
      </left>
      <right/>
      <top style="medium">
        <color rgb="FF000000"/>
      </top>
      <bottom/>
      <diagonal/>
    </border>
    <border>
      <left/>
      <right/>
      <top style="medium">
        <color rgb="FF000000"/>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style="medium">
        <color rgb="FF000000"/>
      </top>
      <bottom style="medium">
        <color rgb="FF000000"/>
      </bottom>
      <diagonal/>
    </border>
    <border>
      <left/>
      <right/>
      <top/>
      <bottom/>
      <diagonal/>
    </border>
    <border>
      <left style="medium">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indexed="64"/>
      </top>
      <bottom style="medium">
        <color indexed="64"/>
      </bottom>
      <diagonal/>
    </border>
    <border>
      <left style="thin">
        <color rgb="FF000000"/>
      </left>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rgb="FF000000"/>
      </left>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bottom/>
      <diagonal/>
    </border>
    <border>
      <left style="thin">
        <color rgb="FF000000"/>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right style="medium">
        <color rgb="FF000000"/>
      </right>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rgb="FF000000"/>
      </right>
      <top style="thin">
        <color rgb="FF000000"/>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s>
  <cellStyleXfs count="16">
    <xf numFmtId="0" fontId="0" fillId="0" borderId="0"/>
    <xf numFmtId="9" fontId="29" fillId="0" borderId="0" applyFont="0" applyFill="0" applyBorder="0" applyAlignment="0" applyProtection="0"/>
    <xf numFmtId="0" fontId="30" fillId="0" borderId="0" applyNumberFormat="0" applyFill="0" applyBorder="0" applyAlignment="0" applyProtection="0"/>
    <xf numFmtId="0" fontId="33" fillId="0" borderId="34"/>
    <xf numFmtId="0" fontId="46" fillId="0" borderId="34"/>
    <xf numFmtId="9" fontId="29" fillId="0" borderId="34" applyFont="0" applyFill="0" applyBorder="0" applyAlignment="0" applyProtection="0"/>
    <xf numFmtId="0" fontId="30" fillId="0" borderId="34" applyNumberFormat="0" applyFill="0" applyBorder="0" applyAlignment="0" applyProtection="0"/>
    <xf numFmtId="165" fontId="29" fillId="0" borderId="34" applyFont="0" applyFill="0" applyBorder="0" applyAlignment="0" applyProtection="0"/>
    <xf numFmtId="164" fontId="29" fillId="0" borderId="34" applyFont="0" applyFill="0" applyBorder="0" applyAlignment="0" applyProtection="0"/>
    <xf numFmtId="0" fontId="29" fillId="0" borderId="34"/>
    <xf numFmtId="0" fontId="57" fillId="0" borderId="34" applyNumberFormat="0" applyFill="0" applyBorder="0" applyAlignment="0" applyProtection="0"/>
    <xf numFmtId="0" fontId="16" fillId="0" borderId="34"/>
    <xf numFmtId="9" fontId="16" fillId="0" borderId="34" applyFont="0" applyFill="0" applyBorder="0" applyAlignment="0" applyProtection="0"/>
    <xf numFmtId="0" fontId="33" fillId="0" borderId="34" applyNumberFormat="0" applyFont="0" applyFill="0" applyBorder="0" applyAlignment="0" applyProtection="0"/>
    <xf numFmtId="0" fontId="15" fillId="0" borderId="34"/>
    <xf numFmtId="9" fontId="15" fillId="0" borderId="34" applyFont="0" applyFill="0" applyBorder="0" applyAlignment="0" applyProtection="0"/>
  </cellStyleXfs>
  <cellXfs count="1191">
    <xf numFmtId="0" fontId="0" fillId="0" borderId="0" xfId="0" applyFont="1" applyAlignment="1"/>
    <xf numFmtId="0" fontId="19" fillId="4" borderId="11"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21"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9" fillId="6" borderId="11" xfId="0" applyFont="1" applyFill="1" applyBorder="1" applyAlignment="1">
      <alignment horizontal="center" vertical="center" wrapText="1"/>
    </xf>
    <xf numFmtId="0" fontId="19" fillId="6" borderId="17"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19" fillId="7" borderId="11" xfId="0" applyFont="1" applyFill="1" applyBorder="1" applyAlignment="1">
      <alignment horizontal="center" vertical="center" wrapText="1"/>
    </xf>
    <xf numFmtId="0" fontId="19" fillId="9" borderId="11" xfId="0" applyFont="1" applyFill="1" applyBorder="1" applyAlignment="1">
      <alignment horizontal="center" vertical="center" wrapText="1"/>
    </xf>
    <xf numFmtId="0" fontId="20" fillId="10" borderId="11" xfId="0" applyFont="1" applyFill="1" applyBorder="1" applyAlignment="1">
      <alignment horizontal="center" vertical="center" wrapText="1"/>
    </xf>
    <xf numFmtId="0" fontId="21" fillId="2" borderId="23" xfId="0" applyFont="1" applyFill="1" applyBorder="1" applyAlignment="1">
      <alignment horizontal="center" vertical="center"/>
    </xf>
    <xf numFmtId="0" fontId="23" fillId="2" borderId="3" xfId="0" applyFont="1" applyFill="1" applyBorder="1"/>
    <xf numFmtId="0" fontId="23" fillId="0" borderId="6" xfId="0" applyFont="1" applyBorder="1" applyAlignment="1">
      <alignment horizontal="left" vertical="center" wrapText="1"/>
    </xf>
    <xf numFmtId="0" fontId="23" fillId="0" borderId="11" xfId="0" applyFont="1" applyBorder="1" applyAlignment="1">
      <alignment horizontal="left" vertical="center" wrapText="1"/>
    </xf>
    <xf numFmtId="0" fontId="23" fillId="0" borderId="17" xfId="0" applyFont="1" applyBorder="1" applyAlignment="1">
      <alignment horizontal="left" vertical="center" wrapText="1"/>
    </xf>
    <xf numFmtId="0" fontId="23" fillId="0" borderId="6"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1" xfId="0" applyFont="1" applyBorder="1" applyAlignment="1">
      <alignment horizontal="center" vertical="center" wrapText="1"/>
    </xf>
    <xf numFmtId="0" fontId="23" fillId="11" borderId="33" xfId="0" applyFont="1" applyFill="1" applyBorder="1"/>
    <xf numFmtId="0" fontId="23" fillId="11" borderId="30" xfId="0" applyFont="1" applyFill="1" applyBorder="1"/>
    <xf numFmtId="0" fontId="23" fillId="2" borderId="3" xfId="0" applyFont="1" applyFill="1" applyBorder="1" applyAlignment="1">
      <alignment horizontal="center" vertical="center" wrapText="1"/>
    </xf>
    <xf numFmtId="0" fontId="27" fillId="0" borderId="0" xfId="0" applyFont="1"/>
    <xf numFmtId="0" fontId="28" fillId="0" borderId="0" xfId="0" applyFont="1"/>
    <xf numFmtId="9" fontId="31" fillId="0" borderId="44" xfId="1" applyFont="1" applyFill="1" applyBorder="1" applyAlignment="1">
      <alignment horizontal="center" vertical="center"/>
    </xf>
    <xf numFmtId="9" fontId="31" fillId="0" borderId="37" xfId="1" applyFont="1" applyFill="1" applyBorder="1" applyAlignment="1">
      <alignment horizontal="center" vertical="center"/>
    </xf>
    <xf numFmtId="9" fontId="31" fillId="0" borderId="48" xfId="1" applyFont="1" applyFill="1" applyBorder="1" applyAlignment="1">
      <alignment horizontal="center" vertical="center"/>
    </xf>
    <xf numFmtId="0" fontId="31" fillId="13" borderId="34" xfId="0" applyFont="1" applyFill="1" applyBorder="1"/>
    <xf numFmtId="0" fontId="34" fillId="14" borderId="57" xfId="0" applyFont="1" applyFill="1" applyBorder="1" applyAlignment="1">
      <alignment vertical="center"/>
    </xf>
    <xf numFmtId="14" fontId="31" fillId="15" borderId="44" xfId="0" applyNumberFormat="1" applyFont="1" applyFill="1" applyBorder="1" applyAlignment="1">
      <alignment horizontal="center" vertical="center"/>
    </xf>
    <xf numFmtId="0" fontId="31" fillId="15" borderId="37" xfId="0" applyFont="1" applyFill="1" applyBorder="1" applyAlignment="1">
      <alignment horizontal="center" vertical="center" wrapText="1"/>
    </xf>
    <xf numFmtId="14" fontId="31" fillId="15" borderId="37" xfId="0" applyNumberFormat="1" applyFont="1" applyFill="1" applyBorder="1" applyAlignment="1">
      <alignment horizontal="center" vertical="center"/>
    </xf>
    <xf numFmtId="14" fontId="31" fillId="15" borderId="48" xfId="0" applyNumberFormat="1" applyFont="1" applyFill="1" applyBorder="1" applyAlignment="1">
      <alignment horizontal="center" vertical="center"/>
    </xf>
    <xf numFmtId="0" fontId="35" fillId="14" borderId="34" xfId="0" applyFont="1" applyFill="1" applyBorder="1" applyAlignment="1">
      <alignment vertical="center"/>
    </xf>
    <xf numFmtId="14" fontId="31" fillId="15" borderId="36" xfId="0" applyNumberFormat="1" applyFont="1" applyFill="1" applyBorder="1" applyAlignment="1">
      <alignment horizontal="center" vertical="center" wrapText="1"/>
    </xf>
    <xf numFmtId="9" fontId="31" fillId="0" borderId="52" xfId="1" applyFont="1" applyFill="1" applyBorder="1" applyAlignment="1">
      <alignment horizontal="center" vertical="center"/>
    </xf>
    <xf numFmtId="9" fontId="31" fillId="18" borderId="37" xfId="1" applyFont="1" applyFill="1" applyBorder="1" applyAlignment="1">
      <alignment horizontal="center" vertical="center"/>
    </xf>
    <xf numFmtId="14" fontId="31" fillId="15" borderId="48" xfId="0" applyNumberFormat="1" applyFont="1" applyFill="1" applyBorder="1" applyAlignment="1">
      <alignment horizontal="center" vertical="center" wrapText="1"/>
    </xf>
    <xf numFmtId="9" fontId="31" fillId="15" borderId="48" xfId="1" applyFont="1" applyFill="1" applyBorder="1" applyAlignment="1">
      <alignment horizontal="center" vertical="center"/>
    </xf>
    <xf numFmtId="9" fontId="31" fillId="15" borderId="37" xfId="1" applyFont="1" applyFill="1" applyBorder="1" applyAlignment="1">
      <alignment horizontal="center" vertical="center"/>
    </xf>
    <xf numFmtId="14" fontId="31" fillId="15" borderId="37" xfId="0" applyNumberFormat="1" applyFont="1" applyFill="1" applyBorder="1" applyAlignment="1">
      <alignment horizontal="center" vertical="center" wrapText="1"/>
    </xf>
    <xf numFmtId="9" fontId="31" fillId="0" borderId="37" xfId="1" applyNumberFormat="1" applyFont="1" applyFill="1" applyBorder="1" applyAlignment="1">
      <alignment horizontal="center" vertical="center"/>
    </xf>
    <xf numFmtId="0" fontId="31" fillId="14" borderId="49" xfId="0" applyFont="1" applyFill="1" applyBorder="1"/>
    <xf numFmtId="9" fontId="31" fillId="14" borderId="49" xfId="1" applyFont="1" applyFill="1" applyBorder="1" applyAlignment="1">
      <alignment horizontal="center" vertical="center"/>
    </xf>
    <xf numFmtId="166" fontId="32" fillId="14" borderId="49" xfId="1" applyNumberFormat="1" applyFont="1" applyFill="1" applyBorder="1" applyAlignment="1">
      <alignment horizontal="center" vertical="center"/>
    </xf>
    <xf numFmtId="0" fontId="31" fillId="13" borderId="34" xfId="0" applyFont="1" applyFill="1" applyBorder="1" applyAlignment="1">
      <alignment horizontal="center" vertical="center" wrapText="1"/>
    </xf>
    <xf numFmtId="0" fontId="37" fillId="0" borderId="0" xfId="0" applyFont="1"/>
    <xf numFmtId="0" fontId="0" fillId="0" borderId="0" xfId="0"/>
    <xf numFmtId="0" fontId="23" fillId="0" borderId="44" xfId="0" applyFont="1" applyBorder="1" applyAlignment="1">
      <alignment horizontal="justify" vertical="center" wrapText="1"/>
    </xf>
    <xf numFmtId="0" fontId="23" fillId="0" borderId="37" xfId="0" applyFont="1" applyBorder="1" applyAlignment="1">
      <alignment horizontal="justify" vertical="center" wrapText="1"/>
    </xf>
    <xf numFmtId="0" fontId="23" fillId="0" borderId="48" xfId="0" applyFont="1" applyBorder="1" applyAlignment="1">
      <alignment horizontal="justify" vertical="center" wrapText="1"/>
    </xf>
    <xf numFmtId="14" fontId="31" fillId="19" borderId="44" xfId="0" applyNumberFormat="1" applyFont="1" applyFill="1" applyBorder="1" applyAlignment="1">
      <alignment horizontal="center" vertical="center"/>
    </xf>
    <xf numFmtId="14" fontId="31" fillId="19" borderId="37" xfId="0" applyNumberFormat="1" applyFont="1" applyFill="1" applyBorder="1" applyAlignment="1">
      <alignment horizontal="center" vertical="center"/>
    </xf>
    <xf numFmtId="14" fontId="31" fillId="19" borderId="48" xfId="0" applyNumberFormat="1" applyFont="1" applyFill="1" applyBorder="1" applyAlignment="1">
      <alignment horizontal="center" vertical="center" wrapText="1"/>
    </xf>
    <xf numFmtId="0" fontId="23" fillId="0" borderId="14" xfId="0" applyFont="1" applyBorder="1" applyAlignment="1">
      <alignment horizontal="left" vertical="center" wrapText="1"/>
    </xf>
    <xf numFmtId="0" fontId="23" fillId="0" borderId="14" xfId="0" applyFont="1" applyBorder="1" applyAlignment="1">
      <alignment horizontal="center" vertical="center" wrapText="1"/>
    </xf>
    <xf numFmtId="14" fontId="31" fillId="15" borderId="42" xfId="0" applyNumberFormat="1" applyFont="1" applyFill="1" applyBorder="1" applyAlignment="1">
      <alignment horizontal="center" vertical="center"/>
    </xf>
    <xf numFmtId="9" fontId="31" fillId="15" borderId="52" xfId="1" applyFont="1" applyFill="1" applyBorder="1" applyAlignment="1">
      <alignment horizontal="center" vertical="center"/>
    </xf>
    <xf numFmtId="0" fontId="23" fillId="0" borderId="67" xfId="0" applyFont="1" applyBorder="1" applyAlignment="1">
      <alignment horizontal="left" vertical="center" wrapText="1"/>
    </xf>
    <xf numFmtId="0" fontId="23" fillId="0" borderId="67" xfId="0" applyFont="1" applyBorder="1" applyAlignment="1">
      <alignment horizontal="center" vertical="center" wrapText="1"/>
    </xf>
    <xf numFmtId="0" fontId="23" fillId="0" borderId="7" xfId="0" applyFont="1" applyBorder="1" applyAlignment="1">
      <alignment horizontal="center" vertical="center" wrapText="1"/>
    </xf>
    <xf numFmtId="14" fontId="31" fillId="15" borderId="52" xfId="0" applyNumberFormat="1" applyFont="1" applyFill="1" applyBorder="1" applyAlignment="1">
      <alignment horizontal="center" vertical="center"/>
    </xf>
    <xf numFmtId="0" fontId="35" fillId="14" borderId="62" xfId="0" applyFont="1" applyFill="1" applyBorder="1" applyAlignment="1">
      <alignment vertical="center"/>
    </xf>
    <xf numFmtId="0" fontId="35" fillId="14" borderId="63" xfId="0" applyFont="1" applyFill="1" applyBorder="1" applyAlignment="1">
      <alignment vertical="center"/>
    </xf>
    <xf numFmtId="0" fontId="35" fillId="14" borderId="39" xfId="0" applyFont="1" applyFill="1" applyBorder="1" applyAlignment="1">
      <alignment vertical="center"/>
    </xf>
    <xf numFmtId="0" fontId="35" fillId="14" borderId="40" xfId="0" applyFont="1" applyFill="1" applyBorder="1" applyAlignment="1">
      <alignment vertical="center"/>
    </xf>
    <xf numFmtId="0" fontId="35" fillId="14" borderId="41" xfId="0" applyFont="1" applyFill="1" applyBorder="1" applyAlignment="1">
      <alignment vertical="center"/>
    </xf>
    <xf numFmtId="9" fontId="31" fillId="0" borderId="36" xfId="1" applyFont="1" applyFill="1" applyBorder="1" applyAlignment="1">
      <alignment horizontal="center" vertical="center"/>
    </xf>
    <xf numFmtId="0" fontId="31" fillId="0" borderId="21" xfId="0" applyFont="1" applyBorder="1" applyAlignment="1">
      <alignment horizontal="left" vertical="center" wrapText="1"/>
    </xf>
    <xf numFmtId="0" fontId="31" fillId="0" borderId="21" xfId="0" applyFont="1" applyBorder="1" applyAlignment="1">
      <alignment horizontal="center" vertical="center" wrapText="1"/>
    </xf>
    <xf numFmtId="14" fontId="31" fillId="15" borderId="36" xfId="0" applyNumberFormat="1" applyFont="1" applyFill="1" applyBorder="1" applyAlignment="1">
      <alignment horizontal="center" vertical="center"/>
    </xf>
    <xf numFmtId="0" fontId="0" fillId="20" borderId="0" xfId="0" applyFont="1" applyFill="1" applyAlignment="1"/>
    <xf numFmtId="0" fontId="25"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21" xfId="0" applyFont="1" applyBorder="1" applyAlignment="1">
      <alignment horizontal="center" vertical="center" wrapText="1"/>
    </xf>
    <xf numFmtId="166" fontId="31" fillId="0" borderId="37" xfId="1" applyNumberFormat="1" applyFont="1" applyFill="1" applyBorder="1" applyAlignment="1">
      <alignment horizontal="center" vertical="center"/>
    </xf>
    <xf numFmtId="166" fontId="31" fillId="0" borderId="48" xfId="1" applyNumberFormat="1" applyFont="1" applyFill="1" applyBorder="1" applyAlignment="1">
      <alignment horizontal="center" vertical="center"/>
    </xf>
    <xf numFmtId="9" fontId="31" fillId="0" borderId="49" xfId="1" applyFont="1" applyFill="1" applyBorder="1" applyAlignment="1">
      <alignment horizontal="center" vertical="center"/>
    </xf>
    <xf numFmtId="0" fontId="0" fillId="21" borderId="0" xfId="0" applyFill="1" applyAlignment="1">
      <alignment horizontal="justify"/>
    </xf>
    <xf numFmtId="0" fontId="0" fillId="22" borderId="0" xfId="0" applyFill="1" applyAlignment="1">
      <alignment horizontal="justify"/>
    </xf>
    <xf numFmtId="14" fontId="0" fillId="21" borderId="0" xfId="0" applyNumberFormat="1" applyFill="1" applyAlignment="1">
      <alignment horizontal="justify"/>
    </xf>
    <xf numFmtId="0" fontId="38" fillId="12" borderId="21" xfId="0" applyFont="1" applyFill="1" applyBorder="1" applyAlignment="1">
      <alignment horizontal="center" vertical="center"/>
    </xf>
    <xf numFmtId="166" fontId="31" fillId="0" borderId="52" xfId="1" applyNumberFormat="1" applyFont="1" applyFill="1" applyBorder="1" applyAlignment="1">
      <alignment horizontal="center" vertical="center"/>
    </xf>
    <xf numFmtId="0" fontId="34" fillId="14" borderId="39" xfId="0" applyFont="1" applyFill="1" applyBorder="1" applyAlignment="1">
      <alignment vertical="center"/>
    </xf>
    <xf numFmtId="0" fontId="34" fillId="14" borderId="40" xfId="0" applyFont="1" applyFill="1" applyBorder="1" applyAlignment="1">
      <alignment vertical="center"/>
    </xf>
    <xf numFmtId="0" fontId="0" fillId="0" borderId="37" xfId="0" applyFont="1" applyBorder="1" applyAlignment="1"/>
    <xf numFmtId="9" fontId="31" fillId="0" borderId="51" xfId="1" applyFont="1" applyFill="1" applyBorder="1" applyAlignment="1">
      <alignment horizontal="center" vertical="center"/>
    </xf>
    <xf numFmtId="0" fontId="0" fillId="0" borderId="52" xfId="0" applyFont="1" applyBorder="1" applyAlignment="1"/>
    <xf numFmtId="0" fontId="23" fillId="0" borderId="21" xfId="0" applyFont="1" applyBorder="1" applyAlignment="1">
      <alignment horizontal="left" vertical="center" wrapText="1"/>
    </xf>
    <xf numFmtId="9" fontId="31" fillId="0" borderId="36" xfId="1" applyNumberFormat="1" applyFont="1" applyFill="1" applyBorder="1" applyAlignment="1">
      <alignment horizontal="center" vertical="center"/>
    </xf>
    <xf numFmtId="0" fontId="0" fillId="0" borderId="36" xfId="0" applyFont="1" applyBorder="1" applyAlignment="1"/>
    <xf numFmtId="0" fontId="19" fillId="7" borderId="24"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41" fillId="4" borderId="11" xfId="0" applyFont="1" applyFill="1" applyBorder="1" applyAlignment="1">
      <alignment horizontal="center" vertical="center" wrapText="1"/>
    </xf>
    <xf numFmtId="0" fontId="19" fillId="4" borderId="22" xfId="0" applyFont="1" applyFill="1" applyBorder="1" applyAlignment="1">
      <alignment horizontal="center" vertical="center" wrapText="1"/>
    </xf>
    <xf numFmtId="0" fontId="19" fillId="5" borderId="7" xfId="0" applyFont="1" applyFill="1" applyBorder="1" applyAlignment="1">
      <alignment horizontal="center" vertical="center" wrapText="1"/>
    </xf>
    <xf numFmtId="0" fontId="19" fillId="5" borderId="22" xfId="0" applyFont="1" applyFill="1" applyBorder="1" applyAlignment="1">
      <alignment horizontal="center" vertical="center" wrapText="1"/>
    </xf>
    <xf numFmtId="0" fontId="19" fillId="6" borderId="19" xfId="0" applyFont="1" applyFill="1" applyBorder="1" applyAlignment="1">
      <alignment horizontal="center" vertical="center" wrapText="1"/>
    </xf>
    <xf numFmtId="0" fontId="19" fillId="6" borderId="7"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9" fillId="7" borderId="7" xfId="0" applyFont="1" applyFill="1" applyBorder="1" applyAlignment="1">
      <alignment horizontal="center" vertical="center" wrapText="1"/>
    </xf>
    <xf numFmtId="0" fontId="19" fillId="9" borderId="14" xfId="0" applyFont="1" applyFill="1" applyBorder="1" applyAlignment="1">
      <alignment horizontal="center" vertical="center" wrapText="1"/>
    </xf>
    <xf numFmtId="0" fontId="19" fillId="9" borderId="32" xfId="0" applyFont="1" applyFill="1" applyBorder="1" applyAlignment="1">
      <alignment horizontal="center" vertical="center" wrapText="1"/>
    </xf>
    <xf numFmtId="0" fontId="19" fillId="9" borderId="7" xfId="0" applyFont="1" applyFill="1" applyBorder="1" applyAlignment="1">
      <alignment horizontal="center" vertical="center" wrapText="1"/>
    </xf>
    <xf numFmtId="0" fontId="20" fillId="10" borderId="7" xfId="0" applyFont="1" applyFill="1" applyBorder="1" applyAlignment="1">
      <alignment horizontal="center" vertical="center" wrapText="1"/>
    </xf>
    <xf numFmtId="0" fontId="30" fillId="4" borderId="7" xfId="2" applyFill="1" applyBorder="1" applyAlignment="1">
      <alignment horizontal="center" vertical="center" wrapText="1"/>
    </xf>
    <xf numFmtId="0" fontId="31" fillId="0" borderId="22" xfId="0" applyFont="1" applyBorder="1" applyAlignment="1">
      <alignment horizontal="center" vertical="center" wrapText="1"/>
    </xf>
    <xf numFmtId="0" fontId="34" fillId="31" borderId="40" xfId="0" applyFont="1" applyFill="1" applyBorder="1" applyAlignment="1">
      <alignment vertical="center"/>
    </xf>
    <xf numFmtId="0" fontId="23" fillId="0" borderId="74" xfId="0" applyFont="1" applyBorder="1" applyAlignment="1">
      <alignment horizontal="center" vertical="center" wrapText="1"/>
    </xf>
    <xf numFmtId="0" fontId="23" fillId="0" borderId="71" xfId="0" applyFont="1" applyBorder="1" applyAlignment="1">
      <alignment horizontal="center" vertical="center" wrapText="1"/>
    </xf>
    <xf numFmtId="0" fontId="18" fillId="0" borderId="32" xfId="0" applyFont="1" applyBorder="1" applyAlignment="1">
      <alignment horizontal="center" vertical="center" wrapText="1"/>
    </xf>
    <xf numFmtId="0" fontId="23" fillId="0" borderId="48" xfId="0" applyFont="1" applyFill="1" applyBorder="1" applyAlignment="1">
      <alignment horizontal="center" vertical="center" wrapText="1"/>
    </xf>
    <xf numFmtId="0" fontId="29" fillId="0" borderId="1" xfId="0" applyFont="1" applyBorder="1"/>
    <xf numFmtId="0" fontId="29" fillId="2" borderId="34" xfId="0" applyFont="1" applyFill="1" applyBorder="1"/>
    <xf numFmtId="0" fontId="19" fillId="4" borderId="14" xfId="0" applyFont="1" applyFill="1" applyBorder="1" applyAlignment="1">
      <alignment vertical="center" wrapText="1"/>
    </xf>
    <xf numFmtId="0" fontId="29" fillId="2" borderId="34" xfId="0" applyFont="1" applyFill="1" applyBorder="1" applyAlignment="1">
      <alignment horizontal="center"/>
    </xf>
    <xf numFmtId="0" fontId="29" fillId="2" borderId="34" xfId="0" applyFont="1" applyFill="1" applyBorder="1" applyAlignment="1">
      <alignment vertical="top"/>
    </xf>
    <xf numFmtId="0" fontId="29" fillId="2" borderId="34" xfId="0" applyFont="1" applyFill="1" applyBorder="1" applyAlignment="1">
      <alignment horizontal="center" wrapText="1"/>
    </xf>
    <xf numFmtId="14" fontId="31" fillId="19" borderId="36" xfId="0" applyNumberFormat="1" applyFont="1" applyFill="1" applyBorder="1" applyAlignment="1">
      <alignment horizontal="center" vertical="center" wrapText="1"/>
    </xf>
    <xf numFmtId="14" fontId="31" fillId="15" borderId="44" xfId="0" applyNumberFormat="1" applyFont="1" applyFill="1" applyBorder="1" applyAlignment="1">
      <alignment horizontal="center" vertical="center" wrapText="1"/>
    </xf>
    <xf numFmtId="14" fontId="31" fillId="15" borderId="42" xfId="0" applyNumberFormat="1" applyFont="1" applyFill="1" applyBorder="1" applyAlignment="1">
      <alignment horizontal="center" vertical="center" wrapText="1"/>
    </xf>
    <xf numFmtId="14" fontId="31" fillId="15" borderId="45" xfId="0" applyNumberFormat="1" applyFont="1" applyFill="1" applyBorder="1" applyAlignment="1">
      <alignment horizontal="center" vertical="center" wrapText="1"/>
    </xf>
    <xf numFmtId="14" fontId="31" fillId="15" borderId="45" xfId="0" applyNumberFormat="1" applyFont="1" applyFill="1" applyBorder="1" applyAlignment="1">
      <alignment horizontal="center" vertical="center"/>
    </xf>
    <xf numFmtId="0" fontId="19" fillId="4" borderId="11" xfId="0" applyFont="1" applyFill="1" applyBorder="1" applyAlignment="1">
      <alignment horizontal="left" vertical="center" wrapText="1"/>
    </xf>
    <xf numFmtId="0" fontId="41" fillId="4" borderId="80" xfId="0" applyFont="1" applyFill="1" applyBorder="1" applyAlignment="1">
      <alignment horizontal="center" vertical="center"/>
    </xf>
    <xf numFmtId="0" fontId="43" fillId="4" borderId="7" xfId="0" applyFont="1" applyFill="1" applyBorder="1" applyAlignment="1">
      <alignment horizontal="center" vertical="center" wrapText="1"/>
    </xf>
    <xf numFmtId="0" fontId="30" fillId="4" borderId="7" xfId="0" applyFont="1" applyFill="1" applyBorder="1" applyAlignment="1">
      <alignment horizontal="center" vertical="center" wrapText="1"/>
    </xf>
    <xf numFmtId="0" fontId="44" fillId="4" borderId="7" xfId="0" applyFont="1" applyFill="1" applyBorder="1" applyAlignment="1">
      <alignment horizontal="center" vertical="center" wrapText="1"/>
    </xf>
    <xf numFmtId="0" fontId="19" fillId="4" borderId="21" xfId="0" applyFont="1" applyFill="1" applyBorder="1" applyAlignment="1">
      <alignment vertical="center" wrapText="1"/>
    </xf>
    <xf numFmtId="0" fontId="41" fillId="4" borderId="80" xfId="0" applyFont="1" applyFill="1" applyBorder="1" applyAlignment="1">
      <alignment horizontal="center" vertical="center" wrapText="1"/>
    </xf>
    <xf numFmtId="0" fontId="20" fillId="4" borderId="11" xfId="0" applyFont="1" applyFill="1" applyBorder="1" applyAlignment="1">
      <alignment horizontal="left" vertical="center" wrapText="1"/>
    </xf>
    <xf numFmtId="0" fontId="20" fillId="4" borderId="17" xfId="0" applyFont="1" applyFill="1" applyBorder="1" applyAlignment="1">
      <alignment horizontal="left" vertical="center" wrapText="1"/>
    </xf>
    <xf numFmtId="0" fontId="41" fillId="4" borderId="81" xfId="0" applyFont="1" applyFill="1" applyBorder="1" applyAlignment="1">
      <alignment horizontal="center" vertical="center"/>
    </xf>
    <xf numFmtId="0" fontId="19" fillId="5" borderId="6" xfId="0" applyFont="1" applyFill="1" applyBorder="1" applyAlignment="1">
      <alignment horizontal="center" vertical="center" wrapText="1"/>
    </xf>
    <xf numFmtId="0" fontId="19" fillId="5" borderId="6" xfId="0" applyFont="1" applyFill="1" applyBorder="1" applyAlignment="1">
      <alignment horizontal="left" vertical="center" wrapText="1"/>
    </xf>
    <xf numFmtId="0" fontId="45" fillId="5" borderId="19" xfId="0" applyFont="1" applyFill="1" applyBorder="1" applyAlignment="1">
      <alignment horizontal="center" vertical="center" wrapText="1"/>
    </xf>
    <xf numFmtId="0" fontId="41" fillId="5" borderId="79" xfId="0" applyFont="1" applyFill="1" applyBorder="1" applyAlignment="1">
      <alignment horizontal="center" vertical="center" wrapText="1"/>
    </xf>
    <xf numFmtId="0" fontId="19" fillId="5" borderId="11" xfId="0" applyFont="1" applyFill="1" applyBorder="1" applyAlignment="1">
      <alignment horizontal="left" vertical="center" wrapText="1"/>
    </xf>
    <xf numFmtId="0" fontId="41" fillId="5" borderId="80" xfId="0" applyFont="1" applyFill="1" applyBorder="1" applyAlignment="1">
      <alignment horizontal="center" vertical="center"/>
    </xf>
    <xf numFmtId="0" fontId="19" fillId="5" borderId="21" xfId="0" applyFont="1" applyFill="1" applyBorder="1" applyAlignment="1">
      <alignment horizontal="left" vertical="center" wrapText="1"/>
    </xf>
    <xf numFmtId="0" fontId="41" fillId="5" borderId="82" xfId="0" applyFont="1" applyFill="1" applyBorder="1" applyAlignment="1">
      <alignment horizontal="center" vertical="center"/>
    </xf>
    <xf numFmtId="0" fontId="19" fillId="6" borderId="6" xfId="0" applyFont="1" applyFill="1" applyBorder="1" applyAlignment="1">
      <alignment horizontal="left" vertical="center" wrapText="1"/>
    </xf>
    <xf numFmtId="0" fontId="41" fillId="6" borderId="79" xfId="0" applyFont="1" applyFill="1" applyBorder="1" applyAlignment="1">
      <alignment horizontal="center" vertical="center"/>
    </xf>
    <xf numFmtId="0" fontId="19" fillId="6" borderId="11" xfId="0" applyFont="1" applyFill="1" applyBorder="1" applyAlignment="1">
      <alignment horizontal="left" vertical="center" wrapText="1"/>
    </xf>
    <xf numFmtId="0" fontId="45" fillId="6" borderId="7" xfId="0" applyFont="1" applyFill="1" applyBorder="1" applyAlignment="1">
      <alignment horizontal="center" vertical="center" wrapText="1"/>
    </xf>
    <xf numFmtId="0" fontId="41" fillId="6" borderId="80" xfId="0" applyFont="1" applyFill="1" applyBorder="1" applyAlignment="1">
      <alignment horizontal="center" vertical="center"/>
    </xf>
    <xf numFmtId="0" fontId="41" fillId="6" borderId="80" xfId="0" applyFont="1" applyFill="1" applyBorder="1" applyAlignment="1">
      <alignment horizontal="center" vertical="center" wrapText="1"/>
    </xf>
    <xf numFmtId="0" fontId="30" fillId="6" borderId="7" xfId="0" applyFont="1" applyFill="1" applyBorder="1" applyAlignment="1">
      <alignment horizontal="center" vertical="center" wrapText="1"/>
    </xf>
    <xf numFmtId="0" fontId="20" fillId="6" borderId="11" xfId="0" applyFont="1" applyFill="1" applyBorder="1" applyAlignment="1">
      <alignment horizontal="left" vertical="center" wrapText="1"/>
    </xf>
    <xf numFmtId="0" fontId="19" fillId="6" borderId="17" xfId="0" applyFont="1" applyFill="1" applyBorder="1" applyAlignment="1">
      <alignment horizontal="left" vertical="center" wrapText="1"/>
    </xf>
    <xf numFmtId="0" fontId="41" fillId="6" borderId="81" xfId="0" applyFont="1" applyFill="1" applyBorder="1" applyAlignment="1">
      <alignment horizontal="center" vertical="center"/>
    </xf>
    <xf numFmtId="0" fontId="19" fillId="7" borderId="6" xfId="0" applyFont="1" applyFill="1" applyBorder="1" applyAlignment="1">
      <alignment horizontal="left" vertical="center" wrapText="1"/>
    </xf>
    <xf numFmtId="0" fontId="43" fillId="7" borderId="7" xfId="0" applyFont="1" applyFill="1" applyBorder="1" applyAlignment="1">
      <alignment horizontal="center" vertical="center" wrapText="1"/>
    </xf>
    <xf numFmtId="0" fontId="41" fillId="7" borderId="79" xfId="0" applyFont="1" applyFill="1" applyBorder="1" applyAlignment="1">
      <alignment horizontal="center" vertical="center"/>
    </xf>
    <xf numFmtId="0" fontId="19" fillId="7" borderId="11" xfId="0" applyFont="1" applyFill="1" applyBorder="1" applyAlignment="1">
      <alignment horizontal="left" vertical="center" wrapText="1"/>
    </xf>
    <xf numFmtId="0" fontId="41" fillId="7" borderId="83" xfId="0" applyFont="1" applyFill="1" applyBorder="1" applyAlignment="1">
      <alignment horizontal="center" vertical="center"/>
    </xf>
    <xf numFmtId="0" fontId="41" fillId="7" borderId="80" xfId="0" applyFont="1" applyFill="1" applyBorder="1" applyAlignment="1">
      <alignment horizontal="center" vertical="center" wrapText="1"/>
    </xf>
    <xf numFmtId="0" fontId="19" fillId="7" borderId="24" xfId="0" applyFont="1" applyFill="1" applyBorder="1" applyAlignment="1">
      <alignment horizontal="left" vertical="center" wrapText="1"/>
    </xf>
    <xf numFmtId="0" fontId="41" fillId="7" borderId="82" xfId="0" applyFont="1" applyFill="1" applyBorder="1" applyAlignment="1">
      <alignment horizontal="center" vertical="center"/>
    </xf>
    <xf numFmtId="0" fontId="19" fillId="8" borderId="6" xfId="0" applyFont="1" applyFill="1" applyBorder="1" applyAlignment="1">
      <alignment horizontal="left" vertical="center" wrapText="1"/>
    </xf>
    <xf numFmtId="0" fontId="19" fillId="8" borderId="6" xfId="0" applyFont="1" applyFill="1" applyBorder="1" applyAlignment="1">
      <alignment horizontal="center" vertical="center" wrapText="1"/>
    </xf>
    <xf numFmtId="0" fontId="44" fillId="8" borderId="19" xfId="0" applyFont="1" applyFill="1" applyBorder="1" applyAlignment="1">
      <alignment horizontal="center" vertical="center" wrapText="1"/>
    </xf>
    <xf numFmtId="0" fontId="41" fillId="8" borderId="79" xfId="0" applyFont="1" applyFill="1" applyBorder="1" applyAlignment="1">
      <alignment horizontal="center" vertical="center" wrapText="1"/>
    </xf>
    <xf numFmtId="0" fontId="19" fillId="8" borderId="17" xfId="0" applyFont="1" applyFill="1" applyBorder="1" applyAlignment="1">
      <alignment horizontal="left" vertical="center" wrapText="1"/>
    </xf>
    <xf numFmtId="0" fontId="19" fillId="8" borderId="17" xfId="0" applyFont="1" applyFill="1" applyBorder="1" applyAlignment="1">
      <alignment horizontal="center" vertical="center" wrapText="1"/>
    </xf>
    <xf numFmtId="0" fontId="44" fillId="8" borderId="18" xfId="0" applyFont="1" applyFill="1" applyBorder="1" applyAlignment="1">
      <alignment horizontal="center" vertical="center" wrapText="1"/>
    </xf>
    <xf numFmtId="0" fontId="41" fillId="8" borderId="81" xfId="0" applyFont="1" applyFill="1" applyBorder="1" applyAlignment="1">
      <alignment horizontal="center" vertical="center" wrapText="1"/>
    </xf>
    <xf numFmtId="0" fontId="19" fillId="9" borderId="14" xfId="0" applyFont="1" applyFill="1" applyBorder="1" applyAlignment="1">
      <alignment horizontal="left" vertical="center" wrapText="1"/>
    </xf>
    <xf numFmtId="0" fontId="41" fillId="9" borderId="83" xfId="0" applyFont="1" applyFill="1" applyBorder="1" applyAlignment="1">
      <alignment horizontal="center" vertical="center"/>
    </xf>
    <xf numFmtId="0" fontId="19" fillId="9" borderId="11" xfId="0" applyFont="1" applyFill="1" applyBorder="1" applyAlignment="1">
      <alignment horizontal="left" vertical="center" wrapText="1"/>
    </xf>
    <xf numFmtId="0" fontId="41" fillId="9" borderId="80" xfId="0" applyFont="1" applyFill="1" applyBorder="1" applyAlignment="1">
      <alignment horizontal="center" vertical="center"/>
    </xf>
    <xf numFmtId="0" fontId="20" fillId="10" borderId="11" xfId="0" applyFont="1" applyFill="1" applyBorder="1" applyAlignment="1">
      <alignment horizontal="left" vertical="center" wrapText="1"/>
    </xf>
    <xf numFmtId="0" fontId="20" fillId="10" borderId="17" xfId="0" applyFont="1" applyFill="1" applyBorder="1" applyAlignment="1">
      <alignment horizontal="left" vertical="center" wrapText="1"/>
    </xf>
    <xf numFmtId="0" fontId="20" fillId="10" borderId="17" xfId="0" applyFont="1" applyFill="1" applyBorder="1" applyAlignment="1">
      <alignment horizontal="center" vertical="center" wrapText="1"/>
    </xf>
    <xf numFmtId="0" fontId="20" fillId="10" borderId="18" xfId="0" applyFont="1" applyFill="1" applyBorder="1" applyAlignment="1">
      <alignment horizontal="center" vertical="center" wrapText="1"/>
    </xf>
    <xf numFmtId="0" fontId="41" fillId="9" borderId="81" xfId="0" applyFont="1" applyFill="1" applyBorder="1" applyAlignment="1">
      <alignment horizontal="center" vertical="center"/>
    </xf>
    <xf numFmtId="167" fontId="23" fillId="32" borderId="21" xfId="0" applyNumberFormat="1" applyFont="1" applyFill="1" applyBorder="1" applyAlignment="1">
      <alignment horizontal="center" vertical="center" wrapText="1"/>
    </xf>
    <xf numFmtId="167" fontId="23" fillId="32" borderId="11" xfId="0" applyNumberFormat="1" applyFont="1" applyFill="1" applyBorder="1" applyAlignment="1">
      <alignment horizontal="center" vertical="center" wrapText="1"/>
    </xf>
    <xf numFmtId="14" fontId="31" fillId="15" borderId="48" xfId="4" applyNumberFormat="1" applyFont="1" applyFill="1" applyBorder="1" applyAlignment="1">
      <alignment horizontal="center" vertical="center" wrapText="1"/>
    </xf>
    <xf numFmtId="14" fontId="31" fillId="33" borderId="48" xfId="4" applyNumberFormat="1" applyFont="1" applyFill="1" applyBorder="1" applyAlignment="1">
      <alignment horizontal="center" vertical="center" wrapText="1"/>
    </xf>
    <xf numFmtId="0" fontId="23" fillId="0" borderId="22" xfId="0" applyFont="1" applyBorder="1" applyAlignment="1">
      <alignment horizontal="center" vertical="center" wrapText="1"/>
    </xf>
    <xf numFmtId="9" fontId="31" fillId="0" borderId="78" xfId="1" applyFont="1" applyFill="1" applyBorder="1" applyAlignment="1">
      <alignment horizontal="center" vertical="center"/>
    </xf>
    <xf numFmtId="9" fontId="31" fillId="0" borderId="55" xfId="1" applyFont="1" applyFill="1" applyBorder="1" applyAlignment="1">
      <alignment horizontal="center" vertical="center"/>
    </xf>
    <xf numFmtId="9" fontId="31" fillId="0" borderId="90" xfId="1" applyFont="1" applyFill="1" applyBorder="1" applyAlignment="1">
      <alignment horizontal="center" vertical="center"/>
    </xf>
    <xf numFmtId="9" fontId="31" fillId="0" borderId="70" xfId="1" applyFont="1" applyFill="1" applyBorder="1" applyAlignment="1">
      <alignment horizontal="center" vertical="center"/>
    </xf>
    <xf numFmtId="9" fontId="31" fillId="0" borderId="58" xfId="1" applyFont="1" applyFill="1" applyBorder="1" applyAlignment="1">
      <alignment horizontal="center" vertical="center"/>
    </xf>
    <xf numFmtId="9" fontId="31" fillId="0" borderId="90" xfId="5" applyFont="1" applyFill="1" applyBorder="1" applyAlignment="1">
      <alignment horizontal="center" vertical="center"/>
    </xf>
    <xf numFmtId="0" fontId="32" fillId="34" borderId="91" xfId="0" applyFont="1" applyFill="1" applyBorder="1" applyAlignment="1">
      <alignment horizontal="center" vertical="center"/>
    </xf>
    <xf numFmtId="0" fontId="32" fillId="34" borderId="92" xfId="0" applyFont="1" applyFill="1" applyBorder="1" applyAlignment="1">
      <alignment horizontal="center" vertical="center"/>
    </xf>
    <xf numFmtId="14" fontId="31" fillId="15" borderId="84" xfId="0" applyNumberFormat="1" applyFont="1" applyFill="1" applyBorder="1" applyAlignment="1">
      <alignment horizontal="center" vertical="center" wrapText="1"/>
    </xf>
    <xf numFmtId="167" fontId="23" fillId="32" borderId="24" xfId="0" applyNumberFormat="1" applyFont="1" applyFill="1" applyBorder="1" applyAlignment="1">
      <alignment horizontal="center" vertical="center" wrapText="1"/>
    </xf>
    <xf numFmtId="9" fontId="31" fillId="31" borderId="40" xfId="1" applyFont="1" applyFill="1" applyBorder="1" applyAlignment="1">
      <alignment horizontal="center" vertical="center"/>
    </xf>
    <xf numFmtId="167" fontId="23" fillId="32" borderId="68" xfId="0" applyNumberFormat="1" applyFont="1" applyFill="1" applyBorder="1" applyAlignment="1">
      <alignment horizontal="center" vertical="center" wrapText="1"/>
    </xf>
    <xf numFmtId="0" fontId="23" fillId="0" borderId="61" xfId="0" applyFont="1" applyBorder="1" applyAlignment="1">
      <alignment horizontal="justify" vertical="center" wrapText="1"/>
    </xf>
    <xf numFmtId="0" fontId="23" fillId="0" borderId="11" xfId="0" applyFont="1" applyBorder="1" applyAlignment="1">
      <alignment horizontal="justify" vertical="center" wrapText="1"/>
    </xf>
    <xf numFmtId="0" fontId="31" fillId="0" borderId="21" xfId="0" applyFont="1" applyBorder="1" applyAlignment="1">
      <alignment horizontal="justify" vertical="center" wrapText="1"/>
    </xf>
    <xf numFmtId="0" fontId="23" fillId="0" borderId="21" xfId="0" applyFont="1" applyBorder="1" applyAlignment="1">
      <alignment horizontal="justify" vertical="center" wrapText="1"/>
    </xf>
    <xf numFmtId="0" fontId="23" fillId="0" borderId="67" xfId="0" applyFont="1" applyBorder="1" applyAlignment="1">
      <alignment horizontal="justify" vertical="center" wrapText="1"/>
    </xf>
    <xf numFmtId="0" fontId="23" fillId="0" borderId="14" xfId="0" applyFont="1" applyBorder="1" applyAlignment="1">
      <alignment horizontal="justify" vertical="center" wrapText="1"/>
    </xf>
    <xf numFmtId="0" fontId="23" fillId="0" borderId="68" xfId="0" applyFont="1" applyBorder="1" applyAlignment="1">
      <alignment horizontal="justify" vertical="center" wrapText="1"/>
    </xf>
    <xf numFmtId="0" fontId="23" fillId="0" borderId="11" xfId="0" applyFont="1" applyFill="1" applyBorder="1" applyAlignment="1">
      <alignment horizontal="justify" vertical="center" wrapText="1"/>
    </xf>
    <xf numFmtId="0" fontId="23" fillId="0" borderId="44"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22" xfId="0" applyFont="1" applyBorder="1" applyAlignment="1">
      <alignment horizontal="center" vertical="center" wrapText="1"/>
    </xf>
    <xf numFmtId="9" fontId="31" fillId="0" borderId="53" xfId="1" applyFont="1" applyFill="1" applyBorder="1" applyAlignment="1">
      <alignment horizontal="center" vertical="center"/>
    </xf>
    <xf numFmtId="166" fontId="23" fillId="0" borderId="37" xfId="0" applyNumberFormat="1" applyFont="1" applyBorder="1" applyAlignment="1">
      <alignment horizontal="center" vertical="center"/>
    </xf>
    <xf numFmtId="0" fontId="23" fillId="0" borderId="36" xfId="0" applyFont="1" applyBorder="1" applyAlignment="1">
      <alignment horizontal="justify" vertical="center" wrapText="1"/>
    </xf>
    <xf numFmtId="166" fontId="23" fillId="0" borderId="36" xfId="0" applyNumberFormat="1" applyFont="1" applyBorder="1" applyAlignment="1">
      <alignment horizontal="center" vertical="center"/>
    </xf>
    <xf numFmtId="0" fontId="23" fillId="0" borderId="32" xfId="0" applyFont="1" applyBorder="1" applyAlignment="1">
      <alignment horizontal="center" vertical="center" wrapText="1"/>
    </xf>
    <xf numFmtId="166" fontId="23" fillId="0" borderId="52" xfId="0" applyNumberFormat="1" applyFont="1" applyBorder="1" applyAlignment="1">
      <alignment horizontal="center" vertical="center"/>
    </xf>
    <xf numFmtId="166" fontId="23" fillId="0" borderId="44" xfId="0" applyNumberFormat="1" applyFont="1" applyBorder="1" applyAlignment="1">
      <alignment horizontal="center" vertical="center"/>
    </xf>
    <xf numFmtId="166" fontId="23" fillId="0" borderId="48" xfId="0" applyNumberFormat="1" applyFont="1" applyBorder="1" applyAlignment="1">
      <alignment horizontal="center" vertical="center"/>
    </xf>
    <xf numFmtId="0" fontId="23" fillId="0" borderId="52" xfId="0" applyFont="1" applyBorder="1" applyAlignment="1">
      <alignment horizontal="justify" vertical="center" wrapText="1"/>
    </xf>
    <xf numFmtId="14" fontId="31" fillId="19" borderId="52" xfId="0" applyNumberFormat="1" applyFont="1" applyFill="1" applyBorder="1" applyAlignment="1">
      <alignment horizontal="center" vertical="center"/>
    </xf>
    <xf numFmtId="0" fontId="23" fillId="0" borderId="77" xfId="0" applyFont="1" applyBorder="1" applyAlignment="1">
      <alignment horizontal="justify" vertical="center" wrapText="1"/>
    </xf>
    <xf numFmtId="0" fontId="23" fillId="0" borderId="36" xfId="0" applyFont="1" applyFill="1" applyBorder="1" applyAlignment="1">
      <alignment horizontal="center" vertical="center" wrapText="1"/>
    </xf>
    <xf numFmtId="0" fontId="29" fillId="20" borderId="37" xfId="0" applyFont="1" applyFill="1" applyBorder="1" applyAlignment="1">
      <alignment vertical="center" wrapText="1"/>
    </xf>
    <xf numFmtId="0" fontId="30" fillId="20" borderId="47" xfId="6" applyFill="1" applyBorder="1" applyAlignment="1">
      <alignment horizontal="center" vertical="center" wrapText="1"/>
    </xf>
    <xf numFmtId="0" fontId="29" fillId="20" borderId="47" xfId="0" applyFont="1" applyFill="1" applyBorder="1" applyAlignment="1">
      <alignment horizontal="center" vertical="center" wrapText="1"/>
    </xf>
    <xf numFmtId="0" fontId="29" fillId="20" borderId="37" xfId="0" applyFont="1" applyFill="1" applyBorder="1" applyAlignment="1">
      <alignment horizontal="left" vertical="center" wrapText="1"/>
    </xf>
    <xf numFmtId="0" fontId="30" fillId="20" borderId="76" xfId="6" applyFill="1" applyBorder="1" applyAlignment="1">
      <alignment horizontal="center" vertical="center" wrapText="1"/>
    </xf>
    <xf numFmtId="0" fontId="0" fillId="20" borderId="37" xfId="0" applyFont="1" applyFill="1" applyBorder="1" applyAlignment="1">
      <alignment vertical="center"/>
    </xf>
    <xf numFmtId="0" fontId="29" fillId="20" borderId="47" xfId="0" applyFont="1" applyFill="1" applyBorder="1" applyAlignment="1">
      <alignment horizontal="center" vertical="center"/>
    </xf>
    <xf numFmtId="0" fontId="23" fillId="20" borderId="37" xfId="0" applyFont="1" applyFill="1" applyBorder="1" applyAlignment="1">
      <alignment vertical="center" wrapText="1"/>
    </xf>
    <xf numFmtId="0" fontId="0" fillId="20" borderId="48" xfId="0" applyFont="1" applyFill="1" applyBorder="1" applyAlignment="1">
      <alignment horizontal="justify" vertical="center"/>
    </xf>
    <xf numFmtId="0" fontId="29" fillId="20" borderId="37" xfId="0" applyFont="1" applyFill="1" applyBorder="1" applyAlignment="1">
      <alignment horizontal="justify" vertical="center" wrapText="1"/>
    </xf>
    <xf numFmtId="0" fontId="29" fillId="20" borderId="36" xfId="0" applyFont="1" applyFill="1" applyBorder="1" applyAlignment="1">
      <alignment vertical="center"/>
    </xf>
    <xf numFmtId="0" fontId="29" fillId="20" borderId="44" xfId="0" applyFont="1" applyFill="1" applyBorder="1" applyAlignment="1">
      <alignment horizontal="justify" vertical="center" wrapText="1"/>
    </xf>
    <xf numFmtId="0" fontId="29" fillId="20" borderId="46" xfId="0" applyFont="1" applyFill="1" applyBorder="1" applyAlignment="1">
      <alignment horizontal="center" vertical="center"/>
    </xf>
    <xf numFmtId="9" fontId="32" fillId="31" borderId="95" xfId="1" applyFont="1" applyFill="1" applyBorder="1" applyAlignment="1">
      <alignment horizontal="center" vertical="center"/>
    </xf>
    <xf numFmtId="0" fontId="23" fillId="0" borderId="37"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99" xfId="0" applyFont="1" applyBorder="1" applyAlignment="1">
      <alignment horizontal="center" vertical="center" wrapText="1"/>
    </xf>
    <xf numFmtId="0" fontId="23" fillId="0" borderId="66" xfId="0" applyFont="1" applyBorder="1" applyAlignment="1">
      <alignment horizontal="justify" vertical="center" wrapText="1"/>
    </xf>
    <xf numFmtId="0" fontId="23" fillId="0" borderId="102" xfId="0" applyFont="1" applyBorder="1" applyAlignment="1">
      <alignment horizontal="center" vertical="center" wrapText="1"/>
    </xf>
    <xf numFmtId="167" fontId="23" fillId="32" borderId="66" xfId="0" applyNumberFormat="1" applyFont="1" applyFill="1" applyBorder="1" applyAlignment="1">
      <alignment horizontal="center" vertical="center" wrapText="1"/>
    </xf>
    <xf numFmtId="0" fontId="47" fillId="0" borderId="0" xfId="0" applyFont="1" applyAlignment="1">
      <alignment vertical="center" wrapText="1"/>
    </xf>
    <xf numFmtId="0" fontId="0" fillId="20" borderId="48" xfId="0" applyFont="1" applyFill="1" applyBorder="1" applyAlignment="1">
      <alignment vertical="center"/>
    </xf>
    <xf numFmtId="0" fontId="29" fillId="20" borderId="76" xfId="0" applyFont="1" applyFill="1" applyBorder="1" applyAlignment="1">
      <alignment horizontal="center" vertical="center" wrapText="1"/>
    </xf>
    <xf numFmtId="0" fontId="29" fillId="20" borderId="38" xfId="0" applyFont="1" applyFill="1" applyBorder="1" applyAlignment="1">
      <alignment horizontal="center" vertical="center"/>
    </xf>
    <xf numFmtId="0" fontId="30" fillId="20" borderId="46" xfId="6" applyFill="1" applyBorder="1" applyAlignment="1">
      <alignment horizontal="center" vertical="center" wrapText="1"/>
    </xf>
    <xf numFmtId="0" fontId="29" fillId="20" borderId="37" xfId="0" applyFont="1" applyFill="1" applyBorder="1" applyAlignment="1">
      <alignment horizontal="center" vertical="center" wrapText="1"/>
    </xf>
    <xf numFmtId="49" fontId="49" fillId="0" borderId="11" xfId="0" applyNumberFormat="1" applyFont="1" applyBorder="1" applyAlignment="1">
      <alignment horizontal="left" vertical="center" wrapText="1"/>
    </xf>
    <xf numFmtId="9" fontId="50" fillId="2" borderId="11" xfId="0" applyNumberFormat="1" applyFont="1" applyFill="1" applyBorder="1" applyAlignment="1">
      <alignment horizontal="center" vertical="center"/>
    </xf>
    <xf numFmtId="166" fontId="50" fillId="2" borderId="11" xfId="0" applyNumberFormat="1" applyFont="1" applyFill="1" applyBorder="1" applyAlignment="1">
      <alignment horizontal="center" vertical="center"/>
    </xf>
    <xf numFmtId="10" fontId="48" fillId="2" borderId="11" xfId="0" applyNumberFormat="1" applyFont="1" applyFill="1" applyBorder="1" applyAlignment="1">
      <alignment horizontal="center" vertical="center"/>
    </xf>
    <xf numFmtId="0" fontId="29" fillId="20" borderId="76" xfId="0" applyFont="1" applyFill="1" applyBorder="1" applyAlignment="1">
      <alignment horizontal="center" vertical="center"/>
    </xf>
    <xf numFmtId="0" fontId="29" fillId="20" borderId="50" xfId="0" applyFont="1" applyFill="1" applyBorder="1" applyAlignment="1">
      <alignment horizontal="center" vertical="center" wrapText="1"/>
    </xf>
    <xf numFmtId="0" fontId="30" fillId="20" borderId="37" xfId="6" applyFill="1" applyBorder="1" applyAlignment="1">
      <alignment horizontal="center" vertical="center" wrapText="1"/>
    </xf>
    <xf numFmtId="0" fontId="29" fillId="20" borderId="52" xfId="0" applyFont="1" applyFill="1" applyBorder="1" applyAlignment="1">
      <alignment horizontal="justify" vertical="center" wrapText="1"/>
    </xf>
    <xf numFmtId="0" fontId="29" fillId="20" borderId="36" xfId="0" applyFont="1" applyFill="1" applyBorder="1" applyAlignment="1">
      <alignment vertical="center" wrapText="1"/>
    </xf>
    <xf numFmtId="0" fontId="29" fillId="20" borderId="44" xfId="0" applyFont="1" applyFill="1" applyBorder="1" applyAlignment="1">
      <alignment horizontal="left" vertical="center" wrapText="1"/>
    </xf>
    <xf numFmtId="0" fontId="29" fillId="20" borderId="52" xfId="0" applyFont="1" applyFill="1" applyBorder="1" applyAlignment="1">
      <alignment vertical="center" wrapText="1"/>
    </xf>
    <xf numFmtId="0" fontId="29" fillId="20" borderId="48" xfId="0" applyFont="1" applyFill="1" applyBorder="1" applyAlignment="1">
      <alignment vertical="center" wrapText="1"/>
    </xf>
    <xf numFmtId="0" fontId="29" fillId="20" borderId="37" xfId="0" applyFont="1" applyFill="1" applyBorder="1" applyAlignment="1">
      <alignment wrapText="1"/>
    </xf>
    <xf numFmtId="0" fontId="29" fillId="0" borderId="47" xfId="0" applyFont="1" applyFill="1" applyBorder="1" applyAlignment="1">
      <alignment horizontal="center" vertical="center" wrapText="1"/>
    </xf>
    <xf numFmtId="0" fontId="30" fillId="20" borderId="47" xfId="2" applyFill="1" applyBorder="1" applyAlignment="1">
      <alignment horizontal="center" vertical="center"/>
    </xf>
    <xf numFmtId="0" fontId="30" fillId="20" borderId="47" xfId="2" applyFill="1" applyBorder="1" applyAlignment="1">
      <alignment horizontal="center" vertical="center" wrapText="1"/>
    </xf>
    <xf numFmtId="0" fontId="29" fillId="20" borderId="47" xfId="0" applyFont="1" applyFill="1" applyBorder="1" applyAlignment="1">
      <alignment horizontal="left" vertical="center" wrapText="1"/>
    </xf>
    <xf numFmtId="0" fontId="29" fillId="20" borderId="37" xfId="9" applyFont="1" applyFill="1" applyBorder="1" applyAlignment="1">
      <alignment vertical="center" wrapText="1"/>
    </xf>
    <xf numFmtId="166" fontId="23" fillId="0" borderId="37" xfId="0" applyNumberFormat="1" applyFont="1" applyFill="1" applyBorder="1" applyAlignment="1">
      <alignment horizontal="center" vertical="center"/>
    </xf>
    <xf numFmtId="0" fontId="29" fillId="0" borderId="37" xfId="0" applyFont="1" applyFill="1" applyBorder="1" applyAlignment="1">
      <alignment horizontal="center" vertical="center" wrapText="1"/>
    </xf>
    <xf numFmtId="0" fontId="55" fillId="0" borderId="37" xfId="0" applyFont="1" applyBorder="1" applyAlignment="1">
      <alignment horizontal="center" vertical="center" wrapText="1"/>
    </xf>
    <xf numFmtId="0" fontId="29" fillId="20" borderId="46" xfId="0" applyFont="1" applyFill="1" applyBorder="1" applyAlignment="1">
      <alignment horizontal="center" vertical="center" wrapText="1"/>
    </xf>
    <xf numFmtId="9" fontId="31" fillId="0" borderId="78" xfId="5" applyFont="1" applyFill="1" applyBorder="1" applyAlignment="1">
      <alignment horizontal="center" vertical="center"/>
    </xf>
    <xf numFmtId="9" fontId="31" fillId="0" borderId="55" xfId="5" applyFont="1" applyFill="1" applyBorder="1" applyAlignment="1">
      <alignment horizontal="center" vertical="center"/>
    </xf>
    <xf numFmtId="0" fontId="29" fillId="20" borderId="52" xfId="0" applyFont="1" applyFill="1" applyBorder="1" applyAlignment="1">
      <alignment horizontal="center" vertical="center" wrapText="1"/>
    </xf>
    <xf numFmtId="0" fontId="53" fillId="20" borderId="52" xfId="0" applyFont="1" applyFill="1" applyBorder="1" applyAlignment="1">
      <alignment horizontal="center" vertical="center" wrapText="1"/>
    </xf>
    <xf numFmtId="0" fontId="16" fillId="20" borderId="34" xfId="11" applyFill="1"/>
    <xf numFmtId="0" fontId="16" fillId="0" borderId="34" xfId="11"/>
    <xf numFmtId="0" fontId="16" fillId="20" borderId="34" xfId="11" applyFill="1" applyAlignment="1">
      <alignment vertical="center"/>
    </xf>
    <xf numFmtId="14" fontId="61" fillId="20" borderId="34" xfId="10" applyNumberFormat="1" applyFont="1" applyFill="1" applyBorder="1" applyAlignment="1" applyProtection="1">
      <alignment horizontal="left" vertical="center" wrapText="1"/>
      <protection locked="0"/>
    </xf>
    <xf numFmtId="14" fontId="61" fillId="20" borderId="34" xfId="10" applyNumberFormat="1" applyFont="1" applyFill="1" applyBorder="1" applyAlignment="1" applyProtection="1">
      <alignment horizontal="center" vertical="center" wrapText="1"/>
      <protection locked="0"/>
    </xf>
    <xf numFmtId="14" fontId="65" fillId="20" borderId="34" xfId="10" applyNumberFormat="1" applyFont="1" applyFill="1" applyBorder="1" applyAlignment="1" applyProtection="1">
      <alignment vertical="center" wrapText="1"/>
      <protection locked="0"/>
    </xf>
    <xf numFmtId="14" fontId="58" fillId="20" borderId="34" xfId="10" applyNumberFormat="1" applyFont="1" applyFill="1" applyBorder="1" applyAlignment="1" applyProtection="1">
      <alignment horizontal="center" vertical="top" wrapText="1"/>
      <protection locked="0"/>
    </xf>
    <xf numFmtId="14" fontId="61" fillId="40" borderId="46" xfId="10" applyNumberFormat="1" applyFont="1" applyFill="1" applyBorder="1" applyAlignment="1" applyProtection="1">
      <alignment horizontal="center" vertical="center" wrapText="1"/>
      <protection locked="0"/>
    </xf>
    <xf numFmtId="14" fontId="61" fillId="41" borderId="47" xfId="10" applyNumberFormat="1" applyFont="1" applyFill="1" applyBorder="1" applyAlignment="1" applyProtection="1">
      <alignment horizontal="center" vertical="center" wrapText="1"/>
      <protection locked="0"/>
    </xf>
    <xf numFmtId="14" fontId="61" fillId="42" borderId="47" xfId="10" applyNumberFormat="1" applyFont="1" applyFill="1" applyBorder="1" applyAlignment="1" applyProtection="1">
      <alignment horizontal="center" vertical="center" wrapText="1"/>
      <protection locked="0"/>
    </xf>
    <xf numFmtId="14" fontId="61" fillId="29" borderId="47" xfId="10" applyNumberFormat="1" applyFont="1" applyFill="1" applyBorder="1" applyAlignment="1" applyProtection="1">
      <alignment horizontal="center" vertical="center" wrapText="1"/>
      <protection locked="0"/>
    </xf>
    <xf numFmtId="14" fontId="61" fillId="43" borderId="50" xfId="10" applyNumberFormat="1" applyFont="1" applyFill="1" applyBorder="1" applyAlignment="1" applyProtection="1">
      <alignment horizontal="center" vertical="center" wrapText="1"/>
      <protection locked="0"/>
    </xf>
    <xf numFmtId="14" fontId="31" fillId="15" borderId="37" xfId="13" applyNumberFormat="1" applyFont="1" applyFill="1" applyBorder="1" applyAlignment="1">
      <alignment horizontal="center" vertical="center" wrapText="1"/>
    </xf>
    <xf numFmtId="14" fontId="31" fillId="33" borderId="37" xfId="13" applyNumberFormat="1" applyFont="1" applyFill="1" applyBorder="1" applyAlignment="1">
      <alignment horizontal="center" vertical="center" wrapText="1"/>
    </xf>
    <xf numFmtId="0" fontId="16" fillId="0" borderId="101" xfId="11" applyBorder="1"/>
    <xf numFmtId="0" fontId="16" fillId="0" borderId="34" xfId="11" applyBorder="1"/>
    <xf numFmtId="0" fontId="16" fillId="0" borderId="103" xfId="11" applyBorder="1"/>
    <xf numFmtId="0" fontId="80" fillId="0" borderId="34" xfId="11" applyFont="1" applyBorder="1"/>
    <xf numFmtId="0" fontId="80" fillId="20" borderId="34" xfId="11" applyFont="1" applyFill="1"/>
    <xf numFmtId="9" fontId="16" fillId="0" borderId="39" xfId="11" applyNumberFormat="1" applyBorder="1" applyAlignment="1">
      <alignment horizontal="center"/>
    </xf>
    <xf numFmtId="9" fontId="16" fillId="20" borderId="34" xfId="11" applyNumberFormat="1" applyFill="1"/>
    <xf numFmtId="0" fontId="16" fillId="20" borderId="34" xfId="11" applyNumberFormat="1" applyFill="1"/>
    <xf numFmtId="0" fontId="73" fillId="20" borderId="34" xfId="11" applyFont="1" applyFill="1"/>
    <xf numFmtId="10" fontId="0" fillId="20" borderId="34" xfId="12" applyNumberFormat="1" applyFont="1" applyFill="1"/>
    <xf numFmtId="0" fontId="76" fillId="0" borderId="123" xfId="11" applyFont="1" applyBorder="1" applyAlignment="1" applyProtection="1">
      <alignment horizontal="center" vertical="center" wrapText="1"/>
    </xf>
    <xf numFmtId="0" fontId="77" fillId="0" borderId="47" xfId="11" applyFont="1" applyBorder="1" applyAlignment="1" applyProtection="1">
      <alignment horizontal="center" vertical="center"/>
    </xf>
    <xf numFmtId="0" fontId="77" fillId="0" borderId="50" xfId="11" applyFont="1" applyBorder="1" applyAlignment="1" applyProtection="1">
      <alignment horizontal="center" vertical="center"/>
    </xf>
    <xf numFmtId="0" fontId="16" fillId="20" borderId="34" xfId="11" applyFill="1" applyBorder="1"/>
    <xf numFmtId="0" fontId="80" fillId="0" borderId="34" xfId="11" applyFont="1" applyBorder="1" applyAlignment="1">
      <alignment horizontal="center"/>
    </xf>
    <xf numFmtId="0" fontId="80" fillId="0" borderId="34" xfId="11" applyFont="1" applyBorder="1" applyAlignment="1">
      <alignment horizontal="center" wrapText="1"/>
    </xf>
    <xf numFmtId="0" fontId="16" fillId="20" borderId="103" xfId="11" applyFill="1" applyBorder="1"/>
    <xf numFmtId="0" fontId="80" fillId="0" borderId="37" xfId="11" applyFont="1" applyBorder="1" applyAlignment="1" applyProtection="1">
      <alignment vertical="center" wrapText="1"/>
    </xf>
    <xf numFmtId="10" fontId="80" fillId="20" borderId="37" xfId="12" applyNumberFormat="1" applyFont="1" applyFill="1" applyBorder="1" applyAlignment="1" applyProtection="1">
      <alignment horizontal="center" vertical="center"/>
    </xf>
    <xf numFmtId="0" fontId="59" fillId="0" borderId="34" xfId="11" applyFont="1" applyBorder="1" applyAlignment="1" applyProtection="1">
      <alignment vertical="center" wrapText="1"/>
    </xf>
    <xf numFmtId="0" fontId="59" fillId="0" borderId="103" xfId="11" applyFont="1" applyBorder="1" applyAlignment="1" applyProtection="1">
      <alignment vertical="center" wrapText="1"/>
    </xf>
    <xf numFmtId="0" fontId="59" fillId="0" borderId="101" xfId="11" applyFont="1" applyBorder="1" applyAlignment="1" applyProtection="1">
      <alignment horizontal="center" vertical="center" wrapText="1"/>
    </xf>
    <xf numFmtId="0" fontId="59" fillId="0" borderId="34" xfId="11" applyFont="1" applyBorder="1" applyAlignment="1" applyProtection="1">
      <alignment horizontal="center" vertical="center" wrapText="1"/>
    </xf>
    <xf numFmtId="0" fontId="59" fillId="0" borderId="103" xfId="11" applyFont="1" applyBorder="1" applyAlignment="1" applyProtection="1">
      <alignment horizontal="center" vertical="center" wrapText="1"/>
    </xf>
    <xf numFmtId="0" fontId="59" fillId="0" borderId="87" xfId="11" applyFont="1" applyBorder="1" applyAlignment="1" applyProtection="1">
      <alignment vertical="center" wrapText="1"/>
    </xf>
    <xf numFmtId="0" fontId="59" fillId="0" borderId="88" xfId="11" applyFont="1" applyBorder="1" applyAlignment="1" applyProtection="1">
      <alignment vertical="center" wrapText="1"/>
    </xf>
    <xf numFmtId="0" fontId="59" fillId="0" borderId="89" xfId="11" applyFont="1" applyBorder="1" applyAlignment="1" applyProtection="1">
      <alignment vertical="center" wrapText="1"/>
    </xf>
    <xf numFmtId="0" fontId="73" fillId="20" borderId="101" xfId="11" applyFont="1" applyFill="1" applyBorder="1" applyAlignment="1">
      <alignment horizontal="center"/>
    </xf>
    <xf numFmtId="0" fontId="73" fillId="20" borderId="34" xfId="11" applyFont="1" applyFill="1" applyBorder="1" applyAlignment="1">
      <alignment horizontal="center"/>
    </xf>
    <xf numFmtId="0" fontId="80" fillId="0" borderId="34" xfId="11" applyFont="1" applyBorder="1" applyAlignment="1">
      <alignment horizontal="center" vertical="center"/>
    </xf>
    <xf numFmtId="0" fontId="16" fillId="20" borderId="101" xfId="11" applyFill="1" applyBorder="1"/>
    <xf numFmtId="0" fontId="80" fillId="0" borderId="37" xfId="11" applyFont="1" applyBorder="1" applyAlignment="1" applyProtection="1">
      <alignment vertical="center"/>
    </xf>
    <xf numFmtId="0" fontId="83" fillId="0" borderId="34" xfId="11" applyFont="1" applyAlignment="1">
      <alignment horizontal="justify" vertical="center" readingOrder="1"/>
    </xf>
    <xf numFmtId="0" fontId="15" fillId="0" borderId="34" xfId="14" applyProtection="1"/>
    <xf numFmtId="0" fontId="29" fillId="0" borderId="34" xfId="14" applyFont="1" applyProtection="1"/>
    <xf numFmtId="14" fontId="29" fillId="0" borderId="34" xfId="14" applyNumberFormat="1" applyFont="1" applyFill="1" applyBorder="1" applyAlignment="1" applyProtection="1">
      <alignment vertical="top" wrapText="1"/>
    </xf>
    <xf numFmtId="0" fontId="29" fillId="20" borderId="34" xfId="14" applyFont="1" applyFill="1" applyProtection="1"/>
    <xf numFmtId="14" fontId="18" fillId="0" borderId="62" xfId="14" applyNumberFormat="1" applyFont="1" applyFill="1" applyBorder="1" applyAlignment="1" applyProtection="1">
      <alignment horizontal="center" vertical="center" wrapText="1"/>
    </xf>
    <xf numFmtId="0" fontId="29" fillId="0" borderId="34" xfId="14" applyFont="1" applyAlignment="1" applyProtection="1">
      <alignment vertical="center"/>
    </xf>
    <xf numFmtId="0" fontId="23" fillId="0" borderId="37" xfId="14" applyFont="1" applyBorder="1" applyAlignment="1">
      <alignment horizontal="justify" vertical="center" wrapText="1"/>
    </xf>
    <xf numFmtId="14" fontId="31" fillId="19" borderId="37" xfId="14" applyNumberFormat="1" applyFont="1" applyFill="1" applyBorder="1" applyAlignment="1">
      <alignment horizontal="center" vertical="center"/>
    </xf>
    <xf numFmtId="0" fontId="29" fillId="20" borderId="37" xfId="14" applyFont="1" applyFill="1" applyBorder="1" applyAlignment="1">
      <alignment horizontal="center" vertical="center" wrapText="1"/>
    </xf>
    <xf numFmtId="0" fontId="29" fillId="0" borderId="37" xfId="14" applyFont="1" applyFill="1" applyBorder="1" applyAlignment="1">
      <alignment horizontal="center" vertical="center" wrapText="1"/>
    </xf>
    <xf numFmtId="14" fontId="31" fillId="19" borderId="37" xfId="14" applyNumberFormat="1" applyFont="1" applyFill="1" applyBorder="1" applyAlignment="1">
      <alignment horizontal="center" vertical="center" wrapText="1"/>
    </xf>
    <xf numFmtId="14" fontId="31" fillId="15" borderId="37" xfId="14" applyNumberFormat="1" applyFont="1" applyFill="1" applyBorder="1" applyAlignment="1">
      <alignment horizontal="center" vertical="center" wrapText="1"/>
    </xf>
    <xf numFmtId="14" fontId="31" fillId="15" borderId="37" xfId="14" applyNumberFormat="1" applyFont="1" applyFill="1" applyBorder="1" applyAlignment="1">
      <alignment horizontal="center" vertical="center"/>
    </xf>
    <xf numFmtId="0" fontId="31" fillId="0" borderId="37" xfId="14" applyFont="1" applyBorder="1" applyAlignment="1">
      <alignment horizontal="justify" vertical="center" wrapText="1"/>
    </xf>
    <xf numFmtId="0" fontId="31" fillId="0" borderId="37" xfId="14" applyFont="1" applyBorder="1" applyAlignment="1">
      <alignment horizontal="center" vertical="center" wrapText="1"/>
    </xf>
    <xf numFmtId="0" fontId="29" fillId="20" borderId="37" xfId="14" applyFont="1" applyFill="1" applyBorder="1" applyAlignment="1">
      <alignment horizontal="left" vertical="center" wrapText="1"/>
    </xf>
    <xf numFmtId="0" fontId="55" fillId="0" borderId="37" xfId="14" applyFont="1" applyBorder="1" applyAlignment="1">
      <alignment horizontal="center" vertical="center" wrapText="1"/>
    </xf>
    <xf numFmtId="167" fontId="23" fillId="32" borderId="37" xfId="14" applyNumberFormat="1" applyFont="1" applyFill="1" applyBorder="1" applyAlignment="1">
      <alignment horizontal="center" vertical="center" wrapText="1"/>
    </xf>
    <xf numFmtId="0" fontId="23" fillId="0" borderId="37" xfId="14" applyFont="1" applyFill="1" applyBorder="1" applyAlignment="1">
      <alignment horizontal="justify" vertical="center" wrapText="1"/>
    </xf>
    <xf numFmtId="0" fontId="18" fillId="0" borderId="37" xfId="14" applyFont="1" applyBorder="1" applyAlignment="1">
      <alignment horizontal="center" vertical="center" wrapText="1"/>
    </xf>
    <xf numFmtId="0" fontId="23" fillId="0" borderId="48" xfId="14" applyFont="1" applyBorder="1" applyAlignment="1">
      <alignment horizontal="justify" vertical="center" wrapText="1"/>
    </xf>
    <xf numFmtId="167" fontId="23" fillId="32" borderId="48" xfId="14" applyNumberFormat="1" applyFont="1" applyFill="1" applyBorder="1" applyAlignment="1">
      <alignment horizontal="center" vertical="center" wrapText="1"/>
    </xf>
    <xf numFmtId="0" fontId="29" fillId="0" borderId="34" xfId="14" applyFont="1" applyAlignment="1" applyProtection="1">
      <alignment horizontal="center"/>
    </xf>
    <xf numFmtId="14" fontId="74" fillId="51" borderId="117" xfId="14" applyNumberFormat="1" applyFont="1" applyFill="1" applyBorder="1" applyAlignment="1" applyProtection="1">
      <alignment horizontal="center" vertical="center" wrapText="1"/>
    </xf>
    <xf numFmtId="14" fontId="74" fillId="51" borderId="46" xfId="14" applyNumberFormat="1" applyFont="1" applyFill="1" applyBorder="1" applyAlignment="1" applyProtection="1">
      <alignment horizontal="center" vertical="center" wrapText="1"/>
    </xf>
    <xf numFmtId="0" fontId="66" fillId="36" borderId="72" xfId="14" applyFont="1" applyFill="1" applyBorder="1" applyAlignment="1" applyProtection="1">
      <alignment horizontal="center" vertical="center" wrapText="1"/>
    </xf>
    <xf numFmtId="0" fontId="75" fillId="0" borderId="44" xfId="14" applyFont="1" applyBorder="1" applyAlignment="1" applyProtection="1">
      <alignment horizontal="center" vertical="center" wrapText="1" readingOrder="1"/>
    </xf>
    <xf numFmtId="166" fontId="76" fillId="20" borderId="46" xfId="15" applyNumberFormat="1" applyFont="1" applyFill="1" applyBorder="1" applyAlignment="1" applyProtection="1">
      <alignment horizontal="center" vertical="center"/>
    </xf>
    <xf numFmtId="0" fontId="66" fillId="36" borderId="110" xfId="14" applyFont="1" applyFill="1" applyBorder="1" applyAlignment="1" applyProtection="1">
      <alignment horizontal="center" vertical="center" wrapText="1"/>
    </xf>
    <xf numFmtId="0" fontId="77" fillId="0" borderId="118" xfId="14" applyFont="1" applyBorder="1" applyAlignment="1" applyProtection="1">
      <alignment horizontal="center" vertical="center" wrapText="1"/>
    </xf>
    <xf numFmtId="9" fontId="77" fillId="20" borderId="112" xfId="15" applyNumberFormat="1" applyFont="1" applyFill="1" applyBorder="1" applyAlignment="1" applyProtection="1">
      <alignment horizontal="center" vertical="center" wrapText="1"/>
    </xf>
    <xf numFmtId="0" fontId="66" fillId="37" borderId="97" xfId="14" applyFont="1" applyFill="1" applyBorder="1" applyAlignment="1" applyProtection="1">
      <alignment horizontal="center" vertical="center" wrapText="1"/>
    </xf>
    <xf numFmtId="0" fontId="75" fillId="0" borderId="37" xfId="14" applyFont="1" applyBorder="1" applyAlignment="1" applyProtection="1">
      <alignment horizontal="center" vertical="center" wrapText="1" readingOrder="1"/>
    </xf>
    <xf numFmtId="166" fontId="76" fillId="20" borderId="47" xfId="15" applyNumberFormat="1" applyFont="1" applyFill="1" applyBorder="1" applyAlignment="1" applyProtection="1">
      <alignment horizontal="center" vertical="center"/>
    </xf>
    <xf numFmtId="0" fontId="66" fillId="37" borderId="112" xfId="14" applyFont="1" applyFill="1" applyBorder="1" applyAlignment="1" applyProtection="1">
      <alignment horizontal="center" vertical="center" wrapText="1"/>
    </xf>
    <xf numFmtId="0" fontId="66" fillId="52" borderId="97" xfId="14" applyFont="1" applyFill="1" applyBorder="1" applyAlignment="1" applyProtection="1">
      <alignment horizontal="center" vertical="center" wrapText="1"/>
    </xf>
    <xf numFmtId="0" fontId="66" fillId="52" borderId="112" xfId="14" applyFont="1" applyFill="1" applyBorder="1" applyAlignment="1" applyProtection="1">
      <alignment horizontal="center" vertical="center" wrapText="1"/>
    </xf>
    <xf numFmtId="0" fontId="66" fillId="38" borderId="97" xfId="14" applyFont="1" applyFill="1" applyBorder="1" applyAlignment="1" applyProtection="1">
      <alignment horizontal="center" vertical="center" wrapText="1"/>
    </xf>
    <xf numFmtId="0" fontId="66" fillId="38" borderId="112" xfId="14" applyFont="1" applyFill="1" applyBorder="1" applyAlignment="1" applyProtection="1">
      <alignment horizontal="center" vertical="center" wrapText="1"/>
    </xf>
    <xf numFmtId="0" fontId="66" fillId="53" borderId="119" xfId="14" applyFont="1" applyFill="1" applyBorder="1" applyAlignment="1" applyProtection="1">
      <alignment horizontal="center" vertical="center" wrapText="1"/>
    </xf>
    <xf numFmtId="0" fontId="75" fillId="0" borderId="36" xfId="14" applyFont="1" applyBorder="1" applyAlignment="1" applyProtection="1">
      <alignment horizontal="center" vertical="center" wrapText="1" readingOrder="1"/>
    </xf>
    <xf numFmtId="166" fontId="76" fillId="20" borderId="38" xfId="15" applyNumberFormat="1" applyFont="1" applyFill="1" applyBorder="1" applyAlignment="1" applyProtection="1">
      <alignment horizontal="center" vertical="center"/>
    </xf>
    <xf numFmtId="0" fontId="37" fillId="53" borderId="120" xfId="14" applyFont="1" applyFill="1" applyBorder="1" applyAlignment="1" applyProtection="1">
      <alignment horizontal="center" vertical="center" wrapText="1"/>
    </xf>
    <xf numFmtId="0" fontId="77" fillId="0" borderId="121" xfId="14" applyFont="1" applyBorder="1" applyAlignment="1" applyProtection="1">
      <alignment horizontal="center" vertical="center" wrapText="1"/>
    </xf>
    <xf numFmtId="9" fontId="77" fillId="20" borderId="109" xfId="15" applyNumberFormat="1" applyFont="1" applyFill="1" applyBorder="1" applyAlignment="1" applyProtection="1">
      <alignment horizontal="center" vertical="center" wrapText="1"/>
    </xf>
    <xf numFmtId="0" fontId="79" fillId="29" borderId="62" xfId="14" applyFont="1" applyFill="1" applyBorder="1" applyAlignment="1" applyProtection="1">
      <alignment horizontal="center" vertical="center" wrapText="1" readingOrder="1"/>
    </xf>
    <xf numFmtId="9" fontId="79" fillId="29" borderId="63" xfId="15" applyFont="1" applyFill="1" applyBorder="1" applyAlignment="1" applyProtection="1">
      <alignment horizontal="center" vertical="center" wrapText="1" readingOrder="1"/>
    </xf>
    <xf numFmtId="0" fontId="80" fillId="54" borderId="39" xfId="14" applyFont="1" applyFill="1" applyBorder="1" applyAlignment="1" applyProtection="1">
      <alignment horizontal="center" vertical="center" wrapText="1"/>
    </xf>
    <xf numFmtId="0" fontId="76" fillId="54" borderId="95" xfId="14" applyFont="1" applyFill="1" applyBorder="1" applyAlignment="1" applyProtection="1">
      <alignment horizontal="center" vertical="center" wrapText="1"/>
    </xf>
    <xf numFmtId="9" fontId="76" fillId="47" borderId="63" xfId="15" applyNumberFormat="1" applyFont="1" applyFill="1" applyBorder="1" applyAlignment="1" applyProtection="1">
      <alignment horizontal="center" vertical="center"/>
    </xf>
    <xf numFmtId="0" fontId="60" fillId="36" borderId="72" xfId="14" applyFont="1" applyFill="1" applyBorder="1" applyAlignment="1" applyProtection="1">
      <alignment horizontal="center" vertical="center" wrapText="1"/>
    </xf>
    <xf numFmtId="0" fontId="60" fillId="37" borderId="97" xfId="14" applyFont="1" applyFill="1" applyBorder="1" applyAlignment="1" applyProtection="1">
      <alignment horizontal="center" vertical="center" wrapText="1"/>
    </xf>
    <xf numFmtId="0" fontId="60" fillId="52" borderId="97" xfId="14" applyFont="1" applyFill="1" applyBorder="1" applyAlignment="1" applyProtection="1">
      <alignment horizontal="center" vertical="center" wrapText="1"/>
    </xf>
    <xf numFmtId="0" fontId="60" fillId="38" borderId="97" xfId="14" applyFont="1" applyFill="1" applyBorder="1" applyAlignment="1" applyProtection="1">
      <alignment horizontal="center" vertical="center" wrapText="1"/>
    </xf>
    <xf numFmtId="0" fontId="60" fillId="53" borderId="73" xfId="14" applyFont="1" applyFill="1" applyBorder="1" applyAlignment="1" applyProtection="1">
      <alignment horizontal="center" vertical="center" wrapText="1"/>
    </xf>
    <xf numFmtId="0" fontId="77" fillId="0" borderId="34" xfId="14" applyFont="1" applyBorder="1" applyAlignment="1" applyProtection="1">
      <alignment horizontal="left"/>
    </xf>
    <xf numFmtId="0" fontId="37" fillId="0" borderId="72" xfId="14" applyFont="1" applyBorder="1" applyAlignment="1" applyProtection="1">
      <alignment horizontal="center" vertical="center" wrapText="1"/>
    </xf>
    <xf numFmtId="0" fontId="37" fillId="0" borderId="44" xfId="14" applyFont="1" applyBorder="1" applyAlignment="1" applyProtection="1">
      <alignment horizontal="center" vertical="center" wrapText="1"/>
    </xf>
    <xf numFmtId="0" fontId="37" fillId="0" borderId="78" xfId="14" applyFont="1" applyBorder="1" applyAlignment="1" applyProtection="1">
      <alignment horizontal="center" vertical="center" wrapText="1"/>
    </xf>
    <xf numFmtId="0" fontId="37" fillId="0" borderId="34" xfId="14" applyFont="1" applyFill="1" applyBorder="1" applyAlignment="1" applyProtection="1">
      <alignment horizontal="center" vertical="center" wrapText="1"/>
    </xf>
    <xf numFmtId="0" fontId="15" fillId="0" borderId="97" xfId="14" applyFill="1" applyBorder="1" applyAlignment="1" applyProtection="1">
      <alignment horizontal="center" vertical="center"/>
    </xf>
    <xf numFmtId="0" fontId="15" fillId="0" borderId="37" xfId="14" applyBorder="1" applyAlignment="1" applyProtection="1">
      <alignment horizontal="center" vertical="center"/>
    </xf>
    <xf numFmtId="9" fontId="15" fillId="0" borderId="55" xfId="14" applyNumberFormat="1" applyBorder="1" applyAlignment="1" applyProtection="1">
      <alignment horizontal="center" vertical="center"/>
    </xf>
    <xf numFmtId="0" fontId="64" fillId="0" borderId="34" xfId="14" applyFont="1" applyBorder="1" applyAlignment="1" applyProtection="1">
      <alignment horizontal="center" vertical="center" wrapText="1"/>
    </xf>
    <xf numFmtId="0" fontId="15" fillId="0" borderId="73" xfId="14" applyBorder="1" applyAlignment="1" applyProtection="1">
      <alignment horizontal="center" vertical="center"/>
    </xf>
    <xf numFmtId="9" fontId="15" fillId="0" borderId="48" xfId="14" applyNumberFormat="1" applyBorder="1" applyAlignment="1" applyProtection="1">
      <alignment horizontal="center" vertical="center"/>
    </xf>
    <xf numFmtId="9" fontId="15" fillId="0" borderId="70" xfId="14" applyNumberFormat="1" applyBorder="1" applyAlignment="1" applyProtection="1">
      <alignment horizontal="center" vertical="center"/>
    </xf>
    <xf numFmtId="0" fontId="15" fillId="20" borderId="34" xfId="14" applyFill="1" applyAlignment="1" applyProtection="1">
      <protection locked="0"/>
    </xf>
    <xf numFmtId="0" fontId="15" fillId="20" borderId="34" xfId="14" applyFill="1"/>
    <xf numFmtId="0" fontId="15" fillId="0" borderId="34" xfId="14"/>
    <xf numFmtId="0" fontId="59" fillId="20" borderId="101" xfId="14" applyFont="1" applyFill="1" applyBorder="1" applyAlignment="1" applyProtection="1">
      <alignment vertical="center" wrapText="1"/>
      <protection locked="0"/>
    </xf>
    <xf numFmtId="0" fontId="15" fillId="20" borderId="34" xfId="14" applyFill="1" applyBorder="1" applyAlignment="1" applyProtection="1">
      <protection locked="0"/>
    </xf>
    <xf numFmtId="0" fontId="15" fillId="36" borderId="34" xfId="14" applyFill="1" applyBorder="1" applyAlignment="1" applyProtection="1">
      <protection locked="0"/>
    </xf>
    <xf numFmtId="0" fontId="15" fillId="37" borderId="34" xfId="14" applyFill="1" applyBorder="1" applyAlignment="1" applyProtection="1">
      <protection locked="0"/>
    </xf>
    <xf numFmtId="0" fontId="15" fillId="38" borderId="34" xfId="14" applyFill="1" applyBorder="1" applyAlignment="1" applyProtection="1">
      <protection locked="0"/>
    </xf>
    <xf numFmtId="0" fontId="15" fillId="20" borderId="34" xfId="14" applyFill="1" applyBorder="1" applyAlignment="1" applyProtection="1">
      <alignment vertical="center"/>
      <protection locked="0"/>
    </xf>
    <xf numFmtId="0" fontId="15" fillId="20" borderId="34" xfId="14" applyFill="1" applyAlignment="1">
      <alignment vertical="center"/>
    </xf>
    <xf numFmtId="0" fontId="15" fillId="0" borderId="34" xfId="14" applyAlignment="1">
      <alignment vertical="center"/>
    </xf>
    <xf numFmtId="0" fontId="15" fillId="20" borderId="34" xfId="14" applyFill="1" applyAlignment="1" applyProtection="1">
      <alignment vertical="center"/>
      <protection locked="0"/>
    </xf>
    <xf numFmtId="0" fontId="62" fillId="0" borderId="37" xfId="14" applyFont="1" applyFill="1" applyBorder="1" applyAlignment="1">
      <alignment horizontal="center" vertical="center" wrapText="1"/>
    </xf>
    <xf numFmtId="0" fontId="37" fillId="20" borderId="34" xfId="14" applyFont="1" applyFill="1" applyBorder="1" applyAlignment="1" applyProtection="1">
      <alignment horizontal="left" vertical="center" wrapText="1"/>
      <protection locked="0"/>
    </xf>
    <xf numFmtId="0" fontId="64" fillId="39" borderId="47" xfId="14" applyFont="1" applyFill="1" applyBorder="1" applyAlignment="1" applyProtection="1">
      <alignment horizontal="center" vertical="center" wrapText="1"/>
    </xf>
    <xf numFmtId="0" fontId="15" fillId="20" borderId="34" xfId="14" applyFill="1" applyAlignment="1" applyProtection="1">
      <alignment horizontal="center"/>
      <protection locked="0"/>
    </xf>
    <xf numFmtId="0" fontId="64" fillId="20" borderId="34" xfId="14" applyFont="1" applyFill="1" applyAlignment="1" applyProtection="1">
      <alignment vertical="center"/>
      <protection locked="0"/>
    </xf>
    <xf numFmtId="0" fontId="15" fillId="20" borderId="34" xfId="14" applyFont="1" applyFill="1" applyAlignment="1" applyProtection="1">
      <protection locked="0"/>
    </xf>
    <xf numFmtId="168" fontId="60" fillId="45" borderId="46" xfId="14" applyNumberFormat="1" applyFont="1" applyFill="1" applyBorder="1" applyAlignment="1" applyProtection="1">
      <alignment horizontal="center"/>
      <protection locked="0"/>
    </xf>
    <xf numFmtId="0" fontId="60" fillId="45" borderId="38" xfId="14" applyFont="1" applyFill="1" applyBorder="1" applyAlignment="1" applyProtection="1">
      <alignment horizontal="center" vertical="center"/>
      <protection locked="0"/>
    </xf>
    <xf numFmtId="0" fontId="37" fillId="0" borderId="37" xfId="14" applyFont="1" applyBorder="1" applyAlignment="1" applyProtection="1">
      <alignment horizontal="center" vertical="center"/>
      <protection locked="0"/>
    </xf>
    <xf numFmtId="0" fontId="37" fillId="0" borderId="48" xfId="14" applyFont="1" applyBorder="1" applyAlignment="1" applyProtection="1">
      <alignment horizontal="center" vertical="center"/>
      <protection locked="0"/>
    </xf>
    <xf numFmtId="0" fontId="37" fillId="0" borderId="44" xfId="14" applyFont="1" applyBorder="1" applyAlignment="1" applyProtection="1">
      <alignment horizontal="center" vertical="center"/>
      <protection locked="0"/>
    </xf>
    <xf numFmtId="0" fontId="15" fillId="20" borderId="57" xfId="14" applyFill="1" applyBorder="1"/>
    <xf numFmtId="0" fontId="15" fillId="20" borderId="34" xfId="14" applyFont="1" applyFill="1" applyBorder="1" applyAlignment="1" applyProtection="1">
      <protection locked="0"/>
    </xf>
    <xf numFmtId="0" fontId="15" fillId="20" borderId="88" xfId="14" applyFont="1" applyFill="1" applyBorder="1" applyAlignment="1" applyProtection="1">
      <protection locked="0"/>
    </xf>
    <xf numFmtId="0" fontId="15" fillId="20" borderId="34" xfId="14" applyFill="1" applyAlignment="1"/>
    <xf numFmtId="0" fontId="15" fillId="20" borderId="34" xfId="14" applyFill="1" applyAlignment="1" applyProtection="1"/>
    <xf numFmtId="0" fontId="15" fillId="20" borderId="34" xfId="14" applyFill="1" applyAlignment="1" applyProtection="1">
      <alignment wrapText="1"/>
    </xf>
    <xf numFmtId="0" fontId="15" fillId="20" borderId="34" xfId="14" applyFill="1" applyAlignment="1" applyProtection="1">
      <alignment horizontal="center"/>
    </xf>
    <xf numFmtId="0" fontId="64" fillId="20" borderId="34" xfId="14" applyFont="1" applyFill="1" applyAlignment="1" applyProtection="1">
      <alignment vertical="center"/>
    </xf>
    <xf numFmtId="0" fontId="37" fillId="20" borderId="37" xfId="14" applyFont="1" applyFill="1" applyBorder="1" applyAlignment="1" applyProtection="1">
      <alignment horizontal="center" vertical="center"/>
      <protection locked="0"/>
    </xf>
    <xf numFmtId="0" fontId="37" fillId="20" borderId="37" xfId="14" applyFont="1" applyFill="1" applyBorder="1" applyAlignment="1" applyProtection="1">
      <alignment horizontal="center" vertical="center" wrapText="1"/>
      <protection locked="0"/>
    </xf>
    <xf numFmtId="0" fontId="60" fillId="20" borderId="37" xfId="14" applyFont="1" applyFill="1" applyBorder="1" applyAlignment="1" applyProtection="1">
      <alignment horizontal="center" vertical="center" wrapText="1"/>
      <protection locked="0"/>
    </xf>
    <xf numFmtId="0" fontId="68" fillId="20" borderId="37" xfId="14" applyFont="1" applyFill="1" applyBorder="1" applyAlignment="1" applyProtection="1">
      <alignment horizontal="center" vertical="top"/>
      <protection locked="0"/>
    </xf>
    <xf numFmtId="166" fontId="64" fillId="20" borderId="37" xfId="15" applyNumberFormat="1" applyFont="1" applyFill="1" applyBorder="1" applyAlignment="1" applyProtection="1">
      <alignment horizontal="center" vertical="center" wrapText="1"/>
      <protection locked="0"/>
    </xf>
    <xf numFmtId="0" fontId="64" fillId="36" borderId="37" xfId="14" applyFont="1" applyFill="1" applyBorder="1" applyAlignment="1" applyProtection="1">
      <alignment horizontal="center" vertical="center" wrapText="1"/>
      <protection locked="0"/>
    </xf>
    <xf numFmtId="9" fontId="64" fillId="20" borderId="37" xfId="14" applyNumberFormat="1" applyFont="1" applyFill="1" applyBorder="1" applyAlignment="1" applyProtection="1">
      <alignment horizontal="center" vertical="center" wrapText="1"/>
      <protection locked="0"/>
    </xf>
    <xf numFmtId="0" fontId="64" fillId="0" borderId="37" xfId="14" applyFont="1" applyBorder="1" applyAlignment="1" applyProtection="1">
      <alignment horizontal="center" vertical="center"/>
      <protection locked="0"/>
    </xf>
    <xf numFmtId="166" fontId="65" fillId="20" borderId="37" xfId="15" applyNumberFormat="1" applyFont="1" applyFill="1" applyBorder="1" applyAlignment="1" applyProtection="1">
      <alignment horizontal="center" vertical="top" wrapText="1"/>
      <protection locked="0"/>
    </xf>
    <xf numFmtId="0" fontId="64" fillId="37" borderId="37" xfId="14" applyFont="1" applyFill="1" applyBorder="1" applyAlignment="1" applyProtection="1">
      <alignment horizontal="center" vertical="center" wrapText="1"/>
      <protection locked="0"/>
    </xf>
    <xf numFmtId="0" fontId="64" fillId="46" borderId="37" xfId="14" applyFont="1" applyFill="1" applyBorder="1" applyAlignment="1" applyProtection="1">
      <alignment horizontal="center" vertical="center" wrapText="1"/>
      <protection locked="0"/>
    </xf>
    <xf numFmtId="0" fontId="64" fillId="20" borderId="37" xfId="14" applyFont="1" applyFill="1" applyBorder="1" applyAlignment="1" applyProtection="1">
      <alignment horizontal="center" vertical="center" wrapText="1"/>
      <protection locked="0"/>
    </xf>
    <xf numFmtId="10" fontId="60" fillId="47" borderId="37" xfId="15" applyNumberFormat="1" applyFont="1" applyFill="1" applyBorder="1" applyAlignment="1" applyProtection="1">
      <alignment horizontal="center" vertical="center" wrapText="1"/>
      <protection locked="0"/>
    </xf>
    <xf numFmtId="0" fontId="60" fillId="47" borderId="37" xfId="14" applyFont="1" applyFill="1" applyBorder="1" applyAlignment="1" applyProtection="1">
      <alignment horizontal="center" vertical="center" wrapText="1"/>
      <protection locked="0"/>
    </xf>
    <xf numFmtId="0" fontId="60" fillId="47" borderId="37" xfId="14" applyFont="1" applyFill="1" applyBorder="1" applyAlignment="1" applyProtection="1">
      <alignment horizontal="center" vertical="center"/>
      <protection locked="0"/>
    </xf>
    <xf numFmtId="0" fontId="15" fillId="0" borderId="34" xfId="14" applyAlignment="1">
      <alignment horizontal="center"/>
    </xf>
    <xf numFmtId="0" fontId="64" fillId="0" borderId="34" xfId="14" applyFont="1" applyAlignment="1">
      <alignment vertical="center"/>
    </xf>
    <xf numFmtId="0" fontId="58" fillId="20" borderId="86" xfId="14" applyFont="1" applyFill="1" applyBorder="1" applyAlignment="1" applyProtection="1">
      <alignment horizontal="center" vertical="top"/>
      <protection locked="0"/>
    </xf>
    <xf numFmtId="0" fontId="58" fillId="20" borderId="103" xfId="14" applyFont="1" applyFill="1" applyBorder="1" applyAlignment="1" applyProtection="1">
      <alignment horizontal="center" vertical="top"/>
      <protection locked="0"/>
    </xf>
    <xf numFmtId="0" fontId="58" fillId="0" borderId="34" xfId="14" applyFont="1" applyBorder="1" applyAlignment="1" applyProtection="1">
      <alignment horizontal="center" vertical="top"/>
      <protection locked="0"/>
    </xf>
    <xf numFmtId="0" fontId="61" fillId="20" borderId="34" xfId="14" applyFont="1" applyFill="1" applyAlignment="1" applyProtection="1">
      <alignment horizontal="center" vertical="top"/>
      <protection locked="0"/>
    </xf>
    <xf numFmtId="0" fontId="61" fillId="20" borderId="34" xfId="14" applyFont="1" applyFill="1" applyAlignment="1" applyProtection="1">
      <alignment horizontal="center" vertical="top"/>
    </xf>
    <xf numFmtId="0" fontId="61" fillId="0" borderId="34" xfId="14" applyFont="1" applyAlignment="1">
      <alignment horizontal="center" vertical="top"/>
    </xf>
    <xf numFmtId="0" fontId="18" fillId="0" borderId="47" xfId="14" applyFont="1" applyFill="1" applyBorder="1" applyAlignment="1" applyProtection="1">
      <alignment horizontal="center" vertical="center" wrapText="1"/>
    </xf>
    <xf numFmtId="14" fontId="29" fillId="0" borderId="34" xfId="14" applyNumberFormat="1" applyFont="1" applyFill="1" applyBorder="1" applyAlignment="1" applyProtection="1">
      <alignment horizontal="center" vertical="top" wrapText="1"/>
    </xf>
    <xf numFmtId="0" fontId="29" fillId="20" borderId="34" xfId="14" applyFont="1" applyFill="1" applyAlignment="1" applyProtection="1">
      <alignment horizontal="center"/>
    </xf>
    <xf numFmtId="0" fontId="15" fillId="0" borderId="34" xfId="14" applyAlignment="1" applyProtection="1">
      <alignment horizontal="center"/>
    </xf>
    <xf numFmtId="0" fontId="30" fillId="6" borderId="11" xfId="2" applyFill="1" applyBorder="1" applyAlignment="1">
      <alignment horizontal="center" vertical="center" wrapText="1"/>
    </xf>
    <xf numFmtId="0" fontId="30" fillId="0" borderId="34" xfId="2" applyBorder="1"/>
    <xf numFmtId="0" fontId="14" fillId="20" borderId="37" xfId="14" applyFont="1" applyFill="1" applyBorder="1" applyAlignment="1">
      <alignment horizontal="center" vertical="center"/>
    </xf>
    <xf numFmtId="0" fontId="29" fillId="0" borderId="34" xfId="14" applyFont="1" applyFill="1" applyAlignment="1" applyProtection="1">
      <alignment horizontal="center"/>
    </xf>
    <xf numFmtId="0" fontId="70" fillId="0" borderId="34" xfId="14" applyFont="1" applyFill="1" applyBorder="1" applyAlignment="1" applyProtection="1">
      <alignment vertical="center" wrapText="1"/>
    </xf>
    <xf numFmtId="0" fontId="53" fillId="0" borderId="34" xfId="14" applyFont="1" applyFill="1" applyBorder="1" applyAlignment="1" applyProtection="1">
      <alignment horizontal="left" vertical="center" wrapText="1"/>
    </xf>
    <xf numFmtId="0" fontId="59" fillId="0" borderId="34" xfId="14" applyFont="1" applyFill="1" applyBorder="1" applyAlignment="1" applyProtection="1">
      <alignment vertical="center" wrapText="1"/>
      <protection locked="0"/>
    </xf>
    <xf numFmtId="0" fontId="34" fillId="0" borderId="34" xfId="14" applyFont="1" applyFill="1" applyBorder="1" applyAlignment="1" applyProtection="1">
      <alignment horizontal="center" vertical="center" wrapText="1"/>
      <protection locked="0"/>
    </xf>
    <xf numFmtId="0" fontId="37" fillId="0" borderId="34" xfId="14" applyFont="1" applyFill="1" applyBorder="1" applyAlignment="1" applyProtection="1">
      <alignment horizontal="left" vertical="center" wrapText="1"/>
      <protection locked="0"/>
    </xf>
    <xf numFmtId="0" fontId="60" fillId="0" borderId="34" xfId="14" applyFont="1" applyFill="1" applyBorder="1" applyAlignment="1" applyProtection="1">
      <alignment vertical="center" wrapText="1"/>
      <protection locked="0"/>
    </xf>
    <xf numFmtId="0" fontId="58" fillId="0" borderId="34" xfId="14" applyFont="1" applyFill="1" applyBorder="1" applyAlignment="1" applyProtection="1">
      <alignment horizontal="center" vertical="top"/>
      <protection locked="0"/>
    </xf>
    <xf numFmtId="0" fontId="37" fillId="0" borderId="104" xfId="14" applyFont="1" applyFill="1" applyBorder="1" applyAlignment="1" applyProtection="1">
      <alignment horizontal="center" vertical="center" wrapText="1"/>
      <protection locked="0"/>
    </xf>
    <xf numFmtId="0" fontId="37" fillId="0" borderId="101" xfId="14" applyFont="1" applyFill="1" applyBorder="1" applyAlignment="1" applyProtection="1">
      <alignment horizontal="left" vertical="center" wrapText="1"/>
      <protection locked="0"/>
    </xf>
    <xf numFmtId="14" fontId="15" fillId="0" borderId="34" xfId="14" applyNumberFormat="1" applyFill="1" applyBorder="1" applyAlignment="1" applyProtection="1">
      <alignment vertical="center" wrapText="1"/>
      <protection locked="0"/>
    </xf>
    <xf numFmtId="0" fontId="15" fillId="0" borderId="34" xfId="14" applyFill="1" applyAlignment="1" applyProtection="1">
      <alignment horizontal="center" vertical="center" wrapText="1"/>
      <protection locked="0"/>
    </xf>
    <xf numFmtId="0" fontId="15" fillId="0" borderId="34" xfId="14" applyFill="1" applyAlignment="1" applyProtection="1">
      <alignment vertical="center"/>
      <protection locked="0"/>
    </xf>
    <xf numFmtId="0" fontId="64" fillId="0" borderId="34" xfId="14" applyFont="1" applyFill="1" applyAlignment="1" applyProtection="1">
      <alignment vertical="center" wrapText="1"/>
      <protection locked="0"/>
    </xf>
    <xf numFmtId="0" fontId="16" fillId="0" borderId="34" xfId="11" applyFill="1"/>
    <xf numFmtId="49" fontId="29" fillId="50" borderId="37" xfId="14" applyNumberFormat="1" applyFont="1" applyFill="1" applyBorder="1" applyAlignment="1" applyProtection="1">
      <alignment horizontal="center" vertical="center" wrapText="1"/>
      <protection locked="0"/>
    </xf>
    <xf numFmtId="0" fontId="13" fillId="20" borderId="34" xfId="11" applyFont="1" applyFill="1"/>
    <xf numFmtId="0" fontId="13" fillId="0" borderId="34" xfId="11" applyFont="1"/>
    <xf numFmtId="14" fontId="74" fillId="51" borderId="110" xfId="14" applyNumberFormat="1" applyFont="1" applyFill="1" applyBorder="1" applyAlignment="1" applyProtection="1">
      <alignment horizontal="center" vertical="center" wrapText="1"/>
    </xf>
    <xf numFmtId="0" fontId="53" fillId="0" borderId="34" xfId="14" applyFont="1" applyFill="1" applyBorder="1" applyAlignment="1" applyProtection="1">
      <alignment horizontal="center" wrapText="1"/>
    </xf>
    <xf numFmtId="0" fontId="34" fillId="0" borderId="34" xfId="14" applyFont="1" applyFill="1" applyBorder="1" applyAlignment="1" applyProtection="1">
      <alignment horizontal="center" vertical="center" wrapText="1"/>
    </xf>
    <xf numFmtId="14" fontId="61" fillId="0" borderId="50" xfId="14" applyNumberFormat="1" applyFont="1" applyFill="1" applyBorder="1" applyAlignment="1" applyProtection="1">
      <alignment horizontal="center" vertical="center"/>
      <protection locked="0"/>
    </xf>
    <xf numFmtId="14" fontId="30" fillId="0" borderId="50" xfId="2" applyNumberFormat="1" applyFill="1" applyBorder="1" applyAlignment="1" applyProtection="1">
      <alignment horizontal="center" vertical="center"/>
      <protection locked="0"/>
    </xf>
    <xf numFmtId="0" fontId="53" fillId="0" borderId="57" xfId="14" applyFont="1" applyFill="1" applyBorder="1" applyAlignment="1" applyProtection="1">
      <alignment horizontal="center" vertical="center" wrapText="1"/>
    </xf>
    <xf numFmtId="0" fontId="53" fillId="0" borderId="88" xfId="14" applyFont="1" applyFill="1" applyBorder="1" applyAlignment="1" applyProtection="1">
      <alignment horizontal="center" vertical="center" wrapText="1"/>
    </xf>
    <xf numFmtId="0" fontId="23" fillId="0" borderId="37" xfId="14" applyFont="1" applyBorder="1" applyAlignment="1">
      <alignment horizontal="center" vertical="center" wrapText="1"/>
    </xf>
    <xf numFmtId="9" fontId="31" fillId="0" borderId="37" xfId="5" applyFont="1" applyFill="1" applyBorder="1" applyAlignment="1">
      <alignment horizontal="center" vertical="center"/>
    </xf>
    <xf numFmtId="49" fontId="29" fillId="50" borderId="37" xfId="14" applyNumberFormat="1" applyFont="1" applyFill="1" applyBorder="1" applyAlignment="1" applyProtection="1">
      <alignment horizontal="center" vertical="center"/>
      <protection locked="0"/>
    </xf>
    <xf numFmtId="49" fontId="29" fillId="50" borderId="48" xfId="14" applyNumberFormat="1" applyFont="1" applyFill="1" applyBorder="1" applyAlignment="1" applyProtection="1">
      <alignment horizontal="center" vertical="center"/>
      <protection locked="0"/>
    </xf>
    <xf numFmtId="9" fontId="31" fillId="0" borderId="48" xfId="5" applyFont="1" applyFill="1" applyBorder="1" applyAlignment="1">
      <alignment horizontal="center" vertical="center"/>
    </xf>
    <xf numFmtId="0" fontId="23" fillId="0" borderId="48" xfId="14" applyFont="1" applyBorder="1" applyAlignment="1">
      <alignment horizontal="center" vertical="center" wrapText="1"/>
    </xf>
    <xf numFmtId="166" fontId="84" fillId="0" borderId="37" xfId="0" applyNumberFormat="1" applyFont="1" applyBorder="1" applyAlignment="1">
      <alignment horizontal="center" vertical="center"/>
    </xf>
    <xf numFmtId="0" fontId="29" fillId="2" borderId="37" xfId="0" applyFont="1" applyFill="1" applyBorder="1" applyAlignment="1">
      <alignment vertical="center" wrapText="1"/>
    </xf>
    <xf numFmtId="0" fontId="29" fillId="2" borderId="37" xfId="0" applyFont="1" applyFill="1" applyBorder="1" applyAlignment="1">
      <alignment horizontal="left" vertical="center" wrapText="1"/>
    </xf>
    <xf numFmtId="0" fontId="12" fillId="20" borderId="37" xfId="14" applyFont="1" applyFill="1" applyBorder="1" applyAlignment="1">
      <alignment horizontal="center" vertical="center" wrapText="1"/>
    </xf>
    <xf numFmtId="0" fontId="53" fillId="2" borderId="37" xfId="0" applyFont="1" applyFill="1" applyBorder="1" applyAlignment="1">
      <alignment horizontal="left" vertical="center" wrapText="1"/>
    </xf>
    <xf numFmtId="0" fontId="49" fillId="2" borderId="37" xfId="0" applyFont="1" applyFill="1" applyBorder="1" applyAlignment="1">
      <alignment horizontal="left" vertical="center" wrapText="1"/>
    </xf>
    <xf numFmtId="0" fontId="85" fillId="56" borderId="37" xfId="0" applyFont="1" applyFill="1" applyBorder="1" applyAlignment="1">
      <alignment horizontal="left" vertical="center" wrapText="1"/>
    </xf>
    <xf numFmtId="0" fontId="47" fillId="0" borderId="37" xfId="0" applyFont="1" applyBorder="1" applyAlignment="1">
      <alignment vertical="center" wrapText="1"/>
    </xf>
    <xf numFmtId="0" fontId="29" fillId="2" borderId="37" xfId="0" applyFont="1" applyFill="1" applyBorder="1" applyAlignment="1">
      <alignment horizontal="center" vertical="center"/>
    </xf>
    <xf numFmtId="0" fontId="85" fillId="56" borderId="37" xfId="0" applyFont="1" applyFill="1" applyBorder="1" applyAlignment="1">
      <alignment vertical="center" wrapText="1"/>
    </xf>
    <xf numFmtId="0" fontId="85" fillId="56" borderId="37" xfId="0" applyFont="1" applyFill="1" applyBorder="1" applyAlignment="1">
      <alignment horizontal="center" vertical="center" wrapText="1"/>
    </xf>
    <xf numFmtId="0" fontId="30" fillId="2" borderId="37"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9" fillId="56" borderId="37" xfId="0" applyFont="1" applyFill="1" applyBorder="1" applyAlignment="1">
      <alignment horizontal="center" vertical="center" wrapText="1"/>
    </xf>
    <xf numFmtId="0" fontId="29" fillId="0" borderId="37" xfId="0" applyFont="1" applyBorder="1" applyAlignment="1">
      <alignment horizontal="center" vertical="center" wrapText="1"/>
    </xf>
    <xf numFmtId="0" fontId="86" fillId="2" borderId="37" xfId="0" applyFont="1" applyFill="1" applyBorder="1" applyAlignment="1">
      <alignment horizontal="center" vertical="center" wrapText="1"/>
    </xf>
    <xf numFmtId="0" fontId="29" fillId="0" borderId="37" xfId="0" applyFont="1" applyBorder="1" applyAlignment="1">
      <alignment vertical="center" wrapText="1"/>
    </xf>
    <xf numFmtId="0" fontId="29" fillId="56" borderId="37" xfId="0" applyFont="1" applyFill="1" applyBorder="1" applyAlignment="1">
      <alignment vertical="center" wrapText="1"/>
    </xf>
    <xf numFmtId="14" fontId="31" fillId="19" borderId="44" xfId="14" applyNumberFormat="1" applyFont="1" applyFill="1" applyBorder="1" applyAlignment="1">
      <alignment horizontal="center" vertical="center"/>
    </xf>
    <xf numFmtId="166" fontId="84" fillId="0" borderId="44" xfId="0" applyNumberFormat="1" applyFont="1" applyBorder="1" applyAlignment="1">
      <alignment horizontal="center" vertical="center"/>
    </xf>
    <xf numFmtId="49" fontId="29" fillId="50" borderId="44" xfId="14" applyNumberFormat="1" applyFont="1" applyFill="1" applyBorder="1" applyAlignment="1" applyProtection="1">
      <alignment horizontal="center" vertical="center"/>
      <protection locked="0"/>
    </xf>
    <xf numFmtId="0" fontId="29" fillId="20" borderId="44" xfId="14" applyFont="1" applyFill="1" applyBorder="1" applyAlignment="1">
      <alignment horizontal="center" vertical="center" wrapText="1"/>
    </xf>
    <xf numFmtId="0" fontId="18" fillId="0" borderId="46" xfId="14" applyFont="1" applyFill="1" applyBorder="1" applyAlignment="1" applyProtection="1">
      <alignment horizontal="center" vertical="center" wrapText="1"/>
    </xf>
    <xf numFmtId="0" fontId="29" fillId="56" borderId="48" xfId="0" applyFont="1" applyFill="1" applyBorder="1" applyAlignment="1">
      <alignment vertical="center" wrapText="1"/>
    </xf>
    <xf numFmtId="0" fontId="14" fillId="20" borderId="48" xfId="14" applyFont="1" applyFill="1" applyBorder="1" applyAlignment="1">
      <alignment horizontal="center" vertical="center"/>
    </xf>
    <xf numFmtId="0" fontId="18" fillId="0" borderId="50" xfId="14" applyFont="1" applyFill="1" applyBorder="1" applyAlignment="1" applyProtection="1">
      <alignment horizontal="center" vertical="center" wrapText="1"/>
    </xf>
    <xf numFmtId="9" fontId="76" fillId="47" borderId="39" xfId="15" applyNumberFormat="1" applyFont="1" applyFill="1" applyBorder="1" applyAlignment="1" applyProtection="1">
      <alignment horizontal="center" vertical="center"/>
    </xf>
    <xf numFmtId="9" fontId="80" fillId="20" borderId="37" xfId="12" applyNumberFormat="1" applyFont="1" applyFill="1" applyBorder="1" applyAlignment="1" applyProtection="1">
      <alignment horizontal="center" vertical="center"/>
    </xf>
    <xf numFmtId="9" fontId="80" fillId="0" borderId="41" xfId="12" applyNumberFormat="1" applyFont="1" applyBorder="1" applyAlignment="1" applyProtection="1">
      <alignment horizontal="center" vertical="center"/>
    </xf>
    <xf numFmtId="9" fontId="82" fillId="0" borderId="36" xfId="11" applyNumberFormat="1" applyFont="1" applyBorder="1" applyAlignment="1">
      <alignment horizontal="center" vertical="center"/>
    </xf>
    <xf numFmtId="0" fontId="29" fillId="2" borderId="44" xfId="0" applyFont="1" applyFill="1" applyBorder="1" applyAlignment="1">
      <alignment vertical="center" wrapText="1"/>
    </xf>
    <xf numFmtId="0" fontId="29" fillId="2" borderId="125" xfId="0" applyFont="1" applyFill="1" applyBorder="1" applyAlignment="1">
      <alignment horizontal="center" vertical="center" wrapText="1"/>
    </xf>
    <xf numFmtId="0" fontId="85" fillId="56" borderId="68" xfId="0" applyFont="1" applyFill="1" applyBorder="1" applyAlignment="1">
      <alignment horizontal="center" vertical="center"/>
    </xf>
    <xf numFmtId="0" fontId="29" fillId="2" borderId="126" xfId="0" applyFont="1" applyFill="1" applyBorder="1" applyAlignment="1">
      <alignment horizontal="center" vertical="center" wrapText="1"/>
    </xf>
    <xf numFmtId="0" fontId="30" fillId="2" borderId="127" xfId="0" applyFont="1" applyFill="1" applyBorder="1" applyAlignment="1">
      <alignment horizontal="center" vertical="center"/>
    </xf>
    <xf numFmtId="0" fontId="49" fillId="2" borderId="80" xfId="0" applyFont="1" applyFill="1" applyBorder="1" applyAlignment="1">
      <alignment horizontal="center" vertical="center" wrapText="1"/>
    </xf>
    <xf numFmtId="0" fontId="12" fillId="20" borderId="37" xfId="14" applyFont="1" applyFill="1" applyBorder="1" applyAlignment="1">
      <alignment horizontal="center" vertical="center"/>
    </xf>
    <xf numFmtId="0" fontId="80" fillId="0" borderId="37" xfId="11" applyFont="1" applyBorder="1" applyAlignment="1">
      <alignment horizontal="center"/>
    </xf>
    <xf numFmtId="0" fontId="80" fillId="0" borderId="37" xfId="11" applyFont="1" applyBorder="1" applyAlignment="1">
      <alignment horizontal="center" vertical="center"/>
    </xf>
    <xf numFmtId="9" fontId="16" fillId="0" borderId="37" xfId="11" applyNumberFormat="1" applyFont="1" applyBorder="1" applyAlignment="1">
      <alignment horizontal="center" vertical="center"/>
    </xf>
    <xf numFmtId="9" fontId="82" fillId="0" borderId="37" xfId="11" applyNumberFormat="1" applyFont="1" applyBorder="1" applyAlignment="1">
      <alignment horizontal="center" vertical="center"/>
    </xf>
    <xf numFmtId="10" fontId="82" fillId="0" borderId="37" xfId="11" applyNumberFormat="1" applyFont="1" applyBorder="1" applyAlignment="1">
      <alignment horizontal="center" vertical="center"/>
    </xf>
    <xf numFmtId="9" fontId="16" fillId="0" borderId="36" xfId="11" applyNumberFormat="1" applyFont="1" applyBorder="1" applyAlignment="1">
      <alignment horizontal="center" vertical="center"/>
    </xf>
    <xf numFmtId="0" fontId="18" fillId="0" borderId="34" xfId="0" applyFont="1" applyBorder="1"/>
    <xf numFmtId="0" fontId="17" fillId="2" borderId="34" xfId="0" applyFont="1" applyFill="1" applyBorder="1" applyAlignment="1">
      <alignment horizontal="center" vertical="center" wrapText="1"/>
    </xf>
    <xf numFmtId="0" fontId="57" fillId="20" borderId="85" xfId="10" applyFill="1" applyBorder="1" applyAlignment="1">
      <alignment horizontal="center" vertical="center"/>
    </xf>
    <xf numFmtId="0" fontId="15" fillId="0" borderId="85" xfId="14" applyBorder="1" applyProtection="1"/>
    <xf numFmtId="0" fontId="15" fillId="0" borderId="57" xfId="14" applyBorder="1" applyProtection="1"/>
    <xf numFmtId="0" fontId="15" fillId="0" borderId="57" xfId="14" applyBorder="1" applyAlignment="1" applyProtection="1">
      <alignment horizontal="center"/>
    </xf>
    <xf numFmtId="0" fontId="15" fillId="0" borderId="86" xfId="14" applyBorder="1" applyAlignment="1" applyProtection="1">
      <alignment horizontal="center"/>
    </xf>
    <xf numFmtId="0" fontId="29" fillId="2" borderId="34" xfId="0" applyFont="1" applyFill="1" applyBorder="1" applyAlignment="1">
      <alignment horizontal="center" vertical="center"/>
    </xf>
    <xf numFmtId="0" fontId="0" fillId="0" borderId="0" xfId="0" applyFont="1" applyAlignment="1">
      <alignment horizontal="center" vertical="center"/>
    </xf>
    <xf numFmtId="0" fontId="19" fillId="4" borderId="14" xfId="0" applyFont="1" applyFill="1" applyBorder="1" applyAlignment="1">
      <alignment horizontal="center" vertical="center" wrapText="1"/>
    </xf>
    <xf numFmtId="0" fontId="19" fillId="4" borderId="14" xfId="0" applyFont="1" applyFill="1" applyBorder="1" applyAlignment="1">
      <alignment horizontal="left" vertical="center" wrapText="1"/>
    </xf>
    <xf numFmtId="0" fontId="19" fillId="4" borderId="32" xfId="0" applyFont="1" applyFill="1" applyBorder="1" applyAlignment="1">
      <alignment horizontal="center" vertical="center" wrapText="1"/>
    </xf>
    <xf numFmtId="0" fontId="41" fillId="4" borderId="83" xfId="0" applyFont="1" applyFill="1" applyBorder="1" applyAlignment="1">
      <alignment horizontal="center" vertical="center"/>
    </xf>
    <xf numFmtId="0" fontId="40" fillId="3" borderId="128" xfId="0" applyFont="1" applyFill="1" applyBorder="1" applyAlignment="1">
      <alignment horizontal="center" vertical="center" wrapText="1"/>
    </xf>
    <xf numFmtId="0" fontId="40" fillId="3" borderId="129" xfId="0" applyFont="1" applyFill="1" applyBorder="1" applyAlignment="1">
      <alignment horizontal="center" vertical="center" wrapText="1"/>
    </xf>
    <xf numFmtId="0" fontId="40" fillId="3" borderId="130" xfId="0" applyFont="1" applyFill="1" applyBorder="1" applyAlignment="1">
      <alignment horizontal="center" vertical="center" wrapText="1"/>
    </xf>
    <xf numFmtId="0" fontId="40" fillId="3" borderId="131" xfId="0" applyFont="1" applyFill="1" applyBorder="1" applyAlignment="1">
      <alignment horizontal="center" vertical="center" wrapText="1"/>
    </xf>
    <xf numFmtId="0" fontId="11" fillId="0" borderId="34" xfId="11" applyFont="1"/>
    <xf numFmtId="0" fontId="82" fillId="0" borderId="34" xfId="11" applyFont="1"/>
    <xf numFmtId="0" fontId="30" fillId="0" borderId="124" xfId="2" applyBorder="1"/>
    <xf numFmtId="0" fontId="82" fillId="0" borderId="124" xfId="11" applyFont="1" applyBorder="1" applyAlignment="1">
      <alignment horizontal="right"/>
    </xf>
    <xf numFmtId="49" fontId="29" fillId="50" borderId="37" xfId="14" applyNumberFormat="1" applyFont="1" applyFill="1" applyBorder="1" applyAlignment="1" applyProtection="1">
      <alignment horizontal="center" vertical="center"/>
      <protection locked="0"/>
    </xf>
    <xf numFmtId="49" fontId="29" fillId="50" borderId="48" xfId="14" applyNumberFormat="1" applyFont="1" applyFill="1" applyBorder="1" applyAlignment="1" applyProtection="1">
      <alignment horizontal="center" vertical="center"/>
      <protection locked="0"/>
    </xf>
    <xf numFmtId="0" fontId="25" fillId="0" borderId="37" xfId="14" applyFont="1" applyBorder="1" applyAlignment="1">
      <alignment horizontal="center" vertical="center" wrapText="1"/>
    </xf>
    <xf numFmtId="0" fontId="23" fillId="0" borderId="37" xfId="14" applyFont="1" applyBorder="1" applyAlignment="1">
      <alignment horizontal="center" vertical="center" wrapText="1"/>
    </xf>
    <xf numFmtId="9" fontId="31" fillId="0" borderId="37" xfId="5" applyFont="1" applyFill="1" applyBorder="1" applyAlignment="1">
      <alignment horizontal="center" vertical="center"/>
    </xf>
    <xf numFmtId="9" fontId="31" fillId="0" borderId="44" xfId="5" applyFont="1" applyFill="1" applyBorder="1" applyAlignment="1">
      <alignment horizontal="center" vertical="center"/>
    </xf>
    <xf numFmtId="9" fontId="31" fillId="0" borderId="48" xfId="5" applyFont="1" applyFill="1" applyBorder="1" applyAlignment="1">
      <alignment horizontal="center" vertical="center"/>
    </xf>
    <xf numFmtId="0" fontId="91" fillId="56" borderId="11" xfId="0" applyFont="1" applyFill="1" applyBorder="1" applyAlignment="1">
      <alignment horizontal="left" vertical="center" wrapText="1"/>
    </xf>
    <xf numFmtId="0" fontId="91" fillId="56" borderId="11" xfId="0" applyFont="1" applyFill="1" applyBorder="1" applyAlignment="1">
      <alignment horizontal="center" vertical="center" wrapText="1"/>
    </xf>
    <xf numFmtId="0" fontId="91" fillId="56" borderId="24" xfId="0" applyFont="1" applyFill="1" applyBorder="1" applyAlignment="1">
      <alignment horizontal="center" vertical="center" wrapText="1"/>
    </xf>
    <xf numFmtId="0" fontId="91" fillId="59" borderId="6" xfId="0" applyFont="1" applyFill="1" applyBorder="1" applyAlignment="1">
      <alignment horizontal="left" vertical="center" wrapText="1"/>
    </xf>
    <xf numFmtId="0" fontId="91" fillId="59" borderId="6" xfId="0" applyFont="1" applyFill="1" applyBorder="1" applyAlignment="1">
      <alignment horizontal="center" vertical="center" wrapText="1"/>
    </xf>
    <xf numFmtId="0" fontId="91" fillId="59" borderId="17" xfId="0" applyFont="1" applyFill="1" applyBorder="1" applyAlignment="1">
      <alignment horizontal="left" vertical="center" wrapText="1"/>
    </xf>
    <xf numFmtId="0" fontId="91" fillId="59" borderId="17" xfId="0" applyFont="1" applyFill="1" applyBorder="1" applyAlignment="1">
      <alignment horizontal="center" vertical="center" wrapText="1"/>
    </xf>
    <xf numFmtId="0" fontId="91" fillId="60" borderId="14" xfId="0" applyFont="1" applyFill="1" applyBorder="1" applyAlignment="1">
      <alignment horizontal="left" vertical="center" wrapText="1"/>
    </xf>
    <xf numFmtId="0" fontId="91" fillId="60" borderId="14" xfId="0" applyFont="1" applyFill="1" applyBorder="1" applyAlignment="1">
      <alignment horizontal="center" vertical="center" wrapText="1"/>
    </xf>
    <xf numFmtId="0" fontId="91" fillId="60" borderId="11" xfId="0" applyFont="1" applyFill="1" applyBorder="1" applyAlignment="1">
      <alignment horizontal="left" vertical="center" wrapText="1"/>
    </xf>
    <xf numFmtId="0" fontId="91" fillId="60" borderId="11" xfId="0" applyFont="1" applyFill="1" applyBorder="1" applyAlignment="1">
      <alignment horizontal="center" vertical="center" wrapText="1"/>
    </xf>
    <xf numFmtId="0" fontId="92" fillId="60" borderId="11" xfId="0" applyFont="1" applyFill="1" applyBorder="1" applyAlignment="1">
      <alignment horizontal="left" vertical="center" wrapText="1"/>
    </xf>
    <xf numFmtId="0" fontId="92" fillId="60" borderId="11" xfId="0" applyFont="1" applyFill="1" applyBorder="1" applyAlignment="1">
      <alignment horizontal="center" vertical="center" wrapText="1"/>
    </xf>
    <xf numFmtId="0" fontId="92" fillId="60" borderId="17" xfId="0" applyFont="1" applyFill="1" applyBorder="1" applyAlignment="1">
      <alignment horizontal="left" vertical="center" wrapText="1"/>
    </xf>
    <xf numFmtId="0" fontId="92" fillId="60" borderId="17" xfId="0" applyFont="1" applyFill="1" applyBorder="1" applyAlignment="1">
      <alignment horizontal="center" vertical="center" wrapText="1"/>
    </xf>
    <xf numFmtId="0" fontId="94" fillId="56" borderId="7" xfId="0" applyFont="1" applyFill="1" applyBorder="1" applyAlignment="1">
      <alignment horizontal="center" vertical="center" wrapText="1"/>
    </xf>
    <xf numFmtId="0" fontId="94" fillId="59" borderId="19" xfId="0" applyFont="1" applyFill="1" applyBorder="1" applyAlignment="1">
      <alignment horizontal="center" vertical="center" wrapText="1"/>
    </xf>
    <xf numFmtId="0" fontId="94" fillId="59" borderId="18" xfId="0" applyFont="1" applyFill="1" applyBorder="1" applyAlignment="1">
      <alignment horizontal="center" vertical="center" wrapText="1"/>
    </xf>
    <xf numFmtId="0" fontId="19" fillId="60" borderId="7" xfId="0" applyFont="1" applyFill="1" applyBorder="1" applyAlignment="1">
      <alignment horizontal="center" vertical="center" wrapText="1"/>
    </xf>
    <xf numFmtId="0" fontId="20" fillId="60" borderId="7" xfId="0" applyFont="1" applyFill="1" applyBorder="1" applyAlignment="1">
      <alignment horizontal="center" vertical="center" wrapText="1"/>
    </xf>
    <xf numFmtId="0" fontId="20" fillId="60" borderId="18" xfId="0" applyFont="1" applyFill="1" applyBorder="1" applyAlignment="1">
      <alignment horizontal="center" vertical="center" wrapText="1"/>
    </xf>
    <xf numFmtId="0" fontId="37" fillId="0" borderId="34" xfId="14" applyFont="1" applyFill="1" applyBorder="1" applyAlignment="1" applyProtection="1">
      <alignment horizontal="center" vertical="center" wrapText="1"/>
      <protection locked="0"/>
    </xf>
    <xf numFmtId="0" fontId="37" fillId="20" borderId="34" xfId="14" applyFont="1" applyFill="1" applyBorder="1" applyAlignment="1" applyProtection="1">
      <alignment horizontal="center" vertical="center" wrapText="1"/>
      <protection locked="0"/>
    </xf>
    <xf numFmtId="0" fontId="37" fillId="0" borderId="52" xfId="14" applyFont="1" applyBorder="1" applyAlignment="1" applyProtection="1">
      <alignment horizontal="center" vertical="center"/>
      <protection locked="0"/>
    </xf>
    <xf numFmtId="0" fontId="91" fillId="57" borderId="37" xfId="0" applyFont="1" applyFill="1" applyBorder="1" applyAlignment="1">
      <alignment horizontal="left" vertical="center" wrapText="1"/>
    </xf>
    <xf numFmtId="0" fontId="91" fillId="57" borderId="37" xfId="0" applyFont="1" applyFill="1" applyBorder="1" applyAlignment="1">
      <alignment horizontal="center" vertical="center" wrapText="1"/>
    </xf>
    <xf numFmtId="0" fontId="94" fillId="57" borderId="37" xfId="0" applyFont="1" applyFill="1" applyBorder="1" applyAlignment="1">
      <alignment horizontal="center" vertical="center" wrapText="1"/>
    </xf>
    <xf numFmtId="0" fontId="19" fillId="57" borderId="37" xfId="0" applyFont="1" applyFill="1" applyBorder="1" applyAlignment="1">
      <alignment horizontal="left" vertical="center" wrapText="1"/>
    </xf>
    <xf numFmtId="0" fontId="41" fillId="2" borderId="37" xfId="14" applyFont="1" applyFill="1" applyBorder="1" applyAlignment="1">
      <alignment horizontal="center" vertical="center" wrapText="1"/>
    </xf>
    <xf numFmtId="0" fontId="41" fillId="2" borderId="52" xfId="14" applyFont="1" applyFill="1" applyBorder="1" applyAlignment="1">
      <alignment horizontal="center" vertical="center" wrapText="1"/>
    </xf>
    <xf numFmtId="0" fontId="91" fillId="56" borderId="14" xfId="0" applyFont="1" applyFill="1" applyBorder="1" applyAlignment="1">
      <alignment horizontal="center" vertical="center" wrapText="1"/>
    </xf>
    <xf numFmtId="0" fontId="91" fillId="56" borderId="14" xfId="0" applyFont="1" applyFill="1" applyBorder="1" applyAlignment="1">
      <alignment horizontal="left" vertical="center" wrapText="1"/>
    </xf>
    <xf numFmtId="0" fontId="94" fillId="56" borderId="32" xfId="0" applyFont="1" applyFill="1" applyBorder="1" applyAlignment="1">
      <alignment horizontal="center" vertical="center" wrapText="1"/>
    </xf>
    <xf numFmtId="0" fontId="19" fillId="57" borderId="37" xfId="0" applyFont="1" applyFill="1" applyBorder="1" applyAlignment="1">
      <alignment horizontal="center" vertical="center" wrapText="1"/>
    </xf>
    <xf numFmtId="0" fontId="92" fillId="57" borderId="37" xfId="0" applyFont="1" applyFill="1" applyBorder="1" applyAlignment="1">
      <alignment horizontal="center" vertical="center" wrapText="1"/>
    </xf>
    <xf numFmtId="0" fontId="93" fillId="57" borderId="37" xfId="0" applyFont="1" applyFill="1" applyBorder="1" applyAlignment="1">
      <alignment horizontal="center" vertical="center" wrapText="1"/>
    </xf>
    <xf numFmtId="0" fontId="30" fillId="57" borderId="37" xfId="2" applyFill="1" applyBorder="1" applyAlignment="1">
      <alignment horizontal="center" vertical="center" wrapText="1"/>
    </xf>
    <xf numFmtId="0" fontId="95" fillId="57" borderId="37" xfId="10" applyFont="1" applyFill="1" applyBorder="1" applyAlignment="1">
      <alignment horizontal="center" vertical="center" wrapText="1"/>
    </xf>
    <xf numFmtId="0" fontId="92" fillId="57" borderId="37" xfId="0" applyFont="1" applyFill="1" applyBorder="1" applyAlignment="1">
      <alignment horizontal="left" vertical="center" wrapText="1"/>
    </xf>
    <xf numFmtId="0" fontId="19" fillId="57" borderId="37" xfId="0" applyFont="1" applyFill="1" applyBorder="1" applyAlignment="1">
      <alignment vertical="center" wrapText="1"/>
    </xf>
    <xf numFmtId="0" fontId="20" fillId="57" borderId="37" xfId="0" applyFont="1" applyFill="1" applyBorder="1" applyAlignment="1">
      <alignment horizontal="left" vertical="center" wrapText="1"/>
    </xf>
    <xf numFmtId="0" fontId="91" fillId="58" borderId="37" xfId="0" applyFont="1" applyFill="1" applyBorder="1" applyAlignment="1">
      <alignment horizontal="center" vertical="center" wrapText="1"/>
    </xf>
    <xf numFmtId="0" fontId="91" fillId="58" borderId="37" xfId="0" applyFont="1" applyFill="1" applyBorder="1" applyAlignment="1">
      <alignment horizontal="left" vertical="center" wrapText="1"/>
    </xf>
    <xf numFmtId="0" fontId="94" fillId="58" borderId="37" xfId="2" applyFont="1" applyFill="1" applyBorder="1" applyAlignment="1">
      <alignment horizontal="center" vertical="center" wrapText="1"/>
    </xf>
    <xf numFmtId="0" fontId="19" fillId="58" borderId="37" xfId="0" applyFont="1" applyFill="1" applyBorder="1" applyAlignment="1">
      <alignment horizontal="left" vertical="center" wrapText="1"/>
    </xf>
    <xf numFmtId="0" fontId="19" fillId="58" borderId="37" xfId="0" applyFont="1" applyFill="1" applyBorder="1" applyAlignment="1">
      <alignment horizontal="center" vertical="center" wrapText="1"/>
    </xf>
    <xf numFmtId="0" fontId="91" fillId="8" borderId="37" xfId="0" applyFont="1" applyFill="1" applyBorder="1" applyAlignment="1">
      <alignment horizontal="left" vertical="center" wrapText="1"/>
    </xf>
    <xf numFmtId="0" fontId="91" fillId="8" borderId="37" xfId="0" applyFont="1" applyFill="1" applyBorder="1" applyAlignment="1">
      <alignment horizontal="center" vertical="center" wrapText="1"/>
    </xf>
    <xf numFmtId="0" fontId="94" fillId="8" borderId="37"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92" fillId="8" borderId="37" xfId="0" applyFont="1" applyFill="1" applyBorder="1" applyAlignment="1">
      <alignment horizontal="left" vertical="center" wrapText="1"/>
    </xf>
    <xf numFmtId="0" fontId="19" fillId="8" borderId="37" xfId="0" applyFont="1" applyFill="1" applyBorder="1" applyAlignment="1">
      <alignment horizontal="left" vertical="center" wrapText="1"/>
    </xf>
    <xf numFmtId="0" fontId="30" fillId="8" borderId="37" xfId="2" applyFill="1" applyBorder="1" applyAlignment="1">
      <alignment horizontal="center" vertical="center" wrapText="1"/>
    </xf>
    <xf numFmtId="0" fontId="19" fillId="56" borderId="11" xfId="0" applyFont="1" applyFill="1" applyBorder="1" applyAlignment="1">
      <alignment horizontal="left" vertical="center" wrapText="1"/>
    </xf>
    <xf numFmtId="0" fontId="19" fillId="56" borderId="24" xfId="0" applyFont="1" applyFill="1" applyBorder="1" applyAlignment="1">
      <alignment horizontal="left" vertical="center" wrapText="1"/>
    </xf>
    <xf numFmtId="0" fontId="19" fillId="60" borderId="11" xfId="0" applyFont="1" applyFill="1" applyBorder="1" applyAlignment="1">
      <alignment horizontal="left" vertical="center" wrapText="1"/>
    </xf>
    <xf numFmtId="0" fontId="94" fillId="60" borderId="32" xfId="2" applyFont="1" applyFill="1" applyBorder="1" applyAlignment="1">
      <alignment horizontal="center" vertical="center" wrapText="1"/>
    </xf>
    <xf numFmtId="0" fontId="98" fillId="0" borderId="21" xfId="0" applyFont="1" applyBorder="1" applyAlignment="1">
      <alignment horizontal="left" vertical="center" wrapText="1"/>
    </xf>
    <xf numFmtId="49" fontId="29" fillId="50" borderId="36" xfId="14" applyNumberFormat="1" applyFont="1" applyFill="1" applyBorder="1" applyAlignment="1" applyProtection="1">
      <alignment horizontal="center" vertical="center"/>
      <protection locked="0"/>
    </xf>
    <xf numFmtId="49" fontId="29" fillId="50" borderId="52" xfId="14" applyNumberFormat="1" applyFont="1" applyFill="1" applyBorder="1" applyAlignment="1" applyProtection="1">
      <alignment horizontal="center" vertical="center"/>
      <protection locked="0"/>
    </xf>
    <xf numFmtId="0" fontId="29" fillId="0" borderId="48" xfId="0" applyFont="1" applyBorder="1" applyAlignment="1">
      <alignment horizontal="center" vertical="center"/>
    </xf>
    <xf numFmtId="10" fontId="29" fillId="0" borderId="116" xfId="14" applyNumberFormat="1" applyFont="1" applyBorder="1" applyAlignment="1" applyProtection="1">
      <alignment horizontal="center" vertical="center"/>
    </xf>
    <xf numFmtId="10" fontId="29" fillId="0" borderId="115" xfId="14" applyNumberFormat="1" applyFont="1" applyBorder="1" applyAlignment="1" applyProtection="1">
      <alignment horizontal="center" vertical="center"/>
    </xf>
    <xf numFmtId="166" fontId="31" fillId="0" borderId="37" xfId="5" applyNumberFormat="1" applyFont="1" applyFill="1" applyBorder="1" applyAlignment="1">
      <alignment horizontal="center" vertical="center"/>
    </xf>
    <xf numFmtId="0" fontId="23" fillId="0" borderId="52" xfId="14" applyFont="1" applyBorder="1" applyAlignment="1">
      <alignment horizontal="justify" vertical="center" wrapText="1"/>
    </xf>
    <xf numFmtId="0" fontId="23" fillId="0" borderId="52" xfId="14" applyFont="1" applyBorder="1" applyAlignment="1">
      <alignment horizontal="center" vertical="center" wrapText="1"/>
    </xf>
    <xf numFmtId="14" fontId="31" fillId="15" borderId="52" xfId="14" applyNumberFormat="1" applyFont="1" applyFill="1" applyBorder="1" applyAlignment="1">
      <alignment horizontal="center" vertical="center" wrapText="1"/>
    </xf>
    <xf numFmtId="14" fontId="31" fillId="15" borderId="52" xfId="14" applyNumberFormat="1" applyFont="1" applyFill="1" applyBorder="1" applyAlignment="1">
      <alignment horizontal="center" vertical="center"/>
    </xf>
    <xf numFmtId="9" fontId="31" fillId="0" borderId="52" xfId="5" applyFont="1" applyFill="1" applyBorder="1" applyAlignment="1">
      <alignment horizontal="center" vertical="center"/>
    </xf>
    <xf numFmtId="0" fontId="29" fillId="2" borderId="52" xfId="0" applyFont="1" applyFill="1" applyBorder="1" applyAlignment="1">
      <alignment horizontal="left" vertical="center" wrapText="1"/>
    </xf>
    <xf numFmtId="0" fontId="30" fillId="20" borderId="52" xfId="6" applyFill="1" applyBorder="1" applyAlignment="1">
      <alignment horizontal="center" vertical="center" wrapText="1"/>
    </xf>
    <xf numFmtId="0" fontId="14" fillId="20" borderId="52" xfId="14" applyFont="1" applyFill="1" applyBorder="1" applyAlignment="1">
      <alignment horizontal="center" vertical="center"/>
    </xf>
    <xf numFmtId="0" fontId="18" fillId="0" borderId="76" xfId="14" applyFont="1" applyFill="1" applyBorder="1" applyAlignment="1" applyProtection="1">
      <alignment horizontal="center" vertical="center" wrapText="1"/>
    </xf>
    <xf numFmtId="0" fontId="23" fillId="0" borderId="48" xfId="14" applyFont="1" applyFill="1" applyBorder="1" applyAlignment="1">
      <alignment horizontal="center" vertical="center" wrapText="1"/>
    </xf>
    <xf numFmtId="14" fontId="31" fillId="15" borderId="48" xfId="14" applyNumberFormat="1" applyFont="1" applyFill="1" applyBorder="1" applyAlignment="1">
      <alignment horizontal="center" vertical="center"/>
    </xf>
    <xf numFmtId="166" fontId="84" fillId="0" borderId="48" xfId="0" applyNumberFormat="1" applyFont="1" applyBorder="1" applyAlignment="1">
      <alignment horizontal="center" vertical="center"/>
    </xf>
    <xf numFmtId="0" fontId="29" fillId="2" borderId="48" xfId="0" applyFont="1" applyFill="1" applyBorder="1" applyAlignment="1">
      <alignment horizontal="left" vertical="center" wrapText="1"/>
    </xf>
    <xf numFmtId="0" fontId="29" fillId="0" borderId="133" xfId="0" applyFont="1" applyBorder="1" applyAlignment="1">
      <alignment horizontal="center" vertical="center" wrapText="1"/>
    </xf>
    <xf numFmtId="166" fontId="15" fillId="0" borderId="34" xfId="14" applyNumberFormat="1" applyAlignment="1" applyProtection="1">
      <alignment horizontal="center"/>
    </xf>
    <xf numFmtId="9" fontId="77" fillId="20" borderId="47" xfId="15" applyNumberFormat="1" applyFont="1" applyFill="1" applyBorder="1" applyAlignment="1" applyProtection="1">
      <alignment horizontal="center" vertical="center" wrapText="1"/>
    </xf>
    <xf numFmtId="0" fontId="101" fillId="0" borderId="0" xfId="0" applyFont="1" applyAlignment="1">
      <alignment horizontal="left" vertical="center"/>
    </xf>
    <xf numFmtId="166" fontId="80" fillId="20" borderId="37" xfId="12" applyNumberFormat="1" applyFont="1" applyFill="1" applyBorder="1" applyAlignment="1" applyProtection="1">
      <alignment horizontal="center" vertical="center"/>
    </xf>
    <xf numFmtId="0" fontId="15" fillId="0" borderId="34" xfId="14" applyBorder="1" applyProtection="1"/>
    <xf numFmtId="10" fontId="99" fillId="0" borderId="47" xfId="14" applyNumberFormat="1" applyFont="1" applyBorder="1" applyAlignment="1" applyProtection="1">
      <alignment horizontal="center" vertical="center"/>
    </xf>
    <xf numFmtId="10" fontId="99" fillId="0" borderId="50" xfId="14" applyNumberFormat="1" applyFont="1" applyBorder="1" applyAlignment="1" applyProtection="1">
      <alignment horizontal="center" vertical="center"/>
    </xf>
    <xf numFmtId="10" fontId="68" fillId="36" borderId="37" xfId="15" applyNumberFormat="1" applyFont="1" applyFill="1" applyBorder="1" applyAlignment="1" applyProtection="1">
      <alignment horizontal="center" vertical="center" wrapText="1"/>
      <protection locked="0"/>
    </xf>
    <xf numFmtId="0" fontId="10" fillId="20" borderId="37" xfId="14" applyFont="1" applyFill="1" applyBorder="1" applyAlignment="1">
      <alignment horizontal="center" vertical="center" wrapText="1"/>
    </xf>
    <xf numFmtId="0" fontId="23" fillId="0" borderId="61" xfId="0" applyFont="1" applyBorder="1" applyAlignment="1">
      <alignment horizontal="left" vertical="center" wrapText="1"/>
    </xf>
    <xf numFmtId="0" fontId="9" fillId="20" borderId="44" xfId="14" applyFont="1" applyFill="1" applyBorder="1" applyAlignment="1">
      <alignment horizontal="center" vertical="center" wrapText="1"/>
    </xf>
    <xf numFmtId="0" fontId="9" fillId="20" borderId="37" xfId="14" applyFont="1" applyFill="1" applyBorder="1" applyAlignment="1">
      <alignment horizontal="center" vertical="center" wrapText="1"/>
    </xf>
    <xf numFmtId="0" fontId="89" fillId="0" borderId="34" xfId="0" applyFont="1" applyBorder="1" applyAlignment="1">
      <alignment horizontal="left" vertical="top" wrapText="1"/>
    </xf>
    <xf numFmtId="0" fontId="91" fillId="57" borderId="37" xfId="0" applyFont="1" applyFill="1" applyBorder="1" applyAlignment="1">
      <alignment horizontal="center" vertical="center" wrapText="1"/>
    </xf>
    <xf numFmtId="0" fontId="92" fillId="57" borderId="37" xfId="0" applyFont="1" applyFill="1" applyBorder="1" applyAlignment="1">
      <alignment horizontal="center" vertical="center" wrapText="1"/>
    </xf>
    <xf numFmtId="0" fontId="91" fillId="58" borderId="37" xfId="0" applyFont="1" applyFill="1" applyBorder="1" applyAlignment="1">
      <alignment horizontal="center" vertical="center" wrapText="1"/>
    </xf>
    <xf numFmtId="0" fontId="91" fillId="8" borderId="37" xfId="0" applyFont="1" applyFill="1" applyBorder="1" applyAlignment="1">
      <alignment horizontal="center" vertical="center" wrapText="1"/>
    </xf>
    <xf numFmtId="0" fontId="91" fillId="56" borderId="24" xfId="0" applyFont="1" applyFill="1" applyBorder="1" applyAlignment="1">
      <alignment horizontal="center" vertical="center" wrapText="1"/>
    </xf>
    <xf numFmtId="0" fontId="91" fillId="56" borderId="14" xfId="0" applyFont="1" applyFill="1" applyBorder="1" applyAlignment="1">
      <alignment horizontal="center" vertical="center" wrapText="1"/>
    </xf>
    <xf numFmtId="49" fontId="29" fillId="50" borderId="52" xfId="14" applyNumberFormat="1" applyFont="1" applyFill="1" applyBorder="1" applyAlignment="1" applyProtection="1">
      <alignment horizontal="center" vertical="center"/>
      <protection locked="0"/>
    </xf>
    <xf numFmtId="49" fontId="29" fillId="50" borderId="36" xfId="14" applyNumberFormat="1" applyFont="1" applyFill="1" applyBorder="1" applyAlignment="1" applyProtection="1">
      <alignment horizontal="center" vertical="center"/>
      <protection locked="0"/>
    </xf>
    <xf numFmtId="0" fontId="34" fillId="0" borderId="34" xfId="14" applyFont="1" applyFill="1" applyBorder="1" applyAlignment="1" applyProtection="1">
      <alignment horizontal="center" vertical="center" wrapText="1"/>
    </xf>
    <xf numFmtId="0" fontId="53" fillId="0" borderId="34" xfId="14" applyFont="1" applyFill="1" applyBorder="1" applyAlignment="1" applyProtection="1">
      <alignment horizontal="center" wrapText="1"/>
    </xf>
    <xf numFmtId="14" fontId="74" fillId="51" borderId="110" xfId="14" applyNumberFormat="1" applyFont="1" applyFill="1" applyBorder="1" applyAlignment="1" applyProtection="1">
      <alignment horizontal="center" vertical="center" wrapText="1"/>
    </xf>
    <xf numFmtId="0" fontId="25" fillId="0" borderId="37" xfId="14" applyFont="1" applyBorder="1" applyAlignment="1">
      <alignment horizontal="center" vertical="center" wrapText="1"/>
    </xf>
    <xf numFmtId="0" fontId="23" fillId="0" borderId="37" xfId="14" applyFont="1" applyBorder="1" applyAlignment="1">
      <alignment horizontal="center" vertical="center" wrapText="1"/>
    </xf>
    <xf numFmtId="0" fontId="23" fillId="0" borderId="52" xfId="14" applyFont="1" applyBorder="1" applyAlignment="1">
      <alignment horizontal="center" vertical="center" wrapText="1"/>
    </xf>
    <xf numFmtId="0" fontId="23" fillId="0" borderId="48" xfId="14" applyFont="1" applyBorder="1" applyAlignment="1">
      <alignment horizontal="center" vertical="center" wrapText="1"/>
    </xf>
    <xf numFmtId="0" fontId="91" fillId="57" borderId="37" xfId="0" applyFont="1" applyFill="1" applyBorder="1" applyAlignment="1">
      <alignment horizontal="center" vertical="center" wrapText="1"/>
    </xf>
    <xf numFmtId="0" fontId="103" fillId="57" borderId="7" xfId="0" applyFont="1" applyFill="1" applyBorder="1" applyAlignment="1">
      <alignment horizontal="center" vertical="center" wrapText="1"/>
    </xf>
    <xf numFmtId="0" fontId="103" fillId="57" borderId="37" xfId="0" applyFont="1" applyFill="1" applyBorder="1" applyAlignment="1">
      <alignment horizontal="center" vertical="center" wrapText="1"/>
    </xf>
    <xf numFmtId="0" fontId="103" fillId="57" borderId="37" xfId="10" applyFont="1" applyFill="1" applyBorder="1" applyAlignment="1">
      <alignment horizontal="center" vertical="center" wrapText="1"/>
    </xf>
    <xf numFmtId="0" fontId="103" fillId="58" borderId="37" xfId="2" applyFont="1" applyFill="1" applyBorder="1" applyAlignment="1">
      <alignment horizontal="center" vertical="center" wrapText="1"/>
    </xf>
    <xf numFmtId="0" fontId="103" fillId="8" borderId="37" xfId="0" applyFont="1" applyFill="1" applyBorder="1" applyAlignment="1">
      <alignment horizontal="center" vertical="center" wrapText="1"/>
    </xf>
    <xf numFmtId="0" fontId="103" fillId="56" borderId="32" xfId="0" applyFont="1" applyFill="1" applyBorder="1" applyAlignment="1">
      <alignment horizontal="center" vertical="center" wrapText="1"/>
    </xf>
    <xf numFmtId="0" fontId="103" fillId="56" borderId="7" xfId="0" applyFont="1" applyFill="1" applyBorder="1" applyAlignment="1">
      <alignment horizontal="center" vertical="center" wrapText="1"/>
    </xf>
    <xf numFmtId="0" fontId="103" fillId="60" borderId="32" xfId="2" applyFont="1" applyFill="1" applyBorder="1" applyAlignment="1">
      <alignment horizontal="center" vertical="center" wrapText="1"/>
    </xf>
    <xf numFmtId="0" fontId="103" fillId="57" borderId="37" xfId="2" applyFont="1" applyFill="1" applyBorder="1" applyAlignment="1">
      <alignment horizontal="center" vertical="center" wrapText="1"/>
    </xf>
    <xf numFmtId="0" fontId="103" fillId="57" borderId="7" xfId="2" applyFont="1" applyFill="1" applyBorder="1" applyAlignment="1">
      <alignment horizontal="center" vertical="center" wrapText="1"/>
    </xf>
    <xf numFmtId="0" fontId="103" fillId="8" borderId="37" xfId="2" applyFont="1" applyFill="1" applyBorder="1" applyAlignment="1">
      <alignment horizontal="center" vertical="center" wrapText="1"/>
    </xf>
    <xf numFmtId="0" fontId="104" fillId="59" borderId="19" xfId="0" applyFont="1" applyFill="1" applyBorder="1" applyAlignment="1">
      <alignment horizontal="center" vertical="center" wrapText="1"/>
    </xf>
    <xf numFmtId="0" fontId="104" fillId="59" borderId="18" xfId="0" applyFont="1" applyFill="1" applyBorder="1" applyAlignment="1">
      <alignment horizontal="center" vertical="center" wrapText="1"/>
    </xf>
    <xf numFmtId="9" fontId="84" fillId="0" borderId="44" xfId="0" applyNumberFormat="1" applyFont="1" applyBorder="1" applyAlignment="1">
      <alignment horizontal="center" vertical="center"/>
    </xf>
    <xf numFmtId="9" fontId="84" fillId="0" borderId="37" xfId="0" applyNumberFormat="1" applyFont="1" applyBorder="1" applyAlignment="1">
      <alignment horizontal="center" vertical="center"/>
    </xf>
    <xf numFmtId="0" fontId="7" fillId="20" borderId="44" xfId="14" applyFont="1" applyFill="1" applyBorder="1" applyAlignment="1">
      <alignment horizontal="center" vertical="center" wrapText="1"/>
    </xf>
    <xf numFmtId="0" fontId="7" fillId="20" borderId="37" xfId="14" applyFont="1" applyFill="1" applyBorder="1" applyAlignment="1">
      <alignment horizontal="center" vertical="center" wrapText="1"/>
    </xf>
    <xf numFmtId="166" fontId="82" fillId="0" borderId="36" xfId="11" applyNumberFormat="1" applyFont="1" applyBorder="1" applyAlignment="1">
      <alignment horizontal="center" vertical="center"/>
    </xf>
    <xf numFmtId="166" fontId="80" fillId="0" borderId="39" xfId="12" applyNumberFormat="1" applyFont="1" applyBorder="1" applyAlignment="1" applyProtection="1">
      <alignment horizontal="center" vertical="center"/>
    </xf>
    <xf numFmtId="0" fontId="29" fillId="0" borderId="48" xfId="0" applyFont="1" applyBorder="1" applyAlignment="1">
      <alignment horizontal="center" vertical="center" wrapText="1"/>
    </xf>
    <xf numFmtId="9" fontId="84" fillId="0" borderId="48" xfId="0" applyNumberFormat="1" applyFont="1" applyBorder="1" applyAlignment="1">
      <alignment horizontal="center" vertical="center"/>
    </xf>
    <xf numFmtId="9" fontId="31" fillId="0" borderId="52" xfId="5" applyNumberFormat="1" applyFont="1" applyFill="1" applyBorder="1" applyAlignment="1">
      <alignment horizontal="center" vertical="center"/>
    </xf>
    <xf numFmtId="9" fontId="31" fillId="0" borderId="37" xfId="5" applyNumberFormat="1" applyFont="1" applyFill="1" applyBorder="1" applyAlignment="1">
      <alignment horizontal="center" vertical="center"/>
    </xf>
    <xf numFmtId="9" fontId="31" fillId="0" borderId="48" xfId="5" applyNumberFormat="1" applyFont="1" applyFill="1" applyBorder="1" applyAlignment="1">
      <alignment horizontal="center" vertical="center"/>
    </xf>
    <xf numFmtId="0" fontId="0" fillId="0" borderId="34" xfId="0" applyBorder="1"/>
    <xf numFmtId="0" fontId="106" fillId="0" borderId="150" xfId="0" applyFont="1" applyBorder="1" applyAlignment="1">
      <alignment horizontal="center" vertical="center" wrapText="1"/>
    </xf>
    <xf numFmtId="0" fontId="106" fillId="62" borderId="150" xfId="0" applyFont="1" applyFill="1" applyBorder="1" applyAlignment="1">
      <alignment horizontal="center" vertical="center" wrapText="1"/>
    </xf>
    <xf numFmtId="0" fontId="107" fillId="61" borderId="153" xfId="0" applyFont="1" applyFill="1" applyBorder="1" applyAlignment="1">
      <alignment horizontal="center" vertical="center" wrapText="1"/>
    </xf>
    <xf numFmtId="0" fontId="107" fillId="61" borderId="153" xfId="0" applyFont="1" applyFill="1" applyBorder="1" applyAlignment="1">
      <alignment horizontal="left" vertical="center" wrapText="1"/>
    </xf>
    <xf numFmtId="0" fontId="107" fillId="61" borderId="154" xfId="0" applyFont="1" applyFill="1" applyBorder="1" applyAlignment="1">
      <alignment horizontal="left" vertical="center" wrapText="1"/>
    </xf>
    <xf numFmtId="14" fontId="82" fillId="0" borderId="34" xfId="11" applyNumberFormat="1" applyFont="1"/>
    <xf numFmtId="0" fontId="6" fillId="0" borderId="34" xfId="11" applyFont="1"/>
    <xf numFmtId="0" fontId="108" fillId="0" borderId="0" xfId="0" applyFont="1" applyAlignment="1"/>
    <xf numFmtId="9" fontId="76" fillId="20" borderId="47" xfId="15" applyNumberFormat="1" applyFont="1" applyFill="1" applyBorder="1" applyAlignment="1" applyProtection="1">
      <alignment horizontal="center" vertical="center"/>
    </xf>
    <xf numFmtId="9" fontId="76" fillId="20" borderId="38" xfId="15" applyNumberFormat="1" applyFont="1" applyFill="1" applyBorder="1" applyAlignment="1" applyProtection="1">
      <alignment horizontal="center" vertical="center"/>
    </xf>
    <xf numFmtId="0" fontId="5" fillId="0" borderId="34" xfId="14" applyFont="1" applyAlignment="1" applyProtection="1">
      <alignment horizontal="center"/>
    </xf>
    <xf numFmtId="0" fontId="109" fillId="0" borderId="34" xfId="14" applyFont="1" applyProtection="1"/>
    <xf numFmtId="9" fontId="110" fillId="0" borderId="0" xfId="0" applyNumberFormat="1" applyFont="1"/>
    <xf numFmtId="0" fontId="80" fillId="0" borderId="101" xfId="11" applyFont="1" applyBorder="1"/>
    <xf numFmtId="0" fontId="80" fillId="0" borderId="47" xfId="11" applyFont="1" applyBorder="1" applyAlignment="1">
      <alignment horizontal="center" vertical="center"/>
    </xf>
    <xf numFmtId="9" fontId="82" fillId="0" borderId="47" xfId="0" applyNumberFormat="1" applyFont="1" applyBorder="1" applyAlignment="1">
      <alignment horizontal="center" vertical="center"/>
    </xf>
    <xf numFmtId="9" fontId="82" fillId="0" borderId="38" xfId="11" applyNumberFormat="1" applyFont="1" applyBorder="1" applyAlignment="1">
      <alignment horizontal="center" vertical="center"/>
    </xf>
    <xf numFmtId="0" fontId="91" fillId="56" borderId="24" xfId="0" applyFont="1" applyFill="1" applyBorder="1" applyAlignment="1">
      <alignment horizontal="center" vertical="center" wrapText="1"/>
    </xf>
    <xf numFmtId="0" fontId="91" fillId="56" borderId="14" xfId="0" applyFont="1" applyFill="1" applyBorder="1" applyAlignment="1">
      <alignment horizontal="center" vertical="center" wrapText="1"/>
    </xf>
    <xf numFmtId="0" fontId="91" fillId="58" borderId="37" xfId="0" applyFont="1" applyFill="1" applyBorder="1" applyAlignment="1">
      <alignment horizontal="center" vertical="center" wrapText="1"/>
    </xf>
    <xf numFmtId="0" fontId="91" fillId="8" borderId="37" xfId="0" applyFont="1" applyFill="1" applyBorder="1" applyAlignment="1">
      <alignment horizontal="center" vertical="center" wrapText="1"/>
    </xf>
    <xf numFmtId="0" fontId="91" fillId="57" borderId="37" xfId="0" applyFont="1" applyFill="1" applyBorder="1" applyAlignment="1">
      <alignment horizontal="center" vertical="center" wrapText="1"/>
    </xf>
    <xf numFmtId="0" fontId="92" fillId="57" borderId="37" xfId="0" applyFont="1" applyFill="1" applyBorder="1" applyAlignment="1">
      <alignment horizontal="center" vertical="center" wrapText="1"/>
    </xf>
    <xf numFmtId="0" fontId="23" fillId="0" borderId="37" xfId="14" applyFont="1" applyBorder="1" applyAlignment="1">
      <alignment horizontal="center" vertical="center" wrapText="1"/>
    </xf>
    <xf numFmtId="0" fontId="23" fillId="0" borderId="48" xfId="14" applyFont="1" applyBorder="1" applyAlignment="1">
      <alignment horizontal="center" vertical="center" wrapText="1"/>
    </xf>
    <xf numFmtId="14" fontId="74" fillId="51" borderId="110" xfId="14" applyNumberFormat="1" applyFont="1" applyFill="1" applyBorder="1" applyAlignment="1" applyProtection="1">
      <alignment horizontal="center" vertical="center" wrapText="1"/>
    </xf>
    <xf numFmtId="0" fontId="25" fillId="0" borderId="37" xfId="14" applyFont="1" applyBorder="1" applyAlignment="1">
      <alignment horizontal="center" vertical="center" wrapText="1"/>
    </xf>
    <xf numFmtId="0" fontId="23" fillId="0" borderId="52" xfId="14" applyFont="1" applyBorder="1" applyAlignment="1">
      <alignment horizontal="center" vertical="center" wrapText="1"/>
    </xf>
    <xf numFmtId="49" fontId="29" fillId="50" borderId="36" xfId="14" applyNumberFormat="1" applyFont="1" applyFill="1" applyBorder="1" applyAlignment="1" applyProtection="1">
      <alignment horizontal="center" vertical="center"/>
      <protection locked="0"/>
    </xf>
    <xf numFmtId="49" fontId="29" fillId="50" borderId="52" xfId="14" applyNumberFormat="1" applyFont="1" applyFill="1" applyBorder="1" applyAlignment="1" applyProtection="1">
      <alignment horizontal="center" vertical="center"/>
      <protection locked="0"/>
    </xf>
    <xf numFmtId="0" fontId="34" fillId="0" borderId="34" xfId="14" applyFont="1" applyFill="1" applyBorder="1" applyAlignment="1" applyProtection="1">
      <alignment horizontal="center" vertical="center" wrapText="1"/>
    </xf>
    <xf numFmtId="0" fontId="53" fillId="0" borderId="34" xfId="14" applyFont="1" applyFill="1" applyBorder="1" applyAlignment="1" applyProtection="1">
      <alignment horizontal="center" wrapText="1"/>
    </xf>
    <xf numFmtId="0" fontId="19" fillId="57" borderId="37" xfId="0" applyFont="1" applyFill="1" applyBorder="1" applyAlignment="1">
      <alignment horizontal="center" vertical="center" wrapText="1"/>
    </xf>
    <xf numFmtId="9" fontId="31" fillId="0" borderId="37" xfId="5" applyNumberFormat="1" applyFont="1" applyFill="1" applyBorder="1" applyAlignment="1">
      <alignment horizontal="center" vertical="center"/>
    </xf>
    <xf numFmtId="9" fontId="31" fillId="0" borderId="48" xfId="5" applyNumberFormat="1" applyFont="1" applyFill="1" applyBorder="1" applyAlignment="1">
      <alignment horizontal="center" vertical="center"/>
    </xf>
    <xf numFmtId="9" fontId="31" fillId="0" borderId="52" xfId="5" applyNumberFormat="1" applyFont="1" applyFill="1" applyBorder="1" applyAlignment="1">
      <alignment horizontal="center" vertical="center"/>
    </xf>
    <xf numFmtId="9" fontId="76" fillId="20" borderId="46" xfId="15" applyNumberFormat="1" applyFont="1" applyFill="1" applyBorder="1" applyAlignment="1" applyProtection="1">
      <alignment horizontal="center" vertical="center"/>
    </xf>
    <xf numFmtId="0" fontId="29" fillId="7" borderId="4" xfId="0" applyFont="1" applyFill="1" applyBorder="1" applyAlignment="1">
      <alignment horizontal="center" vertical="center" wrapText="1"/>
    </xf>
    <xf numFmtId="0" fontId="18" fillId="0" borderId="20" xfId="0" applyFont="1" applyBorder="1"/>
    <xf numFmtId="0" fontId="19" fillId="7" borderId="5" xfId="0" applyFont="1" applyFill="1" applyBorder="1" applyAlignment="1">
      <alignment horizontal="center" vertical="center" wrapText="1"/>
    </xf>
    <xf numFmtId="0" fontId="18" fillId="0" borderId="24" xfId="0" applyFont="1" applyBorder="1"/>
    <xf numFmtId="0" fontId="19" fillId="7" borderId="21" xfId="0" applyFont="1" applyFill="1" applyBorder="1" applyAlignment="1">
      <alignment horizontal="center" vertical="center" wrapText="1"/>
    </xf>
    <xf numFmtId="0" fontId="18" fillId="0" borderId="14" xfId="0" applyFont="1" applyBorder="1"/>
    <xf numFmtId="0" fontId="29" fillId="8" borderId="4" xfId="0" applyFont="1" applyFill="1" applyBorder="1" applyAlignment="1">
      <alignment horizontal="center" vertical="center" wrapText="1"/>
    </xf>
    <xf numFmtId="0" fontId="18" fillId="0" borderId="15" xfId="0" applyFont="1" applyBorder="1"/>
    <xf numFmtId="0" fontId="19" fillId="8" borderId="5" xfId="0" applyFont="1" applyFill="1" applyBorder="1" applyAlignment="1">
      <alignment horizontal="center" vertical="center" wrapText="1"/>
    </xf>
    <xf numFmtId="0" fontId="18" fillId="0" borderId="30" xfId="0" applyFont="1" applyBorder="1"/>
    <xf numFmtId="0" fontId="19" fillId="8" borderId="5" xfId="0" applyFont="1" applyFill="1" applyBorder="1" applyAlignment="1">
      <alignment horizontal="center" vertical="center"/>
    </xf>
    <xf numFmtId="0" fontId="19" fillId="4" borderId="21" xfId="0" applyFont="1" applyFill="1" applyBorder="1" applyAlignment="1">
      <alignment horizontal="center" vertical="center" wrapText="1"/>
    </xf>
    <xf numFmtId="0" fontId="19" fillId="4" borderId="24" xfId="0" applyFont="1" applyFill="1" applyBorder="1" applyAlignment="1">
      <alignment horizontal="center" vertical="center" wrapText="1"/>
    </xf>
    <xf numFmtId="0" fontId="19"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17" fillId="2" borderId="35" xfId="0" applyFont="1" applyFill="1" applyBorder="1" applyAlignment="1">
      <alignment horizontal="center" vertical="center" wrapText="1"/>
    </xf>
    <xf numFmtId="0" fontId="18" fillId="0" borderId="34" xfId="0" applyFont="1" applyBorder="1"/>
    <xf numFmtId="0" fontId="17" fillId="2" borderId="2" xfId="0" applyFont="1" applyFill="1" applyBorder="1" applyAlignment="1">
      <alignment horizontal="center" vertical="center" wrapText="1"/>
    </xf>
    <xf numFmtId="0" fontId="18" fillId="0" borderId="2" xfId="0" applyFont="1" applyBorder="1"/>
    <xf numFmtId="0" fontId="29" fillId="9" borderId="20" xfId="0" applyFont="1" applyFill="1" applyBorder="1" applyAlignment="1">
      <alignment horizontal="center" vertical="center" wrapText="1"/>
    </xf>
    <xf numFmtId="0" fontId="20" fillId="9" borderId="24" xfId="0" applyFont="1" applyFill="1" applyBorder="1" applyAlignment="1">
      <alignment horizontal="center" vertical="center" wrapText="1"/>
    </xf>
    <xf numFmtId="0" fontId="20" fillId="9" borderId="21"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19" fillId="6" borderId="5" xfId="0" applyFont="1" applyFill="1" applyBorder="1" applyAlignment="1">
      <alignment horizontal="center" vertical="center" wrapText="1"/>
    </xf>
    <xf numFmtId="0" fontId="19" fillId="6" borderId="21" xfId="0" applyFont="1" applyFill="1" applyBorder="1" applyAlignment="1">
      <alignment horizontal="center" vertical="center" wrapText="1"/>
    </xf>
    <xf numFmtId="9" fontId="31" fillId="0" borderId="45" xfId="1" applyFont="1" applyFill="1" applyBorder="1" applyAlignment="1">
      <alignment horizontal="center" vertical="center"/>
    </xf>
    <xf numFmtId="9" fontId="31" fillId="0" borderId="42" xfId="1" applyFont="1" applyFill="1" applyBorder="1" applyAlignment="1">
      <alignment horizontal="center" vertical="center"/>
    </xf>
    <xf numFmtId="9" fontId="31" fillId="0" borderId="49" xfId="1" applyFont="1" applyFill="1" applyBorder="1" applyAlignment="1">
      <alignment horizontal="center" vertical="center"/>
    </xf>
    <xf numFmtId="0" fontId="32" fillId="30" borderId="85" xfId="0" applyFont="1" applyFill="1" applyBorder="1" applyAlignment="1" applyProtection="1">
      <alignment horizontal="center" vertical="center" wrapText="1"/>
    </xf>
    <xf numFmtId="0" fontId="32" fillId="30" borderId="87" xfId="0" applyFont="1" applyFill="1" applyBorder="1" applyAlignment="1" applyProtection="1">
      <alignment horizontal="center" vertical="center" wrapText="1"/>
    </xf>
    <xf numFmtId="0" fontId="32" fillId="30" borderId="93" xfId="0" applyFont="1" applyFill="1" applyBorder="1" applyAlignment="1" applyProtection="1">
      <alignment horizontal="center" vertical="center" wrapText="1"/>
    </xf>
    <xf numFmtId="0" fontId="32" fillId="30" borderId="94" xfId="0" applyFont="1" applyFill="1" applyBorder="1" applyAlignment="1" applyProtection="1">
      <alignment horizontal="center" vertical="center" wrapText="1"/>
    </xf>
    <xf numFmtId="0" fontId="0" fillId="26" borderId="39" xfId="0" applyFont="1" applyFill="1" applyBorder="1" applyAlignment="1">
      <alignment horizontal="center"/>
    </xf>
    <xf numFmtId="0" fontId="0" fillId="26" borderId="41" xfId="0" applyFont="1" applyFill="1" applyBorder="1" applyAlignment="1">
      <alignment horizontal="center"/>
    </xf>
    <xf numFmtId="0" fontId="32" fillId="34" borderId="85" xfId="0" applyFont="1" applyFill="1" applyBorder="1" applyAlignment="1">
      <alignment horizontal="center" vertical="center"/>
    </xf>
    <xf numFmtId="0" fontId="32" fillId="34" borderId="86" xfId="0" applyFont="1" applyFill="1" applyBorder="1" applyAlignment="1">
      <alignment horizontal="center" vertical="center"/>
    </xf>
    <xf numFmtId="0" fontId="32" fillId="34" borderId="87" xfId="0" applyFont="1" applyFill="1" applyBorder="1" applyAlignment="1">
      <alignment horizontal="center" vertical="center"/>
    </xf>
    <xf numFmtId="0" fontId="32" fillId="34" borderId="89"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86" xfId="0" applyFont="1" applyFill="1" applyBorder="1" applyAlignment="1">
      <alignment horizontal="center" vertical="center" wrapText="1"/>
    </xf>
    <xf numFmtId="0" fontId="42" fillId="24" borderId="87" xfId="0" applyFont="1" applyFill="1" applyBorder="1" applyAlignment="1">
      <alignment horizontal="center" vertical="center" wrapText="1"/>
    </xf>
    <xf numFmtId="0" fontId="42" fillId="24" borderId="88" xfId="0" applyFont="1" applyFill="1" applyBorder="1" applyAlignment="1">
      <alignment horizontal="center" vertical="center" wrapText="1"/>
    </xf>
    <xf numFmtId="0" fontId="42" fillId="24" borderId="89" xfId="0" applyFont="1" applyFill="1" applyBorder="1" applyAlignment="1">
      <alignment horizontal="center" vertical="center" wrapText="1"/>
    </xf>
    <xf numFmtId="0" fontId="26" fillId="27" borderId="39" xfId="0" applyFont="1" applyFill="1" applyBorder="1" applyAlignment="1">
      <alignment horizontal="center" vertical="center"/>
    </xf>
    <xf numFmtId="0" fontId="26" fillId="27" borderId="40" xfId="0" applyFont="1" applyFill="1" applyBorder="1" applyAlignment="1">
      <alignment horizontal="center" vertical="center"/>
    </xf>
    <xf numFmtId="0" fontId="26" fillId="27" borderId="41" xfId="0" applyFont="1" applyFill="1" applyBorder="1" applyAlignment="1">
      <alignment horizontal="center" vertical="center"/>
    </xf>
    <xf numFmtId="0" fontId="32" fillId="15" borderId="52" xfId="0" applyFont="1" applyFill="1" applyBorder="1" applyAlignment="1" applyProtection="1">
      <alignment horizontal="center" vertical="center" wrapText="1"/>
    </xf>
    <xf numFmtId="0" fontId="32" fillId="15" borderId="48" xfId="0" applyFont="1" applyFill="1" applyBorder="1" applyAlignment="1" applyProtection="1">
      <alignment horizontal="center" vertical="center" wrapText="1"/>
    </xf>
    <xf numFmtId="0" fontId="32" fillId="30" borderId="76" xfId="0" applyFont="1" applyFill="1" applyBorder="1" applyAlignment="1" applyProtection="1">
      <alignment horizontal="center" vertical="center" wrapText="1"/>
    </xf>
    <xf numFmtId="0" fontId="32" fillId="30" borderId="50" xfId="0" applyFont="1" applyFill="1" applyBorder="1" applyAlignment="1" applyProtection="1">
      <alignment horizontal="center" vertical="center" wrapText="1"/>
    </xf>
    <xf numFmtId="0" fontId="25" fillId="2" borderId="64" xfId="0" applyFont="1" applyFill="1" applyBorder="1" applyAlignment="1">
      <alignment horizontal="center" vertical="center" wrapText="1"/>
    </xf>
    <xf numFmtId="0" fontId="18" fillId="0" borderId="64" xfId="0" applyFont="1" applyBorder="1"/>
    <xf numFmtId="0" fontId="25" fillId="25" borderId="24" xfId="0" applyFont="1" applyFill="1" applyBorder="1" applyAlignment="1">
      <alignment horizontal="center" vertical="center" wrapText="1"/>
    </xf>
    <xf numFmtId="0" fontId="18" fillId="26" borderId="66" xfId="0" applyFont="1" applyFill="1" applyBorder="1"/>
    <xf numFmtId="0" fontId="25" fillId="0" borderId="72" xfId="0" applyFont="1" applyBorder="1" applyAlignment="1">
      <alignment horizontal="center" vertical="center" wrapText="1"/>
    </xf>
    <xf numFmtId="0" fontId="25" fillId="0" borderId="73" xfId="0" applyFont="1" applyBorder="1" applyAlignment="1">
      <alignment horizontal="center" vertical="center" wrapText="1"/>
    </xf>
    <xf numFmtId="0" fontId="23" fillId="0" borderId="44" xfId="0" applyFont="1" applyBorder="1" applyAlignment="1">
      <alignment horizontal="center" vertical="center" wrapText="1"/>
    </xf>
    <xf numFmtId="0" fontId="23" fillId="0" borderId="48" xfId="0" applyFont="1" applyBorder="1" applyAlignment="1">
      <alignment horizontal="center" vertical="center" wrapText="1"/>
    </xf>
    <xf numFmtId="0" fontId="23" fillId="0" borderId="21" xfId="0" applyFont="1" applyBorder="1" applyAlignment="1">
      <alignment horizontal="center" vertical="center" wrapText="1"/>
    </xf>
    <xf numFmtId="0" fontId="18" fillId="0" borderId="66" xfId="0" applyFont="1" applyBorder="1"/>
    <xf numFmtId="0" fontId="23" fillId="0" borderId="24" xfId="0" applyFont="1" applyBorder="1" applyAlignment="1">
      <alignment horizontal="center" vertical="center" wrapText="1"/>
    </xf>
    <xf numFmtId="0" fontId="26" fillId="27" borderId="75" xfId="0" applyFont="1" applyFill="1" applyBorder="1" applyAlignment="1">
      <alignment horizontal="center" vertical="center"/>
    </xf>
    <xf numFmtId="0" fontId="26" fillId="27" borderId="62" xfId="0" applyFont="1" applyFill="1" applyBorder="1" applyAlignment="1">
      <alignment horizontal="center" vertical="center"/>
    </xf>
    <xf numFmtId="0" fontId="25" fillId="28" borderId="29" xfId="0" applyFont="1" applyFill="1" applyBorder="1" applyAlignment="1">
      <alignment horizontal="center" vertical="center" wrapText="1"/>
    </xf>
    <xf numFmtId="0" fontId="18" fillId="29" borderId="29" xfId="0" applyFont="1" applyFill="1" applyBorder="1"/>
    <xf numFmtId="0" fontId="18" fillId="29" borderId="28" xfId="0" applyFont="1" applyFill="1" applyBorder="1"/>
    <xf numFmtId="0" fontId="25" fillId="0" borderId="64" xfId="0" applyFont="1" applyBorder="1" applyAlignment="1">
      <alignment horizontal="center" vertical="center" wrapText="1"/>
    </xf>
    <xf numFmtId="0" fontId="23" fillId="0" borderId="29" xfId="0" applyFont="1" applyBorder="1" applyAlignment="1">
      <alignment horizontal="center" vertical="center"/>
    </xf>
    <xf numFmtId="0" fontId="18" fillId="0" borderId="29" xfId="0" applyFont="1" applyBorder="1"/>
    <xf numFmtId="0" fontId="25" fillId="25" borderId="64" xfId="0" applyFont="1" applyFill="1" applyBorder="1" applyAlignment="1">
      <alignment horizontal="center" vertical="center" wrapText="1"/>
    </xf>
    <xf numFmtId="0" fontId="25" fillId="25" borderId="65" xfId="0" applyFont="1" applyFill="1" applyBorder="1" applyAlignment="1">
      <alignment horizontal="center" vertical="center" wrapText="1"/>
    </xf>
    <xf numFmtId="0" fontId="23" fillId="0" borderId="60" xfId="0" applyFont="1" applyBorder="1" applyAlignment="1">
      <alignment horizontal="center" vertical="center" wrapText="1"/>
    </xf>
    <xf numFmtId="0" fontId="25" fillId="0" borderId="59" xfId="0" applyFont="1" applyBorder="1" applyAlignment="1">
      <alignment horizontal="center" vertical="center" wrapText="1"/>
    </xf>
    <xf numFmtId="0" fontId="18" fillId="0" borderId="65" xfId="0" applyFont="1" applyBorder="1"/>
    <xf numFmtId="0" fontId="51" fillId="27" borderId="7" xfId="0" applyFont="1" applyFill="1" applyBorder="1" applyAlignment="1">
      <alignment horizontal="center" vertical="center"/>
    </xf>
    <xf numFmtId="0" fontId="52" fillId="26" borderId="68" xfId="0" applyFont="1" applyFill="1" applyBorder="1"/>
    <xf numFmtId="0" fontId="23" fillId="0" borderId="100" xfId="0" applyFont="1" applyBorder="1" applyAlignment="1">
      <alignment horizontal="center" vertical="center" wrapText="1"/>
    </xf>
    <xf numFmtId="0" fontId="23" fillId="0" borderId="64" xfId="0" applyFont="1" applyBorder="1" applyAlignment="1">
      <alignment horizontal="center" vertical="center" wrapText="1"/>
    </xf>
    <xf numFmtId="0" fontId="23" fillId="0" borderId="101" xfId="0" applyFont="1" applyBorder="1" applyAlignment="1">
      <alignment horizontal="center" vertical="center" wrapText="1"/>
    </xf>
    <xf numFmtId="0" fontId="23" fillId="0" borderId="65" xfId="0" applyFont="1" applyBorder="1" applyAlignment="1">
      <alignment horizontal="center" vertical="center" wrapText="1"/>
    </xf>
    <xf numFmtId="0" fontId="25" fillId="28" borderId="52" xfId="0" applyFont="1" applyFill="1" applyBorder="1" applyAlignment="1">
      <alignment horizontal="center" vertical="center" wrapText="1"/>
    </xf>
    <xf numFmtId="0" fontId="25" fillId="28" borderId="37" xfId="0" applyFont="1" applyFill="1" applyBorder="1" applyAlignment="1">
      <alignment horizontal="center" vertical="center" wrapText="1"/>
    </xf>
    <xf numFmtId="0" fontId="25" fillId="28" borderId="36" xfId="0" applyFont="1" applyFill="1" applyBorder="1" applyAlignment="1">
      <alignment horizontal="center" vertical="center" wrapText="1"/>
    </xf>
    <xf numFmtId="0" fontId="25" fillId="0" borderId="58" xfId="0" applyFont="1" applyBorder="1" applyAlignment="1">
      <alignment horizontal="center" vertical="center" wrapText="1"/>
    </xf>
    <xf numFmtId="0" fontId="25" fillId="0" borderId="55" xfId="0" applyFont="1" applyBorder="1" applyAlignment="1">
      <alignment horizontal="center" vertical="center" wrapText="1"/>
    </xf>
    <xf numFmtId="0" fontId="25" fillId="0" borderId="90" xfId="0" applyFont="1" applyBorder="1" applyAlignment="1">
      <alignment horizontal="center" vertical="center" wrapText="1"/>
    </xf>
    <xf numFmtId="0" fontId="23" fillId="0" borderId="22" xfId="0" applyFont="1" applyBorder="1" applyAlignment="1">
      <alignment horizontal="center" vertical="center" wrapText="1"/>
    </xf>
    <xf numFmtId="0" fontId="18" fillId="0" borderId="32" xfId="0" applyFont="1" applyBorder="1"/>
    <xf numFmtId="0" fontId="23" fillId="2" borderId="97" xfId="0" applyFont="1" applyFill="1" applyBorder="1" applyAlignment="1">
      <alignment horizontal="center" vertical="center" wrapText="1"/>
    </xf>
    <xf numFmtId="0" fontId="23" fillId="0" borderId="98" xfId="0" applyFont="1" applyBorder="1" applyAlignment="1">
      <alignment horizontal="center" vertical="center" wrapText="1"/>
    </xf>
    <xf numFmtId="0" fontId="23" fillId="0" borderId="96" xfId="0" applyFont="1" applyBorder="1" applyAlignment="1">
      <alignment horizontal="center" vertical="center" wrapText="1"/>
    </xf>
    <xf numFmtId="0" fontId="23" fillId="0" borderId="59" xfId="0" applyFont="1" applyBorder="1" applyAlignment="1">
      <alignment horizontal="center" vertical="center" wrapText="1"/>
    </xf>
    <xf numFmtId="0" fontId="23" fillId="27" borderId="39" xfId="0" applyFont="1" applyFill="1" applyBorder="1" applyAlignment="1">
      <alignment horizontal="center"/>
    </xf>
    <xf numFmtId="0" fontId="23" fillId="27" borderId="40" xfId="0" applyFont="1" applyFill="1" applyBorder="1" applyAlignment="1">
      <alignment horizontal="center"/>
    </xf>
    <xf numFmtId="0" fontId="23" fillId="27" borderId="41" xfId="0" applyFont="1" applyFill="1" applyBorder="1" applyAlignment="1">
      <alignment horizontal="center"/>
    </xf>
    <xf numFmtId="0" fontId="59" fillId="20" borderId="39" xfId="14" applyFont="1" applyFill="1" applyBorder="1" applyAlignment="1" applyProtection="1">
      <alignment horizontal="center" vertical="center" wrapText="1"/>
      <protection locked="0"/>
    </xf>
    <xf numFmtId="0" fontId="59" fillId="20" borderId="40" xfId="14" applyFont="1" applyFill="1" applyBorder="1" applyAlignment="1" applyProtection="1">
      <alignment horizontal="center" vertical="center" wrapText="1"/>
      <protection locked="0"/>
    </xf>
    <xf numFmtId="0" fontId="59" fillId="20" borderId="41" xfId="14" applyFont="1" applyFill="1" applyBorder="1" applyAlignment="1" applyProtection="1">
      <alignment vertical="top" wrapText="1"/>
      <protection locked="0"/>
    </xf>
    <xf numFmtId="0" fontId="34" fillId="20" borderId="57" xfId="14" applyFont="1" applyFill="1" applyBorder="1" applyAlignment="1" applyProtection="1">
      <alignment horizontal="center" vertical="center" wrapText="1"/>
      <protection locked="0"/>
    </xf>
    <xf numFmtId="0" fontId="34" fillId="20" borderId="57" xfId="14" applyFont="1" applyFill="1" applyBorder="1" applyAlignment="1" applyProtection="1">
      <alignment vertical="top" wrapText="1"/>
      <protection locked="0"/>
    </xf>
    <xf numFmtId="0" fontId="34" fillId="20" borderId="34" xfId="14" applyFont="1" applyFill="1" applyBorder="1" applyAlignment="1" applyProtection="1">
      <alignment horizontal="center" vertical="center" wrapText="1"/>
      <protection locked="0"/>
    </xf>
    <xf numFmtId="0" fontId="34" fillId="20" borderId="34" xfId="14" applyFont="1" applyFill="1" applyBorder="1" applyAlignment="1" applyProtection="1">
      <alignment vertical="top" wrapText="1"/>
      <protection locked="0"/>
    </xf>
    <xf numFmtId="0" fontId="34" fillId="20" borderId="101" xfId="14" applyFont="1" applyFill="1" applyBorder="1" applyAlignment="1" applyProtection="1">
      <alignment horizontal="center" vertical="center" wrapText="1"/>
      <protection locked="0"/>
    </xf>
    <xf numFmtId="0" fontId="34" fillId="20" borderId="103" xfId="14" applyFont="1" applyFill="1" applyBorder="1" applyAlignment="1" applyProtection="1">
      <alignment horizontal="center" vertical="center" wrapText="1"/>
      <protection locked="0"/>
    </xf>
    <xf numFmtId="0" fontId="34" fillId="20" borderId="87" xfId="14" applyFont="1" applyFill="1" applyBorder="1" applyAlignment="1" applyProtection="1">
      <alignment horizontal="center" vertical="center" wrapText="1"/>
      <protection locked="0"/>
    </xf>
    <xf numFmtId="0" fontId="34" fillId="20" borderId="88" xfId="14" applyFont="1" applyFill="1" applyBorder="1" applyAlignment="1" applyProtection="1">
      <alignment horizontal="center" vertical="center" wrapText="1"/>
      <protection locked="0"/>
    </xf>
    <xf numFmtId="0" fontId="34" fillId="20" borderId="89" xfId="14" applyFont="1" applyFill="1" applyBorder="1" applyAlignment="1" applyProtection="1">
      <alignment horizontal="center" vertical="center" wrapText="1"/>
      <protection locked="0"/>
    </xf>
    <xf numFmtId="0" fontId="37" fillId="0" borderId="72" xfId="14" applyFont="1" applyFill="1" applyBorder="1" applyAlignment="1" applyProtection="1">
      <alignment horizontal="left" vertical="center" wrapText="1"/>
      <protection locked="0"/>
    </xf>
    <xf numFmtId="0" fontId="37" fillId="0" borderId="44" xfId="14" applyFont="1" applyFill="1" applyBorder="1" applyAlignment="1" applyProtection="1">
      <alignment horizontal="left" vertical="center" wrapText="1"/>
      <protection locked="0"/>
    </xf>
    <xf numFmtId="14" fontId="11" fillId="0" borderId="44" xfId="14" applyNumberFormat="1" applyFont="1" applyFill="1" applyBorder="1" applyAlignment="1" applyProtection="1">
      <alignment horizontal="center" vertical="center" wrapText="1"/>
      <protection locked="0"/>
    </xf>
    <xf numFmtId="14" fontId="15" fillId="0" borderId="44" xfId="14" applyNumberFormat="1" applyFill="1" applyBorder="1" applyAlignment="1" applyProtection="1">
      <alignment horizontal="center" vertical="center" wrapText="1"/>
      <protection locked="0"/>
    </xf>
    <xf numFmtId="0" fontId="15" fillId="0" borderId="44" xfId="14" applyFill="1" applyBorder="1" applyAlignment="1" applyProtection="1">
      <alignment horizontal="center" vertical="center" wrapText="1"/>
      <protection locked="0"/>
    </xf>
    <xf numFmtId="0" fontId="60" fillId="0" borderId="48" xfId="14" applyFont="1" applyFill="1" applyBorder="1" applyAlignment="1" applyProtection="1">
      <alignment horizontal="center" vertical="center" wrapText="1"/>
      <protection locked="0"/>
    </xf>
    <xf numFmtId="0" fontId="60" fillId="0" borderId="48" xfId="14" applyFont="1" applyFill="1" applyBorder="1" applyAlignment="1" applyProtection="1">
      <alignment vertical="center" wrapText="1"/>
      <protection locked="0"/>
    </xf>
    <xf numFmtId="0" fontId="37" fillId="0" borderId="73" xfId="14" applyFont="1" applyFill="1" applyBorder="1" applyAlignment="1" applyProtection="1">
      <alignment horizontal="left" vertical="center" wrapText="1"/>
      <protection locked="0"/>
    </xf>
    <xf numFmtId="0" fontId="37" fillId="0" borderId="48" xfId="14" applyFont="1" applyFill="1" applyBorder="1" applyAlignment="1" applyProtection="1">
      <alignment horizontal="left" vertical="center" wrapText="1"/>
      <protection locked="0"/>
    </xf>
    <xf numFmtId="14" fontId="30" fillId="0" borderId="48" xfId="2" applyNumberFormat="1" applyFill="1" applyBorder="1" applyAlignment="1" applyProtection="1">
      <alignment horizontal="center" vertical="center" wrapText="1"/>
      <protection locked="0"/>
    </xf>
    <xf numFmtId="14" fontId="57" fillId="0" borderId="48" xfId="10" applyNumberFormat="1" applyFill="1" applyBorder="1" applyAlignment="1" applyProtection="1">
      <alignment horizontal="center" vertical="center" wrapText="1"/>
      <protection locked="0"/>
    </xf>
    <xf numFmtId="0" fontId="37" fillId="0" borderId="75" xfId="14" applyFont="1" applyFill="1" applyBorder="1" applyAlignment="1" applyProtection="1">
      <alignment horizontal="left" vertical="center" wrapText="1"/>
      <protection locked="0"/>
    </xf>
    <xf numFmtId="0" fontId="37" fillId="0" borderId="62" xfId="14" applyFont="1" applyFill="1" applyBorder="1" applyAlignment="1" applyProtection="1">
      <alignment horizontal="left" vertical="center" wrapText="1"/>
      <protection locked="0"/>
    </xf>
    <xf numFmtId="0" fontId="30" fillId="0" borderId="39" xfId="2" applyFill="1" applyBorder="1" applyAlignment="1" applyProtection="1">
      <alignment horizontal="center" vertical="center" wrapText="1"/>
      <protection locked="0"/>
    </xf>
    <xf numFmtId="0" fontId="57" fillId="0" borderId="40" xfId="10" applyFill="1" applyBorder="1" applyAlignment="1" applyProtection="1">
      <alignment vertical="center" wrapText="1"/>
      <protection locked="0"/>
    </xf>
    <xf numFmtId="0" fontId="63" fillId="0" borderId="41" xfId="10" applyFont="1" applyFill="1" applyBorder="1" applyAlignment="1" applyProtection="1">
      <alignment horizontal="left" vertical="top" wrapText="1"/>
      <protection locked="0"/>
    </xf>
    <xf numFmtId="0" fontId="37" fillId="0" borderId="78" xfId="14" applyFont="1" applyFill="1" applyBorder="1" applyAlignment="1" applyProtection="1">
      <alignment horizontal="left" vertical="center" wrapText="1"/>
      <protection locked="0"/>
    </xf>
    <xf numFmtId="14" fontId="61" fillId="0" borderId="44" xfId="10" applyNumberFormat="1" applyFont="1" applyFill="1" applyBorder="1" applyAlignment="1" applyProtection="1">
      <alignment horizontal="center" vertical="center" wrapText="1"/>
      <protection locked="0"/>
    </xf>
    <xf numFmtId="14" fontId="61" fillId="0" borderId="44" xfId="10" applyNumberFormat="1" applyFont="1" applyFill="1" applyBorder="1" applyAlignment="1" applyProtection="1">
      <alignment vertical="center" wrapText="1"/>
      <protection locked="0"/>
    </xf>
    <xf numFmtId="14" fontId="58" fillId="0" borderId="46" xfId="10" applyNumberFormat="1" applyFont="1" applyFill="1" applyBorder="1" applyAlignment="1" applyProtection="1">
      <alignment horizontal="left" vertical="top" wrapText="1"/>
      <protection locked="0"/>
    </xf>
    <xf numFmtId="0" fontId="37" fillId="0" borderId="97" xfId="14" applyFont="1" applyFill="1" applyBorder="1" applyAlignment="1" applyProtection="1">
      <alignment horizontal="left" vertical="center" wrapText="1"/>
      <protection locked="0"/>
    </xf>
    <xf numFmtId="0" fontId="37" fillId="0" borderId="37" xfId="14" applyFont="1" applyFill="1" applyBorder="1" applyAlignment="1" applyProtection="1">
      <alignment horizontal="left" vertical="center" wrapText="1"/>
      <protection locked="0"/>
    </xf>
    <xf numFmtId="0" fontId="37" fillId="0" borderId="55" xfId="14" applyFont="1" applyFill="1" applyBorder="1" applyAlignment="1" applyProtection="1">
      <alignment horizontal="left" vertical="center" wrapText="1"/>
      <protection locked="0"/>
    </xf>
    <xf numFmtId="14" fontId="30" fillId="0" borderId="37" xfId="2" applyNumberFormat="1" applyFill="1" applyBorder="1" applyAlignment="1" applyProtection="1">
      <alignment horizontal="center" vertical="center" wrapText="1"/>
      <protection locked="0"/>
    </xf>
    <xf numFmtId="14" fontId="61" fillId="0" borderId="37" xfId="10" applyNumberFormat="1" applyFont="1" applyFill="1" applyBorder="1" applyAlignment="1" applyProtection="1">
      <alignment horizontal="center" vertical="center" wrapText="1"/>
      <protection locked="0"/>
    </xf>
    <xf numFmtId="14" fontId="61" fillId="0" borderId="37" xfId="10" applyNumberFormat="1" applyFont="1" applyFill="1" applyBorder="1" applyAlignment="1" applyProtection="1">
      <alignment vertical="center" wrapText="1"/>
      <protection locked="0"/>
    </xf>
    <xf numFmtId="14" fontId="58" fillId="0" borderId="47" xfId="10" applyNumberFormat="1" applyFont="1" applyFill="1" applyBorder="1" applyAlignment="1" applyProtection="1">
      <alignment horizontal="left" vertical="top" wrapText="1"/>
      <protection locked="0"/>
    </xf>
    <xf numFmtId="0" fontId="37" fillId="0" borderId="70" xfId="14" applyFont="1" applyFill="1" applyBorder="1" applyAlignment="1" applyProtection="1">
      <alignment horizontal="left" vertical="center" wrapText="1"/>
      <protection locked="0"/>
    </xf>
    <xf numFmtId="14" fontId="61" fillId="0" borderId="48" xfId="10" applyNumberFormat="1" applyFont="1" applyFill="1" applyBorder="1" applyAlignment="1" applyProtection="1">
      <alignment horizontal="center" vertical="center" wrapText="1"/>
      <protection locked="0"/>
    </xf>
    <xf numFmtId="14" fontId="61" fillId="0" borderId="48" xfId="10" applyNumberFormat="1" applyFont="1" applyFill="1" applyBorder="1" applyAlignment="1" applyProtection="1">
      <alignment vertical="center" wrapText="1"/>
      <protection locked="0"/>
    </xf>
    <xf numFmtId="14" fontId="58" fillId="0" borderId="50" xfId="10" applyNumberFormat="1" applyFont="1" applyFill="1" applyBorder="1" applyAlignment="1" applyProtection="1">
      <alignment horizontal="left" vertical="top" wrapText="1"/>
      <protection locked="0"/>
    </xf>
    <xf numFmtId="0" fontId="37" fillId="0" borderId="72" xfId="14" applyFont="1" applyBorder="1" applyAlignment="1" applyProtection="1">
      <alignment horizontal="center" vertical="center" wrapText="1"/>
      <protection locked="0"/>
    </xf>
    <xf numFmtId="0" fontId="37" fillId="0" borderId="78" xfId="14" applyFont="1" applyBorder="1" applyAlignment="1" applyProtection="1">
      <alignment horizontal="center" vertical="center" wrapText="1"/>
      <protection locked="0"/>
    </xf>
    <xf numFmtId="0" fontId="37" fillId="0" borderId="105" xfId="14" applyFont="1" applyBorder="1" applyAlignment="1" applyProtection="1">
      <alignment horizontal="center" vertical="center" wrapText="1"/>
      <protection locked="0"/>
    </xf>
    <xf numFmtId="0" fontId="37" fillId="0" borderId="58" xfId="14" applyFont="1" applyBorder="1" applyAlignment="1" applyProtection="1">
      <alignment horizontal="center" vertical="center" wrapText="1"/>
      <protection locked="0"/>
    </xf>
    <xf numFmtId="0" fontId="37" fillId="0" borderId="97" xfId="14" applyFont="1" applyBorder="1" applyAlignment="1" applyProtection="1">
      <alignment horizontal="center" vertical="center" wrapText="1"/>
      <protection locked="0"/>
    </xf>
    <xf numFmtId="0" fontId="37" fillId="0" borderId="55" xfId="14" applyFont="1" applyBorder="1" applyAlignment="1" applyProtection="1">
      <alignment horizontal="center" vertical="center" wrapText="1"/>
      <protection locked="0"/>
    </xf>
    <xf numFmtId="0" fontId="37" fillId="0" borderId="73" xfId="14" applyFont="1" applyBorder="1" applyAlignment="1" applyProtection="1">
      <alignment horizontal="center" vertical="center" wrapText="1"/>
      <protection locked="0"/>
    </xf>
    <xf numFmtId="0" fontId="37" fillId="0" borderId="70" xfId="14" applyFont="1" applyBorder="1" applyAlignment="1" applyProtection="1">
      <alignment horizontal="center" vertical="center" wrapText="1"/>
      <protection locked="0"/>
    </xf>
    <xf numFmtId="0" fontId="37" fillId="0" borderId="72" xfId="14" applyFont="1" applyBorder="1" applyAlignment="1" applyProtection="1">
      <alignment horizontal="left" wrapText="1"/>
      <protection locked="0"/>
    </xf>
    <xf numFmtId="0" fontId="37" fillId="0" borderId="44" xfId="14" applyFont="1" applyBorder="1" applyAlignment="1" applyProtection="1">
      <alignment horizontal="left" wrapText="1"/>
      <protection locked="0"/>
    </xf>
    <xf numFmtId="14" fontId="61" fillId="39" borderId="85" xfId="10" applyNumberFormat="1" applyFont="1" applyFill="1" applyBorder="1" applyAlignment="1" applyProtection="1">
      <alignment horizontal="center" vertical="center" wrapText="1"/>
      <protection locked="0"/>
    </xf>
    <xf numFmtId="14" fontId="61" fillId="39" borderId="57" xfId="10" applyNumberFormat="1" applyFont="1" applyFill="1" applyBorder="1" applyAlignment="1" applyProtection="1">
      <alignment vertical="top" wrapText="1"/>
      <protection locked="0"/>
    </xf>
    <xf numFmtId="14" fontId="61" fillId="39" borderId="86" xfId="10" applyNumberFormat="1" applyFont="1" applyFill="1" applyBorder="1" applyAlignment="1" applyProtection="1">
      <alignment horizontal="center" vertical="top" wrapText="1"/>
      <protection locked="0"/>
    </xf>
    <xf numFmtId="14" fontId="61" fillId="39" borderId="101" xfId="10" applyNumberFormat="1" applyFont="1" applyFill="1" applyBorder="1" applyAlignment="1" applyProtection="1">
      <alignment horizontal="center" vertical="center" wrapText="1"/>
      <protection locked="0"/>
    </xf>
    <xf numFmtId="14" fontId="61" fillId="39" borderId="34" xfId="10" applyNumberFormat="1" applyFont="1" applyFill="1" applyBorder="1" applyAlignment="1" applyProtection="1">
      <alignment vertical="top" wrapText="1"/>
      <protection locked="0"/>
    </xf>
    <xf numFmtId="14" fontId="61" fillId="39" borderId="103" xfId="10" applyNumberFormat="1" applyFont="1" applyFill="1" applyBorder="1" applyAlignment="1" applyProtection="1">
      <alignment horizontal="center" vertical="top" wrapText="1"/>
      <protection locked="0"/>
    </xf>
    <xf numFmtId="14" fontId="61" fillId="39" borderId="87" xfId="10" applyNumberFormat="1" applyFont="1" applyFill="1" applyBorder="1" applyAlignment="1" applyProtection="1">
      <alignment horizontal="center" vertical="center" wrapText="1"/>
      <protection locked="0"/>
    </xf>
    <xf numFmtId="14" fontId="61" fillId="39" borderId="88" xfId="10" applyNumberFormat="1" applyFont="1" applyFill="1" applyBorder="1" applyAlignment="1" applyProtection="1">
      <alignment vertical="top" wrapText="1"/>
      <protection locked="0"/>
    </xf>
    <xf numFmtId="14" fontId="61" fillId="39" borderId="89" xfId="10" applyNumberFormat="1" applyFont="1" applyFill="1" applyBorder="1" applyAlignment="1" applyProtection="1">
      <alignment horizontal="center" vertical="top" wrapText="1"/>
      <protection locked="0"/>
    </xf>
    <xf numFmtId="0" fontId="37" fillId="0" borderId="97" xfId="14" applyFont="1" applyBorder="1" applyAlignment="1" applyProtection="1">
      <alignment horizontal="left" wrapText="1"/>
      <protection locked="0"/>
    </xf>
    <xf numFmtId="0" fontId="37" fillId="0" borderId="37" xfId="14" applyFont="1" applyBorder="1" applyAlignment="1" applyProtection="1">
      <alignment horizontal="left" wrapText="1"/>
      <protection locked="0"/>
    </xf>
    <xf numFmtId="0" fontId="37" fillId="0" borderId="73" xfId="14" applyFont="1" applyBorder="1" applyAlignment="1" applyProtection="1">
      <alignment horizontal="left" wrapText="1"/>
      <protection locked="0"/>
    </xf>
    <xf numFmtId="0" fontId="37" fillId="0" borderId="48" xfId="14" applyFont="1" applyBorder="1" applyAlignment="1" applyProtection="1">
      <alignment horizontal="left" wrapText="1"/>
      <protection locked="0"/>
    </xf>
    <xf numFmtId="0" fontId="67" fillId="44" borderId="93" xfId="14" applyFont="1" applyFill="1" applyBorder="1" applyAlignment="1" applyProtection="1">
      <alignment horizontal="center" vertical="center" wrapText="1"/>
    </xf>
    <xf numFmtId="0" fontId="67" fillId="44" borderId="107" xfId="14" applyFont="1" applyFill="1" applyBorder="1" applyAlignment="1" applyProtection="1">
      <alignment horizontal="center" vertical="center" wrapText="1"/>
    </xf>
    <xf numFmtId="0" fontId="91" fillId="57" borderId="37" xfId="0" applyFont="1" applyFill="1" applyBorder="1" applyAlignment="1">
      <alignment horizontal="center" vertical="center" wrapText="1"/>
    </xf>
    <xf numFmtId="0" fontId="66" fillId="44" borderId="93" xfId="14" applyFont="1" applyFill="1" applyBorder="1" applyAlignment="1" applyProtection="1">
      <alignment horizontal="center" vertical="center" wrapText="1"/>
    </xf>
    <xf numFmtId="0" fontId="66" fillId="44" borderId="107" xfId="14" applyFont="1" applyFill="1" applyBorder="1" applyAlignment="1" applyProtection="1">
      <alignment horizontal="center" vertical="center" wrapText="1"/>
    </xf>
    <xf numFmtId="0" fontId="66" fillId="44" borderId="106" xfId="14" applyFont="1" applyFill="1" applyBorder="1" applyAlignment="1" applyProtection="1">
      <alignment horizontal="center" vertical="center" wrapText="1"/>
    </xf>
    <xf numFmtId="0" fontId="66" fillId="44" borderId="108" xfId="14" applyFont="1" applyFill="1" applyBorder="1" applyAlignment="1" applyProtection="1">
      <alignment horizontal="center" vertical="center" wrapText="1"/>
    </xf>
    <xf numFmtId="0" fontId="60" fillId="44" borderId="93" xfId="14" applyFont="1" applyFill="1" applyBorder="1" applyAlignment="1" applyProtection="1">
      <alignment horizontal="center" vertical="center" wrapText="1"/>
    </xf>
    <xf numFmtId="0" fontId="60" fillId="44" borderId="107" xfId="14" applyFont="1" applyFill="1" applyBorder="1" applyAlignment="1" applyProtection="1">
      <alignment horizontal="center" vertical="center" wrapText="1"/>
    </xf>
    <xf numFmtId="0" fontId="92" fillId="57" borderId="37" xfId="0" applyFont="1" applyFill="1" applyBorder="1" applyAlignment="1">
      <alignment horizontal="center" vertical="center" wrapText="1"/>
    </xf>
    <xf numFmtId="0" fontId="90" fillId="58" borderId="37" xfId="0" applyFont="1" applyFill="1" applyBorder="1" applyAlignment="1">
      <alignment horizontal="center" vertical="center" wrapText="1"/>
    </xf>
    <xf numFmtId="0" fontId="91" fillId="58" borderId="37" xfId="0" applyFont="1" applyFill="1" applyBorder="1" applyAlignment="1">
      <alignment horizontal="center" vertical="center" wrapText="1"/>
    </xf>
    <xf numFmtId="0" fontId="90" fillId="8" borderId="37" xfId="0" applyFont="1" applyFill="1" applyBorder="1" applyAlignment="1">
      <alignment horizontal="center" vertical="center" wrapText="1"/>
    </xf>
    <xf numFmtId="0" fontId="91" fillId="8" borderId="37" xfId="0" applyFont="1" applyFill="1" applyBorder="1" applyAlignment="1">
      <alignment horizontal="center" vertical="center" wrapText="1"/>
    </xf>
    <xf numFmtId="0" fontId="90" fillId="56" borderId="20" xfId="0" applyFont="1" applyFill="1" applyBorder="1" applyAlignment="1">
      <alignment horizontal="center" vertical="center" wrapText="1"/>
    </xf>
    <xf numFmtId="0" fontId="90" fillId="56" borderId="15" xfId="0" applyFont="1" applyFill="1" applyBorder="1" applyAlignment="1">
      <alignment horizontal="center" vertical="center" wrapText="1"/>
    </xf>
    <xf numFmtId="0" fontId="91" fillId="56" borderId="24" xfId="0" applyFont="1" applyFill="1" applyBorder="1" applyAlignment="1">
      <alignment horizontal="center" vertical="center" wrapText="1"/>
    </xf>
    <xf numFmtId="0" fontId="91" fillId="56" borderId="30" xfId="0" applyFont="1" applyFill="1" applyBorder="1" applyAlignment="1">
      <alignment horizontal="center" vertical="center" wrapText="1"/>
    </xf>
    <xf numFmtId="0" fontId="91" fillId="56" borderId="21" xfId="0" applyFont="1" applyFill="1" applyBorder="1" applyAlignment="1">
      <alignment horizontal="center" vertical="center" wrapText="1"/>
    </xf>
    <xf numFmtId="0" fontId="91" fillId="56" borderId="14" xfId="0" applyFont="1" applyFill="1" applyBorder="1" applyAlignment="1">
      <alignment horizontal="center" vertical="center" wrapText="1"/>
    </xf>
    <xf numFmtId="0" fontId="90" fillId="59" borderId="4" xfId="0" applyFont="1" applyFill="1" applyBorder="1" applyAlignment="1">
      <alignment horizontal="center" vertical="center" wrapText="1"/>
    </xf>
    <xf numFmtId="0" fontId="90" fillId="59" borderId="15" xfId="0" applyFont="1" applyFill="1" applyBorder="1" applyAlignment="1">
      <alignment horizontal="center" vertical="center" wrapText="1"/>
    </xf>
    <xf numFmtId="0" fontId="91" fillId="59" borderId="5" xfId="0" applyFont="1" applyFill="1" applyBorder="1" applyAlignment="1">
      <alignment horizontal="center" vertical="center" wrapText="1"/>
    </xf>
    <xf numFmtId="0" fontId="91" fillId="59" borderId="30" xfId="0" applyFont="1" applyFill="1" applyBorder="1" applyAlignment="1">
      <alignment horizontal="center" vertical="center" wrapText="1"/>
    </xf>
    <xf numFmtId="0" fontId="90" fillId="60" borderId="4" xfId="0" applyFont="1" applyFill="1" applyBorder="1" applyAlignment="1">
      <alignment horizontal="center" vertical="center" wrapText="1"/>
    </xf>
    <xf numFmtId="0" fontId="90" fillId="60" borderId="20" xfId="0" applyFont="1" applyFill="1" applyBorder="1" applyAlignment="1">
      <alignment horizontal="center" vertical="center" wrapText="1"/>
    </xf>
    <xf numFmtId="0" fontId="90" fillId="60" borderId="15" xfId="0" applyFont="1" applyFill="1" applyBorder="1" applyAlignment="1">
      <alignment horizontal="center" vertical="center" wrapText="1"/>
    </xf>
    <xf numFmtId="0" fontId="92" fillId="60" borderId="5" xfId="0" applyFont="1" applyFill="1" applyBorder="1" applyAlignment="1">
      <alignment horizontal="center" vertical="center" wrapText="1"/>
    </xf>
    <xf numFmtId="0" fontId="92" fillId="60" borderId="14" xfId="0" applyFont="1" applyFill="1" applyBorder="1" applyAlignment="1">
      <alignment horizontal="center" vertical="center" wrapText="1"/>
    </xf>
    <xf numFmtId="0" fontId="92" fillId="60" borderId="21" xfId="0" applyFont="1" applyFill="1" applyBorder="1" applyAlignment="1">
      <alignment horizontal="center" vertical="center" wrapText="1"/>
    </xf>
    <xf numFmtId="0" fontId="92" fillId="60" borderId="24" xfId="0" applyFont="1" applyFill="1" applyBorder="1" applyAlignment="1">
      <alignment horizontal="center" vertical="center" wrapText="1"/>
    </xf>
    <xf numFmtId="0" fontId="92" fillId="60" borderId="30" xfId="0" applyFont="1" applyFill="1" applyBorder="1" applyAlignment="1">
      <alignment horizontal="center" vertical="center" wrapText="1"/>
    </xf>
    <xf numFmtId="49" fontId="29" fillId="50" borderId="45" xfId="14" applyNumberFormat="1" applyFont="1" applyFill="1" applyBorder="1" applyAlignment="1" applyProtection="1">
      <alignment horizontal="center" vertical="center"/>
      <protection locked="0"/>
    </xf>
    <xf numFmtId="49" fontId="29" fillId="50" borderId="42" xfId="14" applyNumberFormat="1" applyFont="1" applyFill="1" applyBorder="1" applyAlignment="1" applyProtection="1">
      <alignment horizontal="center" vertical="center"/>
      <protection locked="0"/>
    </xf>
    <xf numFmtId="49" fontId="29" fillId="50" borderId="49" xfId="14" applyNumberFormat="1" applyFont="1" applyFill="1" applyBorder="1" applyAlignment="1" applyProtection="1">
      <alignment horizontal="center" vertical="center"/>
      <protection locked="0"/>
    </xf>
    <xf numFmtId="49" fontId="29" fillId="50" borderId="52" xfId="14" applyNumberFormat="1" applyFont="1" applyFill="1" applyBorder="1" applyAlignment="1" applyProtection="1">
      <alignment horizontal="center" vertical="center"/>
      <protection locked="0"/>
    </xf>
    <xf numFmtId="49" fontId="29" fillId="50" borderId="36" xfId="14" applyNumberFormat="1" applyFont="1" applyFill="1" applyBorder="1" applyAlignment="1" applyProtection="1">
      <alignment horizontal="center" vertical="center"/>
      <protection locked="0"/>
    </xf>
    <xf numFmtId="49" fontId="29" fillId="50" borderId="53" xfId="14" applyNumberFormat="1" applyFont="1" applyFill="1" applyBorder="1" applyAlignment="1" applyProtection="1">
      <alignment horizontal="center" vertical="center"/>
      <protection locked="0"/>
    </xf>
    <xf numFmtId="49" fontId="29" fillId="50" borderId="58" xfId="14" applyNumberFormat="1" applyFont="1" applyFill="1" applyBorder="1" applyAlignment="1" applyProtection="1">
      <alignment horizontal="center" vertical="center"/>
      <protection locked="0"/>
    </xf>
    <xf numFmtId="0" fontId="57" fillId="0" borderId="85" xfId="10" applyFill="1" applyBorder="1" applyAlignment="1" applyProtection="1">
      <alignment horizontal="center" vertical="center"/>
    </xf>
    <xf numFmtId="0" fontId="57" fillId="0" borderId="57" xfId="10" applyFill="1" applyBorder="1" applyAlignment="1" applyProtection="1">
      <alignment horizontal="center" vertical="center"/>
    </xf>
    <xf numFmtId="0" fontId="34" fillId="0" borderId="57" xfId="14" applyFont="1" applyFill="1" applyBorder="1" applyAlignment="1" applyProtection="1">
      <alignment horizontal="center" vertical="center" wrapText="1"/>
    </xf>
    <xf numFmtId="0" fontId="34" fillId="0" borderId="86" xfId="14" applyFont="1" applyFill="1" applyBorder="1" applyAlignment="1" applyProtection="1">
      <alignment horizontal="center" vertical="center" wrapText="1"/>
    </xf>
    <xf numFmtId="0" fontId="34" fillId="0" borderId="87" xfId="14" applyFont="1" applyFill="1" applyBorder="1" applyAlignment="1" applyProtection="1">
      <alignment horizontal="center" vertical="center" wrapText="1"/>
    </xf>
    <xf numFmtId="0" fontId="34" fillId="0" borderId="88" xfId="14" applyFont="1" applyFill="1" applyBorder="1" applyAlignment="1" applyProtection="1">
      <alignment horizontal="center" vertical="center" wrapText="1"/>
    </xf>
    <xf numFmtId="0" fontId="34" fillId="0" borderId="89" xfId="14" applyFont="1" applyFill="1" applyBorder="1" applyAlignment="1" applyProtection="1">
      <alignment horizontal="center" vertical="center" wrapText="1"/>
    </xf>
    <xf numFmtId="0" fontId="53" fillId="0" borderId="75" xfId="14" applyFont="1" applyFill="1" applyBorder="1" applyAlignment="1" applyProtection="1">
      <alignment horizontal="left" vertical="center" wrapText="1"/>
    </xf>
    <xf numFmtId="0" fontId="53" fillId="0" borderId="62" xfId="14" applyFont="1" applyFill="1" applyBorder="1" applyAlignment="1" applyProtection="1">
      <alignment horizontal="left" vertical="center" wrapText="1"/>
    </xf>
    <xf numFmtId="0" fontId="53" fillId="0" borderId="104" xfId="14" applyFont="1" applyFill="1" applyBorder="1" applyAlignment="1" applyProtection="1">
      <alignment horizontal="center" vertical="center" wrapText="1"/>
    </xf>
    <xf numFmtId="0" fontId="53" fillId="0" borderId="40" xfId="14" applyFont="1" applyFill="1" applyBorder="1" applyAlignment="1" applyProtection="1">
      <alignment horizontal="center" vertical="center" wrapText="1"/>
    </xf>
    <xf numFmtId="14" fontId="30" fillId="0" borderId="104" xfId="2" applyNumberFormat="1" applyFill="1" applyBorder="1" applyAlignment="1" applyProtection="1">
      <alignment horizontal="center" vertical="center" wrapText="1"/>
    </xf>
    <xf numFmtId="14" fontId="57" fillId="0" borderId="40" xfId="10" applyNumberFormat="1" applyFill="1" applyBorder="1" applyAlignment="1" applyProtection="1">
      <alignment horizontal="center" vertical="center" wrapText="1"/>
    </xf>
    <xf numFmtId="14" fontId="29" fillId="0" borderId="40" xfId="14" applyNumberFormat="1" applyFont="1" applyFill="1" applyBorder="1" applyAlignment="1" applyProtection="1">
      <alignment horizontal="center" vertical="center" wrapText="1"/>
    </xf>
    <xf numFmtId="14" fontId="29" fillId="0" borderId="41" xfId="14" applyNumberFormat="1" applyFont="1" applyFill="1" applyBorder="1" applyAlignment="1" applyProtection="1">
      <alignment horizontal="center" vertical="center" wrapText="1"/>
    </xf>
    <xf numFmtId="0" fontId="34" fillId="0" borderId="101" xfId="14" applyFont="1" applyFill="1" applyBorder="1" applyAlignment="1" applyProtection="1">
      <alignment horizontal="center" vertical="center" wrapText="1"/>
    </xf>
    <xf numFmtId="0" fontId="34" fillId="0" borderId="34" xfId="14" applyFont="1" applyFill="1" applyBorder="1" applyAlignment="1" applyProtection="1">
      <alignment horizontal="center" vertical="center" wrapText="1"/>
    </xf>
    <xf numFmtId="0" fontId="34" fillId="0" borderId="103" xfId="14" applyFont="1" applyFill="1" applyBorder="1" applyAlignment="1" applyProtection="1">
      <alignment horizontal="center" vertical="center" wrapText="1"/>
    </xf>
    <xf numFmtId="0" fontId="53" fillId="0" borderId="101" xfId="14" applyFont="1" applyFill="1" applyBorder="1" applyAlignment="1" applyProtection="1">
      <alignment horizontal="center" wrapText="1"/>
    </xf>
    <xf numFmtId="0" fontId="53" fillId="0" borderId="34" xfId="14" applyFont="1" applyFill="1" applyBorder="1" applyAlignment="1" applyProtection="1">
      <alignment horizontal="center" wrapText="1"/>
    </xf>
    <xf numFmtId="0" fontId="53" fillId="0" borderId="72" xfId="14" applyFont="1" applyFill="1" applyBorder="1" applyAlignment="1" applyProtection="1">
      <alignment horizontal="left" vertical="center" wrapText="1"/>
    </xf>
    <xf numFmtId="0" fontId="53" fillId="0" borderId="44" xfId="14" applyFont="1" applyFill="1" applyBorder="1" applyAlignment="1" applyProtection="1">
      <alignment horizontal="left" vertical="center" wrapText="1"/>
    </xf>
    <xf numFmtId="14" fontId="18" fillId="0" borderId="44" xfId="10" applyNumberFormat="1" applyFont="1" applyFill="1" applyBorder="1" applyAlignment="1" applyProtection="1">
      <alignment horizontal="center" vertical="center" wrapText="1"/>
    </xf>
    <xf numFmtId="0" fontId="69" fillId="0" borderId="44" xfId="14" applyFont="1" applyFill="1" applyBorder="1" applyAlignment="1" applyProtection="1">
      <alignment horizontal="center" vertical="center" wrapText="1"/>
    </xf>
    <xf numFmtId="0" fontId="30" fillId="0" borderId="51" xfId="2" applyFill="1" applyBorder="1" applyAlignment="1" applyProtection="1">
      <alignment horizontal="center" vertical="center" wrapText="1"/>
    </xf>
    <xf numFmtId="0" fontId="41" fillId="0" borderId="57" xfId="14" applyFont="1" applyFill="1" applyBorder="1" applyAlignment="1" applyProtection="1">
      <alignment horizontal="center" vertical="center" wrapText="1"/>
    </xf>
    <xf numFmtId="0" fontId="41" fillId="0" borderId="86" xfId="14" applyFont="1" applyFill="1" applyBorder="1" applyAlignment="1" applyProtection="1">
      <alignment horizontal="center" vertical="center" wrapText="1"/>
    </xf>
    <xf numFmtId="0" fontId="59" fillId="0" borderId="101" xfId="14" applyFont="1" applyFill="1" applyBorder="1" applyAlignment="1" applyProtection="1">
      <alignment horizontal="center" vertical="center" wrapText="1"/>
    </xf>
    <xf numFmtId="0" fontId="59" fillId="0" borderId="34" xfId="14" applyFont="1" applyFill="1" applyBorder="1" applyAlignment="1" applyProtection="1">
      <alignment horizontal="center" vertical="center" wrapText="1"/>
    </xf>
    <xf numFmtId="0" fontId="59" fillId="0" borderId="103" xfId="14" applyFont="1" applyFill="1" applyBorder="1" applyAlignment="1" applyProtection="1">
      <alignment horizontal="center" vertical="center" wrapText="1"/>
    </xf>
    <xf numFmtId="0" fontId="53" fillId="0" borderId="85" xfId="14" applyFont="1" applyFill="1" applyBorder="1" applyAlignment="1" applyProtection="1">
      <alignment horizontal="left" vertical="center" wrapText="1"/>
    </xf>
    <xf numFmtId="0" fontId="53" fillId="0" borderId="57" xfId="14" applyFont="1" applyFill="1" applyBorder="1" applyAlignment="1" applyProtection="1">
      <alignment horizontal="left" vertical="center" wrapText="1"/>
    </xf>
    <xf numFmtId="14" fontId="29" fillId="0" borderId="57" xfId="14" applyNumberFormat="1" applyFont="1" applyFill="1" applyBorder="1" applyAlignment="1" applyProtection="1">
      <alignment horizontal="center" vertical="center" wrapText="1"/>
    </xf>
    <xf numFmtId="14" fontId="29" fillId="0" borderId="86" xfId="14" applyNumberFormat="1" applyFont="1" applyFill="1" applyBorder="1" applyAlignment="1" applyProtection="1">
      <alignment horizontal="center" vertical="center" wrapText="1"/>
    </xf>
    <xf numFmtId="14" fontId="29" fillId="0" borderId="57" xfId="14" applyNumberFormat="1" applyFont="1" applyFill="1" applyBorder="1" applyAlignment="1" applyProtection="1">
      <alignment horizontal="left" vertical="center" wrapText="1"/>
    </xf>
    <xf numFmtId="14" fontId="29" fillId="0" borderId="86" xfId="14" applyNumberFormat="1" applyFont="1" applyFill="1" applyBorder="1" applyAlignment="1" applyProtection="1">
      <alignment horizontal="left" vertical="center" wrapText="1"/>
    </xf>
    <xf numFmtId="0" fontId="53" fillId="0" borderId="87" xfId="14" applyFont="1" applyFill="1" applyBorder="1" applyAlignment="1" applyProtection="1">
      <alignment horizontal="left" vertical="center" wrapText="1"/>
    </xf>
    <xf numFmtId="0" fontId="53" fillId="0" borderId="88" xfId="14" applyFont="1" applyFill="1" applyBorder="1" applyAlignment="1" applyProtection="1">
      <alignment horizontal="left" vertical="center" wrapText="1"/>
    </xf>
    <xf numFmtId="14" fontId="30" fillId="0" borderId="88" xfId="2" applyNumberFormat="1" applyFill="1" applyBorder="1" applyAlignment="1" applyProtection="1">
      <alignment horizontal="center" vertical="center" wrapText="1"/>
    </xf>
    <xf numFmtId="14" fontId="30" fillId="0" borderId="89" xfId="2" applyNumberFormat="1" applyFill="1" applyBorder="1" applyAlignment="1" applyProtection="1">
      <alignment horizontal="center" vertical="center" wrapText="1"/>
    </xf>
    <xf numFmtId="14" fontId="30" fillId="0" borderId="88" xfId="2" applyNumberFormat="1" applyFill="1" applyBorder="1" applyAlignment="1" applyProtection="1">
      <alignment horizontal="left" vertical="center" wrapText="1"/>
    </xf>
    <xf numFmtId="14" fontId="30" fillId="0" borderId="89" xfId="2" applyNumberFormat="1" applyFill="1" applyBorder="1" applyAlignment="1" applyProtection="1">
      <alignment horizontal="left" vertical="center" wrapText="1"/>
    </xf>
    <xf numFmtId="0" fontId="72" fillId="49" borderId="44" xfId="14" applyFont="1" applyFill="1" applyBorder="1" applyAlignment="1" applyProtection="1">
      <alignment horizontal="center" vertical="center" wrapText="1"/>
    </xf>
    <xf numFmtId="0" fontId="72" fillId="49" borderId="36" xfId="14" applyFont="1" applyFill="1" applyBorder="1" applyAlignment="1" applyProtection="1">
      <alignment horizontal="center" vertical="center" wrapText="1"/>
    </xf>
    <xf numFmtId="0" fontId="53" fillId="0" borderId="73" xfId="14" applyFont="1" applyFill="1" applyBorder="1" applyAlignment="1" applyProtection="1">
      <alignment horizontal="left" vertical="center" wrapText="1"/>
    </xf>
    <xf numFmtId="0" fontId="53" fillId="0" borderId="48" xfId="14" applyFont="1" applyFill="1" applyBorder="1" applyAlignment="1" applyProtection="1">
      <alignment horizontal="left" vertical="center" wrapText="1"/>
    </xf>
    <xf numFmtId="14" fontId="30" fillId="0" borderId="48" xfId="2" applyNumberFormat="1" applyFill="1" applyBorder="1" applyAlignment="1" applyProtection="1">
      <alignment horizontal="center" vertical="center" wrapText="1"/>
    </xf>
    <xf numFmtId="14" fontId="71" fillId="0" borderId="48" xfId="10" applyNumberFormat="1" applyFont="1" applyFill="1" applyBorder="1" applyAlignment="1" applyProtection="1">
      <alignment horizontal="center" vertical="center" wrapText="1"/>
    </xf>
    <xf numFmtId="14" fontId="71" fillId="0" borderId="70" xfId="10" applyNumberFormat="1" applyFont="1" applyFill="1" applyBorder="1" applyAlignment="1" applyProtection="1">
      <alignment horizontal="center" vertical="center" wrapText="1"/>
    </xf>
    <xf numFmtId="14" fontId="71" fillId="0" borderId="50" xfId="10" applyNumberFormat="1" applyFont="1" applyFill="1" applyBorder="1" applyAlignment="1" applyProtection="1">
      <alignment horizontal="center" vertical="center" wrapText="1"/>
    </xf>
    <xf numFmtId="0" fontId="51" fillId="48" borderId="72" xfId="14" applyFont="1" applyFill="1" applyBorder="1" applyAlignment="1" applyProtection="1">
      <alignment horizontal="center" vertical="center" wrapText="1"/>
    </xf>
    <xf numFmtId="0" fontId="51" fillId="48" borderId="119" xfId="14" applyFont="1" applyFill="1" applyBorder="1" applyAlignment="1" applyProtection="1">
      <alignment horizontal="center" vertical="center" wrapText="1"/>
    </xf>
    <xf numFmtId="0" fontId="51" fillId="48" borderId="44" xfId="14" applyFont="1" applyFill="1" applyBorder="1" applyAlignment="1" applyProtection="1">
      <alignment horizontal="center" vertical="center" wrapText="1"/>
    </xf>
    <xf numFmtId="0" fontId="51" fillId="48" borderId="36" xfId="14" applyFont="1" applyFill="1" applyBorder="1" applyAlignment="1" applyProtection="1">
      <alignment horizontal="center" vertical="center" wrapText="1"/>
    </xf>
    <xf numFmtId="0" fontId="72" fillId="49" borderId="46" xfId="14" applyFont="1" applyFill="1" applyBorder="1" applyAlignment="1" applyProtection="1">
      <alignment horizontal="center" vertical="center" wrapText="1"/>
    </xf>
    <xf numFmtId="0" fontId="72" fillId="49" borderId="38" xfId="14" applyFont="1" applyFill="1" applyBorder="1" applyAlignment="1" applyProtection="1">
      <alignment horizontal="center" vertical="center" wrapText="1"/>
    </xf>
    <xf numFmtId="0" fontId="72" fillId="49" borderId="45" xfId="14" applyFont="1" applyFill="1" applyBorder="1" applyAlignment="1" applyProtection="1">
      <alignment horizontal="center" vertical="center" wrapText="1"/>
    </xf>
    <xf numFmtId="0" fontId="72" fillId="49" borderId="42" xfId="14" applyFont="1" applyFill="1" applyBorder="1" applyAlignment="1" applyProtection="1">
      <alignment horizontal="center" vertical="center" wrapText="1"/>
    </xf>
    <xf numFmtId="0" fontId="72" fillId="48" borderId="44" xfId="14" applyFont="1" applyFill="1" applyBorder="1" applyAlignment="1" applyProtection="1">
      <alignment horizontal="center" vertical="center" wrapText="1"/>
    </xf>
    <xf numFmtId="0" fontId="72" fillId="48" borderId="36" xfId="14" applyFont="1" applyFill="1" applyBorder="1" applyAlignment="1" applyProtection="1">
      <alignment horizontal="center" vertical="center" wrapText="1"/>
    </xf>
    <xf numFmtId="0" fontId="64" fillId="0" borderId="73" xfId="14" applyFont="1" applyBorder="1" applyAlignment="1" applyProtection="1">
      <alignment horizontal="center" vertical="center" wrapText="1"/>
    </xf>
    <xf numFmtId="0" fontId="64" fillId="0" borderId="48" xfId="14" applyFont="1" applyBorder="1" applyAlignment="1" applyProtection="1">
      <alignment horizontal="center" vertical="center" wrapText="1"/>
    </xf>
    <xf numFmtId="0" fontId="64" fillId="0" borderId="50" xfId="14" applyFont="1" applyBorder="1" applyAlignment="1" applyProtection="1">
      <alignment horizontal="center" vertical="center" wrapText="1"/>
    </xf>
    <xf numFmtId="0" fontId="15" fillId="0" borderId="36" xfId="14" applyBorder="1" applyAlignment="1" applyProtection="1">
      <alignment horizontal="center" vertical="center" wrapText="1"/>
    </xf>
    <xf numFmtId="9" fontId="77" fillId="20" borderId="109" xfId="14" applyNumberFormat="1" applyFont="1" applyFill="1" applyBorder="1" applyAlignment="1" applyProtection="1">
      <alignment horizontal="center" vertical="center"/>
    </xf>
    <xf numFmtId="9" fontId="77" fillId="20" borderId="114" xfId="14" applyNumberFormat="1" applyFont="1" applyFill="1" applyBorder="1" applyAlignment="1" applyProtection="1">
      <alignment horizontal="center" vertical="center"/>
    </xf>
    <xf numFmtId="0" fontId="78" fillId="29" borderId="75" xfId="14" applyFont="1" applyFill="1" applyBorder="1" applyAlignment="1" applyProtection="1">
      <alignment horizontal="center" vertical="center" wrapText="1" readingOrder="1"/>
    </xf>
    <xf numFmtId="0" fontId="78" fillId="29" borderId="62" xfId="14" applyFont="1" applyFill="1" applyBorder="1" applyAlignment="1" applyProtection="1">
      <alignment horizontal="center" vertical="center" wrapText="1" readingOrder="1"/>
    </xf>
    <xf numFmtId="0" fontId="77" fillId="54" borderId="39" xfId="14" applyFont="1" applyFill="1" applyBorder="1" applyAlignment="1" applyProtection="1">
      <alignment horizontal="center"/>
    </xf>
    <xf numFmtId="0" fontId="77" fillId="54" borderId="41" xfId="14" applyFont="1" applyFill="1" applyBorder="1" applyAlignment="1" applyProtection="1">
      <alignment horizontal="center"/>
    </xf>
    <xf numFmtId="0" fontId="37" fillId="0" borderId="85" xfId="14" applyFont="1" applyBorder="1" applyAlignment="1" applyProtection="1">
      <alignment horizontal="left" wrapText="1"/>
    </xf>
    <xf numFmtId="0" fontId="37" fillId="0" borderId="57" xfId="14" applyFont="1" applyBorder="1" applyAlignment="1" applyProtection="1">
      <alignment horizontal="left"/>
    </xf>
    <xf numFmtId="0" fontId="37" fillId="0" borderId="86" xfId="14" applyFont="1" applyBorder="1" applyAlignment="1" applyProtection="1">
      <alignment horizontal="left"/>
    </xf>
    <xf numFmtId="0" fontId="15" fillId="0" borderId="87" xfId="14" applyBorder="1" applyAlignment="1" applyProtection="1">
      <alignment horizontal="left" vertical="top" wrapText="1"/>
    </xf>
    <xf numFmtId="0" fontId="15" fillId="0" borderId="88" xfId="14" applyBorder="1" applyAlignment="1" applyProtection="1">
      <alignment horizontal="left" vertical="top" wrapText="1"/>
    </xf>
    <xf numFmtId="0" fontId="15" fillId="0" borderId="89" xfId="14" applyBorder="1" applyAlignment="1" applyProtection="1">
      <alignment horizontal="left" vertical="top" wrapText="1"/>
    </xf>
    <xf numFmtId="0" fontId="15" fillId="0" borderId="37" xfId="14" applyBorder="1" applyAlignment="1" applyProtection="1">
      <alignment horizontal="center" vertical="center" wrapText="1"/>
    </xf>
    <xf numFmtId="9" fontId="77" fillId="20" borderId="112" xfId="14" applyNumberFormat="1" applyFont="1" applyFill="1" applyBorder="1" applyAlignment="1" applyProtection="1">
      <alignment horizontal="center" vertical="center"/>
    </xf>
    <xf numFmtId="9" fontId="77" fillId="20" borderId="111" xfId="14" applyNumberFormat="1" applyFont="1" applyFill="1" applyBorder="1" applyAlignment="1" applyProtection="1">
      <alignment horizontal="center" vertical="center"/>
    </xf>
    <xf numFmtId="14" fontId="74" fillId="51" borderId="110" xfId="14" applyNumberFormat="1" applyFont="1" applyFill="1" applyBorder="1" applyAlignment="1" applyProtection="1">
      <alignment horizontal="center" vertical="center" wrapText="1"/>
    </xf>
    <xf numFmtId="14" fontId="74" fillId="51" borderId="113" xfId="14" applyNumberFormat="1" applyFont="1" applyFill="1" applyBorder="1" applyAlignment="1" applyProtection="1">
      <alignment horizontal="center" vertical="center" wrapText="1"/>
    </xf>
    <xf numFmtId="0" fontId="15" fillId="0" borderId="44" xfId="14" applyBorder="1" applyAlignment="1" applyProtection="1">
      <alignment horizontal="center" vertical="center"/>
    </xf>
    <xf numFmtId="0" fontId="25" fillId="0" borderId="37" xfId="14" applyFont="1" applyBorder="1" applyAlignment="1">
      <alignment horizontal="center" vertical="center" wrapText="1"/>
    </xf>
    <xf numFmtId="0" fontId="25" fillId="0" borderId="48" xfId="14" applyFont="1" applyBorder="1" applyAlignment="1">
      <alignment horizontal="center" vertical="center" wrapText="1"/>
    </xf>
    <xf numFmtId="0" fontId="23" fillId="0" borderId="37" xfId="14" applyFont="1" applyBorder="1" applyAlignment="1">
      <alignment horizontal="center" vertical="center" wrapText="1"/>
    </xf>
    <xf numFmtId="0" fontId="25" fillId="0" borderId="52" xfId="14" applyFont="1" applyBorder="1" applyAlignment="1">
      <alignment horizontal="center" vertical="center" wrapText="1"/>
    </xf>
    <xf numFmtId="0" fontId="23" fillId="0" borderId="52" xfId="14" applyFont="1" applyBorder="1" applyAlignment="1">
      <alignment horizontal="center" vertical="center" wrapText="1"/>
    </xf>
    <xf numFmtId="166" fontId="31" fillId="0" borderId="52" xfId="5" applyNumberFormat="1" applyFont="1" applyFill="1" applyBorder="1" applyAlignment="1">
      <alignment horizontal="center" vertical="center"/>
    </xf>
    <xf numFmtId="166" fontId="31" fillId="0" borderId="37" xfId="5" applyNumberFormat="1" applyFont="1" applyFill="1" applyBorder="1" applyAlignment="1">
      <alignment horizontal="center" vertical="center"/>
    </xf>
    <xf numFmtId="0" fontId="25" fillId="2" borderId="37" xfId="14" applyFont="1" applyFill="1" applyBorder="1" applyAlignment="1">
      <alignment horizontal="center" vertical="center" wrapText="1"/>
    </xf>
    <xf numFmtId="49" fontId="29" fillId="50" borderId="36" xfId="14" applyNumberFormat="1" applyFont="1" applyFill="1" applyBorder="1" applyAlignment="1" applyProtection="1">
      <alignment horizontal="center" vertical="center" wrapText="1"/>
      <protection locked="0"/>
    </xf>
    <xf numFmtId="49" fontId="29" fillId="50" borderId="52" xfId="14" applyNumberFormat="1" applyFont="1" applyFill="1" applyBorder="1" applyAlignment="1" applyProtection="1">
      <alignment horizontal="center" vertical="center" wrapText="1"/>
      <protection locked="0"/>
    </xf>
    <xf numFmtId="0" fontId="23" fillId="0" borderId="44" xfId="14" applyFont="1" applyBorder="1" applyAlignment="1">
      <alignment horizontal="center" vertical="center"/>
    </xf>
    <xf numFmtId="0" fontId="23" fillId="0" borderId="37" xfId="14" applyFont="1" applyBorder="1" applyAlignment="1">
      <alignment horizontal="center" vertical="center"/>
    </xf>
    <xf numFmtId="14" fontId="100" fillId="51" borderId="39" xfId="14" applyNumberFormat="1" applyFont="1" applyFill="1" applyBorder="1" applyAlignment="1" applyProtection="1">
      <alignment horizontal="center" vertical="center" wrapText="1"/>
    </xf>
    <xf numFmtId="14" fontId="100" fillId="51" borderId="40" xfId="14" applyNumberFormat="1" applyFont="1" applyFill="1" applyBorder="1" applyAlignment="1" applyProtection="1">
      <alignment horizontal="center" vertical="center" wrapText="1"/>
    </xf>
    <xf numFmtId="14" fontId="100" fillId="51" borderId="134" xfId="14" applyNumberFormat="1" applyFont="1" applyFill="1" applyBorder="1" applyAlignment="1" applyProtection="1">
      <alignment horizontal="center" vertical="center" wrapText="1"/>
    </xf>
    <xf numFmtId="0" fontId="37" fillId="0" borderId="72" xfId="14" applyFont="1" applyFill="1" applyBorder="1" applyAlignment="1" applyProtection="1">
      <alignment horizontal="center" vertical="center" wrapText="1"/>
    </xf>
    <xf numFmtId="0" fontId="37" fillId="0" borderId="44" xfId="14" applyFont="1" applyFill="1" applyBorder="1" applyAlignment="1" applyProtection="1">
      <alignment horizontal="center" vertical="center" wrapText="1"/>
    </xf>
    <xf numFmtId="0" fontId="37" fillId="0" borderId="46" xfId="14" applyFont="1" applyFill="1" applyBorder="1" applyAlignment="1" applyProtection="1">
      <alignment horizontal="center" vertical="center" wrapText="1"/>
    </xf>
    <xf numFmtId="0" fontId="64" fillId="0" borderId="97" xfId="14" applyFont="1" applyBorder="1" applyAlignment="1" applyProtection="1">
      <alignment horizontal="center" vertical="center" wrapText="1"/>
    </xf>
    <xf numFmtId="0" fontId="64" fillId="0" borderId="37" xfId="14" applyFont="1" applyBorder="1" applyAlignment="1" applyProtection="1">
      <alignment horizontal="center" vertical="center" wrapText="1"/>
    </xf>
    <xf numFmtId="0" fontId="64" fillId="0" borderId="47" xfId="14" applyFont="1" applyBorder="1" applyAlignment="1" applyProtection="1">
      <alignment horizontal="center" vertical="center" wrapText="1"/>
    </xf>
    <xf numFmtId="166" fontId="31" fillId="0" borderId="48" xfId="5" applyNumberFormat="1" applyFont="1" applyFill="1" applyBorder="1" applyAlignment="1">
      <alignment horizontal="center" vertical="center"/>
    </xf>
    <xf numFmtId="0" fontId="23" fillId="2" borderId="37" xfId="14" applyFont="1" applyFill="1" applyBorder="1" applyAlignment="1">
      <alignment horizontal="center" vertical="center" wrapText="1"/>
    </xf>
    <xf numFmtId="0" fontId="23" fillId="0" borderId="48" xfId="14" applyFont="1" applyBorder="1" applyAlignment="1">
      <alignment horizontal="center" vertical="center" wrapText="1"/>
    </xf>
    <xf numFmtId="0" fontId="25" fillId="11" borderId="119" xfId="14" applyFont="1" applyFill="1" applyBorder="1" applyAlignment="1">
      <alignment horizontal="center" vertical="center" wrapText="1"/>
    </xf>
    <xf numFmtId="0" fontId="25" fillId="11" borderId="108" xfId="14" applyFont="1" applyFill="1" applyBorder="1" applyAlignment="1">
      <alignment horizontal="center" vertical="center" wrapText="1"/>
    </xf>
    <xf numFmtId="0" fontId="25" fillId="11" borderId="115" xfId="14" applyFont="1" applyFill="1" applyBorder="1" applyAlignment="1">
      <alignment horizontal="center" vertical="center" wrapText="1"/>
    </xf>
    <xf numFmtId="14" fontId="74" fillId="51" borderId="132" xfId="14" applyNumberFormat="1" applyFont="1" applyFill="1" applyBorder="1" applyAlignment="1" applyProtection="1">
      <alignment horizontal="center" vertical="center" wrapText="1"/>
    </xf>
    <xf numFmtId="0" fontId="77" fillId="0" borderId="112" xfId="14" applyFont="1" applyBorder="1" applyAlignment="1" applyProtection="1">
      <alignment horizontal="center" vertical="center" wrapText="1"/>
    </xf>
    <xf numFmtId="0" fontId="77" fillId="0" borderId="135" xfId="14" applyFont="1" applyBorder="1" applyAlignment="1" applyProtection="1">
      <alignment horizontal="center" vertical="center" wrapText="1"/>
    </xf>
    <xf numFmtId="0" fontId="77" fillId="0" borderId="136" xfId="14" applyFont="1" applyBorder="1" applyAlignment="1" applyProtection="1">
      <alignment horizontal="center" vertical="center" wrapText="1"/>
    </xf>
    <xf numFmtId="0" fontId="77" fillId="0" borderId="109" xfId="14" applyFont="1" applyBorder="1" applyAlignment="1" applyProtection="1">
      <alignment horizontal="center" vertical="center" wrapText="1"/>
    </xf>
    <xf numFmtId="0" fontId="77" fillId="0" borderId="137" xfId="14" applyFont="1" applyBorder="1" applyAlignment="1" applyProtection="1">
      <alignment horizontal="center" vertical="center" wrapText="1"/>
    </xf>
    <xf numFmtId="0" fontId="77" fillId="0" borderId="138" xfId="14" applyFont="1" applyBorder="1" applyAlignment="1" applyProtection="1">
      <alignment horizontal="center" vertical="center" wrapText="1"/>
    </xf>
    <xf numFmtId="0" fontId="25" fillId="11" borderId="106" xfId="14" applyFont="1" applyFill="1" applyBorder="1" applyAlignment="1">
      <alignment horizontal="center" vertical="center" wrapText="1"/>
    </xf>
    <xf numFmtId="0" fontId="25" fillId="11" borderId="105" xfId="14" applyFont="1" applyFill="1" applyBorder="1" applyAlignment="1">
      <alignment horizontal="center" vertical="center" wrapText="1"/>
    </xf>
    <xf numFmtId="0" fontId="25" fillId="2" borderId="48" xfId="14" applyFont="1" applyFill="1" applyBorder="1" applyAlignment="1">
      <alignment horizontal="center" vertical="center" wrapText="1"/>
    </xf>
    <xf numFmtId="166" fontId="31" fillId="0" borderId="44" xfId="5" applyNumberFormat="1" applyFont="1" applyFill="1" applyBorder="1" applyAlignment="1">
      <alignment horizontal="center" vertical="center"/>
    </xf>
    <xf numFmtId="0" fontId="25" fillId="0" borderId="44" xfId="14" applyFont="1" applyBorder="1" applyAlignment="1">
      <alignment horizontal="center" vertical="center" wrapText="1"/>
    </xf>
    <xf numFmtId="0" fontId="23" fillId="0" borderId="44" xfId="14" applyFont="1" applyBorder="1" applyAlignment="1">
      <alignment horizontal="center" vertical="center" wrapText="1"/>
    </xf>
    <xf numFmtId="0" fontId="19" fillId="57" borderId="37" xfId="0" applyFont="1" applyFill="1" applyBorder="1" applyAlignment="1">
      <alignment horizontal="center" vertical="center" wrapText="1"/>
    </xf>
    <xf numFmtId="0" fontId="20" fillId="57" borderId="36" xfId="0" applyFont="1" applyFill="1" applyBorder="1" applyAlignment="1">
      <alignment horizontal="center" vertical="center" wrapText="1"/>
    </xf>
    <xf numFmtId="0" fontId="92" fillId="57" borderId="52" xfId="0" applyFont="1" applyFill="1" applyBorder="1" applyAlignment="1">
      <alignment horizontal="center" vertical="center" wrapText="1"/>
    </xf>
    <xf numFmtId="14" fontId="8" fillId="0" borderId="44" xfId="14" applyNumberFormat="1" applyFont="1" applyFill="1" applyBorder="1" applyAlignment="1" applyProtection="1">
      <alignment horizontal="center" vertical="center" wrapText="1"/>
      <protection locked="0"/>
    </xf>
    <xf numFmtId="9" fontId="31" fillId="0" borderId="37" xfId="5" applyNumberFormat="1" applyFont="1" applyFill="1" applyBorder="1" applyAlignment="1">
      <alignment horizontal="center" vertical="center"/>
    </xf>
    <xf numFmtId="9" fontId="31" fillId="0" borderId="48" xfId="5" applyNumberFormat="1" applyFont="1" applyFill="1" applyBorder="1" applyAlignment="1">
      <alignment horizontal="center" vertical="center"/>
    </xf>
    <xf numFmtId="9" fontId="31" fillId="0" borderId="52" xfId="5" applyNumberFormat="1" applyFont="1" applyFill="1" applyBorder="1" applyAlignment="1">
      <alignment horizontal="center" vertical="center"/>
    </xf>
    <xf numFmtId="9" fontId="31" fillId="0" borderId="44" xfId="5" applyNumberFormat="1" applyFont="1" applyFill="1" applyBorder="1" applyAlignment="1">
      <alignment horizontal="center" vertical="center"/>
    </xf>
    <xf numFmtId="14" fontId="3" fillId="0" borderId="44" xfId="14" applyNumberFormat="1" applyFont="1" applyFill="1" applyBorder="1" applyAlignment="1" applyProtection="1">
      <alignment horizontal="center" vertical="center" wrapText="1"/>
      <protection locked="0"/>
    </xf>
    <xf numFmtId="0" fontId="2" fillId="20" borderId="122" xfId="14" applyFont="1" applyFill="1" applyBorder="1" applyAlignment="1">
      <alignment horizontal="center" vertical="center" wrapText="1"/>
    </xf>
    <xf numFmtId="0" fontId="4" fillId="20" borderId="124" xfId="14" applyFont="1" applyFill="1" applyBorder="1" applyAlignment="1">
      <alignment horizontal="center" vertical="center" wrapText="1"/>
    </xf>
    <xf numFmtId="0" fontId="4" fillId="20" borderId="84" xfId="14" applyFont="1" applyFill="1" applyBorder="1" applyAlignment="1">
      <alignment horizontal="center" vertical="center" wrapText="1"/>
    </xf>
    <xf numFmtId="0" fontId="3" fillId="0" borderId="87" xfId="14" applyFont="1" applyBorder="1" applyAlignment="1" applyProtection="1">
      <alignment horizontal="left" vertical="top" wrapText="1"/>
    </xf>
    <xf numFmtId="0" fontId="76" fillId="0" borderId="85" xfId="11" applyFont="1" applyBorder="1" applyAlignment="1" applyProtection="1">
      <alignment horizontal="center" vertical="center" wrapText="1"/>
    </xf>
    <xf numFmtId="0" fontId="76" fillId="0" borderId="122" xfId="11" applyFont="1" applyBorder="1" applyAlignment="1" applyProtection="1">
      <alignment horizontal="center" vertical="center" wrapText="1"/>
    </xf>
    <xf numFmtId="0" fontId="30" fillId="35" borderId="39" xfId="2" applyFill="1" applyBorder="1" applyAlignment="1">
      <alignment horizontal="center" vertical="center"/>
    </xf>
    <xf numFmtId="0" fontId="30" fillId="35" borderId="41" xfId="2" applyFill="1" applyBorder="1" applyAlignment="1">
      <alignment horizontal="center" vertical="center"/>
    </xf>
    <xf numFmtId="0" fontId="81" fillId="55" borderId="85" xfId="11" applyFont="1" applyFill="1" applyBorder="1" applyAlignment="1">
      <alignment horizontal="center"/>
    </xf>
    <xf numFmtId="0" fontId="81" fillId="55" borderId="57" xfId="11" applyFont="1" applyFill="1" applyBorder="1" applyAlignment="1">
      <alignment horizontal="center"/>
    </xf>
    <xf numFmtId="0" fontId="81" fillId="55" borderId="86" xfId="11" applyFont="1" applyFill="1" applyBorder="1" applyAlignment="1">
      <alignment horizontal="center"/>
    </xf>
    <xf numFmtId="0" fontId="82" fillId="0" borderId="97" xfId="11" applyFont="1" applyBorder="1" applyAlignment="1">
      <alignment horizontal="left" vertical="center"/>
    </xf>
    <xf numFmtId="0" fontId="82" fillId="0" borderId="55" xfId="11" applyFont="1" applyBorder="1" applyAlignment="1">
      <alignment horizontal="left" vertical="center"/>
    </xf>
    <xf numFmtId="0" fontId="82" fillId="0" borderId="108" xfId="11" applyFont="1" applyBorder="1" applyAlignment="1">
      <alignment horizontal="left" vertical="center"/>
    </xf>
    <xf numFmtId="0" fontId="82" fillId="0" borderId="53" xfId="11" applyFont="1" applyBorder="1" applyAlignment="1">
      <alignment horizontal="left" vertical="center"/>
    </xf>
    <xf numFmtId="0" fontId="80" fillId="54" borderId="39" xfId="11" applyFont="1" applyFill="1" applyBorder="1" applyAlignment="1">
      <alignment horizontal="center"/>
    </xf>
    <xf numFmtId="0" fontId="80" fillId="54" borderId="41" xfId="11" applyFont="1" applyFill="1" applyBorder="1" applyAlignment="1">
      <alignment horizontal="center"/>
    </xf>
    <xf numFmtId="0" fontId="61" fillId="0" borderId="101" xfId="11" applyFont="1" applyFill="1" applyBorder="1" applyAlignment="1">
      <alignment horizontal="left" vertical="center" wrapText="1"/>
    </xf>
    <xf numFmtId="0" fontId="61" fillId="0" borderId="34" xfId="11" applyFont="1" applyFill="1" applyBorder="1" applyAlignment="1">
      <alignment horizontal="left" vertical="center" wrapText="1"/>
    </xf>
    <xf numFmtId="0" fontId="61" fillId="0" borderId="103" xfId="11" applyFont="1" applyFill="1" applyBorder="1" applyAlignment="1">
      <alignment horizontal="left" vertical="center" wrapText="1"/>
    </xf>
    <xf numFmtId="0" fontId="76" fillId="46" borderId="101" xfId="11" applyFont="1" applyFill="1" applyBorder="1" applyAlignment="1" applyProtection="1">
      <alignment horizontal="center" vertical="center" wrapText="1"/>
    </xf>
    <xf numFmtId="0" fontId="76" fillId="46" borderId="124" xfId="11" applyFont="1" applyFill="1" applyBorder="1" applyAlignment="1" applyProtection="1">
      <alignment horizontal="center" vertical="center" wrapText="1"/>
    </xf>
    <xf numFmtId="0" fontId="76" fillId="37" borderId="101" xfId="11" applyFont="1" applyFill="1" applyBorder="1" applyAlignment="1" applyProtection="1">
      <alignment horizontal="center" vertical="center" wrapText="1"/>
    </xf>
    <xf numFmtId="0" fontId="76" fillId="37" borderId="124" xfId="11" applyFont="1" applyFill="1" applyBorder="1" applyAlignment="1" applyProtection="1">
      <alignment horizontal="center" vertical="center" wrapText="1"/>
    </xf>
    <xf numFmtId="0" fontId="76" fillId="36" borderId="87" xfId="11" applyFont="1" applyFill="1" applyBorder="1" applyAlignment="1" applyProtection="1">
      <alignment horizontal="center" vertical="center" wrapText="1"/>
    </xf>
    <xf numFmtId="0" fontId="76" fillId="36" borderId="56" xfId="11" applyFont="1" applyFill="1" applyBorder="1" applyAlignment="1" applyProtection="1">
      <alignment horizontal="center" vertical="center" wrapText="1"/>
    </xf>
    <xf numFmtId="0" fontId="73" fillId="55" borderId="85" xfId="11" applyFont="1" applyFill="1" applyBorder="1" applyAlignment="1">
      <alignment horizontal="center"/>
    </xf>
    <xf numFmtId="0" fontId="73" fillId="55" borderId="57" xfId="11" applyFont="1" applyFill="1" applyBorder="1" applyAlignment="1">
      <alignment horizontal="center"/>
    </xf>
    <xf numFmtId="0" fontId="73" fillId="55" borderId="86" xfId="11" applyFont="1" applyFill="1" applyBorder="1" applyAlignment="1">
      <alignment horizontal="center"/>
    </xf>
    <xf numFmtId="0" fontId="59" fillId="0" borderId="101" xfId="11" applyFont="1" applyBorder="1" applyAlignment="1" applyProtection="1">
      <alignment horizontal="center" vertical="center" wrapText="1"/>
    </xf>
    <xf numFmtId="0" fontId="59" fillId="0" borderId="34" xfId="11" applyFont="1" applyBorder="1" applyAlignment="1" applyProtection="1">
      <alignment horizontal="center" vertical="center" wrapText="1"/>
    </xf>
    <xf numFmtId="0" fontId="59" fillId="0" borderId="103" xfId="11" applyFont="1" applyBorder="1" applyAlignment="1" applyProtection="1">
      <alignment horizontal="center" vertical="center" wrapText="1"/>
    </xf>
    <xf numFmtId="0" fontId="59" fillId="0" borderId="87" xfId="11" applyFont="1" applyBorder="1" applyAlignment="1" applyProtection="1">
      <alignment horizontal="center" vertical="center" wrapText="1"/>
    </xf>
    <xf numFmtId="0" fontId="59" fillId="0" borderId="88" xfId="11" applyFont="1" applyBorder="1" applyAlignment="1" applyProtection="1">
      <alignment horizontal="center" vertical="center" wrapText="1"/>
    </xf>
    <xf numFmtId="0" fontId="59" fillId="0" borderId="89" xfId="11" applyFont="1" applyBorder="1" applyAlignment="1" applyProtection="1">
      <alignment horizontal="center" vertical="center" wrapText="1"/>
    </xf>
    <xf numFmtId="0" fontId="2" fillId="0" borderId="101" xfId="11" applyFont="1" applyBorder="1" applyAlignment="1">
      <alignment horizontal="left" vertical="center" wrapText="1"/>
    </xf>
    <xf numFmtId="0" fontId="12" fillId="0" borderId="34" xfId="11" applyFont="1" applyBorder="1" applyAlignment="1">
      <alignment horizontal="left" vertical="center" wrapText="1"/>
    </xf>
    <xf numFmtId="0" fontId="12" fillId="0" borderId="103" xfId="11" applyFont="1" applyBorder="1" applyAlignment="1">
      <alignment horizontal="left" vertical="center" wrapText="1"/>
    </xf>
    <xf numFmtId="0" fontId="37" fillId="20" borderId="87" xfId="11" applyFont="1" applyFill="1" applyBorder="1" applyAlignment="1">
      <alignment horizontal="left" vertical="center" wrapText="1"/>
    </xf>
    <xf numFmtId="0" fontId="37" fillId="20" borderId="88" xfId="11" applyFont="1" applyFill="1" applyBorder="1" applyAlignment="1">
      <alignment horizontal="left" vertical="center" wrapText="1"/>
    </xf>
    <xf numFmtId="0" fontId="37" fillId="20" borderId="89" xfId="11" applyFont="1" applyFill="1" applyBorder="1" applyAlignment="1">
      <alignment horizontal="left" vertical="center" wrapText="1"/>
    </xf>
    <xf numFmtId="0" fontId="73" fillId="55" borderId="85" xfId="11" applyFont="1" applyFill="1" applyBorder="1" applyAlignment="1">
      <alignment horizontal="center" vertical="center"/>
    </xf>
    <xf numFmtId="0" fontId="73" fillId="55" borderId="57" xfId="11" applyFont="1" applyFill="1" applyBorder="1" applyAlignment="1">
      <alignment horizontal="center" vertical="center"/>
    </xf>
    <xf numFmtId="0" fontId="73" fillId="55" borderId="86" xfId="11" applyFont="1" applyFill="1" applyBorder="1" applyAlignment="1">
      <alignment horizontal="center" vertical="center"/>
    </xf>
    <xf numFmtId="0" fontId="107" fillId="61" borderId="151" xfId="0" applyFont="1" applyFill="1" applyBorder="1" applyAlignment="1">
      <alignment horizontal="center" vertical="center" wrapText="1"/>
    </xf>
    <xf numFmtId="0" fontId="107" fillId="61" borderId="152" xfId="0" applyFont="1" applyFill="1" applyBorder="1" applyAlignment="1">
      <alignment horizontal="center" vertical="center" wrapText="1"/>
    </xf>
    <xf numFmtId="0" fontId="107" fillId="61" borderId="155" xfId="0" applyFont="1" applyFill="1" applyBorder="1" applyAlignment="1">
      <alignment horizontal="center" vertical="center" wrapText="1"/>
    </xf>
    <xf numFmtId="0" fontId="107" fillId="61" borderId="151" xfId="0" applyFont="1" applyFill="1" applyBorder="1" applyAlignment="1">
      <alignment horizontal="justify" vertical="center" wrapText="1"/>
    </xf>
    <xf numFmtId="0" fontId="107" fillId="61" borderId="152" xfId="0" applyFont="1" applyFill="1" applyBorder="1" applyAlignment="1">
      <alignment horizontal="justify" vertical="center" wrapText="1"/>
    </xf>
    <xf numFmtId="0" fontId="107" fillId="61" borderId="155" xfId="0" applyFont="1" applyFill="1" applyBorder="1" applyAlignment="1">
      <alignment horizontal="justify" vertical="center" wrapText="1"/>
    </xf>
    <xf numFmtId="0" fontId="107" fillId="61" borderId="142" xfId="0" applyFont="1" applyFill="1" applyBorder="1" applyAlignment="1">
      <alignment horizontal="center" vertical="center" wrapText="1"/>
    </xf>
    <xf numFmtId="0" fontId="107" fillId="61" borderId="144" xfId="0" applyFont="1" applyFill="1" applyBorder="1" applyAlignment="1">
      <alignment horizontal="center" vertical="center" wrapText="1"/>
    </xf>
    <xf numFmtId="0" fontId="107" fillId="61" borderId="148" xfId="0" applyFont="1" applyFill="1" applyBorder="1" applyAlignment="1">
      <alignment horizontal="center" vertical="center" wrapText="1"/>
    </xf>
    <xf numFmtId="0" fontId="107" fillId="61" borderId="149" xfId="0" applyFont="1" applyFill="1" applyBorder="1" applyAlignment="1">
      <alignment horizontal="center" vertical="center" wrapText="1"/>
    </xf>
    <xf numFmtId="0" fontId="107" fillId="61" borderId="145" xfId="0" applyFont="1" applyFill="1" applyBorder="1" applyAlignment="1">
      <alignment horizontal="center" vertical="center" wrapText="1"/>
    </xf>
    <xf numFmtId="0" fontId="107" fillId="61" borderId="147" xfId="0" applyFont="1" applyFill="1" applyBorder="1" applyAlignment="1">
      <alignment horizontal="center" vertical="center" wrapText="1"/>
    </xf>
    <xf numFmtId="0" fontId="107" fillId="61" borderId="151" xfId="0" applyFont="1" applyFill="1" applyBorder="1" applyAlignment="1">
      <alignment horizontal="left" vertical="center" wrapText="1"/>
    </xf>
    <xf numFmtId="0" fontId="107" fillId="61" borderId="152" xfId="0" applyFont="1" applyFill="1" applyBorder="1" applyAlignment="1">
      <alignment horizontal="left" vertical="center" wrapText="1"/>
    </xf>
    <xf numFmtId="0" fontId="107" fillId="61" borderId="155" xfId="0" applyFont="1" applyFill="1" applyBorder="1" applyAlignment="1">
      <alignment horizontal="left" vertical="center" wrapText="1"/>
    </xf>
    <xf numFmtId="0" fontId="107" fillId="61" borderId="143" xfId="0" applyFont="1" applyFill="1" applyBorder="1" applyAlignment="1">
      <alignment horizontal="center" vertical="center" wrapText="1"/>
    </xf>
    <xf numFmtId="0" fontId="0" fillId="0" borderId="34" xfId="0" applyBorder="1" applyAlignment="1">
      <alignment horizontal="center"/>
    </xf>
    <xf numFmtId="0" fontId="107" fillId="61" borderId="146" xfId="0" applyFont="1" applyFill="1" applyBorder="1" applyAlignment="1">
      <alignment horizontal="center" vertical="center" wrapText="1"/>
    </xf>
    <xf numFmtId="0" fontId="107" fillId="0" borderId="151" xfId="0" applyFont="1" applyBorder="1" applyAlignment="1">
      <alignment horizontal="left" vertical="center" wrapText="1"/>
    </xf>
    <xf numFmtId="0" fontId="107" fillId="0" borderId="152" xfId="0" applyFont="1" applyBorder="1" applyAlignment="1">
      <alignment horizontal="left" vertical="center" wrapText="1"/>
    </xf>
    <xf numFmtId="0" fontId="107" fillId="0" borderId="155" xfId="0" applyFont="1" applyBorder="1" applyAlignment="1">
      <alignment horizontal="left" vertical="center" wrapText="1"/>
    </xf>
    <xf numFmtId="0" fontId="107" fillId="61" borderId="142" xfId="0" applyFont="1" applyFill="1" applyBorder="1" applyAlignment="1">
      <alignment horizontal="left" vertical="center" wrapText="1"/>
    </xf>
    <xf numFmtId="0" fontId="107" fillId="61" borderId="144" xfId="0" applyFont="1" applyFill="1" applyBorder="1" applyAlignment="1">
      <alignment horizontal="left" vertical="center" wrapText="1"/>
    </xf>
    <xf numFmtId="0" fontId="107" fillId="61" borderId="148" xfId="0" applyFont="1" applyFill="1" applyBorder="1" applyAlignment="1">
      <alignment horizontal="left" vertical="center" wrapText="1"/>
    </xf>
    <xf numFmtId="0" fontId="107" fillId="61" borderId="149" xfId="0" applyFont="1" applyFill="1" applyBorder="1" applyAlignment="1">
      <alignment horizontal="left" vertical="center" wrapText="1"/>
    </xf>
    <xf numFmtId="0" fontId="107" fillId="61" borderId="145" xfId="0" applyFont="1" applyFill="1" applyBorder="1" applyAlignment="1">
      <alignment horizontal="left" vertical="center" wrapText="1"/>
    </xf>
    <xf numFmtId="0" fontId="107" fillId="61" borderId="147" xfId="0" applyFont="1" applyFill="1" applyBorder="1" applyAlignment="1">
      <alignment horizontal="left" vertical="center" wrapText="1"/>
    </xf>
    <xf numFmtId="0" fontId="106" fillId="0" borderId="139" xfId="0" applyFont="1" applyBorder="1" applyAlignment="1">
      <alignment horizontal="center" vertical="center" wrapText="1"/>
    </xf>
    <xf numFmtId="0" fontId="106" fillId="0" borderId="140" xfId="0" applyFont="1" applyBorder="1" applyAlignment="1">
      <alignment horizontal="center" vertical="center" wrapText="1"/>
    </xf>
    <xf numFmtId="0" fontId="106" fillId="0" borderId="141" xfId="0" applyFont="1" applyBorder="1" applyAlignment="1">
      <alignment horizontal="center" vertical="center" wrapText="1"/>
    </xf>
    <xf numFmtId="0" fontId="87" fillId="0" borderId="34" xfId="0" applyFont="1" applyBorder="1" applyAlignment="1">
      <alignment horizontal="center" vertical="center" wrapText="1"/>
    </xf>
    <xf numFmtId="0" fontId="0" fillId="0" borderId="34" xfId="0" applyBorder="1"/>
    <xf numFmtId="0" fontId="105" fillId="0" borderId="34" xfId="0" applyFont="1" applyBorder="1" applyAlignment="1">
      <alignment horizontal="left" vertical="center" wrapText="1"/>
    </xf>
    <xf numFmtId="0" fontId="105" fillId="0" borderId="142" xfId="0" applyFont="1" applyBorder="1" applyAlignment="1">
      <alignment horizontal="left" vertical="center" wrapText="1"/>
    </xf>
    <xf numFmtId="0" fontId="105" fillId="0" borderId="143" xfId="0" applyFont="1" applyBorder="1" applyAlignment="1">
      <alignment horizontal="left" vertical="center" wrapText="1"/>
    </xf>
    <xf numFmtId="0" fontId="105" fillId="0" borderId="144" xfId="0" applyFont="1" applyBorder="1" applyAlignment="1">
      <alignment horizontal="left" vertical="center" wrapText="1"/>
    </xf>
    <xf numFmtId="0" fontId="105" fillId="0" borderId="145" xfId="0" applyFont="1" applyBorder="1" applyAlignment="1">
      <alignment horizontal="left" vertical="center" wrapText="1"/>
    </xf>
    <xf numFmtId="0" fontId="105" fillId="0" borderId="146" xfId="0" applyFont="1" applyBorder="1" applyAlignment="1">
      <alignment horizontal="left" vertical="center" wrapText="1"/>
    </xf>
    <xf numFmtId="0" fontId="105" fillId="0" borderId="147" xfId="0" applyFont="1" applyBorder="1" applyAlignment="1">
      <alignment horizontal="left" vertical="center" wrapText="1"/>
    </xf>
    <xf numFmtId="0" fontId="105" fillId="0" borderId="148" xfId="0" applyFont="1" applyBorder="1" applyAlignment="1">
      <alignment horizontal="left" vertical="center" wrapText="1"/>
    </xf>
    <xf numFmtId="0" fontId="105" fillId="0" borderId="149" xfId="0" applyFont="1" applyBorder="1" applyAlignment="1">
      <alignment horizontal="left" vertical="center" wrapText="1"/>
    </xf>
    <xf numFmtId="0" fontId="105" fillId="0" borderId="139" xfId="0" applyFont="1" applyBorder="1" applyAlignment="1">
      <alignment horizontal="left" vertical="center" wrapText="1"/>
    </xf>
    <xf numFmtId="0" fontId="105" fillId="0" borderId="140" xfId="0" applyFont="1" applyBorder="1" applyAlignment="1">
      <alignment horizontal="left" vertical="center" wrapText="1"/>
    </xf>
    <xf numFmtId="0" fontId="105" fillId="0" borderId="141" xfId="0" applyFont="1" applyBorder="1" applyAlignment="1">
      <alignment horizontal="left" vertical="center" wrapText="1"/>
    </xf>
    <xf numFmtId="0" fontId="24" fillId="11" borderId="35" xfId="0" applyFont="1" applyFill="1" applyBorder="1" applyAlignment="1">
      <alignment horizontal="center" vertical="center" wrapText="1"/>
    </xf>
    <xf numFmtId="0" fontId="24" fillId="11" borderId="34" xfId="0" applyFont="1" applyFill="1" applyBorder="1" applyAlignment="1">
      <alignment horizontal="center" vertical="center" wrapText="1"/>
    </xf>
    <xf numFmtId="0" fontId="22" fillId="2" borderId="35" xfId="0" applyFont="1" applyFill="1" applyBorder="1" applyAlignment="1">
      <alignment horizontal="center" vertical="center"/>
    </xf>
    <xf numFmtId="0" fontId="22" fillId="2" borderId="34" xfId="0" applyFont="1" applyFill="1" applyBorder="1" applyAlignment="1">
      <alignment horizontal="center" vertical="center"/>
    </xf>
    <xf numFmtId="0" fontId="0" fillId="23" borderId="39" xfId="0" applyFont="1" applyFill="1" applyBorder="1" applyAlignment="1">
      <alignment horizontal="center"/>
    </xf>
    <xf numFmtId="0" fontId="0" fillId="23" borderId="40" xfId="0" applyFont="1" applyFill="1" applyBorder="1" applyAlignment="1">
      <alignment horizontal="center"/>
    </xf>
    <xf numFmtId="0" fontId="0" fillId="23" borderId="41" xfId="0" applyFont="1" applyFill="1" applyBorder="1" applyAlignment="1">
      <alignment horizontal="center"/>
    </xf>
    <xf numFmtId="166" fontId="31" fillId="0" borderId="51" xfId="0" applyNumberFormat="1" applyFont="1" applyFill="1" applyBorder="1" applyAlignment="1">
      <alignment horizontal="center" vertical="center"/>
    </xf>
    <xf numFmtId="166" fontId="31" fillId="0" borderId="53" xfId="0" applyNumberFormat="1" applyFont="1" applyFill="1" applyBorder="1" applyAlignment="1">
      <alignment horizontal="center" vertical="center"/>
    </xf>
    <xf numFmtId="166" fontId="31" fillId="0" borderId="54" xfId="0" applyNumberFormat="1" applyFont="1" applyFill="1" applyBorder="1" applyAlignment="1">
      <alignment horizontal="center" vertical="center"/>
    </xf>
    <xf numFmtId="0" fontId="23" fillId="0" borderId="14" xfId="0" applyFont="1" applyBorder="1" applyAlignment="1">
      <alignment horizontal="center" vertical="center" wrapText="1"/>
    </xf>
    <xf numFmtId="0" fontId="23" fillId="0" borderId="10" xfId="0" applyFont="1" applyBorder="1" applyAlignment="1">
      <alignment horizontal="center" vertical="center" wrapText="1"/>
    </xf>
    <xf numFmtId="0" fontId="18" fillId="0" borderId="9" xfId="0" applyFont="1" applyBorder="1"/>
    <xf numFmtId="0" fontId="18" fillId="0" borderId="12" xfId="0" applyFont="1" applyBorder="1"/>
    <xf numFmtId="0" fontId="18" fillId="0" borderId="16" xfId="0" applyFont="1" applyBorder="1"/>
    <xf numFmtId="0" fontId="25" fillId="11" borderId="29" xfId="0" applyFont="1" applyFill="1" applyBorder="1" applyAlignment="1">
      <alignment horizontal="center" vertical="center" wrapText="1"/>
    </xf>
    <xf numFmtId="0" fontId="18" fillId="0" borderId="28" xfId="0" applyFont="1" applyBorder="1"/>
    <xf numFmtId="9" fontId="31" fillId="0" borderId="53" xfId="0" applyNumberFormat="1" applyFont="1" applyFill="1" applyBorder="1" applyAlignment="1">
      <alignment horizontal="center" vertical="center"/>
    </xf>
    <xf numFmtId="9" fontId="31" fillId="0" borderId="54" xfId="0" applyNumberFormat="1" applyFont="1" applyFill="1" applyBorder="1" applyAlignment="1">
      <alignment horizontal="center" vertical="center"/>
    </xf>
    <xf numFmtId="0" fontId="36" fillId="17" borderId="36" xfId="3" applyFont="1" applyFill="1" applyBorder="1" applyAlignment="1">
      <alignment horizontal="center" vertical="center" wrapText="1"/>
    </xf>
    <xf numFmtId="0" fontId="36" fillId="17" borderId="42" xfId="3" applyFont="1" applyFill="1" applyBorder="1" applyAlignment="1">
      <alignment horizontal="center" vertical="center" wrapText="1"/>
    </xf>
    <xf numFmtId="0" fontId="36" fillId="17" borderId="38" xfId="3" applyFont="1" applyFill="1" applyBorder="1" applyAlignment="1">
      <alignment horizontal="center" vertical="center" wrapText="1"/>
    </xf>
    <xf numFmtId="0" fontId="36" fillId="17" borderId="43" xfId="3" applyFont="1" applyFill="1" applyBorder="1" applyAlignment="1">
      <alignment horizontal="center" vertical="center" wrapText="1"/>
    </xf>
    <xf numFmtId="0" fontId="31" fillId="14" borderId="54" xfId="0" applyFont="1" applyFill="1" applyBorder="1" applyAlignment="1">
      <alignment horizontal="center"/>
    </xf>
    <xf numFmtId="0" fontId="31" fillId="14" borderId="56" xfId="0" applyFont="1" applyFill="1" applyBorder="1" applyAlignment="1">
      <alignment horizontal="center"/>
    </xf>
    <xf numFmtId="0" fontId="38" fillId="12" borderId="7" xfId="0" applyFont="1" applyFill="1" applyBorder="1" applyAlignment="1">
      <alignment horizontal="center" vertical="center"/>
    </xf>
    <xf numFmtId="0" fontId="39" fillId="0" borderId="69" xfId="0" applyFont="1" applyBorder="1"/>
    <xf numFmtId="0" fontId="39" fillId="0" borderId="68" xfId="0" applyFont="1" applyBorder="1"/>
    <xf numFmtId="0" fontId="25" fillId="2" borderId="20" xfId="0" applyFont="1" applyFill="1" applyBorder="1" applyAlignment="1">
      <alignment horizontal="center" vertical="center" wrapText="1"/>
    </xf>
    <xf numFmtId="0" fontId="18" fillId="0" borderId="8" xfId="0" applyFont="1" applyBorder="1"/>
    <xf numFmtId="0" fontId="18" fillId="0" borderId="31" xfId="0" applyFont="1" applyBorder="1"/>
    <xf numFmtId="0" fontId="26" fillId="11" borderId="25" xfId="0" applyFont="1" applyFill="1" applyBorder="1" applyAlignment="1">
      <alignment horizontal="center" vertical="center"/>
    </xf>
    <xf numFmtId="0" fontId="18" fillId="0" borderId="26" xfId="0" applyFont="1" applyBorder="1"/>
    <xf numFmtId="0" fontId="25" fillId="11" borderId="27" xfId="0" applyFont="1" applyFill="1" applyBorder="1" applyAlignment="1">
      <alignment horizontal="center" vertical="center" wrapText="1"/>
    </xf>
    <xf numFmtId="0" fontId="25"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2" borderId="10" xfId="0" applyFont="1" applyFill="1" applyBorder="1" applyAlignment="1">
      <alignment horizontal="center" vertical="center" wrapText="1"/>
    </xf>
    <xf numFmtId="0" fontId="25" fillId="2" borderId="4" xfId="0" applyFont="1" applyFill="1" applyBorder="1" applyAlignment="1">
      <alignment horizontal="center" vertical="center" wrapText="1"/>
    </xf>
    <xf numFmtId="9" fontId="31" fillId="0" borderId="51" xfId="1" applyFont="1" applyFill="1" applyBorder="1" applyAlignment="1">
      <alignment horizontal="center" vertical="center"/>
    </xf>
    <xf numFmtId="9" fontId="31" fillId="0" borderId="53" xfId="1" applyFont="1" applyFill="1" applyBorder="1" applyAlignment="1">
      <alignment horizontal="center" vertical="center"/>
    </xf>
    <xf numFmtId="0" fontId="26" fillId="11" borderId="39" xfId="0" applyFont="1" applyFill="1" applyBorder="1" applyAlignment="1">
      <alignment horizontal="center" vertical="center"/>
    </xf>
    <xf numFmtId="0" fontId="18" fillId="0" borderId="40" xfId="0" applyFont="1" applyBorder="1"/>
    <xf numFmtId="166" fontId="31" fillId="0" borderId="58" xfId="1" applyNumberFormat="1" applyFont="1" applyFill="1" applyBorder="1" applyAlignment="1">
      <alignment horizontal="center" vertical="center"/>
    </xf>
    <xf numFmtId="166" fontId="31" fillId="0" borderId="55" xfId="1" applyNumberFormat="1" applyFont="1" applyFill="1" applyBorder="1" applyAlignment="1">
      <alignment horizontal="center" vertical="center"/>
    </xf>
    <xf numFmtId="166" fontId="31" fillId="0" borderId="70" xfId="1" applyNumberFormat="1" applyFont="1" applyFill="1" applyBorder="1" applyAlignment="1">
      <alignment horizontal="center" vertical="center"/>
    </xf>
    <xf numFmtId="0" fontId="25" fillId="12" borderId="24" xfId="0" applyFont="1" applyFill="1" applyBorder="1" applyAlignment="1">
      <alignment horizontal="center" vertical="center" wrapText="1"/>
    </xf>
    <xf numFmtId="0" fontId="18" fillId="0" borderId="13" xfId="0" applyFont="1" applyBorder="1"/>
    <xf numFmtId="0" fontId="32" fillId="15" borderId="37" xfId="0" applyFont="1" applyFill="1" applyBorder="1" applyAlignment="1" applyProtection="1">
      <alignment horizontal="center" vertical="center" wrapText="1"/>
    </xf>
    <xf numFmtId="0" fontId="32" fillId="15" borderId="36" xfId="0" applyFont="1" applyFill="1" applyBorder="1" applyAlignment="1" applyProtection="1">
      <alignment horizontal="center" vertical="center" wrapText="1"/>
    </xf>
    <xf numFmtId="0" fontId="32" fillId="16" borderId="37" xfId="0" applyFont="1" applyFill="1" applyBorder="1" applyAlignment="1" applyProtection="1">
      <alignment horizontal="center" vertical="center" wrapText="1"/>
    </xf>
    <xf numFmtId="0" fontId="32" fillId="16" borderId="36" xfId="0" applyFont="1" applyFill="1" applyBorder="1" applyAlignment="1" applyProtection="1">
      <alignment horizontal="center" vertical="center" wrapText="1"/>
    </xf>
    <xf numFmtId="0" fontId="17" fillId="11" borderId="25" xfId="0" applyFont="1" applyFill="1" applyBorder="1" applyAlignment="1">
      <alignment horizontal="center" vertical="center"/>
    </xf>
    <xf numFmtId="0" fontId="23" fillId="0" borderId="5" xfId="0" applyFont="1" applyBorder="1" applyAlignment="1">
      <alignment horizontal="center" vertical="center"/>
    </xf>
  </cellXfs>
  <cellStyles count="16">
    <cellStyle name="Hipervínculo" xfId="2" builtinId="8"/>
    <cellStyle name="Hipervínculo 2" xfId="6" xr:uid="{00000000-0005-0000-0000-000001000000}"/>
    <cellStyle name="Hipervínculo 3" xfId="10" xr:uid="{00000000-0005-0000-0000-000002000000}"/>
    <cellStyle name="Moneda [0] 2" xfId="8" xr:uid="{00000000-0005-0000-0000-000003000000}"/>
    <cellStyle name="Moneda 2" xfId="7" xr:uid="{00000000-0005-0000-0000-000004000000}"/>
    <cellStyle name="Normal" xfId="0" builtinId="0"/>
    <cellStyle name="Normal 10" xfId="3" xr:uid="{00000000-0005-0000-0000-000006000000}"/>
    <cellStyle name="Normal 2" xfId="4" xr:uid="{00000000-0005-0000-0000-000007000000}"/>
    <cellStyle name="Normal 2 2" xfId="13" xr:uid="{00000000-0005-0000-0000-000008000000}"/>
    <cellStyle name="Normal 3" xfId="9" xr:uid="{00000000-0005-0000-0000-000009000000}"/>
    <cellStyle name="Normal 4" xfId="11" xr:uid="{00000000-0005-0000-0000-00000A000000}"/>
    <cellStyle name="Normal 5" xfId="14" xr:uid="{00000000-0005-0000-0000-00000B000000}"/>
    <cellStyle name="Porcentaje" xfId="1" builtinId="5"/>
    <cellStyle name="Porcentaje 2" xfId="5" xr:uid="{00000000-0005-0000-0000-00000D000000}"/>
    <cellStyle name="Porcentaje 3" xfId="12" xr:uid="{00000000-0005-0000-0000-00000E000000}"/>
    <cellStyle name="Porcentaje 4" xfId="15" xr:uid="{00000000-0005-0000-0000-00000F000000}"/>
  </cellStyles>
  <dxfs count="1860">
    <dxf>
      <fill>
        <patternFill>
          <bgColor rgb="FFC0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theme="9" tint="-0.24994659260841701"/>
        </patternFill>
      </fill>
    </dxf>
    <dxf>
      <fill>
        <patternFill>
          <bgColor rgb="FFFFC000"/>
        </patternFill>
      </fill>
    </dxf>
    <dxf>
      <fill>
        <patternFill>
          <bgColor rgb="FF00B050"/>
        </patternFill>
      </fill>
    </dxf>
    <dxf>
      <font>
        <color auto="1"/>
      </font>
      <numFmt numFmtId="14" formatCode="0.00%"/>
      <fill>
        <patternFill>
          <bgColor rgb="FFFF0000"/>
        </patternFill>
      </fill>
    </dxf>
    <dxf>
      <font>
        <color theme="1"/>
      </font>
      <numFmt numFmtId="14" formatCode="0.00%"/>
      <fill>
        <patternFill>
          <bgColor rgb="FFFFFF00"/>
        </patternFill>
      </fill>
    </dxf>
    <dxf>
      <font>
        <color theme="1"/>
      </font>
      <numFmt numFmtId="14" formatCode="0.00%"/>
      <fill>
        <patternFill>
          <bgColor rgb="FF00B05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C00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5DE"/>
      <color rgb="FF3767FF"/>
      <color rgb="FF3337E9"/>
      <color rgb="FFEAB200"/>
      <color rgb="FF1D22E7"/>
      <color rgb="FF57A545"/>
      <color rgb="FF68A0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4.xml.rels><?xml version="1.0" encoding="UTF-8" standalone="yes"?>
<Relationships xmlns="http://schemas.openxmlformats.org/package/2006/relationships"><Relationship Id="rId1" Type="http://schemas.openxmlformats.org/officeDocument/2006/relationships/image" Target="../media/image6.png"/></Relationships>
</file>

<file path=xl/charts/_rels/chart15.xml.rels><?xml version="1.0" encoding="UTF-8" standalone="yes"?>
<Relationships xmlns="http://schemas.openxmlformats.org/package/2006/relationships"><Relationship Id="rId1" Type="http://schemas.openxmlformats.org/officeDocument/2006/relationships/image" Target="../media/image6.png"/></Relationships>
</file>

<file path=xl/charts/_rels/chart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1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_rels/chart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latin typeface="+mn-lt"/>
                <a:ea typeface="+mn-ea"/>
                <a:cs typeface="+mn-cs"/>
              </a:defRPr>
            </a:pPr>
            <a:r>
              <a:rPr lang="es-CO" sz="1400" b="0" cap="none" spc="0">
                <a:ln w="0"/>
                <a:solidFill>
                  <a:schemeClr val="tx1"/>
                </a:solidFill>
                <a:effectLst/>
              </a:rPr>
              <a:t>Cumplimiento de Acciones Permanentes</a:t>
            </a:r>
          </a:p>
        </c:rich>
      </c:tx>
      <c:overlay val="0"/>
      <c:spPr>
        <a:noFill/>
        <a:ln>
          <a:noFill/>
        </a:ln>
        <a:effectLst/>
      </c:spPr>
    </c:title>
    <c:autoTitleDeleted val="0"/>
    <c:plotArea>
      <c:layout/>
      <c:barChart>
        <c:barDir val="col"/>
        <c:grouping val="clustered"/>
        <c:varyColors val="0"/>
        <c:ser>
          <c:idx val="0"/>
          <c:order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814-4735-A667-CE7EE17A4B21}"/>
              </c:ext>
            </c:extLst>
          </c:dPt>
          <c:dPt>
            <c:idx val="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814-4735-A667-CE7EE17A4B2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'Sgto AP ABRIL'!$F$136:$F$138</c:f>
              <c:strCache>
                <c:ptCount val="3"/>
                <c:pt idx="0">
                  <c:v>CUMPLE</c:v>
                </c:pt>
                <c:pt idx="1">
                  <c:v>PARCIAL</c:v>
                </c:pt>
                <c:pt idx="2">
                  <c:v>NO CUMPLE</c:v>
                </c:pt>
              </c:strCache>
            </c:strRef>
          </c:cat>
          <c:val>
            <c:numRef>
              <c:f>'Sgto AP ABRIL'!$H$136:$H$138</c:f>
              <c:numCache>
                <c:formatCode>General</c:formatCode>
                <c:ptCount val="3"/>
                <c:pt idx="0">
                  <c:v>101</c:v>
                </c:pt>
                <c:pt idx="1">
                  <c:v>5</c:v>
                </c:pt>
                <c:pt idx="2">
                  <c:v>0</c:v>
                </c:pt>
              </c:numCache>
            </c:numRef>
          </c:val>
          <c:extLst>
            <c:ext xmlns:c16="http://schemas.microsoft.com/office/drawing/2014/chart" uri="{C3380CC4-5D6E-409C-BE32-E72D297353CC}">
              <c16:uniqueId val="{00000004-7814-4735-A667-CE7EE17A4B21}"/>
            </c:ext>
          </c:extLst>
        </c:ser>
        <c:dLbls>
          <c:showLegendKey val="0"/>
          <c:showVal val="0"/>
          <c:showCatName val="0"/>
          <c:showSerName val="0"/>
          <c:showPercent val="0"/>
          <c:showBubbleSize val="0"/>
        </c:dLbls>
        <c:gapWidth val="150"/>
        <c:axId val="67432448"/>
        <c:axId val="67433984"/>
      </c:barChart>
      <c:catAx>
        <c:axId val="674324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baseline="0">
                <a:ln w="0"/>
                <a:solidFill>
                  <a:schemeClr val="tx1"/>
                </a:solidFill>
                <a:effectLst/>
                <a:latin typeface="+mn-lt"/>
                <a:ea typeface="+mn-ea"/>
                <a:cs typeface="+mn-cs"/>
              </a:defRPr>
            </a:pPr>
            <a:endParaRPr lang="es-CO"/>
          </a:p>
        </c:txPr>
        <c:crossAx val="67433984"/>
        <c:crosses val="autoZero"/>
        <c:auto val="1"/>
        <c:lblAlgn val="ctr"/>
        <c:lblOffset val="100"/>
        <c:noMultiLvlLbl val="0"/>
      </c:catAx>
      <c:valAx>
        <c:axId val="67433984"/>
        <c:scaling>
          <c:orientation val="minMax"/>
          <c:max val="110"/>
          <c:min val="1"/>
        </c:scaling>
        <c:delete val="1"/>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crossAx val="67432448"/>
        <c:crosses val="autoZero"/>
        <c:crossBetween val="between"/>
        <c:majorUnit val="45"/>
      </c:valAx>
      <c:spPr>
        <a:noFill/>
        <a:ln w="25400">
          <a:noFill/>
        </a:ln>
        <a:effectLst/>
        <a:sp3d/>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EA8B-40A8-B266-9F241D402F6D}"/>
              </c:ext>
            </c:extLst>
          </c:dPt>
          <c:val>
            <c:numRef>
              <c:f>'Sgto PA AGOSTO'!$R$62</c:f>
              <c:numCache>
                <c:formatCode>0%</c:formatCode>
                <c:ptCount val="1"/>
                <c:pt idx="0">
                  <c:v>1</c:v>
                </c:pt>
              </c:numCache>
            </c:numRef>
          </c:val>
          <c:extLst>
            <c:ext xmlns:c16="http://schemas.microsoft.com/office/drawing/2014/chart" uri="{C3380CC4-5D6E-409C-BE32-E72D297353CC}">
              <c16:uniqueId val="{00000002-EA8B-40A8-B266-9F241D402F6D}"/>
            </c:ext>
          </c:extLst>
        </c:ser>
        <c:ser>
          <c:idx val="0"/>
          <c:order val="1"/>
          <c:tx>
            <c:strRef>
              <c:f>'Sgto PA AGOSTO'!$M$59</c:f>
              <c:strCache>
                <c:ptCount val="1"/>
                <c:pt idx="0">
                  <c:v>VENCIDAS CON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EA8B-40A8-B266-9F241D402F6D}"/>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EA8B-40A8-B266-9F241D402F6D}"/>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AGOSTO'!$R$59</c:f>
              <c:numCache>
                <c:formatCode>0%</c:formatCode>
                <c:ptCount val="1"/>
                <c:pt idx="0">
                  <c:v>0</c:v>
                </c:pt>
              </c:numCache>
            </c:numRef>
          </c:val>
          <c:extLst>
            <c:ext xmlns:c16="http://schemas.microsoft.com/office/drawing/2014/chart" uri="{C3380CC4-5D6E-409C-BE32-E72D297353CC}">
              <c16:uniqueId val="{00000005-EA8B-40A8-B266-9F241D402F6D}"/>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1951-4222-9E3F-F63A10D45668}"/>
              </c:ext>
            </c:extLst>
          </c:dPt>
          <c:val>
            <c:numRef>
              <c:f>'Sgto PA AGOSTO'!$R$62</c:f>
              <c:numCache>
                <c:formatCode>0%</c:formatCode>
                <c:ptCount val="1"/>
                <c:pt idx="0">
                  <c:v>1</c:v>
                </c:pt>
              </c:numCache>
            </c:numRef>
          </c:val>
          <c:extLst>
            <c:ext xmlns:c16="http://schemas.microsoft.com/office/drawing/2014/chart" uri="{C3380CC4-5D6E-409C-BE32-E72D297353CC}">
              <c16:uniqueId val="{00000002-1951-4222-9E3F-F63A10D45668}"/>
            </c:ext>
          </c:extLst>
        </c:ser>
        <c:ser>
          <c:idx val="0"/>
          <c:order val="1"/>
          <c:tx>
            <c:strRef>
              <c:f>'Sgto PA AGOSTO'!$M$60</c:f>
              <c:strCache>
                <c:ptCount val="1"/>
                <c:pt idx="0">
                  <c:v>VENCIDAS SIN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1951-4222-9E3F-F63A10D45668}"/>
              </c:ext>
            </c:extLst>
          </c:dPt>
          <c:dLbls>
            <c:dLbl>
              <c:idx val="0"/>
              <c:layout>
                <c:manualLayout>
                  <c:x val="-9.1055738496175175E-3"/>
                  <c:y val="-3.114987911663046E-17"/>
                </c:manualLayout>
              </c:layout>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51-4222-9E3F-F63A10D45668}"/>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AGOSTO'!$R$60</c:f>
              <c:numCache>
                <c:formatCode>0%</c:formatCode>
                <c:ptCount val="1"/>
                <c:pt idx="0">
                  <c:v>3.125E-2</c:v>
                </c:pt>
              </c:numCache>
            </c:numRef>
          </c:val>
          <c:extLst>
            <c:ext xmlns:c16="http://schemas.microsoft.com/office/drawing/2014/chart" uri="{C3380CC4-5D6E-409C-BE32-E72D297353CC}">
              <c16:uniqueId val="{00000005-1951-4222-9E3F-F63A10D45668}"/>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46DD-4FDE-89D4-307C3678638B}"/>
              </c:ext>
            </c:extLst>
          </c:dPt>
          <c:val>
            <c:numRef>
              <c:f>'Sgto PA AGOSTO'!$R$62</c:f>
              <c:numCache>
                <c:formatCode>0%</c:formatCode>
                <c:ptCount val="1"/>
                <c:pt idx="0">
                  <c:v>1</c:v>
                </c:pt>
              </c:numCache>
            </c:numRef>
          </c:val>
          <c:extLst>
            <c:ext xmlns:c16="http://schemas.microsoft.com/office/drawing/2014/chart" uri="{C3380CC4-5D6E-409C-BE32-E72D297353CC}">
              <c16:uniqueId val="{00000002-46DD-4FDE-89D4-307C3678638B}"/>
            </c:ext>
          </c:extLst>
        </c:ser>
        <c:ser>
          <c:idx val="0"/>
          <c:order val="1"/>
          <c:tx>
            <c:strRef>
              <c:f>'Sgto PA AGOSTO'!$M$61</c:f>
              <c:strCache>
                <c:ptCount val="1"/>
                <c:pt idx="0">
                  <c:v>NO INICIADAS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46DD-4FDE-89D4-307C3678638B}"/>
              </c:ext>
            </c:extLst>
          </c:dPt>
          <c:dLbls>
            <c:dLbl>
              <c:idx val="0"/>
              <c:layout>
                <c:manualLayout>
                  <c:x val="5.2358783223813814E-3"/>
                  <c:y val="2.7006853786594818E-2"/>
                </c:manualLayout>
              </c:layout>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DD-4FDE-89D4-307C3678638B}"/>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AGOSTO'!$R$61</c:f>
              <c:numCache>
                <c:formatCode>0%</c:formatCode>
                <c:ptCount val="1"/>
                <c:pt idx="0">
                  <c:v>3.125E-2</c:v>
                </c:pt>
              </c:numCache>
            </c:numRef>
          </c:val>
          <c:extLst>
            <c:ext xmlns:c16="http://schemas.microsoft.com/office/drawing/2014/chart" uri="{C3380CC4-5D6E-409C-BE32-E72D297353CC}">
              <c16:uniqueId val="{00000005-46DD-4FDE-89D4-307C3678638B}"/>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latin typeface="+mn-lt"/>
                <a:ea typeface="+mn-ea"/>
                <a:cs typeface="+mn-cs"/>
              </a:defRPr>
            </a:pPr>
            <a:r>
              <a:rPr lang="es-CO" sz="1400" b="0" cap="none" spc="0">
                <a:ln w="0"/>
                <a:solidFill>
                  <a:schemeClr val="tx1"/>
                </a:solidFill>
                <a:effectLst/>
              </a:rPr>
              <a:t>Cumplimiento de Acciones Permanentes</a:t>
            </a:r>
          </a:p>
        </c:rich>
      </c:tx>
      <c:overlay val="0"/>
      <c:spPr>
        <a:noFill/>
        <a:ln>
          <a:noFill/>
        </a:ln>
        <a:effectLst/>
      </c:spPr>
    </c:title>
    <c:autoTitleDeleted val="0"/>
    <c:plotArea>
      <c:layout/>
      <c:barChart>
        <c:barDir val="col"/>
        <c:grouping val="clustered"/>
        <c:varyColors val="0"/>
        <c:ser>
          <c:idx val="0"/>
          <c:order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713-4442-9632-2D85936D9FF2}"/>
              </c:ext>
            </c:extLst>
          </c:dPt>
          <c:dPt>
            <c:idx val="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713-4442-9632-2D85936D9FF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'Sgto AP 31 DICIEMBRE'!$F$139:$F$141</c:f>
              <c:strCache>
                <c:ptCount val="3"/>
                <c:pt idx="0">
                  <c:v>CUMPLE</c:v>
                </c:pt>
                <c:pt idx="1">
                  <c:v>PARCIAL</c:v>
                </c:pt>
                <c:pt idx="2">
                  <c:v>NO CUMPLE</c:v>
                </c:pt>
              </c:strCache>
            </c:strRef>
          </c:cat>
          <c:val>
            <c:numRef>
              <c:f>'Sgto AP 31 DICIEMBRE'!$H$139:$H$141</c:f>
              <c:numCache>
                <c:formatCode>General</c:formatCode>
                <c:ptCount val="3"/>
                <c:pt idx="0">
                  <c:v>109</c:v>
                </c:pt>
                <c:pt idx="1">
                  <c:v>0</c:v>
                </c:pt>
                <c:pt idx="2">
                  <c:v>0</c:v>
                </c:pt>
              </c:numCache>
            </c:numRef>
          </c:val>
          <c:extLst>
            <c:ext xmlns:c16="http://schemas.microsoft.com/office/drawing/2014/chart" uri="{C3380CC4-5D6E-409C-BE32-E72D297353CC}">
              <c16:uniqueId val="{00000004-7713-4442-9632-2D85936D9FF2}"/>
            </c:ext>
          </c:extLst>
        </c:ser>
        <c:dLbls>
          <c:showLegendKey val="0"/>
          <c:showVal val="0"/>
          <c:showCatName val="0"/>
          <c:showSerName val="0"/>
          <c:showPercent val="0"/>
          <c:showBubbleSize val="0"/>
        </c:dLbls>
        <c:gapWidth val="150"/>
        <c:axId val="67432448"/>
        <c:axId val="67433984"/>
      </c:barChart>
      <c:catAx>
        <c:axId val="674324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baseline="0">
                <a:ln w="0"/>
                <a:solidFill>
                  <a:schemeClr val="tx1"/>
                </a:solidFill>
                <a:effectLst/>
                <a:latin typeface="+mn-lt"/>
                <a:ea typeface="+mn-ea"/>
                <a:cs typeface="+mn-cs"/>
              </a:defRPr>
            </a:pPr>
            <a:endParaRPr lang="es-CO"/>
          </a:p>
        </c:txPr>
        <c:crossAx val="67433984"/>
        <c:crosses val="autoZero"/>
        <c:auto val="1"/>
        <c:lblAlgn val="ctr"/>
        <c:lblOffset val="100"/>
        <c:noMultiLvlLbl val="0"/>
      </c:catAx>
      <c:valAx>
        <c:axId val="67433984"/>
        <c:scaling>
          <c:orientation val="minMax"/>
          <c:max val="110"/>
          <c:min val="1"/>
        </c:scaling>
        <c:delete val="1"/>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crossAx val="67432448"/>
        <c:crosses val="autoZero"/>
        <c:crossBetween val="between"/>
        <c:majorUnit val="45"/>
      </c:valAx>
      <c:spPr>
        <a:noFill/>
        <a:ln w="25400">
          <a:noFill/>
        </a:ln>
        <a:effectLst/>
        <a:sp3d/>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31 DICIEMBRE'!$M$62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8018-4824-BD96-7FA52D57C3A1}"/>
              </c:ext>
            </c:extLst>
          </c:dPt>
          <c:val>
            <c:numRef>
              <c:f>'Sgto PA 31 DICIEMBRE'!$R$62</c:f>
              <c:numCache>
                <c:formatCode>0%</c:formatCode>
                <c:ptCount val="1"/>
                <c:pt idx="0">
                  <c:v>1</c:v>
                </c:pt>
              </c:numCache>
            </c:numRef>
          </c:val>
          <c:extLst>
            <c:ext xmlns:c16="http://schemas.microsoft.com/office/drawing/2014/chart" uri="{C3380CC4-5D6E-409C-BE32-E72D297353CC}">
              <c16:uniqueId val="{00000002-8018-4824-BD96-7FA52D57C3A1}"/>
            </c:ext>
          </c:extLst>
        </c:ser>
        <c:ser>
          <c:idx val="0"/>
          <c:order val="1"/>
          <c:tx>
            <c:strRef>
              <c:f>'Sgto PA 31 DICIEMBRE'!$M$57</c:f>
              <c:strCache>
                <c:ptCount val="1"/>
                <c:pt idx="0">
                  <c:v>FINALIZADAS</c:v>
                </c:pt>
              </c:strCache>
            </c:strRef>
          </c:tx>
          <c:spPr>
            <a:solidFill>
              <a:schemeClr val="accent5">
                <a:lumMod val="50000"/>
              </a:schemeClr>
            </a:solidFill>
            <a:ln>
              <a:noFill/>
            </a:ln>
            <a:effectLst/>
          </c:spPr>
          <c:invertIfNegative val="0"/>
          <c:dPt>
            <c:idx val="0"/>
            <c:invertIfNegative val="0"/>
            <c:bubble3D val="0"/>
            <c:extLst>
              <c:ext xmlns:c16="http://schemas.microsoft.com/office/drawing/2014/chart" uri="{C3380CC4-5D6E-409C-BE32-E72D297353CC}">
                <c16:uniqueId val="{00000003-8018-4824-BD96-7FA52D57C3A1}"/>
              </c:ext>
            </c:extLst>
          </c:dPt>
          <c:dLbls>
            <c:spPr>
              <a:solidFill>
                <a:schemeClr val="accent5">
                  <a:lumMod val="50000"/>
                </a:schemeClr>
              </a:solidFill>
              <a:ln>
                <a:noFill/>
              </a:ln>
              <a:effectLst/>
            </c:spPr>
            <c:txPr>
              <a:bodyPr rot="0" spcFirstLastPara="1" vertOverflow="ellipsis" vert="horz" wrap="square" lIns="38100" tIns="19050" rIns="38100" bIns="19050" anchor="ctr" anchorCtr="0">
                <a:spAutoFit/>
              </a:bodyPr>
              <a:lstStyle/>
              <a:p>
                <a:pPr algn="ctr">
                  <a:defRPr lang="en-US" sz="24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31 DICIEMBRE'!$R$57</c:f>
              <c:numCache>
                <c:formatCode>0%</c:formatCode>
                <c:ptCount val="1"/>
                <c:pt idx="0">
                  <c:v>1</c:v>
                </c:pt>
              </c:numCache>
            </c:numRef>
          </c:val>
          <c:extLst>
            <c:ext xmlns:c16="http://schemas.microsoft.com/office/drawing/2014/chart" uri="{C3380CC4-5D6E-409C-BE32-E72D297353CC}">
              <c16:uniqueId val="{00000004-8018-4824-BD96-7FA52D57C3A1}"/>
            </c:ext>
          </c:extLst>
        </c:ser>
        <c:ser>
          <c:idx val="2"/>
          <c:order val="2"/>
          <c:tx>
            <c:strRef>
              <c:f>'Sgto PA 31 DICIEMBRE'!$I$56</c:f>
              <c:strCache>
                <c:ptCount val="1"/>
                <c:pt idx="0">
                  <c:v>Icono</c:v>
                </c:pt>
              </c:strCache>
            </c:strRef>
          </c:tx>
          <c:spPr>
            <a:solidFill>
              <a:schemeClr val="accent5">
                <a:lumMod val="50000"/>
              </a:schemeClr>
            </a:solidFill>
          </c:spPr>
          <c:invertIfNegative val="0"/>
          <c:val>
            <c:numRef>
              <c:f>'Sgto PA 31 DICIEMBRE'!$I$57</c:f>
              <c:numCache>
                <c:formatCode>0%</c:formatCode>
                <c:ptCount val="1"/>
                <c:pt idx="0">
                  <c:v>0.9</c:v>
                </c:pt>
              </c:numCache>
            </c:numRef>
          </c:val>
          <c:extLst>
            <c:ext xmlns:c16="http://schemas.microsoft.com/office/drawing/2014/chart" uri="{C3380CC4-5D6E-409C-BE32-E72D297353CC}">
              <c16:uniqueId val="{00000005-8018-4824-BD96-7FA52D57C3A1}"/>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General"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31 DICIEMBRE'!$M$62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AE41-42D4-9317-342910E3196C}"/>
              </c:ext>
            </c:extLst>
          </c:dPt>
          <c:val>
            <c:numRef>
              <c:f>'Sgto PA 31 DICIEMBRE'!$R$62</c:f>
              <c:numCache>
                <c:formatCode>0%</c:formatCode>
                <c:ptCount val="1"/>
                <c:pt idx="0">
                  <c:v>1</c:v>
                </c:pt>
              </c:numCache>
            </c:numRef>
          </c:val>
          <c:extLst>
            <c:ext xmlns:c16="http://schemas.microsoft.com/office/drawing/2014/chart" uri="{C3380CC4-5D6E-409C-BE32-E72D297353CC}">
              <c16:uniqueId val="{00000002-AE41-42D4-9317-342910E3196C}"/>
            </c:ext>
          </c:extLst>
        </c:ser>
        <c:ser>
          <c:idx val="0"/>
          <c:order val="1"/>
          <c:tx>
            <c:strRef>
              <c:f>'Sgto PA 31 DICIEMBRE'!$M$58</c:f>
              <c:strCache>
                <c:ptCount val="1"/>
                <c:pt idx="0">
                  <c:v>EN  PROCESO</c:v>
                </c:pt>
              </c:strCache>
            </c:strRef>
          </c:tx>
          <c:spPr>
            <a:solidFill>
              <a:schemeClr val="accent5">
                <a:lumMod val="50000"/>
              </a:schemeClr>
            </a:solidFill>
            <a:ln>
              <a:solidFill>
                <a:schemeClr val="accent1"/>
              </a:solidFill>
            </a:ln>
            <a:effectLst/>
          </c:spPr>
          <c:invertIfNegative val="0"/>
          <c:dPt>
            <c:idx val="0"/>
            <c:invertIfNegative val="0"/>
            <c:bubble3D val="0"/>
            <c:extLst>
              <c:ext xmlns:c16="http://schemas.microsoft.com/office/drawing/2014/chart" uri="{C3380CC4-5D6E-409C-BE32-E72D297353CC}">
                <c16:uniqueId val="{00000003-AE41-42D4-9317-342910E3196C}"/>
              </c:ext>
            </c:extLst>
          </c:dPt>
          <c:dLbls>
            <c:dLbl>
              <c:idx val="0"/>
              <c:layout>
                <c:manualLayout>
                  <c:x val="2.0158391899999864E-2"/>
                  <c:y val="-1.34857040917962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1-42D4-9317-342910E3196C}"/>
                </c:ext>
              </c:extLst>
            </c:dLbl>
            <c:spPr>
              <a:noFill/>
              <a:ln>
                <a:noFill/>
              </a:ln>
              <a:effectLst/>
            </c:spPr>
            <c:txPr>
              <a:bodyPr rot="0" spcFirstLastPara="1" vertOverflow="ellipsis" vert="horz" wrap="square" lIns="38100" tIns="19050" rIns="38100" bIns="19050" anchor="ctr" anchorCtr="0">
                <a:spAutoFit/>
              </a:bodyPr>
              <a:lstStyle/>
              <a:p>
                <a:pPr algn="ctr">
                  <a:defRPr lang="en-US" sz="2400" b="0" i="0" u="none" strike="noStrike" kern="1200" baseline="0">
                    <a:solidFill>
                      <a:schemeClr val="tx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31 DICIEMBRE'!$R$58</c:f>
              <c:numCache>
                <c:formatCode>0%</c:formatCode>
                <c:ptCount val="1"/>
                <c:pt idx="0">
                  <c:v>0</c:v>
                </c:pt>
              </c:numCache>
            </c:numRef>
          </c:val>
          <c:extLst>
            <c:ext xmlns:c16="http://schemas.microsoft.com/office/drawing/2014/chart" uri="{C3380CC4-5D6E-409C-BE32-E72D297353CC}">
              <c16:uniqueId val="{00000004-AE41-42D4-9317-342910E3196C}"/>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31 DICIEMBRE'!$M$62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8876-4D3E-8125-99D65C6B2203}"/>
              </c:ext>
            </c:extLst>
          </c:dPt>
          <c:val>
            <c:numRef>
              <c:f>'Sgto PA 31 DICIEMBRE'!$R$62</c:f>
              <c:numCache>
                <c:formatCode>0%</c:formatCode>
                <c:ptCount val="1"/>
                <c:pt idx="0">
                  <c:v>1</c:v>
                </c:pt>
              </c:numCache>
            </c:numRef>
          </c:val>
          <c:extLst>
            <c:ext xmlns:c16="http://schemas.microsoft.com/office/drawing/2014/chart" uri="{C3380CC4-5D6E-409C-BE32-E72D297353CC}">
              <c16:uniqueId val="{00000002-8876-4D3E-8125-99D65C6B2203}"/>
            </c:ext>
          </c:extLst>
        </c:ser>
        <c:ser>
          <c:idx val="0"/>
          <c:order val="1"/>
          <c:tx>
            <c:strRef>
              <c:f>'Sgto PA 31 DICIEMBRE'!$M$59</c:f>
              <c:strCache>
                <c:ptCount val="1"/>
                <c:pt idx="0">
                  <c:v>VENCIDAS CON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8876-4D3E-8125-99D65C6B2203}"/>
              </c:ext>
            </c:extLst>
          </c:dPt>
          <c:dLbls>
            <c:dLbl>
              <c:idx val="0"/>
              <c:layout>
                <c:manualLayout>
                  <c:x val="1.1538499976832145E-2"/>
                  <c:y val="0"/>
                </c:manualLayout>
              </c:layout>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76-4D3E-8125-99D65C6B2203}"/>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31 DICIEMBRE'!$R$59</c:f>
              <c:numCache>
                <c:formatCode>0%</c:formatCode>
                <c:ptCount val="1"/>
                <c:pt idx="0">
                  <c:v>0</c:v>
                </c:pt>
              </c:numCache>
            </c:numRef>
          </c:val>
          <c:extLst>
            <c:ext xmlns:c16="http://schemas.microsoft.com/office/drawing/2014/chart" uri="{C3380CC4-5D6E-409C-BE32-E72D297353CC}">
              <c16:uniqueId val="{00000005-8876-4D3E-8125-99D65C6B2203}"/>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31 DICIEMBRE'!$M$62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B9A8-4E82-A681-41049E6234D0}"/>
              </c:ext>
            </c:extLst>
          </c:dPt>
          <c:val>
            <c:numRef>
              <c:f>'Sgto PA 31 DICIEMBRE'!$R$62</c:f>
              <c:numCache>
                <c:formatCode>0%</c:formatCode>
                <c:ptCount val="1"/>
                <c:pt idx="0">
                  <c:v>1</c:v>
                </c:pt>
              </c:numCache>
            </c:numRef>
          </c:val>
          <c:extLst>
            <c:ext xmlns:c16="http://schemas.microsoft.com/office/drawing/2014/chart" uri="{C3380CC4-5D6E-409C-BE32-E72D297353CC}">
              <c16:uniqueId val="{00000002-B9A8-4E82-A681-41049E6234D0}"/>
            </c:ext>
          </c:extLst>
        </c:ser>
        <c:ser>
          <c:idx val="0"/>
          <c:order val="1"/>
          <c:tx>
            <c:strRef>
              <c:f>'Sgto PA 31 DICIEMBRE'!$M$60</c:f>
              <c:strCache>
                <c:ptCount val="1"/>
                <c:pt idx="0">
                  <c:v>VENCIDAS SIN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B9A8-4E82-A681-41049E6234D0}"/>
              </c:ext>
            </c:extLst>
          </c:dPt>
          <c:dLbls>
            <c:dLbl>
              <c:idx val="0"/>
              <c:layout>
                <c:manualLayout>
                  <c:x val="1.3939046977911179E-2"/>
                  <c:y val="0"/>
                </c:manualLayout>
              </c:layout>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A8-4E82-A681-41049E6234D0}"/>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31 DICIEMBRE'!$R$60</c:f>
              <c:numCache>
                <c:formatCode>0%</c:formatCode>
                <c:ptCount val="1"/>
                <c:pt idx="0">
                  <c:v>0</c:v>
                </c:pt>
              </c:numCache>
            </c:numRef>
          </c:val>
          <c:extLst>
            <c:ext xmlns:c16="http://schemas.microsoft.com/office/drawing/2014/chart" uri="{C3380CC4-5D6E-409C-BE32-E72D297353CC}">
              <c16:uniqueId val="{00000005-B9A8-4E82-A681-41049E6234D0}"/>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31 DICIEMBRE'!$M$62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0FAC-41B9-9E03-C86E3850F507}"/>
              </c:ext>
            </c:extLst>
          </c:dPt>
          <c:val>
            <c:numRef>
              <c:f>'Sgto PA 31 DICIEMBRE'!$R$62</c:f>
              <c:numCache>
                <c:formatCode>0%</c:formatCode>
                <c:ptCount val="1"/>
                <c:pt idx="0">
                  <c:v>1</c:v>
                </c:pt>
              </c:numCache>
            </c:numRef>
          </c:val>
          <c:extLst>
            <c:ext xmlns:c16="http://schemas.microsoft.com/office/drawing/2014/chart" uri="{C3380CC4-5D6E-409C-BE32-E72D297353CC}">
              <c16:uniqueId val="{00000002-0FAC-41B9-9E03-C86E3850F507}"/>
            </c:ext>
          </c:extLst>
        </c:ser>
        <c:ser>
          <c:idx val="0"/>
          <c:order val="1"/>
          <c:tx>
            <c:strRef>
              <c:f>'Sgto PA 31 DICIEMBRE'!$M$61</c:f>
              <c:strCache>
                <c:ptCount val="1"/>
                <c:pt idx="0">
                  <c:v>NO INICIADAS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0FAC-41B9-9E03-C86E3850F507}"/>
              </c:ext>
            </c:extLst>
          </c:dPt>
          <c:dLbls>
            <c:dLbl>
              <c:idx val="0"/>
              <c:layout>
                <c:manualLayout>
                  <c:x val="8.1164243276799913E-3"/>
                  <c:y val="7.1051649246640426E-5"/>
                </c:manualLayout>
              </c:layout>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AC-41B9-9E03-C86E3850F507}"/>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31 DICIEMBRE'!$R$61</c:f>
              <c:numCache>
                <c:formatCode>0%</c:formatCode>
                <c:ptCount val="1"/>
                <c:pt idx="0">
                  <c:v>0</c:v>
                </c:pt>
              </c:numCache>
            </c:numRef>
          </c:val>
          <c:extLst>
            <c:ext xmlns:c16="http://schemas.microsoft.com/office/drawing/2014/chart" uri="{C3380CC4-5D6E-409C-BE32-E72D297353CC}">
              <c16:uniqueId val="{00000005-0FAC-41B9-9E03-C86E3850F507}"/>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30B1-40BE-B5D3-9D3231B27D35}"/>
              </c:ext>
            </c:extLst>
          </c:dPt>
          <c:val>
            <c:numRef>
              <c:f>'Sgto PA ABRIL'!$R$62</c:f>
              <c:numCache>
                <c:formatCode>0%</c:formatCode>
                <c:ptCount val="1"/>
                <c:pt idx="0">
                  <c:v>1</c:v>
                </c:pt>
              </c:numCache>
            </c:numRef>
          </c:val>
          <c:extLst>
            <c:ext xmlns:c16="http://schemas.microsoft.com/office/drawing/2014/chart" uri="{C3380CC4-5D6E-409C-BE32-E72D297353CC}">
              <c16:uniqueId val="{00000002-30B1-40BE-B5D3-9D3231B27D35}"/>
            </c:ext>
          </c:extLst>
        </c:ser>
        <c:ser>
          <c:idx val="0"/>
          <c:order val="1"/>
          <c:tx>
            <c:strRef>
              <c:f>'Sgto PA ABRIL'!$M$57</c:f>
              <c:strCache>
                <c:ptCount val="1"/>
                <c:pt idx="0">
                  <c:v>FINALIZADAS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30B1-40BE-B5D3-9D3231B27D35}"/>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30B1-40BE-B5D3-9D3231B27D35}"/>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ABRIL'!$R$57</c:f>
              <c:numCache>
                <c:formatCode>0%</c:formatCode>
                <c:ptCount val="1"/>
                <c:pt idx="0">
                  <c:v>0</c:v>
                </c:pt>
              </c:numCache>
            </c:numRef>
          </c:val>
          <c:extLst>
            <c:ext xmlns:c16="http://schemas.microsoft.com/office/drawing/2014/chart" uri="{C3380CC4-5D6E-409C-BE32-E72D297353CC}">
              <c16:uniqueId val="{00000005-30B1-40BE-B5D3-9D3231B27D35}"/>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General"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64B5-404C-83B7-BA1310E17674}"/>
              </c:ext>
            </c:extLst>
          </c:dPt>
          <c:val>
            <c:numRef>
              <c:f>'Sgto PA ABRIL'!$R$62</c:f>
              <c:numCache>
                <c:formatCode>0%</c:formatCode>
                <c:ptCount val="1"/>
                <c:pt idx="0">
                  <c:v>1</c:v>
                </c:pt>
              </c:numCache>
            </c:numRef>
          </c:val>
          <c:extLst>
            <c:ext xmlns:c16="http://schemas.microsoft.com/office/drawing/2014/chart" uri="{C3380CC4-5D6E-409C-BE32-E72D297353CC}">
              <c16:uniqueId val="{00000002-64B5-404C-83B7-BA1310E17674}"/>
            </c:ext>
          </c:extLst>
        </c:ser>
        <c:ser>
          <c:idx val="0"/>
          <c:order val="1"/>
          <c:tx>
            <c:strRef>
              <c:f>'Sgto PA ABRIL'!$M$58</c:f>
              <c:strCache>
                <c:ptCount val="1"/>
                <c:pt idx="0">
                  <c:v>EN  PROCESO</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64B5-404C-83B7-BA1310E17674}"/>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64B5-404C-83B7-BA1310E17674}"/>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ABRIL'!$R$58</c:f>
              <c:numCache>
                <c:formatCode>0%</c:formatCode>
                <c:ptCount val="1"/>
                <c:pt idx="0">
                  <c:v>0.75</c:v>
                </c:pt>
              </c:numCache>
            </c:numRef>
          </c:val>
          <c:extLst>
            <c:ext xmlns:c16="http://schemas.microsoft.com/office/drawing/2014/chart" uri="{C3380CC4-5D6E-409C-BE32-E72D297353CC}">
              <c16:uniqueId val="{00000005-64B5-404C-83B7-BA1310E17674}"/>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3544-48A5-BC70-DDC6F2871DDD}"/>
              </c:ext>
            </c:extLst>
          </c:dPt>
          <c:val>
            <c:numRef>
              <c:f>'Sgto PA ABRIL'!$R$62</c:f>
              <c:numCache>
                <c:formatCode>0%</c:formatCode>
                <c:ptCount val="1"/>
                <c:pt idx="0">
                  <c:v>1</c:v>
                </c:pt>
              </c:numCache>
            </c:numRef>
          </c:val>
          <c:extLst>
            <c:ext xmlns:c16="http://schemas.microsoft.com/office/drawing/2014/chart" uri="{C3380CC4-5D6E-409C-BE32-E72D297353CC}">
              <c16:uniqueId val="{00000002-3544-48A5-BC70-DDC6F2871DDD}"/>
            </c:ext>
          </c:extLst>
        </c:ser>
        <c:ser>
          <c:idx val="0"/>
          <c:order val="1"/>
          <c:tx>
            <c:strRef>
              <c:f>'Sgto PA ABRIL'!$M$59</c:f>
              <c:strCache>
                <c:ptCount val="1"/>
                <c:pt idx="0">
                  <c:v>VENCIDAS CON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3544-48A5-BC70-DDC6F2871DDD}"/>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3544-48A5-BC70-DDC6F2871DDD}"/>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ABRIL'!$R$59</c:f>
              <c:numCache>
                <c:formatCode>0%</c:formatCode>
                <c:ptCount val="1"/>
                <c:pt idx="0">
                  <c:v>0</c:v>
                </c:pt>
              </c:numCache>
            </c:numRef>
          </c:val>
          <c:extLst>
            <c:ext xmlns:c16="http://schemas.microsoft.com/office/drawing/2014/chart" uri="{C3380CC4-5D6E-409C-BE32-E72D297353CC}">
              <c16:uniqueId val="{00000005-3544-48A5-BC70-DDC6F2871DDD}"/>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DE98-4E35-B656-A622B9E12FE3}"/>
              </c:ext>
            </c:extLst>
          </c:dPt>
          <c:val>
            <c:numRef>
              <c:f>'Sgto PA ABRIL'!$R$62</c:f>
              <c:numCache>
                <c:formatCode>0%</c:formatCode>
                <c:ptCount val="1"/>
                <c:pt idx="0">
                  <c:v>1</c:v>
                </c:pt>
              </c:numCache>
            </c:numRef>
          </c:val>
          <c:extLst>
            <c:ext xmlns:c16="http://schemas.microsoft.com/office/drawing/2014/chart" uri="{C3380CC4-5D6E-409C-BE32-E72D297353CC}">
              <c16:uniqueId val="{00000002-DE98-4E35-B656-A622B9E12FE3}"/>
            </c:ext>
          </c:extLst>
        </c:ser>
        <c:ser>
          <c:idx val="0"/>
          <c:order val="1"/>
          <c:tx>
            <c:strRef>
              <c:f>'Sgto PA ABRIL'!$M$60</c:f>
              <c:strCache>
                <c:ptCount val="1"/>
                <c:pt idx="0">
                  <c:v>VENCIDAS SIN AVANCE</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DE98-4E35-B656-A622B9E12FE3}"/>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DE98-4E35-B656-A622B9E12FE3}"/>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ABRIL'!$R$60</c:f>
              <c:numCache>
                <c:formatCode>0%</c:formatCode>
                <c:ptCount val="1"/>
                <c:pt idx="0">
                  <c:v>0</c:v>
                </c:pt>
              </c:numCache>
            </c:numRef>
          </c:val>
          <c:extLst>
            <c:ext xmlns:c16="http://schemas.microsoft.com/office/drawing/2014/chart" uri="{C3380CC4-5D6E-409C-BE32-E72D297353CC}">
              <c16:uniqueId val="{00000005-DE98-4E35-B656-A622B9E12FE3}"/>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ABRIL'!$M$62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2C55-4ADA-943A-5985E244D37A}"/>
              </c:ext>
            </c:extLst>
          </c:dPt>
          <c:val>
            <c:numRef>
              <c:f>'Sgto PA ABRIL'!$R$62</c:f>
              <c:numCache>
                <c:formatCode>0%</c:formatCode>
                <c:ptCount val="1"/>
                <c:pt idx="0">
                  <c:v>1</c:v>
                </c:pt>
              </c:numCache>
            </c:numRef>
          </c:val>
          <c:extLst>
            <c:ext xmlns:c16="http://schemas.microsoft.com/office/drawing/2014/chart" uri="{C3380CC4-5D6E-409C-BE32-E72D297353CC}">
              <c16:uniqueId val="{00000002-2C55-4ADA-943A-5985E244D37A}"/>
            </c:ext>
          </c:extLst>
        </c:ser>
        <c:ser>
          <c:idx val="0"/>
          <c:order val="1"/>
          <c:tx>
            <c:strRef>
              <c:f>'Sgto PA ABRIL'!$M$61</c:f>
              <c:strCache>
                <c:ptCount val="1"/>
                <c:pt idx="0">
                  <c:v>NO INICIADAS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2C55-4ADA-943A-5985E244D37A}"/>
              </c:ext>
            </c:extLst>
          </c:dPt>
          <c:dLbls>
            <c:dLbl>
              <c:idx val="0"/>
              <c:layout>
                <c:manualLayout>
                  <c:x val="-0.21976252552678255"/>
                  <c:y val="-6.1727681978278747E-17"/>
                </c:manualLayout>
              </c:layout>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55-4ADA-943A-5985E244D37A}"/>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ABRIL'!$R$61</c:f>
              <c:numCache>
                <c:formatCode>0%</c:formatCode>
                <c:ptCount val="1"/>
                <c:pt idx="0">
                  <c:v>0.25</c:v>
                </c:pt>
              </c:numCache>
            </c:numRef>
          </c:val>
          <c:extLst>
            <c:ext xmlns:c16="http://schemas.microsoft.com/office/drawing/2014/chart" uri="{C3380CC4-5D6E-409C-BE32-E72D297353CC}">
              <c16:uniqueId val="{00000005-2C55-4ADA-943A-5985E244D37A}"/>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latin typeface="+mn-lt"/>
                <a:ea typeface="+mn-ea"/>
                <a:cs typeface="+mn-cs"/>
              </a:defRPr>
            </a:pPr>
            <a:r>
              <a:rPr lang="es-CO" sz="1400" b="0" cap="none" spc="0">
                <a:ln w="0"/>
                <a:solidFill>
                  <a:schemeClr val="tx1"/>
                </a:solidFill>
                <a:effectLst/>
              </a:rPr>
              <a:t>Cumplimiento de Acciones Permanentes</a:t>
            </a:r>
          </a:p>
        </c:rich>
      </c:tx>
      <c:overlay val="0"/>
      <c:spPr>
        <a:noFill/>
        <a:ln>
          <a:noFill/>
        </a:ln>
        <a:effectLst/>
      </c:spPr>
    </c:title>
    <c:autoTitleDeleted val="0"/>
    <c:plotArea>
      <c:layout/>
      <c:barChart>
        <c:barDir val="col"/>
        <c:grouping val="clustered"/>
        <c:varyColors val="0"/>
        <c:ser>
          <c:idx val="0"/>
          <c:order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rgbClr val="FFC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7E15-4411-9509-150A4524CAB1}"/>
              </c:ext>
            </c:extLst>
          </c:dPt>
          <c:dPt>
            <c:idx val="2"/>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7E15-4411-9509-150A4524CAB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'Sgto AP AGOSTO'!$F$139:$F$141</c:f>
              <c:strCache>
                <c:ptCount val="3"/>
                <c:pt idx="0">
                  <c:v>CUMPLE</c:v>
                </c:pt>
                <c:pt idx="1">
                  <c:v>PARCIAL</c:v>
                </c:pt>
                <c:pt idx="2">
                  <c:v>NO CUMPLE</c:v>
                </c:pt>
              </c:strCache>
            </c:strRef>
          </c:cat>
          <c:val>
            <c:numRef>
              <c:f>'Sgto AP AGOSTO'!$H$139:$H$141</c:f>
              <c:numCache>
                <c:formatCode>General</c:formatCode>
                <c:ptCount val="3"/>
                <c:pt idx="0">
                  <c:v>109</c:v>
                </c:pt>
                <c:pt idx="1">
                  <c:v>0</c:v>
                </c:pt>
                <c:pt idx="2">
                  <c:v>0</c:v>
                </c:pt>
              </c:numCache>
            </c:numRef>
          </c:val>
          <c:extLst>
            <c:ext xmlns:c16="http://schemas.microsoft.com/office/drawing/2014/chart" uri="{C3380CC4-5D6E-409C-BE32-E72D297353CC}">
              <c16:uniqueId val="{00000004-7E15-4411-9509-150A4524CAB1}"/>
            </c:ext>
          </c:extLst>
        </c:ser>
        <c:dLbls>
          <c:showLegendKey val="0"/>
          <c:showVal val="0"/>
          <c:showCatName val="0"/>
          <c:showSerName val="0"/>
          <c:showPercent val="0"/>
          <c:showBubbleSize val="0"/>
        </c:dLbls>
        <c:gapWidth val="150"/>
        <c:axId val="67432448"/>
        <c:axId val="67433984"/>
      </c:barChart>
      <c:catAx>
        <c:axId val="6743244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baseline="0">
                <a:ln w="0"/>
                <a:solidFill>
                  <a:schemeClr val="tx1"/>
                </a:solidFill>
                <a:effectLst/>
                <a:latin typeface="+mn-lt"/>
                <a:ea typeface="+mn-ea"/>
                <a:cs typeface="+mn-cs"/>
              </a:defRPr>
            </a:pPr>
            <a:endParaRPr lang="es-CO"/>
          </a:p>
        </c:txPr>
        <c:crossAx val="67433984"/>
        <c:crosses val="autoZero"/>
        <c:auto val="1"/>
        <c:lblAlgn val="ctr"/>
        <c:lblOffset val="100"/>
        <c:noMultiLvlLbl val="0"/>
      </c:catAx>
      <c:valAx>
        <c:axId val="67433984"/>
        <c:scaling>
          <c:orientation val="minMax"/>
          <c:max val="110"/>
          <c:min val="1"/>
        </c:scaling>
        <c:delete val="1"/>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crossAx val="67432448"/>
        <c:crosses val="autoZero"/>
        <c:crossBetween val="between"/>
        <c:majorUnit val="45"/>
      </c:valAx>
      <c:spPr>
        <a:noFill/>
        <a:ln w="25400">
          <a:noFill/>
        </a:ln>
        <a:effectLst/>
        <a:sp3d/>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AA4B-4AEF-A23A-BCC5FB1113F7}"/>
              </c:ext>
            </c:extLst>
          </c:dPt>
          <c:val>
            <c:numRef>
              <c:f>'Sgto PA AGOSTO'!$R$62</c:f>
              <c:numCache>
                <c:formatCode>0%</c:formatCode>
                <c:ptCount val="1"/>
                <c:pt idx="0">
                  <c:v>1</c:v>
                </c:pt>
              </c:numCache>
            </c:numRef>
          </c:val>
          <c:extLst>
            <c:ext xmlns:c16="http://schemas.microsoft.com/office/drawing/2014/chart" uri="{C3380CC4-5D6E-409C-BE32-E72D297353CC}">
              <c16:uniqueId val="{00000002-AA4B-4AEF-A23A-BCC5FB1113F7}"/>
            </c:ext>
          </c:extLst>
        </c:ser>
        <c:ser>
          <c:idx val="0"/>
          <c:order val="1"/>
          <c:tx>
            <c:strRef>
              <c:f>'Sgto PA AGOSTO'!$M$57</c:f>
              <c:strCache>
                <c:ptCount val="1"/>
                <c:pt idx="0">
                  <c:v>FINALIZADAS</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AA4B-4AEF-A23A-BCC5FB1113F7}"/>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AA4B-4AEF-A23A-BCC5FB1113F7}"/>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tx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AGOSTO'!$R$57</c:f>
              <c:numCache>
                <c:formatCode>0%</c:formatCode>
                <c:ptCount val="1"/>
                <c:pt idx="0">
                  <c:v>0</c:v>
                </c:pt>
              </c:numCache>
            </c:numRef>
          </c:val>
          <c:extLst>
            <c:ext xmlns:c16="http://schemas.microsoft.com/office/drawing/2014/chart" uri="{C3380CC4-5D6E-409C-BE32-E72D297353CC}">
              <c16:uniqueId val="{00000005-AA4B-4AEF-A23A-BCC5FB1113F7}"/>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General"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'Sgto PA AGOSTO'!$M$62</c:f>
              <c:strCache>
                <c:ptCount val="1"/>
                <c:pt idx="0">
                  <c:v>TOTAL</c:v>
                </c:pt>
              </c:strCache>
            </c:strRef>
          </c:tx>
          <c:spPr>
            <a:solidFill>
              <a:schemeClr val="accent2"/>
            </a:solidFill>
            <a:ln>
              <a:noFill/>
            </a:ln>
            <a:effectLst/>
          </c:spPr>
          <c:invertIfNegative val="0"/>
          <c:dPt>
            <c:idx val="0"/>
            <c:invertIfNegative val="0"/>
            <c:bubble3D val="0"/>
            <c:spPr>
              <a:blipFill>
                <a:blip xmlns:r="http://schemas.openxmlformats.org/officeDocument/2006/relationships" r:embed="rId1"/>
                <a:stretch>
                  <a:fillRect/>
                </a:stretch>
              </a:blipFill>
              <a:ln>
                <a:noFill/>
              </a:ln>
              <a:effectLst/>
            </c:spPr>
            <c:extLst>
              <c:ext xmlns:c16="http://schemas.microsoft.com/office/drawing/2014/chart" uri="{C3380CC4-5D6E-409C-BE32-E72D297353CC}">
                <c16:uniqueId val="{00000001-D60F-4574-80D4-05C6E70BFC6D}"/>
              </c:ext>
            </c:extLst>
          </c:dPt>
          <c:val>
            <c:numRef>
              <c:f>'Sgto PA AGOSTO'!$R$62</c:f>
              <c:numCache>
                <c:formatCode>0%</c:formatCode>
                <c:ptCount val="1"/>
                <c:pt idx="0">
                  <c:v>1</c:v>
                </c:pt>
              </c:numCache>
            </c:numRef>
          </c:val>
          <c:extLst>
            <c:ext xmlns:c16="http://schemas.microsoft.com/office/drawing/2014/chart" uri="{C3380CC4-5D6E-409C-BE32-E72D297353CC}">
              <c16:uniqueId val="{00000002-D60F-4574-80D4-05C6E70BFC6D}"/>
            </c:ext>
          </c:extLst>
        </c:ser>
        <c:ser>
          <c:idx val="0"/>
          <c:order val="1"/>
          <c:tx>
            <c:strRef>
              <c:f>'Sgto PA AGOSTO'!$M$58</c:f>
              <c:strCache>
                <c:ptCount val="1"/>
                <c:pt idx="0">
                  <c:v>EN  PROCESO</c:v>
                </c:pt>
              </c:strCache>
            </c:strRef>
          </c:tx>
          <c:spPr>
            <a:solidFill>
              <a:schemeClr val="accent1"/>
            </a:solidFill>
            <a:ln>
              <a:noFill/>
            </a:ln>
            <a:effectLst/>
          </c:spPr>
          <c:invertIfNegative val="0"/>
          <c:dPt>
            <c:idx val="0"/>
            <c:invertIfNegative val="0"/>
            <c:bubble3D val="0"/>
            <c:spPr>
              <a:blipFill>
                <a:blip xmlns:r="http://schemas.openxmlformats.org/officeDocument/2006/relationships" r:embed="rId2"/>
                <a:stretch>
                  <a:fillRect/>
                </a:stretch>
              </a:blipFill>
              <a:ln>
                <a:noFill/>
              </a:ln>
              <a:effectLst/>
            </c:spPr>
            <c:extLst>
              <c:ext xmlns:c16="http://schemas.microsoft.com/office/drawing/2014/chart" uri="{C3380CC4-5D6E-409C-BE32-E72D297353CC}">
                <c16:uniqueId val="{00000004-D60F-4574-80D4-05C6E70BFC6D}"/>
              </c:ext>
            </c:extLst>
          </c:dPt>
          <c:dLbls>
            <c:dLbl>
              <c:idx val="0"/>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Century Gothic" panose="020B0502020202020204" pitchFamily="34" charset="0"/>
                      <a:ea typeface="+mn-ea"/>
                      <a:cs typeface="+mn-cs"/>
                    </a:defRPr>
                  </a:pPr>
                  <a:endParaRPr lang="es-CO"/>
                </a:p>
              </c:txPr>
              <c:dLblPos val="inBase"/>
              <c:showLegendKey val="0"/>
              <c:showVal val="1"/>
              <c:showCatName val="0"/>
              <c:showSerName val="0"/>
              <c:showPercent val="0"/>
              <c:showBubbleSize val="0"/>
              <c:extLst>
                <c:ext xmlns:c16="http://schemas.microsoft.com/office/drawing/2014/chart" uri="{C3380CC4-5D6E-409C-BE32-E72D297353CC}">
                  <c16:uniqueId val="{00000004-D60F-4574-80D4-05C6E70BFC6D}"/>
                </c:ext>
              </c:extLst>
            </c:dLbl>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chemeClr val="bg1"/>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'Sgto PA AGOSTO'!$R$58</c:f>
              <c:numCache>
                <c:formatCode>0%</c:formatCode>
                <c:ptCount val="1"/>
                <c:pt idx="0">
                  <c:v>0.9375</c:v>
                </c:pt>
              </c:numCache>
            </c:numRef>
          </c:val>
          <c:extLst>
            <c:ext xmlns:c16="http://schemas.microsoft.com/office/drawing/2014/chart" uri="{C3380CC4-5D6E-409C-BE32-E72D297353CC}">
              <c16:uniqueId val="{00000005-D60F-4574-80D4-05C6E70BFC6D}"/>
            </c:ext>
          </c:extLst>
        </c:ser>
        <c:dLbls>
          <c:showLegendKey val="0"/>
          <c:showVal val="0"/>
          <c:showCatName val="0"/>
          <c:showSerName val="0"/>
          <c:showPercent val="0"/>
          <c:showBubbleSize val="0"/>
        </c:dLbls>
        <c:gapWidth val="0"/>
        <c:overlap val="100"/>
        <c:axId val="286118936"/>
        <c:axId val="290778024"/>
      </c:barChart>
      <c:catAx>
        <c:axId val="286118936"/>
        <c:scaling>
          <c:orientation val="minMax"/>
        </c:scaling>
        <c:delete val="1"/>
        <c:axPos val="l"/>
        <c:numFmt formatCode="0.0%" sourceLinked="1"/>
        <c:majorTickMark val="none"/>
        <c:minorTickMark val="none"/>
        <c:tickLblPos val="nextTo"/>
        <c:crossAx val="290778024"/>
        <c:crosses val="autoZero"/>
        <c:auto val="1"/>
        <c:lblAlgn val="ctr"/>
        <c:lblOffset val="100"/>
        <c:noMultiLvlLbl val="0"/>
      </c:catAx>
      <c:valAx>
        <c:axId val="290778024"/>
        <c:scaling>
          <c:orientation val="minMax"/>
          <c:max val="1"/>
        </c:scaling>
        <c:delete val="1"/>
        <c:axPos val="b"/>
        <c:numFmt formatCode="0%" sourceLinked="1"/>
        <c:majorTickMark val="none"/>
        <c:minorTickMark val="none"/>
        <c:tickLblPos val="nextTo"/>
        <c:crossAx val="286118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RESUMEN RESULTADOS'!A1"/><Relationship Id="rId3" Type="http://schemas.openxmlformats.org/officeDocument/2006/relationships/image" Target="../media/image3.png"/><Relationship Id="rId7" Type="http://schemas.openxmlformats.org/officeDocument/2006/relationships/hyperlink" Target="#'Sgto PA ABRIL'!&#193;rea_de_impresi&#243;n"/><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Sgto AP ABRIL'!&#193;rea_de_impresi&#243;n"/><Relationship Id="rId5" Type="http://schemas.openxmlformats.org/officeDocument/2006/relationships/hyperlink" Target="#'Acciones Permanentes AP'!A1"/><Relationship Id="rId4" Type="http://schemas.openxmlformats.org/officeDocument/2006/relationships/hyperlink" Target="#'Plan de acci&#243;n PA'!A1"/></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4.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4.png"/><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4.png"/><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1</xdr:col>
      <xdr:colOff>634126</xdr:colOff>
      <xdr:row>0</xdr:row>
      <xdr:rowOff>0</xdr:rowOff>
    </xdr:from>
    <xdr:ext cx="6307303" cy="523336"/>
    <xdr:sp macro="" textlink="">
      <xdr:nvSpPr>
        <xdr:cNvPr id="6" name="10 Rectángulo">
          <a:extLst>
            <a:ext uri="{FF2B5EF4-FFF2-40B4-BE49-F238E27FC236}">
              <a16:creationId xmlns:a16="http://schemas.microsoft.com/office/drawing/2014/main" id="{00000000-0008-0000-0000-000006000000}"/>
            </a:ext>
          </a:extLst>
        </xdr:cNvPr>
        <xdr:cNvSpPr/>
      </xdr:nvSpPr>
      <xdr:spPr>
        <a:xfrm>
          <a:off x="1396126" y="540289"/>
          <a:ext cx="6307303" cy="523336"/>
        </a:xfrm>
        <a:prstGeom prst="rect">
          <a:avLst/>
        </a:prstGeom>
        <a:noFill/>
      </xdr:spPr>
      <xdr:txBody>
        <a:bodyPr wrap="none" lIns="91440" tIns="45720" rIns="91440" bIns="45720">
          <a:noAutofit/>
        </a:bodyPr>
        <a:lstStyle/>
        <a:p>
          <a:pPr algn="ct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twoCellAnchor editAs="oneCell">
    <xdr:from>
      <xdr:col>10</xdr:col>
      <xdr:colOff>85725</xdr:colOff>
      <xdr:row>0</xdr:row>
      <xdr:rowOff>0</xdr:rowOff>
    </xdr:from>
    <xdr:to>
      <xdr:col>10</xdr:col>
      <xdr:colOff>85725</xdr:colOff>
      <xdr:row>10</xdr:row>
      <xdr:rowOff>46318</xdr:rowOff>
    </xdr:to>
    <xdr:pic>
      <xdr:nvPicPr>
        <xdr:cNvPr id="7" name="Picture 3" descr="D:\Escritorio\Alejo archivos vega corp\Clientes (Alejo)\Pereira Capital del Eje\papeleria corporativa\tarjetas-04.png">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6663"/>
        <a:stretch/>
      </xdr:blipFill>
      <xdr:spPr bwMode="auto">
        <a:xfrm>
          <a:off x="7705725" y="57150"/>
          <a:ext cx="0" cy="146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371679</xdr:colOff>
      <xdr:row>0</xdr:row>
      <xdr:rowOff>0</xdr:rowOff>
    </xdr:from>
    <xdr:to>
      <xdr:col>0</xdr:col>
      <xdr:colOff>371679</xdr:colOff>
      <xdr:row>7</xdr:row>
      <xdr:rowOff>166802</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371679" y="161924"/>
          <a:ext cx="0" cy="1028535"/>
        </a:xfrm>
        <a:prstGeom prst="rect">
          <a:avLst/>
        </a:prstGeom>
      </xdr:spPr>
    </xdr:pic>
    <xdr:clientData/>
  </xdr:twoCellAnchor>
  <xdr:twoCellAnchor editAs="oneCell">
    <xdr:from>
      <xdr:col>10</xdr:col>
      <xdr:colOff>256023</xdr:colOff>
      <xdr:row>0</xdr:row>
      <xdr:rowOff>0</xdr:rowOff>
    </xdr:from>
    <xdr:to>
      <xdr:col>10</xdr:col>
      <xdr:colOff>256023</xdr:colOff>
      <xdr:row>8</xdr:row>
      <xdr:rowOff>141113</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a:stretch>
          <a:fillRect/>
        </a:stretch>
      </xdr:blipFill>
      <xdr:spPr>
        <a:xfrm>
          <a:off x="7876023" y="95251"/>
          <a:ext cx="1717014" cy="1183820"/>
        </a:xfrm>
        <a:prstGeom prst="rect">
          <a:avLst/>
        </a:prstGeom>
        <a:solidFill>
          <a:srgbClr val="9999FF"/>
        </a:solidFill>
      </xdr:spPr>
    </xdr:pic>
    <xdr:clientData/>
  </xdr:twoCellAnchor>
  <xdr:twoCellAnchor>
    <xdr:from>
      <xdr:col>6</xdr:col>
      <xdr:colOff>662828</xdr:colOff>
      <xdr:row>13</xdr:row>
      <xdr:rowOff>122142</xdr:rowOff>
    </xdr:from>
    <xdr:to>
      <xdr:col>11</xdr:col>
      <xdr:colOff>739028</xdr:colOff>
      <xdr:row>18</xdr:row>
      <xdr:rowOff>45944</xdr:rowOff>
    </xdr:to>
    <xdr:sp macro="" textlink="">
      <xdr:nvSpPr>
        <xdr:cNvPr id="19" name="6 Rectángulo redondeado">
          <a:hlinkClick xmlns:r="http://schemas.openxmlformats.org/officeDocument/2006/relationships" r:id="rId4"/>
          <a:extLst>
            <a:ext uri="{FF2B5EF4-FFF2-40B4-BE49-F238E27FC236}">
              <a16:creationId xmlns:a16="http://schemas.microsoft.com/office/drawing/2014/main" id="{00000000-0008-0000-0000-000013000000}"/>
            </a:ext>
          </a:extLst>
        </xdr:cNvPr>
        <xdr:cNvSpPr/>
      </xdr:nvSpPr>
      <xdr:spPr>
        <a:xfrm>
          <a:off x="5234828" y="2452966"/>
          <a:ext cx="3886200" cy="820272"/>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2. PLAN DE ACCIÓN </a:t>
          </a:r>
        </a:p>
      </xdr:txBody>
    </xdr:sp>
    <xdr:clientData/>
  </xdr:twoCellAnchor>
  <xdr:twoCellAnchor>
    <xdr:from>
      <xdr:col>1</xdr:col>
      <xdr:colOff>110378</xdr:colOff>
      <xdr:row>13</xdr:row>
      <xdr:rowOff>169767</xdr:rowOff>
    </xdr:from>
    <xdr:to>
      <xdr:col>6</xdr:col>
      <xdr:colOff>148478</xdr:colOff>
      <xdr:row>18</xdr:row>
      <xdr:rowOff>55469</xdr:rowOff>
    </xdr:to>
    <xdr:sp macro="" textlink="">
      <xdr:nvSpPr>
        <xdr:cNvPr id="20" name="3 Rectángulo redondeado">
          <a:hlinkClick xmlns:r="http://schemas.openxmlformats.org/officeDocument/2006/relationships" r:id="rId5"/>
          <a:extLst>
            <a:ext uri="{FF2B5EF4-FFF2-40B4-BE49-F238E27FC236}">
              <a16:creationId xmlns:a16="http://schemas.microsoft.com/office/drawing/2014/main" id="{00000000-0008-0000-0000-000014000000}"/>
            </a:ext>
          </a:extLst>
        </xdr:cNvPr>
        <xdr:cNvSpPr/>
      </xdr:nvSpPr>
      <xdr:spPr>
        <a:xfrm>
          <a:off x="872378" y="2500591"/>
          <a:ext cx="3848100" cy="782172"/>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1.</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ACCIONES </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PERMANENTES</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twoCellAnchor>
    <xdr:from>
      <xdr:col>1</xdr:col>
      <xdr:colOff>129428</xdr:colOff>
      <xdr:row>21</xdr:row>
      <xdr:rowOff>150717</xdr:rowOff>
    </xdr:from>
    <xdr:to>
      <xdr:col>6</xdr:col>
      <xdr:colOff>119903</xdr:colOff>
      <xdr:row>26</xdr:row>
      <xdr:rowOff>147543</xdr:rowOff>
    </xdr:to>
    <xdr:sp macro="" textlink="">
      <xdr:nvSpPr>
        <xdr:cNvPr id="21" name="4 Rectángulo redondeado">
          <a:hlinkClick xmlns:r="http://schemas.openxmlformats.org/officeDocument/2006/relationships" r:id="rId6"/>
          <a:extLst>
            <a:ext uri="{FF2B5EF4-FFF2-40B4-BE49-F238E27FC236}">
              <a16:creationId xmlns:a16="http://schemas.microsoft.com/office/drawing/2014/main" id="{00000000-0008-0000-0000-000015000000}"/>
            </a:ext>
          </a:extLst>
        </xdr:cNvPr>
        <xdr:cNvSpPr/>
      </xdr:nvSpPr>
      <xdr:spPr>
        <a:xfrm>
          <a:off x="891428" y="3915893"/>
          <a:ext cx="3800475" cy="893297"/>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3.</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SEGUIMIENTO ACTIVIDADES PERMANENTES</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oneCellAnchor>
    <xdr:from>
      <xdr:col>1</xdr:col>
      <xdr:colOff>346982</xdr:colOff>
      <xdr:row>5</xdr:row>
      <xdr:rowOff>64276</xdr:rowOff>
    </xdr:from>
    <xdr:ext cx="7558768" cy="1089929"/>
    <xdr:sp macro="" textlink="">
      <xdr:nvSpPr>
        <xdr:cNvPr id="22" name="13 Rectángulo">
          <a:extLst>
            <a:ext uri="{FF2B5EF4-FFF2-40B4-BE49-F238E27FC236}">
              <a16:creationId xmlns:a16="http://schemas.microsoft.com/office/drawing/2014/main" id="{00000000-0008-0000-0000-000016000000}"/>
            </a:ext>
          </a:extLst>
        </xdr:cNvPr>
        <xdr:cNvSpPr/>
      </xdr:nvSpPr>
      <xdr:spPr>
        <a:xfrm>
          <a:off x="1108982" y="960747"/>
          <a:ext cx="7558768" cy="1089929"/>
        </a:xfrm>
        <a:prstGeom prst="rect">
          <a:avLst/>
        </a:prstGeom>
        <a:noFill/>
      </xdr:spPr>
      <xdr:txBody>
        <a:bodyPr wrap="none" lIns="91440" tIns="45720" rIns="91440" bIns="45720">
          <a:noAutofit/>
        </a:bodyPr>
        <a:lstStyle/>
        <a:p>
          <a:pPr algn="ctr"/>
          <a:r>
            <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PROGRAMA DE TRANSPARENCIA Y ÉTICA PÚBLICA </a:t>
          </a:r>
          <a:br>
            <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br>
          <a:r>
            <a:rPr lang="es-ES"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PACTO 2024 </a:t>
          </a: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oneCellAnchor>
  <xdr:oneCellAnchor>
    <xdr:from>
      <xdr:col>1</xdr:col>
      <xdr:colOff>634126</xdr:colOff>
      <xdr:row>0</xdr:row>
      <xdr:rowOff>0</xdr:rowOff>
    </xdr:from>
    <xdr:ext cx="6307303" cy="523336"/>
    <xdr:sp macro="" textlink="">
      <xdr:nvSpPr>
        <xdr:cNvPr id="23" name="10 Rectángulo">
          <a:extLst>
            <a:ext uri="{FF2B5EF4-FFF2-40B4-BE49-F238E27FC236}">
              <a16:creationId xmlns:a16="http://schemas.microsoft.com/office/drawing/2014/main" id="{00000000-0008-0000-0000-000017000000}"/>
            </a:ext>
          </a:extLst>
        </xdr:cNvPr>
        <xdr:cNvSpPr/>
      </xdr:nvSpPr>
      <xdr:spPr>
        <a:xfrm>
          <a:off x="1396126" y="552989"/>
          <a:ext cx="6307303" cy="523336"/>
        </a:xfrm>
        <a:prstGeom prst="rect">
          <a:avLst/>
        </a:prstGeom>
        <a:noFill/>
      </xdr:spPr>
      <xdr:txBody>
        <a:bodyPr wrap="none" lIns="91440" tIns="45720" rIns="91440" bIns="45720">
          <a:noAutofit/>
        </a:bodyPr>
        <a:lstStyle/>
        <a:p>
          <a:pPr algn="ctr"/>
          <a:endParaRPr lang="es-ES"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endParaRPr>
        </a:p>
      </xdr:txBody>
    </xdr:sp>
    <xdr:clientData/>
  </xdr:oneCellAnchor>
  <xdr:twoCellAnchor editAs="oneCell">
    <xdr:from>
      <xdr:col>10</xdr:col>
      <xdr:colOff>85725</xdr:colOff>
      <xdr:row>0</xdr:row>
      <xdr:rowOff>0</xdr:rowOff>
    </xdr:from>
    <xdr:to>
      <xdr:col>10</xdr:col>
      <xdr:colOff>85725</xdr:colOff>
      <xdr:row>10</xdr:row>
      <xdr:rowOff>46318</xdr:rowOff>
    </xdr:to>
    <xdr:pic>
      <xdr:nvPicPr>
        <xdr:cNvPr id="24" name="Picture 3" descr="D:\Escritorio\Alejo archivos vega corp\Clientes (Alejo)\Pereira Capital del Eje\papeleria corporativa\tarjetas-04.png">
          <a:extLst>
            <a:ext uri="{FF2B5EF4-FFF2-40B4-BE49-F238E27FC236}">
              <a16:creationId xmlns:a16="http://schemas.microsoft.com/office/drawing/2014/main" id="{00000000-0008-0000-0000-000018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6663"/>
        <a:stretch/>
      </xdr:blipFill>
      <xdr:spPr bwMode="auto">
        <a:xfrm>
          <a:off x="7705725" y="57150"/>
          <a:ext cx="0" cy="172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653303</xdr:colOff>
      <xdr:row>21</xdr:row>
      <xdr:rowOff>84043</xdr:rowOff>
    </xdr:from>
    <xdr:to>
      <xdr:col>11</xdr:col>
      <xdr:colOff>758078</xdr:colOff>
      <xdr:row>26</xdr:row>
      <xdr:rowOff>84044</xdr:rowOff>
    </xdr:to>
    <xdr:sp macro="" textlink="">
      <xdr:nvSpPr>
        <xdr:cNvPr id="25" name="4 Rectángulo redondeado">
          <a:hlinkClick xmlns:r="http://schemas.openxmlformats.org/officeDocument/2006/relationships" r:id="rId7"/>
          <a:extLst>
            <a:ext uri="{FF2B5EF4-FFF2-40B4-BE49-F238E27FC236}">
              <a16:creationId xmlns:a16="http://schemas.microsoft.com/office/drawing/2014/main" id="{00000000-0008-0000-0000-000019000000}"/>
            </a:ext>
          </a:extLst>
        </xdr:cNvPr>
        <xdr:cNvSpPr/>
      </xdr:nvSpPr>
      <xdr:spPr>
        <a:xfrm>
          <a:off x="5225303" y="3849219"/>
          <a:ext cx="3914775" cy="896472"/>
        </a:xfrm>
        <a:prstGeom prst="roundRect">
          <a:avLst/>
        </a:prstGeom>
        <a:solidFill>
          <a:schemeClr val="accent1">
            <a:lumMod val="60000"/>
            <a:lumOff val="40000"/>
          </a:schemeClr>
        </a:solidFill>
        <a:ln>
          <a:solidFill>
            <a:schemeClr val="accent5"/>
          </a:solidFill>
        </a:ln>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4.</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SEGUIMIENTO PLAN DE ACCIÓN </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twoCellAnchor editAs="oneCell">
    <xdr:from>
      <xdr:col>0</xdr:col>
      <xdr:colOff>371679</xdr:colOff>
      <xdr:row>0</xdr:row>
      <xdr:rowOff>0</xdr:rowOff>
    </xdr:from>
    <xdr:to>
      <xdr:col>0</xdr:col>
      <xdr:colOff>371679</xdr:colOff>
      <xdr:row>7</xdr:row>
      <xdr:rowOff>155597</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a:stretch>
          <a:fillRect/>
        </a:stretch>
      </xdr:blipFill>
      <xdr:spPr>
        <a:xfrm>
          <a:off x="371679" y="161924"/>
          <a:ext cx="0" cy="1276185"/>
        </a:xfrm>
        <a:prstGeom prst="rect">
          <a:avLst/>
        </a:prstGeom>
      </xdr:spPr>
    </xdr:pic>
    <xdr:clientData/>
  </xdr:twoCellAnchor>
  <xdr:twoCellAnchor>
    <xdr:from>
      <xdr:col>4</xdr:col>
      <xdr:colOff>62753</xdr:colOff>
      <xdr:row>29</xdr:row>
      <xdr:rowOff>55469</xdr:rowOff>
    </xdr:from>
    <xdr:to>
      <xdr:col>9</xdr:col>
      <xdr:colOff>167528</xdr:colOff>
      <xdr:row>33</xdr:row>
      <xdr:rowOff>103094</xdr:rowOff>
    </xdr:to>
    <xdr:sp macro="" textlink="">
      <xdr:nvSpPr>
        <xdr:cNvPr id="27" name="4 Rectángulo redondeado">
          <a:hlinkClick xmlns:r="http://schemas.openxmlformats.org/officeDocument/2006/relationships" r:id="rId8"/>
          <a:extLst>
            <a:ext uri="{FF2B5EF4-FFF2-40B4-BE49-F238E27FC236}">
              <a16:creationId xmlns:a16="http://schemas.microsoft.com/office/drawing/2014/main" id="{00000000-0008-0000-0000-00001B000000}"/>
            </a:ext>
          </a:extLst>
        </xdr:cNvPr>
        <xdr:cNvSpPr/>
      </xdr:nvSpPr>
      <xdr:spPr>
        <a:xfrm>
          <a:off x="3110753" y="5254998"/>
          <a:ext cx="3914775" cy="764802"/>
        </a:xfrm>
        <a:prstGeom prst="roundRect">
          <a:avLst/>
        </a:prstGeom>
        <a:solidFill>
          <a:schemeClr val="accent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rtlCol="0" anchor="ctr"/>
        <a:lstStyle/>
        <a:p>
          <a:pPr algn="ctr"/>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5.</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rPr>
            <a:t> RESUMEN DE RESULTADOS</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0</xdr:rowOff>
    </xdr:from>
    <xdr:to>
      <xdr:col>0</xdr:col>
      <xdr:colOff>95250</xdr:colOff>
      <xdr:row>7</xdr:row>
      <xdr:rowOff>40839</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
        <a:srcRect l="11038" t="1" b="4526"/>
        <a:stretch/>
      </xdr:blipFill>
      <xdr:spPr>
        <a:xfrm>
          <a:off x="95250" y="142875"/>
          <a:ext cx="0" cy="1150222"/>
        </a:xfrm>
        <a:prstGeom prst="rect">
          <a:avLst/>
        </a:prstGeom>
      </xdr:spPr>
    </xdr:pic>
    <xdr:clientData/>
  </xdr:twoCellAnchor>
  <xdr:twoCellAnchor editAs="oneCell">
    <xdr:from>
      <xdr:col>10</xdr:col>
      <xdr:colOff>256023</xdr:colOff>
      <xdr:row>0</xdr:row>
      <xdr:rowOff>0</xdr:rowOff>
    </xdr:from>
    <xdr:to>
      <xdr:col>10</xdr:col>
      <xdr:colOff>256023</xdr:colOff>
      <xdr:row>8</xdr:row>
      <xdr:rowOff>129907</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3"/>
        <a:stretch>
          <a:fillRect/>
        </a:stretch>
      </xdr:blipFill>
      <xdr:spPr>
        <a:xfrm>
          <a:off x="7876023" y="95251"/>
          <a:ext cx="0" cy="1440995"/>
        </a:xfrm>
        <a:prstGeom prst="rect">
          <a:avLst/>
        </a:prstGeom>
        <a:solidFill>
          <a:srgbClr val="9999FF"/>
        </a:solid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40283</xdr:colOff>
      <xdr:row>9</xdr:row>
      <xdr:rowOff>47625</xdr:rowOff>
    </xdr:from>
    <xdr:to>
      <xdr:col>11</xdr:col>
      <xdr:colOff>657224</xdr:colOff>
      <xdr:row>31</xdr:row>
      <xdr:rowOff>73863</xdr:rowOff>
    </xdr:to>
    <xdr:pic>
      <xdr:nvPicPr>
        <xdr:cNvPr id="9" name="Imagen 8">
          <a:extLst>
            <a:ext uri="{FF2B5EF4-FFF2-40B4-BE49-F238E27FC236}">
              <a16:creationId xmlns:a16="http://schemas.microsoft.com/office/drawing/2014/main" id="{518BA3A6-F018-44D3-966B-30F60E480A3C}"/>
            </a:ext>
          </a:extLst>
        </xdr:cNvPr>
        <xdr:cNvPicPr>
          <a:picLocks noChangeAspect="1"/>
        </xdr:cNvPicPr>
      </xdr:nvPicPr>
      <xdr:blipFill>
        <a:blip xmlns:r="http://schemas.openxmlformats.org/officeDocument/2006/relationships" r:embed="rId1"/>
        <a:stretch>
          <a:fillRect/>
        </a:stretch>
      </xdr:blipFill>
      <xdr:spPr>
        <a:xfrm>
          <a:off x="1716683" y="1762125"/>
          <a:ext cx="8160741" cy="4217238"/>
        </a:xfrm>
        <a:prstGeom prst="rect">
          <a:avLst/>
        </a:prstGeom>
        <a:ln w="9525" cap="sq">
          <a:solidFill>
            <a:srgbClr val="000000"/>
          </a:solidFill>
          <a:miter lim="800000"/>
        </a:ln>
        <a:effectLst>
          <a:outerShdw blurRad="57150" dist="50800" dir="2700000" algn="tl" rotWithShape="0">
            <a:srgbClr val="000000">
              <a:alpha val="40000"/>
            </a:srgbClr>
          </a:outerShdw>
        </a:effectLst>
      </xdr:spPr>
    </xdr:pic>
    <xdr:clientData/>
  </xdr:twoCellAnchor>
  <xdr:twoCellAnchor editAs="oneCell">
    <xdr:from>
      <xdr:col>12</xdr:col>
      <xdr:colOff>61592</xdr:colOff>
      <xdr:row>9</xdr:row>
      <xdr:rowOff>76200</xdr:rowOff>
    </xdr:from>
    <xdr:to>
      <xdr:col>21</xdr:col>
      <xdr:colOff>685800</xdr:colOff>
      <xdr:row>31</xdr:row>
      <xdr:rowOff>99869</xdr:rowOff>
    </xdr:to>
    <xdr:pic>
      <xdr:nvPicPr>
        <xdr:cNvPr id="10" name="Imagen 9">
          <a:extLst>
            <a:ext uri="{FF2B5EF4-FFF2-40B4-BE49-F238E27FC236}">
              <a16:creationId xmlns:a16="http://schemas.microsoft.com/office/drawing/2014/main" id="{7158B3C5-5D04-470D-8909-0E0DEE3E6714}"/>
            </a:ext>
          </a:extLst>
        </xdr:cNvPr>
        <xdr:cNvPicPr>
          <a:picLocks noChangeAspect="1"/>
        </xdr:cNvPicPr>
      </xdr:nvPicPr>
      <xdr:blipFill rotWithShape="1">
        <a:blip xmlns:r="http://schemas.openxmlformats.org/officeDocument/2006/relationships" r:embed="rId2"/>
        <a:srcRect t="3633"/>
        <a:stretch/>
      </xdr:blipFill>
      <xdr:spPr>
        <a:xfrm>
          <a:off x="10119992" y="1790700"/>
          <a:ext cx="8168008" cy="4214669"/>
        </a:xfrm>
        <a:prstGeom prst="rect">
          <a:avLst/>
        </a:prstGeom>
        <a:ln w="9525" cap="sq">
          <a:solidFill>
            <a:srgbClr val="000000"/>
          </a:solidFill>
          <a:miter lim="800000"/>
        </a:ln>
        <a:effectLst>
          <a:outerShdw blurRad="57150" dist="50800" dir="2700000" algn="tl" rotWithShape="0">
            <a:srgbClr val="000000">
              <a:alpha val="40000"/>
            </a:srgbClr>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266700</xdr:colOff>
      <xdr:row>151</xdr:row>
      <xdr:rowOff>18356</xdr:rowOff>
    </xdr:from>
    <xdr:to>
      <xdr:col>17</xdr:col>
      <xdr:colOff>533400</xdr:colOff>
      <xdr:row>187</xdr:row>
      <xdr:rowOff>29943</xdr:rowOff>
    </xdr:to>
    <xdr:pic>
      <xdr:nvPicPr>
        <xdr:cNvPr id="6" name="Imagen 5">
          <a:extLst>
            <a:ext uri="{FF2B5EF4-FFF2-40B4-BE49-F238E27FC236}">
              <a16:creationId xmlns:a16="http://schemas.microsoft.com/office/drawing/2014/main" id="{B8883AA6-597B-46FC-9A31-B237BC0FD923}"/>
            </a:ext>
          </a:extLst>
        </xdr:cNvPr>
        <xdr:cNvPicPr>
          <a:picLocks noChangeAspect="1"/>
        </xdr:cNvPicPr>
      </xdr:nvPicPr>
      <xdr:blipFill>
        <a:blip xmlns:r="http://schemas.openxmlformats.org/officeDocument/2006/relationships" r:embed="rId1"/>
        <a:stretch>
          <a:fillRect/>
        </a:stretch>
      </xdr:blipFill>
      <xdr:spPr>
        <a:xfrm>
          <a:off x="2781300" y="28240931"/>
          <a:ext cx="12001500" cy="6526687"/>
        </a:xfrm>
        <a:prstGeom prst="rect">
          <a:avLst/>
        </a:prstGeom>
      </xdr:spPr>
    </xdr:pic>
    <xdr:clientData/>
  </xdr:twoCellAnchor>
  <xdr:twoCellAnchor editAs="oneCell">
    <xdr:from>
      <xdr:col>1</xdr:col>
      <xdr:colOff>818029</xdr:colOff>
      <xdr:row>101</xdr:row>
      <xdr:rowOff>101445</xdr:rowOff>
    </xdr:from>
    <xdr:to>
      <xdr:col>19</xdr:col>
      <xdr:colOff>232504</xdr:colOff>
      <xdr:row>133</xdr:row>
      <xdr:rowOff>22412</xdr:rowOff>
    </xdr:to>
    <xdr:pic>
      <xdr:nvPicPr>
        <xdr:cNvPr id="9" name="Imagen 8">
          <a:extLst>
            <a:ext uri="{FF2B5EF4-FFF2-40B4-BE49-F238E27FC236}">
              <a16:creationId xmlns:a16="http://schemas.microsoft.com/office/drawing/2014/main" id="{2E33BE72-E50F-4AEC-BF86-730E26F442D3}"/>
            </a:ext>
          </a:extLst>
        </xdr:cNvPr>
        <xdr:cNvPicPr>
          <a:picLocks noChangeAspect="1"/>
        </xdr:cNvPicPr>
      </xdr:nvPicPr>
      <xdr:blipFill>
        <a:blip xmlns:r="http://schemas.openxmlformats.org/officeDocument/2006/relationships" r:embed="rId2"/>
        <a:stretch>
          <a:fillRect/>
        </a:stretch>
      </xdr:blipFill>
      <xdr:spPr>
        <a:xfrm>
          <a:off x="1658470" y="18434269"/>
          <a:ext cx="14542416" cy="56583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104774</xdr:colOff>
      <xdr:row>0</xdr:row>
      <xdr:rowOff>47625</xdr:rowOff>
    </xdr:from>
    <xdr:ext cx="1609725" cy="1819275"/>
    <xdr:pic>
      <xdr:nvPicPr>
        <xdr:cNvPr id="2" name="image2.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857374" y="47625"/>
          <a:ext cx="1609725" cy="18192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130630</xdr:rowOff>
    </xdr:from>
    <xdr:ext cx="1140279" cy="753836"/>
    <xdr:pic>
      <xdr:nvPicPr>
        <xdr:cNvPr id="3" name="image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152400" y="130630"/>
          <a:ext cx="1140279" cy="753836"/>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1595437</xdr:colOff>
      <xdr:row>1</xdr:row>
      <xdr:rowOff>667531</xdr:rowOff>
    </xdr:to>
    <xdr:pic>
      <xdr:nvPicPr>
        <xdr:cNvPr id="3" name="Imagen 2">
          <a:extLst>
            <a:ext uri="{FF2B5EF4-FFF2-40B4-BE49-F238E27FC236}">
              <a16:creationId xmlns:a16="http://schemas.microsoft.com/office/drawing/2014/main" id="{BCC66F52-180E-403E-B854-7D54DC10983B}"/>
            </a:ext>
          </a:extLst>
        </xdr:cNvPr>
        <xdr:cNvPicPr>
          <a:picLocks noChangeAspect="1"/>
        </xdr:cNvPicPr>
      </xdr:nvPicPr>
      <xdr:blipFill rotWithShape="1">
        <a:blip xmlns:r="http://schemas.openxmlformats.org/officeDocument/2006/relationships" r:embed="rId1"/>
        <a:srcRect l="6897" t="6012" r="4138" b="20518"/>
        <a:stretch/>
      </xdr:blipFill>
      <xdr:spPr>
        <a:xfrm>
          <a:off x="0" y="0"/>
          <a:ext cx="1595437" cy="13521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130969</xdr:colOff>
      <xdr:row>1</xdr:row>
      <xdr:rowOff>50005</xdr:rowOff>
    </xdr:from>
    <xdr:to>
      <xdr:col>1</xdr:col>
      <xdr:colOff>1073180</xdr:colOff>
      <xdr:row>4</xdr:row>
      <xdr:rowOff>178594</xdr:rowOff>
    </xdr:to>
    <xdr:pic>
      <xdr:nvPicPr>
        <xdr:cNvPr id="2" name="3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88" y="50005"/>
          <a:ext cx="942211" cy="604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131</xdr:row>
      <xdr:rowOff>1</xdr:rowOff>
    </xdr:from>
    <xdr:to>
      <xdr:col>3</xdr:col>
      <xdr:colOff>1365251</xdr:colOff>
      <xdr:row>142</xdr:row>
      <xdr:rowOff>21167</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26</xdr:col>
      <xdr:colOff>724309</xdr:colOff>
      <xdr:row>64</xdr:row>
      <xdr:rowOff>251</xdr:rowOff>
    </xdr:from>
    <xdr:to>
      <xdr:col>28</xdr:col>
      <xdr:colOff>637717</xdr:colOff>
      <xdr:row>72</xdr:row>
      <xdr:rowOff>268942</xdr:rowOff>
    </xdr:to>
    <xdr:sp macro="" textlink="">
      <xdr:nvSpPr>
        <xdr:cNvPr id="17" name="CuadroTexto 16">
          <a:extLst>
            <a:ext uri="{FF2B5EF4-FFF2-40B4-BE49-F238E27FC236}">
              <a16:creationId xmlns:a16="http://schemas.microsoft.com/office/drawing/2014/main" id="{00000000-0008-0000-0700-000011000000}"/>
            </a:ext>
          </a:extLst>
        </xdr:cNvPr>
        <xdr:cNvSpPr txBox="1"/>
      </xdr:nvSpPr>
      <xdr:spPr>
        <a:xfrm>
          <a:off x="49413868" y="80514516"/>
          <a:ext cx="1437408" cy="78416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26</xdr:col>
      <xdr:colOff>381001</xdr:colOff>
      <xdr:row>53</xdr:row>
      <xdr:rowOff>45765</xdr:rowOff>
    </xdr:from>
    <xdr:to>
      <xdr:col>28</xdr:col>
      <xdr:colOff>336982</xdr:colOff>
      <xdr:row>58</xdr:row>
      <xdr:rowOff>19788</xdr:rowOff>
    </xdr:to>
    <xdr:sp macro="" textlink="$N$58">
      <xdr:nvSpPr>
        <xdr:cNvPr id="41" name="Rectángulo 40">
          <a:extLst>
            <a:ext uri="{FF2B5EF4-FFF2-40B4-BE49-F238E27FC236}">
              <a16:creationId xmlns:a16="http://schemas.microsoft.com/office/drawing/2014/main" id="{EBFB2BF5-911B-44FE-9656-52A2944219B8}"/>
            </a:ext>
          </a:extLst>
        </xdr:cNvPr>
        <xdr:cNvSpPr/>
      </xdr:nvSpPr>
      <xdr:spPr>
        <a:xfrm>
          <a:off x="49070560" y="76212147"/>
          <a:ext cx="1479981" cy="19350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86AFE47B-5F78-4D56-8465-F66CC63DC1AA}" type="TxLink">
            <a:rPr lang="en-US" sz="9000" b="0" i="0" u="none" strike="noStrike">
              <a:ln>
                <a:noFill/>
              </a:ln>
              <a:solidFill>
                <a:schemeClr val="tx1">
                  <a:lumMod val="75000"/>
                  <a:lumOff val="25000"/>
                </a:schemeClr>
              </a:solidFill>
              <a:latin typeface="Calibri"/>
              <a:ea typeface="+mn-ea"/>
              <a:cs typeface="Calibri"/>
            </a:rPr>
            <a:pPr marL="0" indent="0" algn="r"/>
            <a:t>24</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editAs="oneCell">
    <xdr:from>
      <xdr:col>1</xdr:col>
      <xdr:colOff>288277</xdr:colOff>
      <xdr:row>1</xdr:row>
      <xdr:rowOff>61481</xdr:rowOff>
    </xdr:from>
    <xdr:to>
      <xdr:col>1</xdr:col>
      <xdr:colOff>1455965</xdr:colOff>
      <xdr:row>4</xdr:row>
      <xdr:rowOff>90872</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206" y="61481"/>
          <a:ext cx="1167688" cy="777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65</xdr:row>
      <xdr:rowOff>11907</xdr:rowOff>
    </xdr:from>
    <xdr:to>
      <xdr:col>12</xdr:col>
      <xdr:colOff>6691303</xdr:colOff>
      <xdr:row>73</xdr:row>
      <xdr:rowOff>226217</xdr:rowOff>
    </xdr:to>
    <xdr:sp macro="" textlink="$G$61">
      <xdr:nvSpPr>
        <xdr:cNvPr id="3" name="Rectángulo 2">
          <a:extLst>
            <a:ext uri="{FF2B5EF4-FFF2-40B4-BE49-F238E27FC236}">
              <a16:creationId xmlns:a16="http://schemas.microsoft.com/office/drawing/2014/main" id="{00000000-0008-0000-0700-000003000000}"/>
            </a:ext>
          </a:extLst>
        </xdr:cNvPr>
        <xdr:cNvSpPr/>
      </xdr:nvSpPr>
      <xdr:spPr>
        <a:xfrm>
          <a:off x="27420085" y="93490257"/>
          <a:ext cx="7143" cy="7477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8</a:t>
          </a:fld>
          <a:endParaRPr lang="es-CO" sz="4400" b="1">
            <a:latin typeface="Arial Narrow" panose="020B0606020202030204" pitchFamily="34" charset="0"/>
          </a:endParaRPr>
        </a:p>
      </xdr:txBody>
    </xdr:sp>
    <xdr:clientData/>
  </xdr:twoCellAnchor>
  <xdr:twoCellAnchor>
    <xdr:from>
      <xdr:col>12</xdr:col>
      <xdr:colOff>2393160</xdr:colOff>
      <xdr:row>65</xdr:row>
      <xdr:rowOff>47626</xdr:rowOff>
    </xdr:from>
    <xdr:to>
      <xdr:col>12</xdr:col>
      <xdr:colOff>5405441</xdr:colOff>
      <xdr:row>73</xdr:row>
      <xdr:rowOff>321469</xdr:rowOff>
    </xdr:to>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27424860" y="93525976"/>
          <a:ext cx="0" cy="80724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75</xdr:row>
      <xdr:rowOff>27215</xdr:rowOff>
    </xdr:from>
    <xdr:to>
      <xdr:col>12</xdr:col>
      <xdr:colOff>5521880</xdr:colOff>
      <xdr:row>77</xdr:row>
      <xdr:rowOff>151287</xdr:rowOff>
    </xdr:to>
    <xdr:sp macro="" textlink="$Q$62">
      <xdr:nvSpPr>
        <xdr:cNvPr id="5" name="Rectángulo 4">
          <a:extLst>
            <a:ext uri="{FF2B5EF4-FFF2-40B4-BE49-F238E27FC236}">
              <a16:creationId xmlns:a16="http://schemas.microsoft.com/office/drawing/2014/main" id="{00000000-0008-0000-0700-000005000000}"/>
            </a:ext>
          </a:extLst>
        </xdr:cNvPr>
        <xdr:cNvSpPr/>
      </xdr:nvSpPr>
      <xdr:spPr>
        <a:xfrm>
          <a:off x="27419855" y="95039090"/>
          <a:ext cx="0"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45%</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76</xdr:row>
      <xdr:rowOff>381154</xdr:rowOff>
    </xdr:from>
    <xdr:to>
      <xdr:col>12</xdr:col>
      <xdr:colOff>3803197</xdr:colOff>
      <xdr:row>80</xdr:row>
      <xdr:rowOff>71213</xdr:rowOff>
    </xdr:to>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27425197" y="95821654"/>
          <a:ext cx="0" cy="78543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27</xdr:col>
      <xdr:colOff>71312</xdr:colOff>
      <xdr:row>61</xdr:row>
      <xdr:rowOff>292742</xdr:rowOff>
    </xdr:from>
    <xdr:to>
      <xdr:col>28</xdr:col>
      <xdr:colOff>314639</xdr:colOff>
      <xdr:row>64</xdr:row>
      <xdr:rowOff>154328</xdr:rowOff>
    </xdr:to>
    <xdr:sp macro="" textlink="$N$62">
      <xdr:nvSpPr>
        <xdr:cNvPr id="16" name="Rectángulo 15">
          <a:extLst>
            <a:ext uri="{FF2B5EF4-FFF2-40B4-BE49-F238E27FC236}">
              <a16:creationId xmlns:a16="http://schemas.microsoft.com/office/drawing/2014/main" id="{00000000-0008-0000-0700-000010000000}"/>
            </a:ext>
          </a:extLst>
        </xdr:cNvPr>
        <xdr:cNvSpPr/>
      </xdr:nvSpPr>
      <xdr:spPr>
        <a:xfrm>
          <a:off x="49522871" y="79932948"/>
          <a:ext cx="1005327" cy="7356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EB5C2948-7E6B-4E8A-8802-5054512C4128}" type="TxLink">
            <a:rPr lang="en-US" sz="5400" b="0" i="0" u="none" strike="noStrike">
              <a:solidFill>
                <a:srgbClr val="000000"/>
              </a:solidFill>
              <a:latin typeface="Calibri"/>
              <a:cs typeface="Calibri"/>
            </a:rPr>
            <a:pPr algn="r"/>
            <a:t>32</a:t>
          </a:fld>
          <a:endParaRPr lang="es-CO" sz="19900" b="0">
            <a:solidFill>
              <a:schemeClr val="tx1"/>
            </a:solidFill>
            <a:latin typeface="Arial Narrow" panose="020B0606020202030204" pitchFamily="34" charset="0"/>
          </a:endParaRPr>
        </a:p>
      </xdr:txBody>
    </xdr:sp>
    <xdr:clientData/>
  </xdr:twoCellAnchor>
  <xdr:twoCellAnchor>
    <xdr:from>
      <xdr:col>28</xdr:col>
      <xdr:colOff>405320</xdr:colOff>
      <xdr:row>64</xdr:row>
      <xdr:rowOff>29476</xdr:rowOff>
    </xdr:from>
    <xdr:to>
      <xdr:col>32</xdr:col>
      <xdr:colOff>95755</xdr:colOff>
      <xdr:row>72</xdr:row>
      <xdr:rowOff>298167</xdr:rowOff>
    </xdr:to>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50618879" y="80543741"/>
          <a:ext cx="2738435" cy="78416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AVANCE</a:t>
          </a:r>
          <a:endParaRPr lang="es-CO" sz="2800">
            <a:solidFill>
              <a:schemeClr val="tx1">
                <a:lumMod val="75000"/>
                <a:lumOff val="25000"/>
              </a:schemeClr>
            </a:solidFill>
            <a:effectLst/>
          </a:endParaRPr>
        </a:p>
      </xdr:txBody>
    </xdr:sp>
    <xdr:clientData/>
  </xdr:twoCellAnchor>
  <xdr:twoCellAnchor>
    <xdr:from>
      <xdr:col>18</xdr:col>
      <xdr:colOff>936203</xdr:colOff>
      <xdr:row>53</xdr:row>
      <xdr:rowOff>60278</xdr:rowOff>
    </xdr:from>
    <xdr:to>
      <xdr:col>19</xdr:col>
      <xdr:colOff>796422</xdr:colOff>
      <xdr:row>57</xdr:row>
      <xdr:rowOff>331518</xdr:rowOff>
    </xdr:to>
    <xdr:sp macro="" textlink="$N$57">
      <xdr:nvSpPr>
        <xdr:cNvPr id="23" name="Rectángulo 22">
          <a:extLst>
            <a:ext uri="{FF2B5EF4-FFF2-40B4-BE49-F238E27FC236}">
              <a16:creationId xmlns:a16="http://schemas.microsoft.com/office/drawing/2014/main" id="{00000000-0008-0000-0700-000017000000}"/>
            </a:ext>
          </a:extLst>
        </xdr:cNvPr>
        <xdr:cNvSpPr/>
      </xdr:nvSpPr>
      <xdr:spPr>
        <a:xfrm>
          <a:off x="42263497" y="76226660"/>
          <a:ext cx="1541101" cy="172800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Arial Narrow" panose="020B0606020202030204" pitchFamily="34" charset="0"/>
            <a:ea typeface="+mn-ea"/>
            <a:cs typeface="Arial"/>
          </a:endParaRPr>
        </a:p>
      </xdr:txBody>
    </xdr:sp>
    <xdr:clientData/>
  </xdr:twoCellAnchor>
  <xdr:twoCellAnchor>
    <xdr:from>
      <xdr:col>31</xdr:col>
      <xdr:colOff>482738</xdr:colOff>
      <xdr:row>64</xdr:row>
      <xdr:rowOff>99130</xdr:rowOff>
    </xdr:from>
    <xdr:to>
      <xdr:col>34</xdr:col>
      <xdr:colOff>291353</xdr:colOff>
      <xdr:row>73</xdr:row>
      <xdr:rowOff>200121</xdr:rowOff>
    </xdr:to>
    <xdr:sp macro="" textlink="">
      <xdr:nvSpPr>
        <xdr:cNvPr id="21" name="CuadroTexto 20">
          <a:extLst>
            <a:ext uri="{FF2B5EF4-FFF2-40B4-BE49-F238E27FC236}">
              <a16:creationId xmlns:a16="http://schemas.microsoft.com/office/drawing/2014/main" id="{00000000-0008-0000-0700-000015000000}"/>
            </a:ext>
          </a:extLst>
        </xdr:cNvPr>
        <xdr:cNvSpPr txBox="1"/>
      </xdr:nvSpPr>
      <xdr:spPr>
        <a:xfrm>
          <a:off x="52982297" y="80613395"/>
          <a:ext cx="2094615" cy="93022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CUMPLIMIENTO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ALTO</a:t>
          </a:r>
          <a:endParaRPr lang="es-CO" sz="2800">
            <a:solidFill>
              <a:schemeClr val="tx1">
                <a:lumMod val="75000"/>
                <a:lumOff val="25000"/>
              </a:schemeClr>
            </a:solidFill>
            <a:effectLst/>
          </a:endParaRPr>
        </a:p>
      </xdr:txBody>
    </xdr:sp>
    <xdr:clientData/>
  </xdr:twoCellAnchor>
  <xdr:twoCellAnchor>
    <xdr:from>
      <xdr:col>31</xdr:col>
      <xdr:colOff>585766</xdr:colOff>
      <xdr:row>62</xdr:row>
      <xdr:rowOff>125503</xdr:rowOff>
    </xdr:from>
    <xdr:to>
      <xdr:col>34</xdr:col>
      <xdr:colOff>434231</xdr:colOff>
      <xdr:row>64</xdr:row>
      <xdr:rowOff>97794</xdr:rowOff>
    </xdr:to>
    <xdr:sp macro="" textlink="'RESUMEN RESULTADOS'!$D$18">
      <xdr:nvSpPr>
        <xdr:cNvPr id="34" name="Rectángulo 33">
          <a:extLst>
            <a:ext uri="{FF2B5EF4-FFF2-40B4-BE49-F238E27FC236}">
              <a16:creationId xmlns:a16="http://schemas.microsoft.com/office/drawing/2014/main" id="{00000000-0008-0000-0700-000022000000}"/>
            </a:ext>
          </a:extLst>
        </xdr:cNvPr>
        <xdr:cNvSpPr/>
      </xdr:nvSpPr>
      <xdr:spPr>
        <a:xfrm>
          <a:off x="53085325" y="80068268"/>
          <a:ext cx="2134465" cy="5437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E829337-CD71-4E38-B6C5-B5BFD93DDEBA}" type="TxLink">
            <a:rPr lang="en-US" sz="5400" b="0" i="0" u="none" strike="noStrike">
              <a:solidFill>
                <a:srgbClr val="000000"/>
              </a:solidFill>
              <a:latin typeface="Calibri"/>
              <a:ea typeface="+mn-ea"/>
              <a:cs typeface="Calibri"/>
            </a:rPr>
            <a:pPr marL="0" indent="0" algn="ctr"/>
            <a:t>100%</a:t>
          </a:fld>
          <a:endParaRPr lang="es-CO" sz="5400" b="0" i="0" u="none" strike="noStrike">
            <a:solidFill>
              <a:srgbClr val="000000"/>
            </a:solidFill>
            <a:latin typeface="Calibri"/>
            <a:ea typeface="+mn-ea"/>
            <a:cs typeface="Calibri"/>
          </a:endParaRPr>
        </a:p>
      </xdr:txBody>
    </xdr:sp>
    <xdr:clientData/>
  </xdr:twoCellAnchor>
  <xdr:twoCellAnchor>
    <xdr:from>
      <xdr:col>28</xdr:col>
      <xdr:colOff>732462</xdr:colOff>
      <xdr:row>61</xdr:row>
      <xdr:rowOff>294410</xdr:rowOff>
    </xdr:from>
    <xdr:to>
      <xdr:col>31</xdr:col>
      <xdr:colOff>611235</xdr:colOff>
      <xdr:row>64</xdr:row>
      <xdr:rowOff>155996</xdr:rowOff>
    </xdr:to>
    <xdr:sp macro="" textlink="$Q$62">
      <xdr:nvSpPr>
        <xdr:cNvPr id="35" name="Rectángulo 34">
          <a:extLst>
            <a:ext uri="{FF2B5EF4-FFF2-40B4-BE49-F238E27FC236}">
              <a16:creationId xmlns:a16="http://schemas.microsoft.com/office/drawing/2014/main" id="{4791FF88-BF68-4F4F-86C0-2D4ECA1E0F60}"/>
            </a:ext>
          </a:extLst>
        </xdr:cNvPr>
        <xdr:cNvSpPr/>
      </xdr:nvSpPr>
      <xdr:spPr>
        <a:xfrm>
          <a:off x="50946021" y="79934616"/>
          <a:ext cx="2164773" cy="73564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DC202BC-D357-4A43-BD63-BA1AA51E83A6}" type="TxLink">
            <a:rPr lang="en-US" sz="5400" b="0" i="0" u="none" strike="noStrike">
              <a:solidFill>
                <a:srgbClr val="000000"/>
              </a:solidFill>
              <a:latin typeface="Calibri"/>
              <a:ea typeface="+mn-ea"/>
              <a:cs typeface="Calibri"/>
            </a:rPr>
            <a:pPr marL="0" indent="0" algn="ctr"/>
            <a:t>45%</a:t>
          </a:fld>
          <a:endParaRPr lang="es-CO" sz="5400" b="0" i="0" u="none" strike="noStrike">
            <a:solidFill>
              <a:srgbClr val="000000"/>
            </a:solidFill>
            <a:latin typeface="Calibri"/>
            <a:ea typeface="+mn-ea"/>
            <a:cs typeface="Calibri"/>
          </a:endParaRPr>
        </a:p>
      </xdr:txBody>
    </xdr:sp>
    <xdr:clientData/>
  </xdr:twoCellAnchor>
  <xdr:twoCellAnchor>
    <xdr:from>
      <xdr:col>19</xdr:col>
      <xdr:colOff>673958</xdr:colOff>
      <xdr:row>55</xdr:row>
      <xdr:rowOff>149679</xdr:rowOff>
    </xdr:from>
    <xdr:to>
      <xdr:col>25</xdr:col>
      <xdr:colOff>158246</xdr:colOff>
      <xdr:row>57</xdr:row>
      <xdr:rowOff>17690</xdr:rowOff>
    </xdr:to>
    <xdr:graphicFrame macro="">
      <xdr:nvGraphicFramePr>
        <xdr:cNvPr id="36" name="Gráfico 35">
          <a:extLst>
            <a:ext uri="{FF2B5EF4-FFF2-40B4-BE49-F238E27FC236}">
              <a16:creationId xmlns:a16="http://schemas.microsoft.com/office/drawing/2014/main" id="{19E15F0D-E162-4F82-9200-8BB82E8E2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214517</xdr:colOff>
      <xdr:row>55</xdr:row>
      <xdr:rowOff>231321</xdr:rowOff>
    </xdr:from>
    <xdr:to>
      <xdr:col>34</xdr:col>
      <xdr:colOff>52591</xdr:colOff>
      <xdr:row>57</xdr:row>
      <xdr:rowOff>99332</xdr:rowOff>
    </xdr:to>
    <xdr:graphicFrame macro="">
      <xdr:nvGraphicFramePr>
        <xdr:cNvPr id="37" name="Gráfico 36">
          <a:extLst>
            <a:ext uri="{FF2B5EF4-FFF2-40B4-BE49-F238E27FC236}">
              <a16:creationId xmlns:a16="http://schemas.microsoft.com/office/drawing/2014/main" id="{1847A203-E245-46A1-A44B-FC3E831F9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673958</xdr:colOff>
      <xdr:row>58</xdr:row>
      <xdr:rowOff>338943</xdr:rowOff>
    </xdr:from>
    <xdr:to>
      <xdr:col>25</xdr:col>
      <xdr:colOff>158246</xdr:colOff>
      <xdr:row>60</xdr:row>
      <xdr:rowOff>274989</xdr:rowOff>
    </xdr:to>
    <xdr:graphicFrame macro="">
      <xdr:nvGraphicFramePr>
        <xdr:cNvPr id="38" name="Gráfico 37">
          <a:extLst>
            <a:ext uri="{FF2B5EF4-FFF2-40B4-BE49-F238E27FC236}">
              <a16:creationId xmlns:a16="http://schemas.microsoft.com/office/drawing/2014/main" id="{5A80CB8E-A1A1-4859-AD86-91FD74F15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258829</xdr:colOff>
      <xdr:row>58</xdr:row>
      <xdr:rowOff>348838</xdr:rowOff>
    </xdr:from>
    <xdr:to>
      <xdr:col>34</xdr:col>
      <xdr:colOff>95667</xdr:colOff>
      <xdr:row>60</xdr:row>
      <xdr:rowOff>276225</xdr:rowOff>
    </xdr:to>
    <xdr:graphicFrame macro="">
      <xdr:nvGraphicFramePr>
        <xdr:cNvPr id="39" name="Gráfico 38">
          <a:extLst>
            <a:ext uri="{FF2B5EF4-FFF2-40B4-BE49-F238E27FC236}">
              <a16:creationId xmlns:a16="http://schemas.microsoft.com/office/drawing/2014/main" id="{D69C7781-FEA1-4BC2-BC67-9685C97B9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748177</xdr:colOff>
      <xdr:row>63</xdr:row>
      <xdr:rowOff>126174</xdr:rowOff>
    </xdr:from>
    <xdr:to>
      <xdr:col>25</xdr:col>
      <xdr:colOff>238651</xdr:colOff>
      <xdr:row>72</xdr:row>
      <xdr:rowOff>168604</xdr:rowOff>
    </xdr:to>
    <xdr:graphicFrame macro="">
      <xdr:nvGraphicFramePr>
        <xdr:cNvPr id="40" name="Gráfico 39">
          <a:extLst>
            <a:ext uri="{FF2B5EF4-FFF2-40B4-BE49-F238E27FC236}">
              <a16:creationId xmlns:a16="http://schemas.microsoft.com/office/drawing/2014/main" id="{D41808F0-84F2-48E1-8EED-3CC553659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844539</xdr:colOff>
      <xdr:row>54</xdr:row>
      <xdr:rowOff>156169</xdr:rowOff>
    </xdr:from>
    <xdr:to>
      <xdr:col>23</xdr:col>
      <xdr:colOff>455734</xdr:colOff>
      <xdr:row>55</xdr:row>
      <xdr:rowOff>251115</xdr:rowOff>
    </xdr:to>
    <xdr:sp macro="" textlink="">
      <xdr:nvSpPr>
        <xdr:cNvPr id="22" name="CuadroTexto 21">
          <a:extLst>
            <a:ext uri="{FF2B5EF4-FFF2-40B4-BE49-F238E27FC236}">
              <a16:creationId xmlns:a16="http://schemas.microsoft.com/office/drawing/2014/main" id="{00000000-0008-0000-0700-000016000000}"/>
            </a:ext>
          </a:extLst>
        </xdr:cNvPr>
        <xdr:cNvSpPr txBox="1"/>
      </xdr:nvSpPr>
      <xdr:spPr>
        <a:xfrm>
          <a:off x="43852715" y="76860434"/>
          <a:ext cx="3006578" cy="29665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FINALIZADAS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360606</xdr:colOff>
      <xdr:row>55</xdr:row>
      <xdr:rowOff>22818</xdr:rowOff>
    </xdr:from>
    <xdr:to>
      <xdr:col>32</xdr:col>
      <xdr:colOff>325587</xdr:colOff>
      <xdr:row>55</xdr:row>
      <xdr:rowOff>321872</xdr:rowOff>
    </xdr:to>
    <xdr:sp macro="" textlink="">
      <xdr:nvSpPr>
        <xdr:cNvPr id="42" name="CuadroTexto 41">
          <a:extLst>
            <a:ext uri="{FF2B5EF4-FFF2-40B4-BE49-F238E27FC236}">
              <a16:creationId xmlns:a16="http://schemas.microsoft.com/office/drawing/2014/main" id="{628D73FE-A238-4102-BE7F-9BD701BFE5DA}"/>
            </a:ext>
          </a:extLst>
        </xdr:cNvPr>
        <xdr:cNvSpPr txBox="1"/>
      </xdr:nvSpPr>
      <xdr:spPr>
        <a:xfrm>
          <a:off x="50574165" y="76570200"/>
          <a:ext cx="3012981" cy="29905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en </a:t>
          </a:r>
          <a:r>
            <a:rPr lang="es-CO" sz="2400" b="1">
              <a:solidFill>
                <a:schemeClr val="tx1">
                  <a:lumMod val="85000"/>
                  <a:lumOff val="15000"/>
                </a:schemeClr>
              </a:solidFill>
              <a:latin typeface="Arial Narrow" panose="020B0606020202030204" pitchFamily="34" charset="0"/>
            </a:rPr>
            <a:t>PROCESO</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905278</xdr:colOff>
      <xdr:row>57</xdr:row>
      <xdr:rowOff>371103</xdr:rowOff>
    </xdr:from>
    <xdr:to>
      <xdr:col>19</xdr:col>
      <xdr:colOff>765497</xdr:colOff>
      <xdr:row>61</xdr:row>
      <xdr:rowOff>84450</xdr:rowOff>
    </xdr:to>
    <xdr:sp macro="" textlink="$N$59">
      <xdr:nvSpPr>
        <xdr:cNvPr id="43" name="Rectángulo 42">
          <a:extLst>
            <a:ext uri="{FF2B5EF4-FFF2-40B4-BE49-F238E27FC236}">
              <a16:creationId xmlns:a16="http://schemas.microsoft.com/office/drawing/2014/main" id="{6800AC69-285F-46C8-ADE8-B3B73CD5A790}"/>
            </a:ext>
          </a:extLst>
        </xdr:cNvPr>
        <xdr:cNvSpPr/>
      </xdr:nvSpPr>
      <xdr:spPr>
        <a:xfrm>
          <a:off x="42232572" y="77994250"/>
          <a:ext cx="1541101" cy="17304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5F50F9F-A0E9-45BA-A56B-715727296914}"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813614</xdr:colOff>
      <xdr:row>58</xdr:row>
      <xdr:rowOff>175058</xdr:rowOff>
    </xdr:from>
    <xdr:to>
      <xdr:col>25</xdr:col>
      <xdr:colOff>191522</xdr:colOff>
      <xdr:row>58</xdr:row>
      <xdr:rowOff>398318</xdr:rowOff>
    </xdr:to>
    <xdr:sp macro="" textlink="">
      <xdr:nvSpPr>
        <xdr:cNvPr id="44" name="CuadroTexto 43">
          <a:extLst>
            <a:ext uri="{FF2B5EF4-FFF2-40B4-BE49-F238E27FC236}">
              <a16:creationId xmlns:a16="http://schemas.microsoft.com/office/drawing/2014/main" id="{D096E1F1-3F95-4534-B6BF-222660D025F4}"/>
            </a:ext>
          </a:extLst>
        </xdr:cNvPr>
        <xdr:cNvSpPr txBox="1"/>
      </xdr:nvSpPr>
      <xdr:spPr>
        <a:xfrm>
          <a:off x="43821790" y="78661058"/>
          <a:ext cx="4297291" cy="22326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CON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390173</xdr:colOff>
      <xdr:row>58</xdr:row>
      <xdr:rowOff>173183</xdr:rowOff>
    </xdr:from>
    <xdr:to>
      <xdr:col>33</xdr:col>
      <xdr:colOff>610488</xdr:colOff>
      <xdr:row>58</xdr:row>
      <xdr:rowOff>405103</xdr:rowOff>
    </xdr:to>
    <xdr:sp macro="" textlink="">
      <xdr:nvSpPr>
        <xdr:cNvPr id="45" name="CuadroTexto 44">
          <a:extLst>
            <a:ext uri="{FF2B5EF4-FFF2-40B4-BE49-F238E27FC236}">
              <a16:creationId xmlns:a16="http://schemas.microsoft.com/office/drawing/2014/main" id="{3EA03AD1-B410-43A1-8E56-77F6705D03DF}"/>
            </a:ext>
          </a:extLst>
        </xdr:cNvPr>
        <xdr:cNvSpPr txBox="1"/>
      </xdr:nvSpPr>
      <xdr:spPr>
        <a:xfrm>
          <a:off x="50603732" y="78300595"/>
          <a:ext cx="4030315"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SIN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26</xdr:col>
      <xdr:colOff>338464</xdr:colOff>
      <xdr:row>57</xdr:row>
      <xdr:rowOff>350321</xdr:rowOff>
    </xdr:from>
    <xdr:to>
      <xdr:col>28</xdr:col>
      <xdr:colOff>354547</xdr:colOff>
      <xdr:row>61</xdr:row>
      <xdr:rowOff>63668</xdr:rowOff>
    </xdr:to>
    <xdr:sp macro="" textlink="$N$60">
      <xdr:nvSpPr>
        <xdr:cNvPr id="46" name="Rectángulo 45">
          <a:extLst>
            <a:ext uri="{FF2B5EF4-FFF2-40B4-BE49-F238E27FC236}">
              <a16:creationId xmlns:a16="http://schemas.microsoft.com/office/drawing/2014/main" id="{B757FF65-3B73-4769-AE84-3BAC8151FF1F}"/>
            </a:ext>
          </a:extLst>
        </xdr:cNvPr>
        <xdr:cNvSpPr/>
      </xdr:nvSpPr>
      <xdr:spPr>
        <a:xfrm>
          <a:off x="49028023" y="77973468"/>
          <a:ext cx="1540083" cy="17304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E5B50128-0F6E-405C-B2FB-8970B7B59DC9}"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780341</xdr:colOff>
      <xdr:row>62</xdr:row>
      <xdr:rowOff>138544</xdr:rowOff>
    </xdr:from>
    <xdr:to>
      <xdr:col>24</xdr:col>
      <xdr:colOff>654292</xdr:colOff>
      <xdr:row>63</xdr:row>
      <xdr:rowOff>179964</xdr:rowOff>
    </xdr:to>
    <xdr:sp macro="" textlink="">
      <xdr:nvSpPr>
        <xdr:cNvPr id="47" name="CuadroTexto 46">
          <a:extLst>
            <a:ext uri="{FF2B5EF4-FFF2-40B4-BE49-F238E27FC236}">
              <a16:creationId xmlns:a16="http://schemas.microsoft.com/office/drawing/2014/main" id="{D306E883-EBD4-4C46-9F9C-3A29425B43BB}"/>
            </a:ext>
          </a:extLst>
        </xdr:cNvPr>
        <xdr:cNvSpPr txBox="1"/>
      </xdr:nvSpPr>
      <xdr:spPr>
        <a:xfrm>
          <a:off x="43788517" y="80439897"/>
          <a:ext cx="4031334"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NO INICIADAS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918886</xdr:colOff>
      <xdr:row>61</xdr:row>
      <xdr:rowOff>173181</xdr:rowOff>
    </xdr:from>
    <xdr:to>
      <xdr:col>19</xdr:col>
      <xdr:colOff>779105</xdr:colOff>
      <xdr:row>73</xdr:row>
      <xdr:rowOff>180937</xdr:rowOff>
    </xdr:to>
    <xdr:sp macro="" textlink="$N$61">
      <xdr:nvSpPr>
        <xdr:cNvPr id="48" name="Rectángulo 47">
          <a:extLst>
            <a:ext uri="{FF2B5EF4-FFF2-40B4-BE49-F238E27FC236}">
              <a16:creationId xmlns:a16="http://schemas.microsoft.com/office/drawing/2014/main" id="{6A441BAA-8E30-466A-8956-EC3B8EC9BBDE}"/>
            </a:ext>
          </a:extLst>
        </xdr:cNvPr>
        <xdr:cNvSpPr/>
      </xdr:nvSpPr>
      <xdr:spPr>
        <a:xfrm>
          <a:off x="42246180" y="79813387"/>
          <a:ext cx="1541101" cy="17110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D77B512A-C29A-4921-942C-612B833C7722}" type="TxLink">
            <a:rPr lang="en-US" sz="9000" b="0" i="0" u="none" strike="noStrike">
              <a:ln>
                <a:noFill/>
              </a:ln>
              <a:solidFill>
                <a:schemeClr val="tx1">
                  <a:lumMod val="75000"/>
                  <a:lumOff val="25000"/>
                </a:schemeClr>
              </a:solidFill>
              <a:latin typeface="Calibri"/>
              <a:ea typeface="+mn-ea"/>
              <a:cs typeface="Calibri"/>
            </a:rPr>
            <a:pPr marL="0" indent="0" algn="r"/>
            <a:t>8</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18</xdr:col>
      <xdr:colOff>1075764</xdr:colOff>
      <xdr:row>55</xdr:row>
      <xdr:rowOff>504268</xdr:rowOff>
    </xdr:from>
    <xdr:to>
      <xdr:col>18</xdr:col>
      <xdr:colOff>1248334</xdr:colOff>
      <xdr:row>56</xdr:row>
      <xdr:rowOff>94131</xdr:rowOff>
    </xdr:to>
    <xdr:sp macro="" textlink="">
      <xdr:nvSpPr>
        <xdr:cNvPr id="7" name="Elipse 6">
          <a:extLst>
            <a:ext uri="{FF2B5EF4-FFF2-40B4-BE49-F238E27FC236}">
              <a16:creationId xmlns:a16="http://schemas.microsoft.com/office/drawing/2014/main" id="{8C4D79A6-C92C-448A-A5B9-6E9F6E89A306}"/>
            </a:ext>
          </a:extLst>
        </xdr:cNvPr>
        <xdr:cNvSpPr/>
      </xdr:nvSpPr>
      <xdr:spPr>
        <a:xfrm>
          <a:off x="42403058" y="77051650"/>
          <a:ext cx="172570" cy="161363"/>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1075764</xdr:colOff>
      <xdr:row>59</xdr:row>
      <xdr:rowOff>179297</xdr:rowOff>
    </xdr:from>
    <xdr:to>
      <xdr:col>18</xdr:col>
      <xdr:colOff>1248334</xdr:colOff>
      <xdr:row>59</xdr:row>
      <xdr:rowOff>340660</xdr:rowOff>
    </xdr:to>
    <xdr:sp macro="" textlink="">
      <xdr:nvSpPr>
        <xdr:cNvPr id="29" name="Elipse 28">
          <a:extLst>
            <a:ext uri="{FF2B5EF4-FFF2-40B4-BE49-F238E27FC236}">
              <a16:creationId xmlns:a16="http://schemas.microsoft.com/office/drawing/2014/main" id="{F15A4A9B-2966-4629-B689-A46EAEC85CD3}"/>
            </a:ext>
          </a:extLst>
        </xdr:cNvPr>
        <xdr:cNvSpPr/>
      </xdr:nvSpPr>
      <xdr:spPr>
        <a:xfrm>
          <a:off x="42403058" y="78810973"/>
          <a:ext cx="172570" cy="161363"/>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1093694</xdr:colOff>
      <xdr:row>64</xdr:row>
      <xdr:rowOff>73961</xdr:rowOff>
    </xdr:from>
    <xdr:to>
      <xdr:col>18</xdr:col>
      <xdr:colOff>1266264</xdr:colOff>
      <xdr:row>65</xdr:row>
      <xdr:rowOff>44824</xdr:rowOff>
    </xdr:to>
    <xdr:sp macro="" textlink="">
      <xdr:nvSpPr>
        <xdr:cNvPr id="30" name="Elipse 29">
          <a:extLst>
            <a:ext uri="{FF2B5EF4-FFF2-40B4-BE49-F238E27FC236}">
              <a16:creationId xmlns:a16="http://schemas.microsoft.com/office/drawing/2014/main" id="{1E340A04-A601-4977-87DB-1B46A911AF3F}"/>
            </a:ext>
          </a:extLst>
        </xdr:cNvPr>
        <xdr:cNvSpPr/>
      </xdr:nvSpPr>
      <xdr:spPr>
        <a:xfrm>
          <a:off x="42420988" y="80588226"/>
          <a:ext cx="172570" cy="161363"/>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392209</xdr:colOff>
      <xdr:row>56</xdr:row>
      <xdr:rowOff>2</xdr:rowOff>
    </xdr:from>
    <xdr:to>
      <xdr:col>26</xdr:col>
      <xdr:colOff>564779</xdr:colOff>
      <xdr:row>56</xdr:row>
      <xdr:rowOff>161365</xdr:rowOff>
    </xdr:to>
    <xdr:sp macro="" textlink="">
      <xdr:nvSpPr>
        <xdr:cNvPr id="31" name="Elipse 30">
          <a:extLst>
            <a:ext uri="{FF2B5EF4-FFF2-40B4-BE49-F238E27FC236}">
              <a16:creationId xmlns:a16="http://schemas.microsoft.com/office/drawing/2014/main" id="{10B5D6A8-9404-4A30-898F-8EA3CF22779D}"/>
            </a:ext>
          </a:extLst>
        </xdr:cNvPr>
        <xdr:cNvSpPr/>
      </xdr:nvSpPr>
      <xdr:spPr>
        <a:xfrm>
          <a:off x="49081768" y="77118884"/>
          <a:ext cx="172570" cy="161363"/>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443756</xdr:colOff>
      <xdr:row>59</xdr:row>
      <xdr:rowOff>197226</xdr:rowOff>
    </xdr:from>
    <xdr:to>
      <xdr:col>26</xdr:col>
      <xdr:colOff>616326</xdr:colOff>
      <xdr:row>59</xdr:row>
      <xdr:rowOff>358589</xdr:rowOff>
    </xdr:to>
    <xdr:sp macro="" textlink="">
      <xdr:nvSpPr>
        <xdr:cNvPr id="32" name="Elipse 31">
          <a:extLst>
            <a:ext uri="{FF2B5EF4-FFF2-40B4-BE49-F238E27FC236}">
              <a16:creationId xmlns:a16="http://schemas.microsoft.com/office/drawing/2014/main" id="{6E49A04C-0AE4-42DC-A329-2410ECA54F64}"/>
            </a:ext>
          </a:extLst>
        </xdr:cNvPr>
        <xdr:cNvSpPr/>
      </xdr:nvSpPr>
      <xdr:spPr>
        <a:xfrm>
          <a:off x="49133315" y="78828902"/>
          <a:ext cx="172570" cy="161363"/>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130969</xdr:colOff>
      <xdr:row>1</xdr:row>
      <xdr:rowOff>50005</xdr:rowOff>
    </xdr:from>
    <xdr:to>
      <xdr:col>1</xdr:col>
      <xdr:colOff>1073180</xdr:colOff>
      <xdr:row>4</xdr:row>
      <xdr:rowOff>178594</xdr:rowOff>
    </xdr:to>
    <xdr:pic>
      <xdr:nvPicPr>
        <xdr:cNvPr id="2" name="3 Imagen">
          <a:extLst>
            <a:ext uri="{FF2B5EF4-FFF2-40B4-BE49-F238E27FC236}">
              <a16:creationId xmlns:a16="http://schemas.microsoft.com/office/drawing/2014/main" id="{587149C3-4D45-4C1E-8D66-2ECD7A62C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569" y="50005"/>
          <a:ext cx="942211" cy="604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134</xdr:row>
      <xdr:rowOff>1</xdr:rowOff>
    </xdr:from>
    <xdr:to>
      <xdr:col>3</xdr:col>
      <xdr:colOff>1365251</xdr:colOff>
      <xdr:row>145</xdr:row>
      <xdr:rowOff>21167</xdr:rowOff>
    </xdr:to>
    <xdr:graphicFrame macro="">
      <xdr:nvGraphicFramePr>
        <xdr:cNvPr id="3" name="Gráfico 2">
          <a:extLst>
            <a:ext uri="{FF2B5EF4-FFF2-40B4-BE49-F238E27FC236}">
              <a16:creationId xmlns:a16="http://schemas.microsoft.com/office/drawing/2014/main" id="{4B7FE220-CFE9-4F29-B2D6-1B60251A2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26</xdr:col>
      <xdr:colOff>724309</xdr:colOff>
      <xdr:row>64</xdr:row>
      <xdr:rowOff>251</xdr:rowOff>
    </xdr:from>
    <xdr:to>
      <xdr:col>28</xdr:col>
      <xdr:colOff>637717</xdr:colOff>
      <xdr:row>72</xdr:row>
      <xdr:rowOff>268942</xdr:rowOff>
    </xdr:to>
    <xdr:sp macro="" textlink="">
      <xdr:nvSpPr>
        <xdr:cNvPr id="2" name="CuadroTexto 1">
          <a:extLst>
            <a:ext uri="{FF2B5EF4-FFF2-40B4-BE49-F238E27FC236}">
              <a16:creationId xmlns:a16="http://schemas.microsoft.com/office/drawing/2014/main" id="{6DFC6E27-8957-476E-8CDB-20B875FCCA05}"/>
            </a:ext>
          </a:extLst>
        </xdr:cNvPr>
        <xdr:cNvSpPr txBox="1"/>
      </xdr:nvSpPr>
      <xdr:spPr>
        <a:xfrm>
          <a:off x="49397059" y="44405801"/>
          <a:ext cx="1437408" cy="7830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26</xdr:col>
      <xdr:colOff>381001</xdr:colOff>
      <xdr:row>53</xdr:row>
      <xdr:rowOff>45765</xdr:rowOff>
    </xdr:from>
    <xdr:to>
      <xdr:col>28</xdr:col>
      <xdr:colOff>336982</xdr:colOff>
      <xdr:row>58</xdr:row>
      <xdr:rowOff>19788</xdr:rowOff>
    </xdr:to>
    <xdr:sp macro="" textlink="$N$58">
      <xdr:nvSpPr>
        <xdr:cNvPr id="3" name="Rectángulo 2">
          <a:extLst>
            <a:ext uri="{FF2B5EF4-FFF2-40B4-BE49-F238E27FC236}">
              <a16:creationId xmlns:a16="http://schemas.microsoft.com/office/drawing/2014/main" id="{AD0C269F-5884-4E3B-AD18-C0364C40CD04}"/>
            </a:ext>
          </a:extLst>
        </xdr:cNvPr>
        <xdr:cNvSpPr/>
      </xdr:nvSpPr>
      <xdr:spPr>
        <a:xfrm>
          <a:off x="49053751" y="40098390"/>
          <a:ext cx="1479981" cy="19361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86AFE47B-5F78-4D56-8465-F66CC63DC1AA}" type="TxLink">
            <a:rPr lang="en-US" sz="9000" b="0" i="0" u="none" strike="noStrike">
              <a:ln>
                <a:noFill/>
              </a:ln>
              <a:solidFill>
                <a:schemeClr val="tx1">
                  <a:lumMod val="75000"/>
                  <a:lumOff val="25000"/>
                </a:schemeClr>
              </a:solidFill>
              <a:latin typeface="Calibri"/>
              <a:ea typeface="+mn-ea"/>
              <a:cs typeface="Calibri"/>
            </a:rPr>
            <a:pPr marL="0" indent="0" algn="r"/>
            <a:t>30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editAs="oneCell">
    <xdr:from>
      <xdr:col>1</xdr:col>
      <xdr:colOff>288277</xdr:colOff>
      <xdr:row>1</xdr:row>
      <xdr:rowOff>61481</xdr:rowOff>
    </xdr:from>
    <xdr:to>
      <xdr:col>1</xdr:col>
      <xdr:colOff>1455965</xdr:colOff>
      <xdr:row>4</xdr:row>
      <xdr:rowOff>90872</xdr:rowOff>
    </xdr:to>
    <xdr:pic>
      <xdr:nvPicPr>
        <xdr:cNvPr id="4" name="3 Imagen">
          <a:extLst>
            <a:ext uri="{FF2B5EF4-FFF2-40B4-BE49-F238E27FC236}">
              <a16:creationId xmlns:a16="http://schemas.microsoft.com/office/drawing/2014/main" id="{AE940A32-DA1C-45C7-AC9F-B09C8D75E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402" y="61481"/>
          <a:ext cx="1167688" cy="772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65</xdr:row>
      <xdr:rowOff>11907</xdr:rowOff>
    </xdr:from>
    <xdr:to>
      <xdr:col>12</xdr:col>
      <xdr:colOff>6691303</xdr:colOff>
      <xdr:row>73</xdr:row>
      <xdr:rowOff>226217</xdr:rowOff>
    </xdr:to>
    <xdr:sp macro="" textlink="$G$61">
      <xdr:nvSpPr>
        <xdr:cNvPr id="5" name="Rectángulo 4">
          <a:extLst>
            <a:ext uri="{FF2B5EF4-FFF2-40B4-BE49-F238E27FC236}">
              <a16:creationId xmlns:a16="http://schemas.microsoft.com/office/drawing/2014/main" id="{0B5908DB-1391-4EC2-B881-878164380592}"/>
            </a:ext>
          </a:extLst>
        </xdr:cNvPr>
        <xdr:cNvSpPr/>
      </xdr:nvSpPr>
      <xdr:spPr>
        <a:xfrm>
          <a:off x="29029810" y="44607957"/>
          <a:ext cx="7143" cy="8524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1</a:t>
          </a:fld>
          <a:endParaRPr lang="es-CO" sz="4400" b="1">
            <a:latin typeface="Arial Narrow" panose="020B0606020202030204" pitchFamily="34" charset="0"/>
          </a:endParaRPr>
        </a:p>
      </xdr:txBody>
    </xdr:sp>
    <xdr:clientData/>
  </xdr:twoCellAnchor>
  <xdr:twoCellAnchor>
    <xdr:from>
      <xdr:col>12</xdr:col>
      <xdr:colOff>2393160</xdr:colOff>
      <xdr:row>65</xdr:row>
      <xdr:rowOff>47626</xdr:rowOff>
    </xdr:from>
    <xdr:to>
      <xdr:col>12</xdr:col>
      <xdr:colOff>5405441</xdr:colOff>
      <xdr:row>73</xdr:row>
      <xdr:rowOff>321469</xdr:rowOff>
    </xdr:to>
    <xdr:sp macro="" textlink="">
      <xdr:nvSpPr>
        <xdr:cNvPr id="6" name="CuadroTexto 5">
          <a:extLst>
            <a:ext uri="{FF2B5EF4-FFF2-40B4-BE49-F238E27FC236}">
              <a16:creationId xmlns:a16="http://schemas.microsoft.com/office/drawing/2014/main" id="{4EFA4327-50F7-4771-8318-CCC367D0DB61}"/>
            </a:ext>
          </a:extLst>
        </xdr:cNvPr>
        <xdr:cNvSpPr txBox="1"/>
      </xdr:nvSpPr>
      <xdr:spPr>
        <a:xfrm>
          <a:off x="29034585" y="44643676"/>
          <a:ext cx="0" cy="9120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75</xdr:row>
      <xdr:rowOff>27215</xdr:rowOff>
    </xdr:from>
    <xdr:to>
      <xdr:col>12</xdr:col>
      <xdr:colOff>5521880</xdr:colOff>
      <xdr:row>77</xdr:row>
      <xdr:rowOff>151287</xdr:rowOff>
    </xdr:to>
    <xdr:sp macro="" textlink="$Q$62">
      <xdr:nvSpPr>
        <xdr:cNvPr id="7" name="Rectángulo 6">
          <a:extLst>
            <a:ext uri="{FF2B5EF4-FFF2-40B4-BE49-F238E27FC236}">
              <a16:creationId xmlns:a16="http://schemas.microsoft.com/office/drawing/2014/main" id="{30AC7271-4406-49BB-9E1C-B5E300A3EB64}"/>
            </a:ext>
          </a:extLst>
        </xdr:cNvPr>
        <xdr:cNvSpPr/>
      </xdr:nvSpPr>
      <xdr:spPr>
        <a:xfrm>
          <a:off x="29029580" y="46071065"/>
          <a:ext cx="0"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56%</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76</xdr:row>
      <xdr:rowOff>381154</xdr:rowOff>
    </xdr:from>
    <xdr:to>
      <xdr:col>12</xdr:col>
      <xdr:colOff>3803197</xdr:colOff>
      <xdr:row>80</xdr:row>
      <xdr:rowOff>71213</xdr:rowOff>
    </xdr:to>
    <xdr:sp macro="" textlink="">
      <xdr:nvSpPr>
        <xdr:cNvPr id="8" name="CuadroTexto 7">
          <a:extLst>
            <a:ext uri="{FF2B5EF4-FFF2-40B4-BE49-F238E27FC236}">
              <a16:creationId xmlns:a16="http://schemas.microsoft.com/office/drawing/2014/main" id="{EC31C558-8783-460A-84B9-AF27B34006C4}"/>
            </a:ext>
          </a:extLst>
        </xdr:cNvPr>
        <xdr:cNvSpPr txBox="1"/>
      </xdr:nvSpPr>
      <xdr:spPr>
        <a:xfrm>
          <a:off x="29034922" y="46853629"/>
          <a:ext cx="0" cy="78543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27</xdr:col>
      <xdr:colOff>71312</xdr:colOff>
      <xdr:row>61</xdr:row>
      <xdr:rowOff>292742</xdr:rowOff>
    </xdr:from>
    <xdr:to>
      <xdr:col>28</xdr:col>
      <xdr:colOff>314639</xdr:colOff>
      <xdr:row>64</xdr:row>
      <xdr:rowOff>154328</xdr:rowOff>
    </xdr:to>
    <xdr:sp macro="" textlink="$N$62">
      <xdr:nvSpPr>
        <xdr:cNvPr id="9" name="Rectángulo 8">
          <a:extLst>
            <a:ext uri="{FF2B5EF4-FFF2-40B4-BE49-F238E27FC236}">
              <a16:creationId xmlns:a16="http://schemas.microsoft.com/office/drawing/2014/main" id="{0F4A11DB-C516-4494-BE58-7297A6BF1418}"/>
            </a:ext>
          </a:extLst>
        </xdr:cNvPr>
        <xdr:cNvSpPr/>
      </xdr:nvSpPr>
      <xdr:spPr>
        <a:xfrm>
          <a:off x="49506062" y="43821992"/>
          <a:ext cx="1005327" cy="737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EB5C2948-7E6B-4E8A-8802-5054512C4128}" type="TxLink">
            <a:rPr lang="en-US" sz="5400" b="0" i="0" u="none" strike="noStrike">
              <a:solidFill>
                <a:srgbClr val="000000"/>
              </a:solidFill>
              <a:latin typeface="Calibri"/>
              <a:cs typeface="Calibri"/>
            </a:rPr>
            <a:pPr algn="r"/>
            <a:t>32</a:t>
          </a:fld>
          <a:endParaRPr lang="es-CO" sz="19900" b="0">
            <a:solidFill>
              <a:schemeClr val="tx1"/>
            </a:solidFill>
            <a:latin typeface="Arial Narrow" panose="020B0606020202030204" pitchFamily="34" charset="0"/>
          </a:endParaRPr>
        </a:p>
      </xdr:txBody>
    </xdr:sp>
    <xdr:clientData/>
  </xdr:twoCellAnchor>
  <xdr:twoCellAnchor>
    <xdr:from>
      <xdr:col>28</xdr:col>
      <xdr:colOff>405320</xdr:colOff>
      <xdr:row>64</xdr:row>
      <xdr:rowOff>29476</xdr:rowOff>
    </xdr:from>
    <xdr:to>
      <xdr:col>32</xdr:col>
      <xdr:colOff>95755</xdr:colOff>
      <xdr:row>72</xdr:row>
      <xdr:rowOff>298167</xdr:rowOff>
    </xdr:to>
    <xdr:sp macro="" textlink="">
      <xdr:nvSpPr>
        <xdr:cNvPr id="10" name="CuadroTexto 9">
          <a:extLst>
            <a:ext uri="{FF2B5EF4-FFF2-40B4-BE49-F238E27FC236}">
              <a16:creationId xmlns:a16="http://schemas.microsoft.com/office/drawing/2014/main" id="{435F2CDB-F7E8-4A0B-A3FB-13E033E6302F}"/>
            </a:ext>
          </a:extLst>
        </xdr:cNvPr>
        <xdr:cNvSpPr txBox="1"/>
      </xdr:nvSpPr>
      <xdr:spPr>
        <a:xfrm>
          <a:off x="50602070" y="44435026"/>
          <a:ext cx="2738435" cy="7830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AVANCE</a:t>
          </a:r>
          <a:endParaRPr lang="es-CO" sz="2800">
            <a:solidFill>
              <a:schemeClr val="tx1">
                <a:lumMod val="75000"/>
                <a:lumOff val="25000"/>
              </a:schemeClr>
            </a:solidFill>
            <a:effectLst/>
          </a:endParaRPr>
        </a:p>
      </xdr:txBody>
    </xdr:sp>
    <xdr:clientData/>
  </xdr:twoCellAnchor>
  <xdr:twoCellAnchor>
    <xdr:from>
      <xdr:col>18</xdr:col>
      <xdr:colOff>936203</xdr:colOff>
      <xdr:row>53</xdr:row>
      <xdr:rowOff>60278</xdr:rowOff>
    </xdr:from>
    <xdr:to>
      <xdr:col>19</xdr:col>
      <xdr:colOff>796422</xdr:colOff>
      <xdr:row>57</xdr:row>
      <xdr:rowOff>331518</xdr:rowOff>
    </xdr:to>
    <xdr:sp macro="" textlink="$N$57">
      <xdr:nvSpPr>
        <xdr:cNvPr id="11" name="Rectángulo 10">
          <a:extLst>
            <a:ext uri="{FF2B5EF4-FFF2-40B4-BE49-F238E27FC236}">
              <a16:creationId xmlns:a16="http://schemas.microsoft.com/office/drawing/2014/main" id="{2BE741EE-6053-4F5F-BA9F-4A7385A304AD}"/>
            </a:ext>
          </a:extLst>
        </xdr:cNvPr>
        <xdr:cNvSpPr/>
      </xdr:nvSpPr>
      <xdr:spPr>
        <a:xfrm>
          <a:off x="42246128" y="40112903"/>
          <a:ext cx="1536619" cy="17285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Arial Narrow" panose="020B0606020202030204" pitchFamily="34" charset="0"/>
            <a:ea typeface="+mn-ea"/>
            <a:cs typeface="Arial"/>
          </a:endParaRPr>
        </a:p>
      </xdr:txBody>
    </xdr:sp>
    <xdr:clientData/>
  </xdr:twoCellAnchor>
  <xdr:twoCellAnchor>
    <xdr:from>
      <xdr:col>31</xdr:col>
      <xdr:colOff>482738</xdr:colOff>
      <xdr:row>64</xdr:row>
      <xdr:rowOff>99130</xdr:rowOff>
    </xdr:from>
    <xdr:to>
      <xdr:col>34</xdr:col>
      <xdr:colOff>291353</xdr:colOff>
      <xdr:row>73</xdr:row>
      <xdr:rowOff>200121</xdr:rowOff>
    </xdr:to>
    <xdr:sp macro="" textlink="">
      <xdr:nvSpPr>
        <xdr:cNvPr id="12" name="CuadroTexto 11">
          <a:extLst>
            <a:ext uri="{FF2B5EF4-FFF2-40B4-BE49-F238E27FC236}">
              <a16:creationId xmlns:a16="http://schemas.microsoft.com/office/drawing/2014/main" id="{6656BC11-4731-435F-9CFD-4FB075DF5EFD}"/>
            </a:ext>
          </a:extLst>
        </xdr:cNvPr>
        <xdr:cNvSpPr txBox="1"/>
      </xdr:nvSpPr>
      <xdr:spPr>
        <a:xfrm>
          <a:off x="52965488" y="44504680"/>
          <a:ext cx="2094615" cy="92966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CUMPLIMIENTO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ALTO</a:t>
          </a:r>
          <a:endParaRPr lang="es-CO" sz="2800">
            <a:solidFill>
              <a:schemeClr val="tx1">
                <a:lumMod val="75000"/>
                <a:lumOff val="25000"/>
              </a:schemeClr>
            </a:solidFill>
            <a:effectLst/>
          </a:endParaRPr>
        </a:p>
      </xdr:txBody>
    </xdr:sp>
    <xdr:clientData/>
  </xdr:twoCellAnchor>
  <xdr:twoCellAnchor>
    <xdr:from>
      <xdr:col>31</xdr:col>
      <xdr:colOff>585766</xdr:colOff>
      <xdr:row>62</xdr:row>
      <xdr:rowOff>125503</xdr:rowOff>
    </xdr:from>
    <xdr:to>
      <xdr:col>34</xdr:col>
      <xdr:colOff>434231</xdr:colOff>
      <xdr:row>64</xdr:row>
      <xdr:rowOff>97794</xdr:rowOff>
    </xdr:to>
    <xdr:sp macro="" textlink="'RESUMEN RESULTADOS'!$D$19">
      <xdr:nvSpPr>
        <xdr:cNvPr id="13" name="Rectángulo 12">
          <a:extLst>
            <a:ext uri="{FF2B5EF4-FFF2-40B4-BE49-F238E27FC236}">
              <a16:creationId xmlns:a16="http://schemas.microsoft.com/office/drawing/2014/main" id="{FB051461-A88D-4931-8748-D534DC1D8817}"/>
            </a:ext>
          </a:extLst>
        </xdr:cNvPr>
        <xdr:cNvSpPr/>
      </xdr:nvSpPr>
      <xdr:spPr>
        <a:xfrm>
          <a:off x="53068516" y="43959553"/>
          <a:ext cx="2134465" cy="5437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FABFCC9-BFD9-499A-BB2B-FA2387712F62}" type="TxLink">
            <a:rPr lang="en-US" sz="5400" b="0" i="0" u="none" strike="noStrike">
              <a:solidFill>
                <a:srgbClr val="000000"/>
              </a:solidFill>
              <a:latin typeface="Calibri"/>
              <a:ea typeface="+mn-ea"/>
              <a:cs typeface="Calibri"/>
            </a:rPr>
            <a:pPr marL="0" indent="0" algn="ctr"/>
            <a:t>84%</a:t>
          </a:fld>
          <a:endParaRPr lang="es-CO" sz="5400" b="0" i="0" u="none" strike="noStrike">
            <a:solidFill>
              <a:srgbClr val="000000"/>
            </a:solidFill>
            <a:latin typeface="Calibri"/>
            <a:ea typeface="+mn-ea"/>
            <a:cs typeface="Calibri"/>
          </a:endParaRPr>
        </a:p>
      </xdr:txBody>
    </xdr:sp>
    <xdr:clientData/>
  </xdr:twoCellAnchor>
  <xdr:twoCellAnchor>
    <xdr:from>
      <xdr:col>28</xdr:col>
      <xdr:colOff>732462</xdr:colOff>
      <xdr:row>61</xdr:row>
      <xdr:rowOff>294410</xdr:rowOff>
    </xdr:from>
    <xdr:to>
      <xdr:col>31</xdr:col>
      <xdr:colOff>611235</xdr:colOff>
      <xdr:row>64</xdr:row>
      <xdr:rowOff>155996</xdr:rowOff>
    </xdr:to>
    <xdr:sp macro="" textlink="$Q$62">
      <xdr:nvSpPr>
        <xdr:cNvPr id="14" name="Rectángulo 13">
          <a:extLst>
            <a:ext uri="{FF2B5EF4-FFF2-40B4-BE49-F238E27FC236}">
              <a16:creationId xmlns:a16="http://schemas.microsoft.com/office/drawing/2014/main" id="{7739166A-6C28-4779-96EF-568B482DB206}"/>
            </a:ext>
          </a:extLst>
        </xdr:cNvPr>
        <xdr:cNvSpPr/>
      </xdr:nvSpPr>
      <xdr:spPr>
        <a:xfrm>
          <a:off x="50929212" y="43823660"/>
          <a:ext cx="2164773" cy="737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DC202BC-D357-4A43-BD63-BA1AA51E83A6}" type="TxLink">
            <a:rPr lang="en-US" sz="5400" b="0" i="0" u="none" strike="noStrike">
              <a:solidFill>
                <a:srgbClr val="000000"/>
              </a:solidFill>
              <a:latin typeface="Calibri"/>
              <a:ea typeface="+mn-ea"/>
              <a:cs typeface="Calibri"/>
            </a:rPr>
            <a:pPr marL="0" indent="0" algn="ctr"/>
            <a:t>56%</a:t>
          </a:fld>
          <a:endParaRPr lang="es-CO" sz="5400" b="0" i="0" u="none" strike="noStrike">
            <a:solidFill>
              <a:srgbClr val="000000"/>
            </a:solidFill>
            <a:latin typeface="Calibri"/>
            <a:ea typeface="+mn-ea"/>
            <a:cs typeface="Calibri"/>
          </a:endParaRPr>
        </a:p>
      </xdr:txBody>
    </xdr:sp>
    <xdr:clientData/>
  </xdr:twoCellAnchor>
  <xdr:twoCellAnchor>
    <xdr:from>
      <xdr:col>19</xdr:col>
      <xdr:colOff>673958</xdr:colOff>
      <xdr:row>55</xdr:row>
      <xdr:rowOff>149679</xdr:rowOff>
    </xdr:from>
    <xdr:to>
      <xdr:col>25</xdr:col>
      <xdr:colOff>158246</xdr:colOff>
      <xdr:row>57</xdr:row>
      <xdr:rowOff>17690</xdr:rowOff>
    </xdr:to>
    <xdr:graphicFrame macro="">
      <xdr:nvGraphicFramePr>
        <xdr:cNvPr id="15" name="Gráfico 14">
          <a:extLst>
            <a:ext uri="{FF2B5EF4-FFF2-40B4-BE49-F238E27FC236}">
              <a16:creationId xmlns:a16="http://schemas.microsoft.com/office/drawing/2014/main" id="{D6C7585E-9F3A-4D77-83CC-FC27035FE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214517</xdr:colOff>
      <xdr:row>55</xdr:row>
      <xdr:rowOff>231321</xdr:rowOff>
    </xdr:from>
    <xdr:to>
      <xdr:col>34</xdr:col>
      <xdr:colOff>52591</xdr:colOff>
      <xdr:row>57</xdr:row>
      <xdr:rowOff>99332</xdr:rowOff>
    </xdr:to>
    <xdr:graphicFrame macro="">
      <xdr:nvGraphicFramePr>
        <xdr:cNvPr id="16" name="Gráfico 15">
          <a:extLst>
            <a:ext uri="{FF2B5EF4-FFF2-40B4-BE49-F238E27FC236}">
              <a16:creationId xmlns:a16="http://schemas.microsoft.com/office/drawing/2014/main" id="{DB485A09-7F58-404F-9BAD-981C64B21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673958</xdr:colOff>
      <xdr:row>58</xdr:row>
      <xdr:rowOff>338943</xdr:rowOff>
    </xdr:from>
    <xdr:to>
      <xdr:col>25</xdr:col>
      <xdr:colOff>158246</xdr:colOff>
      <xdr:row>60</xdr:row>
      <xdr:rowOff>274989</xdr:rowOff>
    </xdr:to>
    <xdr:graphicFrame macro="">
      <xdr:nvGraphicFramePr>
        <xdr:cNvPr id="17" name="Gráfico 16">
          <a:extLst>
            <a:ext uri="{FF2B5EF4-FFF2-40B4-BE49-F238E27FC236}">
              <a16:creationId xmlns:a16="http://schemas.microsoft.com/office/drawing/2014/main" id="{C1B181A2-A6BA-4E93-962D-E3D801476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258829</xdr:colOff>
      <xdr:row>58</xdr:row>
      <xdr:rowOff>348838</xdr:rowOff>
    </xdr:from>
    <xdr:to>
      <xdr:col>34</xdr:col>
      <xdr:colOff>95667</xdr:colOff>
      <xdr:row>60</xdr:row>
      <xdr:rowOff>276225</xdr:rowOff>
    </xdr:to>
    <xdr:graphicFrame macro="">
      <xdr:nvGraphicFramePr>
        <xdr:cNvPr id="18" name="Gráfico 17">
          <a:extLst>
            <a:ext uri="{FF2B5EF4-FFF2-40B4-BE49-F238E27FC236}">
              <a16:creationId xmlns:a16="http://schemas.microsoft.com/office/drawing/2014/main" id="{C1499210-FD27-4382-914E-7929F5AFE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748177</xdr:colOff>
      <xdr:row>63</xdr:row>
      <xdr:rowOff>126174</xdr:rowOff>
    </xdr:from>
    <xdr:to>
      <xdr:col>25</xdr:col>
      <xdr:colOff>238651</xdr:colOff>
      <xdr:row>72</xdr:row>
      <xdr:rowOff>168604</xdr:rowOff>
    </xdr:to>
    <xdr:graphicFrame macro="">
      <xdr:nvGraphicFramePr>
        <xdr:cNvPr id="19" name="Gráfico 18">
          <a:extLst>
            <a:ext uri="{FF2B5EF4-FFF2-40B4-BE49-F238E27FC236}">
              <a16:creationId xmlns:a16="http://schemas.microsoft.com/office/drawing/2014/main" id="{FE12C135-3F3D-4D3B-8AE6-B86F8EC4E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844539</xdr:colOff>
      <xdr:row>54</xdr:row>
      <xdr:rowOff>156169</xdr:rowOff>
    </xdr:from>
    <xdr:to>
      <xdr:col>23</xdr:col>
      <xdr:colOff>455734</xdr:colOff>
      <xdr:row>55</xdr:row>
      <xdr:rowOff>251115</xdr:rowOff>
    </xdr:to>
    <xdr:sp macro="" textlink="">
      <xdr:nvSpPr>
        <xdr:cNvPr id="20" name="CuadroTexto 19">
          <a:extLst>
            <a:ext uri="{FF2B5EF4-FFF2-40B4-BE49-F238E27FC236}">
              <a16:creationId xmlns:a16="http://schemas.microsoft.com/office/drawing/2014/main" id="{815AD9BB-BA0B-409C-BB94-58D02665C2C6}"/>
            </a:ext>
          </a:extLst>
        </xdr:cNvPr>
        <xdr:cNvSpPr txBox="1"/>
      </xdr:nvSpPr>
      <xdr:spPr>
        <a:xfrm>
          <a:off x="43830864" y="40389769"/>
          <a:ext cx="3011620" cy="29497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FINALIZADAS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360606</xdr:colOff>
      <xdr:row>55</xdr:row>
      <xdr:rowOff>22818</xdr:rowOff>
    </xdr:from>
    <xdr:to>
      <xdr:col>32</xdr:col>
      <xdr:colOff>325587</xdr:colOff>
      <xdr:row>55</xdr:row>
      <xdr:rowOff>321872</xdr:rowOff>
    </xdr:to>
    <xdr:sp macro="" textlink="">
      <xdr:nvSpPr>
        <xdr:cNvPr id="21" name="CuadroTexto 20">
          <a:extLst>
            <a:ext uri="{FF2B5EF4-FFF2-40B4-BE49-F238E27FC236}">
              <a16:creationId xmlns:a16="http://schemas.microsoft.com/office/drawing/2014/main" id="{3A488A46-9563-4BFF-9B54-B9825D5638E6}"/>
            </a:ext>
          </a:extLst>
        </xdr:cNvPr>
        <xdr:cNvSpPr txBox="1"/>
      </xdr:nvSpPr>
      <xdr:spPr>
        <a:xfrm>
          <a:off x="50557356" y="40456443"/>
          <a:ext cx="3012981" cy="29905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en </a:t>
          </a:r>
          <a:r>
            <a:rPr lang="es-CO" sz="2400" b="1">
              <a:solidFill>
                <a:schemeClr val="tx1">
                  <a:lumMod val="85000"/>
                  <a:lumOff val="15000"/>
                </a:schemeClr>
              </a:solidFill>
              <a:latin typeface="Arial Narrow" panose="020B0606020202030204" pitchFamily="34" charset="0"/>
            </a:rPr>
            <a:t>PROCESO</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905278</xdr:colOff>
      <xdr:row>57</xdr:row>
      <xdr:rowOff>371103</xdr:rowOff>
    </xdr:from>
    <xdr:to>
      <xdr:col>19</xdr:col>
      <xdr:colOff>765497</xdr:colOff>
      <xdr:row>61</xdr:row>
      <xdr:rowOff>84450</xdr:rowOff>
    </xdr:to>
    <xdr:sp macro="" textlink="$N$59">
      <xdr:nvSpPr>
        <xdr:cNvPr id="22" name="Rectángulo 21">
          <a:extLst>
            <a:ext uri="{FF2B5EF4-FFF2-40B4-BE49-F238E27FC236}">
              <a16:creationId xmlns:a16="http://schemas.microsoft.com/office/drawing/2014/main" id="{ED76C647-9D02-405B-BB7A-8D8B3C7BFED9}"/>
            </a:ext>
          </a:extLst>
        </xdr:cNvPr>
        <xdr:cNvSpPr/>
      </xdr:nvSpPr>
      <xdr:spPr>
        <a:xfrm>
          <a:off x="42215203" y="41881053"/>
          <a:ext cx="1536619" cy="17326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5F50F9F-A0E9-45BA-A56B-715727296914}"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813614</xdr:colOff>
      <xdr:row>58</xdr:row>
      <xdr:rowOff>175058</xdr:rowOff>
    </xdr:from>
    <xdr:to>
      <xdr:col>25</xdr:col>
      <xdr:colOff>191522</xdr:colOff>
      <xdr:row>58</xdr:row>
      <xdr:rowOff>398318</xdr:rowOff>
    </xdr:to>
    <xdr:sp macro="" textlink="">
      <xdr:nvSpPr>
        <xdr:cNvPr id="23" name="CuadroTexto 22">
          <a:extLst>
            <a:ext uri="{FF2B5EF4-FFF2-40B4-BE49-F238E27FC236}">
              <a16:creationId xmlns:a16="http://schemas.microsoft.com/office/drawing/2014/main" id="{83AA2471-CE84-4A7A-8C24-B39926D0558A}"/>
            </a:ext>
          </a:extLst>
        </xdr:cNvPr>
        <xdr:cNvSpPr txBox="1"/>
      </xdr:nvSpPr>
      <xdr:spPr>
        <a:xfrm>
          <a:off x="43799939" y="42189833"/>
          <a:ext cx="4302333" cy="22326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CON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390173</xdr:colOff>
      <xdr:row>58</xdr:row>
      <xdr:rowOff>173183</xdr:rowOff>
    </xdr:from>
    <xdr:to>
      <xdr:col>33</xdr:col>
      <xdr:colOff>610488</xdr:colOff>
      <xdr:row>58</xdr:row>
      <xdr:rowOff>405103</xdr:rowOff>
    </xdr:to>
    <xdr:sp macro="" textlink="">
      <xdr:nvSpPr>
        <xdr:cNvPr id="24" name="CuadroTexto 23">
          <a:extLst>
            <a:ext uri="{FF2B5EF4-FFF2-40B4-BE49-F238E27FC236}">
              <a16:creationId xmlns:a16="http://schemas.microsoft.com/office/drawing/2014/main" id="{B2B1340C-8886-4F56-8EED-618625025059}"/>
            </a:ext>
          </a:extLst>
        </xdr:cNvPr>
        <xdr:cNvSpPr txBox="1"/>
      </xdr:nvSpPr>
      <xdr:spPr>
        <a:xfrm>
          <a:off x="50586923" y="42187958"/>
          <a:ext cx="4030315"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SIN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26</xdr:col>
      <xdr:colOff>338464</xdr:colOff>
      <xdr:row>57</xdr:row>
      <xdr:rowOff>350321</xdr:rowOff>
    </xdr:from>
    <xdr:to>
      <xdr:col>28</xdr:col>
      <xdr:colOff>354547</xdr:colOff>
      <xdr:row>61</xdr:row>
      <xdr:rowOff>63668</xdr:rowOff>
    </xdr:to>
    <xdr:sp macro="" textlink="$N$60">
      <xdr:nvSpPr>
        <xdr:cNvPr id="25" name="Rectángulo 24">
          <a:extLst>
            <a:ext uri="{FF2B5EF4-FFF2-40B4-BE49-F238E27FC236}">
              <a16:creationId xmlns:a16="http://schemas.microsoft.com/office/drawing/2014/main" id="{2833C689-F607-4EA8-97B2-8E13E55B76A6}"/>
            </a:ext>
          </a:extLst>
        </xdr:cNvPr>
        <xdr:cNvSpPr/>
      </xdr:nvSpPr>
      <xdr:spPr>
        <a:xfrm>
          <a:off x="49011214" y="41860271"/>
          <a:ext cx="1540083" cy="17326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E5B50128-0F6E-405C-B2FB-8970B7B59DC9}" type="TxLink">
            <a:rPr lang="en-US" sz="9000" b="0" i="0" u="none" strike="noStrike">
              <a:ln>
                <a:noFill/>
              </a:ln>
              <a:solidFill>
                <a:schemeClr val="tx1">
                  <a:lumMod val="75000"/>
                  <a:lumOff val="25000"/>
                </a:schemeClr>
              </a:solidFill>
              <a:latin typeface="Calibri"/>
              <a:ea typeface="+mn-ea"/>
              <a:cs typeface="Calibri"/>
            </a:rPr>
            <a:pPr marL="0" indent="0" algn="r"/>
            <a:t>1</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780341</xdr:colOff>
      <xdr:row>62</xdr:row>
      <xdr:rowOff>138544</xdr:rowOff>
    </xdr:from>
    <xdr:to>
      <xdr:col>24</xdr:col>
      <xdr:colOff>654292</xdr:colOff>
      <xdr:row>63</xdr:row>
      <xdr:rowOff>179964</xdr:rowOff>
    </xdr:to>
    <xdr:sp macro="" textlink="">
      <xdr:nvSpPr>
        <xdr:cNvPr id="26" name="CuadroTexto 25">
          <a:extLst>
            <a:ext uri="{FF2B5EF4-FFF2-40B4-BE49-F238E27FC236}">
              <a16:creationId xmlns:a16="http://schemas.microsoft.com/office/drawing/2014/main" id="{DFD8BCB2-3082-4C78-A93D-8B273BFAFA30}"/>
            </a:ext>
          </a:extLst>
        </xdr:cNvPr>
        <xdr:cNvSpPr txBox="1"/>
      </xdr:nvSpPr>
      <xdr:spPr>
        <a:xfrm>
          <a:off x="43766666" y="43972594"/>
          <a:ext cx="4036376"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NO INICIADAS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918886</xdr:colOff>
      <xdr:row>61</xdr:row>
      <xdr:rowOff>173181</xdr:rowOff>
    </xdr:from>
    <xdr:to>
      <xdr:col>19</xdr:col>
      <xdr:colOff>779105</xdr:colOff>
      <xdr:row>73</xdr:row>
      <xdr:rowOff>180937</xdr:rowOff>
    </xdr:to>
    <xdr:sp macro="" textlink="$N$61">
      <xdr:nvSpPr>
        <xdr:cNvPr id="27" name="Rectángulo 26">
          <a:extLst>
            <a:ext uri="{FF2B5EF4-FFF2-40B4-BE49-F238E27FC236}">
              <a16:creationId xmlns:a16="http://schemas.microsoft.com/office/drawing/2014/main" id="{FE962369-9A69-416E-8967-EB050E4EB4F6}"/>
            </a:ext>
          </a:extLst>
        </xdr:cNvPr>
        <xdr:cNvSpPr/>
      </xdr:nvSpPr>
      <xdr:spPr>
        <a:xfrm>
          <a:off x="42228811" y="43702431"/>
          <a:ext cx="1536619" cy="171273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D77B512A-C29A-4921-942C-612B833C7722}" type="TxLink">
            <a:rPr lang="en-US" sz="9000" b="0" i="0" u="none" strike="noStrike">
              <a:ln>
                <a:noFill/>
              </a:ln>
              <a:solidFill>
                <a:schemeClr val="tx1">
                  <a:lumMod val="75000"/>
                  <a:lumOff val="25000"/>
                </a:schemeClr>
              </a:solidFill>
              <a:latin typeface="Calibri"/>
              <a:ea typeface="+mn-ea"/>
              <a:cs typeface="Calibri"/>
            </a:rPr>
            <a:pPr marL="0" indent="0" algn="r"/>
            <a:t>1</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18</xdr:col>
      <xdr:colOff>1075764</xdr:colOff>
      <xdr:row>55</xdr:row>
      <xdr:rowOff>504268</xdr:rowOff>
    </xdr:from>
    <xdr:to>
      <xdr:col>18</xdr:col>
      <xdr:colOff>1248334</xdr:colOff>
      <xdr:row>56</xdr:row>
      <xdr:rowOff>94131</xdr:rowOff>
    </xdr:to>
    <xdr:sp macro="" textlink="">
      <xdr:nvSpPr>
        <xdr:cNvPr id="28" name="Elipse 27">
          <a:extLst>
            <a:ext uri="{FF2B5EF4-FFF2-40B4-BE49-F238E27FC236}">
              <a16:creationId xmlns:a16="http://schemas.microsoft.com/office/drawing/2014/main" id="{6075E0A7-1842-4862-AE77-600D842EA6CF}"/>
            </a:ext>
          </a:extLst>
        </xdr:cNvPr>
        <xdr:cNvSpPr/>
      </xdr:nvSpPr>
      <xdr:spPr>
        <a:xfrm>
          <a:off x="42385689" y="40937893"/>
          <a:ext cx="172570" cy="161363"/>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1075764</xdr:colOff>
      <xdr:row>59</xdr:row>
      <xdr:rowOff>179297</xdr:rowOff>
    </xdr:from>
    <xdr:to>
      <xdr:col>18</xdr:col>
      <xdr:colOff>1248334</xdr:colOff>
      <xdr:row>59</xdr:row>
      <xdr:rowOff>340660</xdr:rowOff>
    </xdr:to>
    <xdr:sp macro="" textlink="">
      <xdr:nvSpPr>
        <xdr:cNvPr id="29" name="Elipse 28">
          <a:extLst>
            <a:ext uri="{FF2B5EF4-FFF2-40B4-BE49-F238E27FC236}">
              <a16:creationId xmlns:a16="http://schemas.microsoft.com/office/drawing/2014/main" id="{CFEE77CD-3BD1-48C2-8C22-B4850CF1E70A}"/>
            </a:ext>
          </a:extLst>
        </xdr:cNvPr>
        <xdr:cNvSpPr/>
      </xdr:nvSpPr>
      <xdr:spPr>
        <a:xfrm>
          <a:off x="42385689" y="42698897"/>
          <a:ext cx="172570" cy="161363"/>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1093694</xdr:colOff>
      <xdr:row>64</xdr:row>
      <xdr:rowOff>73961</xdr:rowOff>
    </xdr:from>
    <xdr:to>
      <xdr:col>18</xdr:col>
      <xdr:colOff>1266264</xdr:colOff>
      <xdr:row>65</xdr:row>
      <xdr:rowOff>44824</xdr:rowOff>
    </xdr:to>
    <xdr:sp macro="" textlink="">
      <xdr:nvSpPr>
        <xdr:cNvPr id="30" name="Elipse 29">
          <a:extLst>
            <a:ext uri="{FF2B5EF4-FFF2-40B4-BE49-F238E27FC236}">
              <a16:creationId xmlns:a16="http://schemas.microsoft.com/office/drawing/2014/main" id="{DBFEECE9-57A1-4EA5-B157-099AC7D4ACD2}"/>
            </a:ext>
          </a:extLst>
        </xdr:cNvPr>
        <xdr:cNvSpPr/>
      </xdr:nvSpPr>
      <xdr:spPr>
        <a:xfrm>
          <a:off x="42403619" y="44479511"/>
          <a:ext cx="172570" cy="161363"/>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392209</xdr:colOff>
      <xdr:row>56</xdr:row>
      <xdr:rowOff>2</xdr:rowOff>
    </xdr:from>
    <xdr:to>
      <xdr:col>26</xdr:col>
      <xdr:colOff>564779</xdr:colOff>
      <xdr:row>56</xdr:row>
      <xdr:rowOff>161365</xdr:rowOff>
    </xdr:to>
    <xdr:sp macro="" textlink="">
      <xdr:nvSpPr>
        <xdr:cNvPr id="31" name="Elipse 30">
          <a:extLst>
            <a:ext uri="{FF2B5EF4-FFF2-40B4-BE49-F238E27FC236}">
              <a16:creationId xmlns:a16="http://schemas.microsoft.com/office/drawing/2014/main" id="{C20E7993-0D94-4B6C-A1BE-0E90EBD11962}"/>
            </a:ext>
          </a:extLst>
        </xdr:cNvPr>
        <xdr:cNvSpPr/>
      </xdr:nvSpPr>
      <xdr:spPr>
        <a:xfrm>
          <a:off x="49064959" y="41005127"/>
          <a:ext cx="172570" cy="161363"/>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443756</xdr:colOff>
      <xdr:row>59</xdr:row>
      <xdr:rowOff>197226</xdr:rowOff>
    </xdr:from>
    <xdr:to>
      <xdr:col>26</xdr:col>
      <xdr:colOff>616326</xdr:colOff>
      <xdr:row>59</xdr:row>
      <xdr:rowOff>358589</xdr:rowOff>
    </xdr:to>
    <xdr:sp macro="" textlink="">
      <xdr:nvSpPr>
        <xdr:cNvPr id="32" name="Elipse 31">
          <a:extLst>
            <a:ext uri="{FF2B5EF4-FFF2-40B4-BE49-F238E27FC236}">
              <a16:creationId xmlns:a16="http://schemas.microsoft.com/office/drawing/2014/main" id="{010B3B1F-D9AE-42D5-B215-F93943B8A763}"/>
            </a:ext>
          </a:extLst>
        </xdr:cNvPr>
        <xdr:cNvSpPr/>
      </xdr:nvSpPr>
      <xdr:spPr>
        <a:xfrm>
          <a:off x="49116506" y="42716826"/>
          <a:ext cx="172570" cy="161363"/>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130969</xdr:colOff>
      <xdr:row>1</xdr:row>
      <xdr:rowOff>50005</xdr:rowOff>
    </xdr:from>
    <xdr:to>
      <xdr:col>1</xdr:col>
      <xdr:colOff>1073180</xdr:colOff>
      <xdr:row>4</xdr:row>
      <xdr:rowOff>178594</xdr:rowOff>
    </xdr:to>
    <xdr:pic>
      <xdr:nvPicPr>
        <xdr:cNvPr id="2" name="3 Imagen">
          <a:extLst>
            <a:ext uri="{FF2B5EF4-FFF2-40B4-BE49-F238E27FC236}">
              <a16:creationId xmlns:a16="http://schemas.microsoft.com/office/drawing/2014/main" id="{962FD142-758A-42E9-9094-7EB19F18A9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569" y="50005"/>
          <a:ext cx="942211" cy="604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10584</xdr:colOff>
      <xdr:row>134</xdr:row>
      <xdr:rowOff>1</xdr:rowOff>
    </xdr:from>
    <xdr:to>
      <xdr:col>3</xdr:col>
      <xdr:colOff>1365251</xdr:colOff>
      <xdr:row>145</xdr:row>
      <xdr:rowOff>21167</xdr:rowOff>
    </xdr:to>
    <xdr:graphicFrame macro="">
      <xdr:nvGraphicFramePr>
        <xdr:cNvPr id="3" name="Gráfico 2">
          <a:extLst>
            <a:ext uri="{FF2B5EF4-FFF2-40B4-BE49-F238E27FC236}">
              <a16:creationId xmlns:a16="http://schemas.microsoft.com/office/drawing/2014/main" id="{1E3C25C3-FF1E-467D-B8A0-A02A6DDFE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26</xdr:col>
      <xdr:colOff>724309</xdr:colOff>
      <xdr:row>64</xdr:row>
      <xdr:rowOff>251</xdr:rowOff>
    </xdr:from>
    <xdr:to>
      <xdr:col>28</xdr:col>
      <xdr:colOff>637717</xdr:colOff>
      <xdr:row>72</xdr:row>
      <xdr:rowOff>268942</xdr:rowOff>
    </xdr:to>
    <xdr:sp macro="" textlink="">
      <xdr:nvSpPr>
        <xdr:cNvPr id="2" name="CuadroTexto 1">
          <a:extLst>
            <a:ext uri="{FF2B5EF4-FFF2-40B4-BE49-F238E27FC236}">
              <a16:creationId xmlns:a16="http://schemas.microsoft.com/office/drawing/2014/main" id="{D14244C0-4785-4246-BD23-C019D607C78E}"/>
            </a:ext>
          </a:extLst>
        </xdr:cNvPr>
        <xdr:cNvSpPr txBox="1"/>
      </xdr:nvSpPr>
      <xdr:spPr>
        <a:xfrm>
          <a:off x="49397059" y="93259526"/>
          <a:ext cx="1437408" cy="7830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26</xdr:col>
      <xdr:colOff>381001</xdr:colOff>
      <xdr:row>53</xdr:row>
      <xdr:rowOff>45765</xdr:rowOff>
    </xdr:from>
    <xdr:to>
      <xdr:col>28</xdr:col>
      <xdr:colOff>336982</xdr:colOff>
      <xdr:row>58</xdr:row>
      <xdr:rowOff>19788</xdr:rowOff>
    </xdr:to>
    <xdr:sp macro="" textlink="$N$58">
      <xdr:nvSpPr>
        <xdr:cNvPr id="3" name="Rectángulo 2">
          <a:extLst>
            <a:ext uri="{FF2B5EF4-FFF2-40B4-BE49-F238E27FC236}">
              <a16:creationId xmlns:a16="http://schemas.microsoft.com/office/drawing/2014/main" id="{F7689EB7-F2F1-4B18-A7A8-91F23D1D9BC3}"/>
            </a:ext>
          </a:extLst>
        </xdr:cNvPr>
        <xdr:cNvSpPr/>
      </xdr:nvSpPr>
      <xdr:spPr>
        <a:xfrm>
          <a:off x="49053751" y="88952115"/>
          <a:ext cx="1479981" cy="193617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86AFE47B-5F78-4D56-8465-F66CC63DC1AA}"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editAs="oneCell">
    <xdr:from>
      <xdr:col>1</xdr:col>
      <xdr:colOff>288277</xdr:colOff>
      <xdr:row>1</xdr:row>
      <xdr:rowOff>61481</xdr:rowOff>
    </xdr:from>
    <xdr:to>
      <xdr:col>1</xdr:col>
      <xdr:colOff>1455965</xdr:colOff>
      <xdr:row>4</xdr:row>
      <xdr:rowOff>90872</xdr:rowOff>
    </xdr:to>
    <xdr:pic>
      <xdr:nvPicPr>
        <xdr:cNvPr id="4" name="3 Imagen">
          <a:extLst>
            <a:ext uri="{FF2B5EF4-FFF2-40B4-BE49-F238E27FC236}">
              <a16:creationId xmlns:a16="http://schemas.microsoft.com/office/drawing/2014/main" id="{B09CCD95-7642-4A8A-A140-4E39A8E80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402" y="61481"/>
          <a:ext cx="1167688" cy="772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5988835</xdr:colOff>
      <xdr:row>65</xdr:row>
      <xdr:rowOff>11907</xdr:rowOff>
    </xdr:from>
    <xdr:to>
      <xdr:col>12</xdr:col>
      <xdr:colOff>6691303</xdr:colOff>
      <xdr:row>73</xdr:row>
      <xdr:rowOff>226217</xdr:rowOff>
    </xdr:to>
    <xdr:sp macro="" textlink="$G$61">
      <xdr:nvSpPr>
        <xdr:cNvPr id="5" name="Rectángulo 4">
          <a:extLst>
            <a:ext uri="{FF2B5EF4-FFF2-40B4-BE49-F238E27FC236}">
              <a16:creationId xmlns:a16="http://schemas.microsoft.com/office/drawing/2014/main" id="{1AE06884-07B7-4DC1-BC7D-06FBA26F11A3}"/>
            </a:ext>
          </a:extLst>
        </xdr:cNvPr>
        <xdr:cNvSpPr/>
      </xdr:nvSpPr>
      <xdr:spPr>
        <a:xfrm>
          <a:off x="29029810" y="93461682"/>
          <a:ext cx="7143" cy="8524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265164F8-1B34-473A-879C-CC94F7EDFC92}" type="TxLink">
            <a:rPr lang="en-US" sz="4400" b="0" i="0" u="none" strike="noStrike">
              <a:solidFill>
                <a:srgbClr val="000000"/>
              </a:solidFill>
              <a:latin typeface="Arial Narrow" panose="020B0606020202030204" pitchFamily="34" charset="0"/>
              <a:cs typeface="Arial"/>
            </a:rPr>
            <a:pPr algn="r"/>
            <a:t>0</a:t>
          </a:fld>
          <a:endParaRPr lang="es-CO" sz="4400" b="1">
            <a:latin typeface="Arial Narrow" panose="020B0606020202030204" pitchFamily="34" charset="0"/>
          </a:endParaRPr>
        </a:p>
      </xdr:txBody>
    </xdr:sp>
    <xdr:clientData/>
  </xdr:twoCellAnchor>
  <xdr:twoCellAnchor>
    <xdr:from>
      <xdr:col>12</xdr:col>
      <xdr:colOff>2393160</xdr:colOff>
      <xdr:row>65</xdr:row>
      <xdr:rowOff>47626</xdr:rowOff>
    </xdr:from>
    <xdr:to>
      <xdr:col>12</xdr:col>
      <xdr:colOff>5405441</xdr:colOff>
      <xdr:row>73</xdr:row>
      <xdr:rowOff>321469</xdr:rowOff>
    </xdr:to>
    <xdr:sp macro="" textlink="">
      <xdr:nvSpPr>
        <xdr:cNvPr id="6" name="CuadroTexto 5">
          <a:extLst>
            <a:ext uri="{FF2B5EF4-FFF2-40B4-BE49-F238E27FC236}">
              <a16:creationId xmlns:a16="http://schemas.microsoft.com/office/drawing/2014/main" id="{7FAC3686-4ECF-412F-9595-E7E63C2252D8}"/>
            </a:ext>
          </a:extLst>
        </xdr:cNvPr>
        <xdr:cNvSpPr txBox="1"/>
      </xdr:nvSpPr>
      <xdr:spPr>
        <a:xfrm>
          <a:off x="29034585" y="93497401"/>
          <a:ext cx="0" cy="9120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dk1"/>
              </a:solidFill>
              <a:effectLst/>
              <a:latin typeface="+mn-lt"/>
              <a:ea typeface="+mn-ea"/>
              <a:cs typeface="+mn-cs"/>
            </a:rPr>
            <a:t>ACCIONES</a:t>
          </a:r>
          <a:endParaRPr lang="es-CO" sz="2000" b="1">
            <a:latin typeface="Arial Narrow" panose="020B0606020202030204" pitchFamily="34" charset="0"/>
          </a:endParaRPr>
        </a:p>
        <a:p>
          <a:pPr algn="l"/>
          <a:r>
            <a:rPr lang="es-CO" sz="2000" b="1">
              <a:latin typeface="Arial Narrow" panose="020B0606020202030204" pitchFamily="34" charset="0"/>
            </a:rPr>
            <a:t>EN PROCESO</a:t>
          </a:r>
          <a:endParaRPr lang="es-CO" sz="1800" b="0">
            <a:latin typeface="Arial Narrow" panose="020B0606020202030204" pitchFamily="34" charset="0"/>
          </a:endParaRPr>
        </a:p>
      </xdr:txBody>
    </xdr:sp>
    <xdr:clientData/>
  </xdr:twoCellAnchor>
  <xdr:twoCellAnchor>
    <xdr:from>
      <xdr:col>12</xdr:col>
      <xdr:colOff>3740705</xdr:colOff>
      <xdr:row>75</xdr:row>
      <xdr:rowOff>27215</xdr:rowOff>
    </xdr:from>
    <xdr:to>
      <xdr:col>12</xdr:col>
      <xdr:colOff>5521880</xdr:colOff>
      <xdr:row>77</xdr:row>
      <xdr:rowOff>151287</xdr:rowOff>
    </xdr:to>
    <xdr:sp macro="" textlink="$Q$62">
      <xdr:nvSpPr>
        <xdr:cNvPr id="7" name="Rectángulo 6">
          <a:extLst>
            <a:ext uri="{FF2B5EF4-FFF2-40B4-BE49-F238E27FC236}">
              <a16:creationId xmlns:a16="http://schemas.microsoft.com/office/drawing/2014/main" id="{0297FFFE-CA9A-4A19-82E6-0DF6B88B7787}"/>
            </a:ext>
          </a:extLst>
        </xdr:cNvPr>
        <xdr:cNvSpPr/>
      </xdr:nvSpPr>
      <xdr:spPr>
        <a:xfrm>
          <a:off x="29029580" y="94924790"/>
          <a:ext cx="0" cy="107657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70B622D7-573A-4321-B699-93FD49CEDDF0}" type="TxLink">
            <a:rPr lang="en-US" sz="4400" b="0" i="0" u="none" strike="noStrike">
              <a:solidFill>
                <a:srgbClr val="000000"/>
              </a:solidFill>
              <a:latin typeface="Arial Narrow" panose="020B0606020202030204" pitchFamily="34" charset="0"/>
              <a:ea typeface="+mn-ea"/>
              <a:cs typeface="Arial"/>
            </a:rPr>
            <a:pPr marL="0" indent="0" algn="r"/>
            <a:t>100%</a:t>
          </a:fld>
          <a:endParaRPr lang="es-CO" sz="4400" b="0" i="0" u="none" strike="noStrike">
            <a:solidFill>
              <a:srgbClr val="000000"/>
            </a:solidFill>
            <a:latin typeface="Arial Narrow" panose="020B0606020202030204" pitchFamily="34" charset="0"/>
            <a:ea typeface="+mn-ea"/>
            <a:cs typeface="Arial"/>
          </a:endParaRPr>
        </a:p>
      </xdr:txBody>
    </xdr:sp>
    <xdr:clientData/>
  </xdr:twoCellAnchor>
  <xdr:twoCellAnchor>
    <xdr:from>
      <xdr:col>12</xdr:col>
      <xdr:colOff>1945822</xdr:colOff>
      <xdr:row>76</xdr:row>
      <xdr:rowOff>381154</xdr:rowOff>
    </xdr:from>
    <xdr:to>
      <xdr:col>12</xdr:col>
      <xdr:colOff>3803197</xdr:colOff>
      <xdr:row>80</xdr:row>
      <xdr:rowOff>71213</xdr:rowOff>
    </xdr:to>
    <xdr:sp macro="" textlink="">
      <xdr:nvSpPr>
        <xdr:cNvPr id="8" name="CuadroTexto 7">
          <a:extLst>
            <a:ext uri="{FF2B5EF4-FFF2-40B4-BE49-F238E27FC236}">
              <a16:creationId xmlns:a16="http://schemas.microsoft.com/office/drawing/2014/main" id="{A786C71D-94C0-4DC0-9137-80F9E24D78AE}"/>
            </a:ext>
          </a:extLst>
        </xdr:cNvPr>
        <xdr:cNvSpPr txBox="1"/>
      </xdr:nvSpPr>
      <xdr:spPr>
        <a:xfrm>
          <a:off x="29034922" y="95707354"/>
          <a:ext cx="0" cy="78543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TOTAL</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ACCIONES</a:t>
          </a:r>
          <a:endParaRPr lang="es-CO" sz="2800">
            <a:solidFill>
              <a:schemeClr val="tx1">
                <a:lumMod val="75000"/>
                <a:lumOff val="25000"/>
              </a:schemeClr>
            </a:solidFill>
            <a:effectLst/>
          </a:endParaRPr>
        </a:p>
      </xdr:txBody>
    </xdr:sp>
    <xdr:clientData/>
  </xdr:twoCellAnchor>
  <xdr:twoCellAnchor>
    <xdr:from>
      <xdr:col>27</xdr:col>
      <xdr:colOff>71312</xdr:colOff>
      <xdr:row>61</xdr:row>
      <xdr:rowOff>292742</xdr:rowOff>
    </xdr:from>
    <xdr:to>
      <xdr:col>28</xdr:col>
      <xdr:colOff>314639</xdr:colOff>
      <xdr:row>64</xdr:row>
      <xdr:rowOff>154328</xdr:rowOff>
    </xdr:to>
    <xdr:sp macro="" textlink="$N$62">
      <xdr:nvSpPr>
        <xdr:cNvPr id="9" name="Rectángulo 8">
          <a:extLst>
            <a:ext uri="{FF2B5EF4-FFF2-40B4-BE49-F238E27FC236}">
              <a16:creationId xmlns:a16="http://schemas.microsoft.com/office/drawing/2014/main" id="{6A8AD601-EFBC-4085-AB72-47A44D603C99}"/>
            </a:ext>
          </a:extLst>
        </xdr:cNvPr>
        <xdr:cNvSpPr/>
      </xdr:nvSpPr>
      <xdr:spPr>
        <a:xfrm>
          <a:off x="49506062" y="92675717"/>
          <a:ext cx="1005327" cy="737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EB5C2948-7E6B-4E8A-8802-5054512C4128}" type="TxLink">
            <a:rPr lang="en-US" sz="5400" b="0" i="0" u="none" strike="noStrike">
              <a:solidFill>
                <a:srgbClr val="000000"/>
              </a:solidFill>
              <a:latin typeface="Calibri"/>
              <a:cs typeface="Calibri"/>
            </a:rPr>
            <a:pPr algn="r"/>
            <a:t>32</a:t>
          </a:fld>
          <a:endParaRPr lang="es-CO" sz="19900" b="0">
            <a:solidFill>
              <a:schemeClr val="tx1"/>
            </a:solidFill>
            <a:latin typeface="Arial Narrow" panose="020B0606020202030204" pitchFamily="34" charset="0"/>
          </a:endParaRPr>
        </a:p>
      </xdr:txBody>
    </xdr:sp>
    <xdr:clientData/>
  </xdr:twoCellAnchor>
  <xdr:twoCellAnchor>
    <xdr:from>
      <xdr:col>28</xdr:col>
      <xdr:colOff>405320</xdr:colOff>
      <xdr:row>64</xdr:row>
      <xdr:rowOff>29476</xdr:rowOff>
    </xdr:from>
    <xdr:to>
      <xdr:col>32</xdr:col>
      <xdr:colOff>95755</xdr:colOff>
      <xdr:row>72</xdr:row>
      <xdr:rowOff>298167</xdr:rowOff>
    </xdr:to>
    <xdr:sp macro="" textlink="">
      <xdr:nvSpPr>
        <xdr:cNvPr id="10" name="CuadroTexto 9">
          <a:extLst>
            <a:ext uri="{FF2B5EF4-FFF2-40B4-BE49-F238E27FC236}">
              <a16:creationId xmlns:a16="http://schemas.microsoft.com/office/drawing/2014/main" id="{50D7B03E-7B25-48BA-BA74-B7A2528B6540}"/>
            </a:ext>
          </a:extLst>
        </xdr:cNvPr>
        <xdr:cNvSpPr txBox="1"/>
      </xdr:nvSpPr>
      <xdr:spPr>
        <a:xfrm>
          <a:off x="50602070" y="93288751"/>
          <a:ext cx="2738435" cy="78304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AVANCE</a:t>
          </a:r>
          <a:endParaRPr lang="es-CO" sz="2800">
            <a:solidFill>
              <a:schemeClr val="tx1">
                <a:lumMod val="75000"/>
                <a:lumOff val="25000"/>
              </a:schemeClr>
            </a:solidFill>
            <a:effectLst/>
          </a:endParaRPr>
        </a:p>
      </xdr:txBody>
    </xdr:sp>
    <xdr:clientData/>
  </xdr:twoCellAnchor>
  <xdr:twoCellAnchor>
    <xdr:from>
      <xdr:col>18</xdr:col>
      <xdr:colOff>936203</xdr:colOff>
      <xdr:row>53</xdr:row>
      <xdr:rowOff>60278</xdr:rowOff>
    </xdr:from>
    <xdr:to>
      <xdr:col>19</xdr:col>
      <xdr:colOff>796422</xdr:colOff>
      <xdr:row>57</xdr:row>
      <xdr:rowOff>331518</xdr:rowOff>
    </xdr:to>
    <xdr:sp macro="" textlink="$N$57">
      <xdr:nvSpPr>
        <xdr:cNvPr id="11" name="Rectángulo 10">
          <a:extLst>
            <a:ext uri="{FF2B5EF4-FFF2-40B4-BE49-F238E27FC236}">
              <a16:creationId xmlns:a16="http://schemas.microsoft.com/office/drawing/2014/main" id="{0B26B008-DC81-48FE-9EA4-055DE09CB250}"/>
            </a:ext>
          </a:extLst>
        </xdr:cNvPr>
        <xdr:cNvSpPr/>
      </xdr:nvSpPr>
      <xdr:spPr>
        <a:xfrm>
          <a:off x="42246128" y="88966628"/>
          <a:ext cx="1536619" cy="17285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1C3FE7C2-4CDC-4B6F-9C9D-02C7EBAB422A}" type="TxLink">
            <a:rPr lang="en-US" sz="9000" b="0" i="0" u="none" strike="noStrike">
              <a:ln>
                <a:noFill/>
              </a:ln>
              <a:solidFill>
                <a:schemeClr val="tx1">
                  <a:lumMod val="75000"/>
                  <a:lumOff val="25000"/>
                </a:schemeClr>
              </a:solidFill>
              <a:latin typeface="Calibri"/>
              <a:ea typeface="+mn-ea"/>
              <a:cs typeface="Calibri"/>
            </a:rPr>
            <a:pPr marL="0" indent="0" algn="r"/>
            <a:t>32</a:t>
          </a:fld>
          <a:endParaRPr lang="es-CO" sz="9000" b="0" i="0" u="none" strike="noStrike">
            <a:ln>
              <a:noFill/>
            </a:ln>
            <a:solidFill>
              <a:schemeClr val="tx1">
                <a:lumMod val="75000"/>
                <a:lumOff val="25000"/>
              </a:schemeClr>
            </a:solidFill>
            <a:latin typeface="Arial Narrow" panose="020B0606020202030204" pitchFamily="34" charset="0"/>
            <a:ea typeface="+mn-ea"/>
            <a:cs typeface="Arial"/>
          </a:endParaRPr>
        </a:p>
      </xdr:txBody>
    </xdr:sp>
    <xdr:clientData/>
  </xdr:twoCellAnchor>
  <xdr:twoCellAnchor>
    <xdr:from>
      <xdr:col>31</xdr:col>
      <xdr:colOff>482738</xdr:colOff>
      <xdr:row>64</xdr:row>
      <xdr:rowOff>44701</xdr:rowOff>
    </xdr:from>
    <xdr:to>
      <xdr:col>34</xdr:col>
      <xdr:colOff>291353</xdr:colOff>
      <xdr:row>73</xdr:row>
      <xdr:rowOff>145692</xdr:rowOff>
    </xdr:to>
    <xdr:sp macro="" textlink="">
      <xdr:nvSpPr>
        <xdr:cNvPr id="12" name="CuadroTexto 11">
          <a:extLst>
            <a:ext uri="{FF2B5EF4-FFF2-40B4-BE49-F238E27FC236}">
              <a16:creationId xmlns:a16="http://schemas.microsoft.com/office/drawing/2014/main" id="{27CE2B53-E736-4E94-AF98-10BFE7EAF03B}"/>
            </a:ext>
          </a:extLst>
        </xdr:cNvPr>
        <xdr:cNvSpPr txBox="1"/>
      </xdr:nvSpPr>
      <xdr:spPr>
        <a:xfrm>
          <a:off x="52965488" y="93303976"/>
          <a:ext cx="2094615" cy="92966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000" b="1">
              <a:solidFill>
                <a:schemeClr val="tx1">
                  <a:lumMod val="75000"/>
                  <a:lumOff val="25000"/>
                </a:schemeClr>
              </a:solidFill>
              <a:latin typeface="Arial Narrow" panose="020B0606020202030204" pitchFamily="34" charset="0"/>
            </a:rPr>
            <a:t>RESULTADO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DE CUMPLIMIENTO</a:t>
          </a:r>
        </a:p>
        <a:p>
          <a:pPr marL="0" marR="0" indent="0" algn="ctr" defTabSz="914400" eaLnBrk="1" fontAlgn="auto" latinLnBrk="0" hangingPunct="1">
            <a:lnSpc>
              <a:spcPct val="100000"/>
            </a:lnSpc>
            <a:spcBef>
              <a:spcPts val="0"/>
            </a:spcBef>
            <a:spcAft>
              <a:spcPts val="0"/>
            </a:spcAft>
            <a:buClrTx/>
            <a:buSzTx/>
            <a:buFontTx/>
            <a:buNone/>
            <a:tabLst/>
            <a:defRPr/>
          </a:pPr>
          <a:r>
            <a:rPr lang="es-CO" sz="1600">
              <a:solidFill>
                <a:schemeClr val="tx1">
                  <a:lumMod val="75000"/>
                  <a:lumOff val="25000"/>
                </a:schemeClr>
              </a:solidFill>
              <a:effectLst/>
              <a:latin typeface="+mn-lt"/>
              <a:ea typeface="+mn-ea"/>
              <a:cs typeface="+mn-cs"/>
            </a:rPr>
            <a:t>ALTO</a:t>
          </a:r>
          <a:endParaRPr lang="es-CO" sz="2800">
            <a:solidFill>
              <a:schemeClr val="tx1">
                <a:lumMod val="75000"/>
                <a:lumOff val="25000"/>
              </a:schemeClr>
            </a:solidFill>
            <a:effectLst/>
          </a:endParaRPr>
        </a:p>
      </xdr:txBody>
    </xdr:sp>
    <xdr:clientData/>
  </xdr:twoCellAnchor>
  <xdr:twoCellAnchor>
    <xdr:from>
      <xdr:col>31</xdr:col>
      <xdr:colOff>544944</xdr:colOff>
      <xdr:row>62</xdr:row>
      <xdr:rowOff>71075</xdr:rowOff>
    </xdr:from>
    <xdr:to>
      <xdr:col>34</xdr:col>
      <xdr:colOff>393409</xdr:colOff>
      <xdr:row>64</xdr:row>
      <xdr:rowOff>43366</xdr:rowOff>
    </xdr:to>
    <xdr:sp macro="" textlink="'RESUMEN RESULTADOS'!$D$20">
      <xdr:nvSpPr>
        <xdr:cNvPr id="13" name="Rectángulo 12">
          <a:extLst>
            <a:ext uri="{FF2B5EF4-FFF2-40B4-BE49-F238E27FC236}">
              <a16:creationId xmlns:a16="http://schemas.microsoft.com/office/drawing/2014/main" id="{5D146799-EAB9-47E3-B9DC-4FDEB9C52D8B}"/>
            </a:ext>
          </a:extLst>
        </xdr:cNvPr>
        <xdr:cNvSpPr/>
      </xdr:nvSpPr>
      <xdr:spPr>
        <a:xfrm>
          <a:off x="53027694" y="92758850"/>
          <a:ext cx="2134465" cy="5437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CEC2745-F395-4D74-9F37-412CA2952EF7}" type="TxLink">
            <a:rPr lang="en-US" sz="5400" b="0" i="0" u="none" strike="noStrike">
              <a:solidFill>
                <a:srgbClr val="000000"/>
              </a:solidFill>
              <a:latin typeface="Calibri"/>
              <a:ea typeface="+mn-ea"/>
              <a:cs typeface="Calibri"/>
            </a:rPr>
            <a:pPr marL="0" indent="0" algn="ctr"/>
            <a:t>100%</a:t>
          </a:fld>
          <a:endParaRPr lang="es-CO" sz="5400" b="0" i="0" u="none" strike="noStrike">
            <a:solidFill>
              <a:srgbClr val="000000"/>
            </a:solidFill>
            <a:latin typeface="Calibri"/>
            <a:ea typeface="+mn-ea"/>
            <a:cs typeface="Calibri"/>
          </a:endParaRPr>
        </a:p>
      </xdr:txBody>
    </xdr:sp>
    <xdr:clientData/>
  </xdr:twoCellAnchor>
  <xdr:twoCellAnchor>
    <xdr:from>
      <xdr:col>28</xdr:col>
      <xdr:colOff>732462</xdr:colOff>
      <xdr:row>61</xdr:row>
      <xdr:rowOff>294410</xdr:rowOff>
    </xdr:from>
    <xdr:to>
      <xdr:col>31</xdr:col>
      <xdr:colOff>611235</xdr:colOff>
      <xdr:row>64</xdr:row>
      <xdr:rowOff>155996</xdr:rowOff>
    </xdr:to>
    <xdr:sp macro="" textlink="$Q$62">
      <xdr:nvSpPr>
        <xdr:cNvPr id="14" name="Rectángulo 13">
          <a:extLst>
            <a:ext uri="{FF2B5EF4-FFF2-40B4-BE49-F238E27FC236}">
              <a16:creationId xmlns:a16="http://schemas.microsoft.com/office/drawing/2014/main" id="{8CC58CCF-CE32-4AB2-9FAB-8C900753438C}"/>
            </a:ext>
          </a:extLst>
        </xdr:cNvPr>
        <xdr:cNvSpPr/>
      </xdr:nvSpPr>
      <xdr:spPr>
        <a:xfrm>
          <a:off x="50929212" y="92677385"/>
          <a:ext cx="2164773" cy="737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DC202BC-D357-4A43-BD63-BA1AA51E83A6}" type="TxLink">
            <a:rPr lang="en-US" sz="5400" b="0" i="0" u="none" strike="noStrike">
              <a:solidFill>
                <a:srgbClr val="000000"/>
              </a:solidFill>
              <a:latin typeface="Calibri"/>
              <a:ea typeface="+mn-ea"/>
              <a:cs typeface="Calibri"/>
            </a:rPr>
            <a:pPr marL="0" indent="0" algn="ctr"/>
            <a:t>100%</a:t>
          </a:fld>
          <a:endParaRPr lang="es-CO" sz="5400" b="0" i="0" u="none" strike="noStrike">
            <a:solidFill>
              <a:srgbClr val="000000"/>
            </a:solidFill>
            <a:latin typeface="Calibri"/>
            <a:ea typeface="+mn-ea"/>
            <a:cs typeface="Calibri"/>
          </a:endParaRPr>
        </a:p>
      </xdr:txBody>
    </xdr:sp>
    <xdr:clientData/>
  </xdr:twoCellAnchor>
  <xdr:twoCellAnchor>
    <xdr:from>
      <xdr:col>19</xdr:col>
      <xdr:colOff>673958</xdr:colOff>
      <xdr:row>55</xdr:row>
      <xdr:rowOff>149679</xdr:rowOff>
    </xdr:from>
    <xdr:to>
      <xdr:col>25</xdr:col>
      <xdr:colOff>158246</xdr:colOff>
      <xdr:row>57</xdr:row>
      <xdr:rowOff>17690</xdr:rowOff>
    </xdr:to>
    <xdr:graphicFrame macro="">
      <xdr:nvGraphicFramePr>
        <xdr:cNvPr id="15" name="Gráfico 14">
          <a:extLst>
            <a:ext uri="{FF2B5EF4-FFF2-40B4-BE49-F238E27FC236}">
              <a16:creationId xmlns:a16="http://schemas.microsoft.com/office/drawing/2014/main" id="{2ED8871F-5E1C-49BB-AE79-3AAB9F4383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214517</xdr:colOff>
      <xdr:row>55</xdr:row>
      <xdr:rowOff>231321</xdr:rowOff>
    </xdr:from>
    <xdr:to>
      <xdr:col>34</xdr:col>
      <xdr:colOff>52591</xdr:colOff>
      <xdr:row>57</xdr:row>
      <xdr:rowOff>99332</xdr:rowOff>
    </xdr:to>
    <xdr:graphicFrame macro="">
      <xdr:nvGraphicFramePr>
        <xdr:cNvPr id="16" name="Gráfico 15">
          <a:extLst>
            <a:ext uri="{FF2B5EF4-FFF2-40B4-BE49-F238E27FC236}">
              <a16:creationId xmlns:a16="http://schemas.microsoft.com/office/drawing/2014/main" id="{5F5ED9E1-5DE6-4DEB-87E8-C216F1B00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673958</xdr:colOff>
      <xdr:row>58</xdr:row>
      <xdr:rowOff>338943</xdr:rowOff>
    </xdr:from>
    <xdr:to>
      <xdr:col>25</xdr:col>
      <xdr:colOff>158246</xdr:colOff>
      <xdr:row>60</xdr:row>
      <xdr:rowOff>274989</xdr:rowOff>
    </xdr:to>
    <xdr:graphicFrame macro="">
      <xdr:nvGraphicFramePr>
        <xdr:cNvPr id="17" name="Gráfico 16">
          <a:extLst>
            <a:ext uri="{FF2B5EF4-FFF2-40B4-BE49-F238E27FC236}">
              <a16:creationId xmlns:a16="http://schemas.microsoft.com/office/drawing/2014/main" id="{1A071B69-8600-40AA-8708-F7B1A2446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258829</xdr:colOff>
      <xdr:row>58</xdr:row>
      <xdr:rowOff>348838</xdr:rowOff>
    </xdr:from>
    <xdr:to>
      <xdr:col>34</xdr:col>
      <xdr:colOff>95667</xdr:colOff>
      <xdr:row>60</xdr:row>
      <xdr:rowOff>276225</xdr:rowOff>
    </xdr:to>
    <xdr:graphicFrame macro="">
      <xdr:nvGraphicFramePr>
        <xdr:cNvPr id="18" name="Gráfico 17">
          <a:extLst>
            <a:ext uri="{FF2B5EF4-FFF2-40B4-BE49-F238E27FC236}">
              <a16:creationId xmlns:a16="http://schemas.microsoft.com/office/drawing/2014/main" id="{3E1A0063-946D-4541-93F1-75B9373B6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748177</xdr:colOff>
      <xdr:row>63</xdr:row>
      <xdr:rowOff>126174</xdr:rowOff>
    </xdr:from>
    <xdr:to>
      <xdr:col>25</xdr:col>
      <xdr:colOff>238651</xdr:colOff>
      <xdr:row>72</xdr:row>
      <xdr:rowOff>168604</xdr:rowOff>
    </xdr:to>
    <xdr:graphicFrame macro="">
      <xdr:nvGraphicFramePr>
        <xdr:cNvPr id="19" name="Gráfico 18">
          <a:extLst>
            <a:ext uri="{FF2B5EF4-FFF2-40B4-BE49-F238E27FC236}">
              <a16:creationId xmlns:a16="http://schemas.microsoft.com/office/drawing/2014/main" id="{71182A08-192E-457A-9723-CB3D23D72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844539</xdr:colOff>
      <xdr:row>54</xdr:row>
      <xdr:rowOff>156169</xdr:rowOff>
    </xdr:from>
    <xdr:to>
      <xdr:col>23</xdr:col>
      <xdr:colOff>455734</xdr:colOff>
      <xdr:row>55</xdr:row>
      <xdr:rowOff>251115</xdr:rowOff>
    </xdr:to>
    <xdr:sp macro="" textlink="">
      <xdr:nvSpPr>
        <xdr:cNvPr id="20" name="CuadroTexto 19">
          <a:extLst>
            <a:ext uri="{FF2B5EF4-FFF2-40B4-BE49-F238E27FC236}">
              <a16:creationId xmlns:a16="http://schemas.microsoft.com/office/drawing/2014/main" id="{E6D9EC83-E952-45CF-A55A-882B1B0E69ED}"/>
            </a:ext>
          </a:extLst>
        </xdr:cNvPr>
        <xdr:cNvSpPr txBox="1"/>
      </xdr:nvSpPr>
      <xdr:spPr>
        <a:xfrm>
          <a:off x="43830864" y="89243494"/>
          <a:ext cx="3011620" cy="29497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FINALIZADAS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360606</xdr:colOff>
      <xdr:row>55</xdr:row>
      <xdr:rowOff>22818</xdr:rowOff>
    </xdr:from>
    <xdr:to>
      <xdr:col>32</xdr:col>
      <xdr:colOff>325587</xdr:colOff>
      <xdr:row>55</xdr:row>
      <xdr:rowOff>321872</xdr:rowOff>
    </xdr:to>
    <xdr:sp macro="" textlink="">
      <xdr:nvSpPr>
        <xdr:cNvPr id="21" name="CuadroTexto 20">
          <a:extLst>
            <a:ext uri="{FF2B5EF4-FFF2-40B4-BE49-F238E27FC236}">
              <a16:creationId xmlns:a16="http://schemas.microsoft.com/office/drawing/2014/main" id="{39AD1BA1-DFE7-494E-8F33-6B3FA5703E3F}"/>
            </a:ext>
          </a:extLst>
        </xdr:cNvPr>
        <xdr:cNvSpPr txBox="1"/>
      </xdr:nvSpPr>
      <xdr:spPr>
        <a:xfrm>
          <a:off x="50557356" y="89310168"/>
          <a:ext cx="3012981" cy="29905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en </a:t>
          </a:r>
          <a:r>
            <a:rPr lang="es-CO" sz="2400" b="1">
              <a:solidFill>
                <a:schemeClr val="tx1">
                  <a:lumMod val="85000"/>
                  <a:lumOff val="15000"/>
                </a:schemeClr>
              </a:solidFill>
              <a:latin typeface="Arial Narrow" panose="020B0606020202030204" pitchFamily="34" charset="0"/>
            </a:rPr>
            <a:t>PROCESO</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905278</xdr:colOff>
      <xdr:row>57</xdr:row>
      <xdr:rowOff>371103</xdr:rowOff>
    </xdr:from>
    <xdr:to>
      <xdr:col>19</xdr:col>
      <xdr:colOff>765497</xdr:colOff>
      <xdr:row>61</xdr:row>
      <xdr:rowOff>84450</xdr:rowOff>
    </xdr:to>
    <xdr:sp macro="" textlink="$N$59">
      <xdr:nvSpPr>
        <xdr:cNvPr id="22" name="Rectángulo 21">
          <a:extLst>
            <a:ext uri="{FF2B5EF4-FFF2-40B4-BE49-F238E27FC236}">
              <a16:creationId xmlns:a16="http://schemas.microsoft.com/office/drawing/2014/main" id="{65B12473-0599-4B94-B84D-23AA1FE55C74}"/>
            </a:ext>
          </a:extLst>
        </xdr:cNvPr>
        <xdr:cNvSpPr/>
      </xdr:nvSpPr>
      <xdr:spPr>
        <a:xfrm>
          <a:off x="42215203" y="90734778"/>
          <a:ext cx="1536619" cy="17326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65F50F9F-A0E9-45BA-A56B-715727296914}"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813614</xdr:colOff>
      <xdr:row>58</xdr:row>
      <xdr:rowOff>175058</xdr:rowOff>
    </xdr:from>
    <xdr:to>
      <xdr:col>25</xdr:col>
      <xdr:colOff>191522</xdr:colOff>
      <xdr:row>58</xdr:row>
      <xdr:rowOff>398318</xdr:rowOff>
    </xdr:to>
    <xdr:sp macro="" textlink="">
      <xdr:nvSpPr>
        <xdr:cNvPr id="23" name="CuadroTexto 22">
          <a:extLst>
            <a:ext uri="{FF2B5EF4-FFF2-40B4-BE49-F238E27FC236}">
              <a16:creationId xmlns:a16="http://schemas.microsoft.com/office/drawing/2014/main" id="{EE6F085A-13FB-4877-AB93-3AAB78CE9F6C}"/>
            </a:ext>
          </a:extLst>
        </xdr:cNvPr>
        <xdr:cNvSpPr txBox="1"/>
      </xdr:nvSpPr>
      <xdr:spPr>
        <a:xfrm>
          <a:off x="43799939" y="91043558"/>
          <a:ext cx="4302333" cy="22326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CON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28</xdr:col>
      <xdr:colOff>390173</xdr:colOff>
      <xdr:row>58</xdr:row>
      <xdr:rowOff>173183</xdr:rowOff>
    </xdr:from>
    <xdr:to>
      <xdr:col>33</xdr:col>
      <xdr:colOff>610488</xdr:colOff>
      <xdr:row>58</xdr:row>
      <xdr:rowOff>405103</xdr:rowOff>
    </xdr:to>
    <xdr:sp macro="" textlink="">
      <xdr:nvSpPr>
        <xdr:cNvPr id="24" name="CuadroTexto 23">
          <a:extLst>
            <a:ext uri="{FF2B5EF4-FFF2-40B4-BE49-F238E27FC236}">
              <a16:creationId xmlns:a16="http://schemas.microsoft.com/office/drawing/2014/main" id="{AC190413-2820-4DCE-BF10-1DE1C60F659C}"/>
            </a:ext>
          </a:extLst>
        </xdr:cNvPr>
        <xdr:cNvSpPr txBox="1"/>
      </xdr:nvSpPr>
      <xdr:spPr>
        <a:xfrm>
          <a:off x="50586923" y="91041683"/>
          <a:ext cx="4030315"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VENCIDAS SIN AVANCE</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26</xdr:col>
      <xdr:colOff>338464</xdr:colOff>
      <xdr:row>57</xdr:row>
      <xdr:rowOff>350321</xdr:rowOff>
    </xdr:from>
    <xdr:to>
      <xdr:col>28</xdr:col>
      <xdr:colOff>354547</xdr:colOff>
      <xdr:row>61</xdr:row>
      <xdr:rowOff>63668</xdr:rowOff>
    </xdr:to>
    <xdr:sp macro="" textlink="$N$60">
      <xdr:nvSpPr>
        <xdr:cNvPr id="25" name="Rectángulo 24">
          <a:extLst>
            <a:ext uri="{FF2B5EF4-FFF2-40B4-BE49-F238E27FC236}">
              <a16:creationId xmlns:a16="http://schemas.microsoft.com/office/drawing/2014/main" id="{8A18BA61-7498-41BA-A02F-446CA3CA38B3}"/>
            </a:ext>
          </a:extLst>
        </xdr:cNvPr>
        <xdr:cNvSpPr/>
      </xdr:nvSpPr>
      <xdr:spPr>
        <a:xfrm>
          <a:off x="49011214" y="90713996"/>
          <a:ext cx="1540083" cy="17326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E5B50128-0F6E-405C-B2FB-8970B7B59DC9}"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19</xdr:col>
      <xdr:colOff>780341</xdr:colOff>
      <xdr:row>62</xdr:row>
      <xdr:rowOff>138544</xdr:rowOff>
    </xdr:from>
    <xdr:to>
      <xdr:col>24</xdr:col>
      <xdr:colOff>654292</xdr:colOff>
      <xdr:row>63</xdr:row>
      <xdr:rowOff>179964</xdr:rowOff>
    </xdr:to>
    <xdr:sp macro="" textlink="">
      <xdr:nvSpPr>
        <xdr:cNvPr id="26" name="CuadroTexto 25">
          <a:extLst>
            <a:ext uri="{FF2B5EF4-FFF2-40B4-BE49-F238E27FC236}">
              <a16:creationId xmlns:a16="http://schemas.microsoft.com/office/drawing/2014/main" id="{CA4B7F1C-5493-4D67-B006-B18631DF146A}"/>
            </a:ext>
          </a:extLst>
        </xdr:cNvPr>
        <xdr:cNvSpPr txBox="1"/>
      </xdr:nvSpPr>
      <xdr:spPr>
        <a:xfrm>
          <a:off x="43766666" y="92826319"/>
          <a:ext cx="4036376" cy="23192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a:solidFill>
                <a:schemeClr val="tx1">
                  <a:lumMod val="85000"/>
                  <a:lumOff val="15000"/>
                </a:schemeClr>
              </a:solidFill>
              <a:effectLst/>
              <a:latin typeface="+mn-lt"/>
              <a:ea typeface="+mn-ea"/>
              <a:cs typeface="+mn-cs"/>
            </a:rPr>
            <a:t>ACCIONES </a:t>
          </a:r>
          <a:r>
            <a:rPr lang="es-CO" sz="2400" b="1">
              <a:solidFill>
                <a:schemeClr val="tx1">
                  <a:lumMod val="85000"/>
                  <a:lumOff val="15000"/>
                </a:schemeClr>
              </a:solidFill>
              <a:latin typeface="Arial Narrow" panose="020B0606020202030204" pitchFamily="34" charset="0"/>
            </a:rPr>
            <a:t>NO INICIADAS</a:t>
          </a:r>
          <a:endParaRPr lang="es-CO" sz="1800" b="0">
            <a:solidFill>
              <a:schemeClr val="tx1">
                <a:lumMod val="85000"/>
                <a:lumOff val="15000"/>
              </a:schemeClr>
            </a:solidFill>
            <a:latin typeface="Arial Narrow" panose="020B0606020202030204" pitchFamily="34" charset="0"/>
          </a:endParaRPr>
        </a:p>
      </xdr:txBody>
    </xdr:sp>
    <xdr:clientData/>
  </xdr:twoCellAnchor>
  <xdr:twoCellAnchor>
    <xdr:from>
      <xdr:col>18</xdr:col>
      <xdr:colOff>918886</xdr:colOff>
      <xdr:row>61</xdr:row>
      <xdr:rowOff>173181</xdr:rowOff>
    </xdr:from>
    <xdr:to>
      <xdr:col>19</xdr:col>
      <xdr:colOff>779105</xdr:colOff>
      <xdr:row>73</xdr:row>
      <xdr:rowOff>180937</xdr:rowOff>
    </xdr:to>
    <xdr:sp macro="" textlink="$N$61">
      <xdr:nvSpPr>
        <xdr:cNvPr id="27" name="Rectángulo 26">
          <a:extLst>
            <a:ext uri="{FF2B5EF4-FFF2-40B4-BE49-F238E27FC236}">
              <a16:creationId xmlns:a16="http://schemas.microsoft.com/office/drawing/2014/main" id="{3C00783A-B78D-49CF-AD53-702317DEA257}"/>
            </a:ext>
          </a:extLst>
        </xdr:cNvPr>
        <xdr:cNvSpPr/>
      </xdr:nvSpPr>
      <xdr:spPr>
        <a:xfrm>
          <a:off x="42228811" y="92556156"/>
          <a:ext cx="1536619" cy="171273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D77B512A-C29A-4921-942C-612B833C7722}" type="TxLink">
            <a:rPr lang="en-US" sz="9000" b="0" i="0" u="none" strike="noStrike">
              <a:ln>
                <a:noFill/>
              </a:ln>
              <a:solidFill>
                <a:schemeClr val="tx1">
                  <a:lumMod val="75000"/>
                  <a:lumOff val="25000"/>
                </a:schemeClr>
              </a:solidFill>
              <a:latin typeface="Calibri"/>
              <a:ea typeface="+mn-ea"/>
              <a:cs typeface="Calibri"/>
            </a:rPr>
            <a:pPr marL="0" indent="0" algn="r"/>
            <a:t>0</a:t>
          </a:fld>
          <a:endParaRPr lang="es-CO" sz="9000" b="0" i="0" u="none" strike="noStrike">
            <a:ln>
              <a:noFill/>
            </a:ln>
            <a:solidFill>
              <a:schemeClr val="tx1">
                <a:lumMod val="75000"/>
                <a:lumOff val="25000"/>
              </a:schemeClr>
            </a:solidFill>
            <a:latin typeface="Calibri"/>
            <a:ea typeface="+mn-ea"/>
            <a:cs typeface="Calibri"/>
          </a:endParaRPr>
        </a:p>
      </xdr:txBody>
    </xdr:sp>
    <xdr:clientData/>
  </xdr:twoCellAnchor>
  <xdr:twoCellAnchor>
    <xdr:from>
      <xdr:col>18</xdr:col>
      <xdr:colOff>1075764</xdr:colOff>
      <xdr:row>55</xdr:row>
      <xdr:rowOff>504268</xdr:rowOff>
    </xdr:from>
    <xdr:to>
      <xdr:col>18</xdr:col>
      <xdr:colOff>1248334</xdr:colOff>
      <xdr:row>56</xdr:row>
      <xdr:rowOff>94131</xdr:rowOff>
    </xdr:to>
    <xdr:sp macro="" textlink="">
      <xdr:nvSpPr>
        <xdr:cNvPr id="28" name="Elipse 27">
          <a:extLst>
            <a:ext uri="{FF2B5EF4-FFF2-40B4-BE49-F238E27FC236}">
              <a16:creationId xmlns:a16="http://schemas.microsoft.com/office/drawing/2014/main" id="{0C104D17-4ABE-405A-8EBF-2EDEB4423426}"/>
            </a:ext>
          </a:extLst>
        </xdr:cNvPr>
        <xdr:cNvSpPr/>
      </xdr:nvSpPr>
      <xdr:spPr>
        <a:xfrm>
          <a:off x="42385689" y="89791618"/>
          <a:ext cx="172570" cy="161363"/>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1075764</xdr:colOff>
      <xdr:row>59</xdr:row>
      <xdr:rowOff>179297</xdr:rowOff>
    </xdr:from>
    <xdr:to>
      <xdr:col>18</xdr:col>
      <xdr:colOff>1248334</xdr:colOff>
      <xdr:row>59</xdr:row>
      <xdr:rowOff>340660</xdr:rowOff>
    </xdr:to>
    <xdr:sp macro="" textlink="">
      <xdr:nvSpPr>
        <xdr:cNvPr id="29" name="Elipse 28">
          <a:extLst>
            <a:ext uri="{FF2B5EF4-FFF2-40B4-BE49-F238E27FC236}">
              <a16:creationId xmlns:a16="http://schemas.microsoft.com/office/drawing/2014/main" id="{C25D7AEB-5F54-46CF-813F-2CC621A110A9}"/>
            </a:ext>
          </a:extLst>
        </xdr:cNvPr>
        <xdr:cNvSpPr/>
      </xdr:nvSpPr>
      <xdr:spPr>
        <a:xfrm>
          <a:off x="42385689" y="91552622"/>
          <a:ext cx="172570" cy="161363"/>
        </a:xfrm>
        <a:prstGeom prst="ellips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18</xdr:col>
      <xdr:colOff>1093694</xdr:colOff>
      <xdr:row>64</xdr:row>
      <xdr:rowOff>73961</xdr:rowOff>
    </xdr:from>
    <xdr:to>
      <xdr:col>18</xdr:col>
      <xdr:colOff>1266264</xdr:colOff>
      <xdr:row>65</xdr:row>
      <xdr:rowOff>44824</xdr:rowOff>
    </xdr:to>
    <xdr:sp macro="" textlink="">
      <xdr:nvSpPr>
        <xdr:cNvPr id="30" name="Elipse 29">
          <a:extLst>
            <a:ext uri="{FF2B5EF4-FFF2-40B4-BE49-F238E27FC236}">
              <a16:creationId xmlns:a16="http://schemas.microsoft.com/office/drawing/2014/main" id="{F1A0B41E-C60D-4698-918A-E717BB850757}"/>
            </a:ext>
          </a:extLst>
        </xdr:cNvPr>
        <xdr:cNvSpPr/>
      </xdr:nvSpPr>
      <xdr:spPr>
        <a:xfrm>
          <a:off x="42403619" y="93333236"/>
          <a:ext cx="172570" cy="161363"/>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392209</xdr:colOff>
      <xdr:row>56</xdr:row>
      <xdr:rowOff>2</xdr:rowOff>
    </xdr:from>
    <xdr:to>
      <xdr:col>26</xdr:col>
      <xdr:colOff>564779</xdr:colOff>
      <xdr:row>56</xdr:row>
      <xdr:rowOff>161365</xdr:rowOff>
    </xdr:to>
    <xdr:sp macro="" textlink="">
      <xdr:nvSpPr>
        <xdr:cNvPr id="31" name="Elipse 30">
          <a:extLst>
            <a:ext uri="{FF2B5EF4-FFF2-40B4-BE49-F238E27FC236}">
              <a16:creationId xmlns:a16="http://schemas.microsoft.com/office/drawing/2014/main" id="{DA6594EF-BDE1-4946-8B27-013FA70C7466}"/>
            </a:ext>
          </a:extLst>
        </xdr:cNvPr>
        <xdr:cNvSpPr/>
      </xdr:nvSpPr>
      <xdr:spPr>
        <a:xfrm>
          <a:off x="49064959" y="89858852"/>
          <a:ext cx="172570" cy="161363"/>
        </a:xfrm>
        <a:prstGeom prst="ellipse">
          <a:avLst/>
        </a:prstGeom>
        <a:solidFill>
          <a:schemeClr val="accent4">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443756</xdr:colOff>
      <xdr:row>59</xdr:row>
      <xdr:rowOff>197226</xdr:rowOff>
    </xdr:from>
    <xdr:to>
      <xdr:col>26</xdr:col>
      <xdr:colOff>616326</xdr:colOff>
      <xdr:row>59</xdr:row>
      <xdr:rowOff>358589</xdr:rowOff>
    </xdr:to>
    <xdr:sp macro="" textlink="">
      <xdr:nvSpPr>
        <xdr:cNvPr id="32" name="Elipse 31">
          <a:extLst>
            <a:ext uri="{FF2B5EF4-FFF2-40B4-BE49-F238E27FC236}">
              <a16:creationId xmlns:a16="http://schemas.microsoft.com/office/drawing/2014/main" id="{670DAB5C-EE46-4833-981A-98F7AF8C12EB}"/>
            </a:ext>
          </a:extLst>
        </xdr:cNvPr>
        <xdr:cNvSpPr/>
      </xdr:nvSpPr>
      <xdr:spPr>
        <a:xfrm>
          <a:off x="49116506" y="91570551"/>
          <a:ext cx="172570" cy="161363"/>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2.utp.edu.co/vicerrectoria/administrativa/informacion-sobre-matriculas-y-derechos-pecuniario.html" TargetMode="External"/><Relationship Id="rId21" Type="http://schemas.openxmlformats.org/officeDocument/2006/relationships/hyperlink" Target="https://www2.utp.edu.co/meci/que-es-el-meci.html" TargetMode="External"/><Relationship Id="rId34" Type="http://schemas.openxmlformats.org/officeDocument/2006/relationships/hyperlink" Target="https://www2.utp.edu.co/controlinterno/rendicion-de-la-cuenta/23/informes-rendicion-de-cuenta-anual" TargetMode="External"/><Relationship Id="rId42" Type="http://schemas.openxmlformats.org/officeDocument/2006/relationships/hyperlink" Target="https://www2.utp.edu.co/gestioncalidad/sin-categoria/167/mapa-institucional-de-procesos" TargetMode="External"/><Relationship Id="rId47" Type="http://schemas.openxmlformats.org/officeDocument/2006/relationships/hyperlink" Target="https://www2.utp.edu.co/gestioncalidad/" TargetMode="External"/><Relationship Id="rId50" Type="http://schemas.openxmlformats.org/officeDocument/2006/relationships/hyperlink" Target="https://pqrs.utp.edu.co/" TargetMode="External"/><Relationship Id="rId55" Type="http://schemas.openxmlformats.org/officeDocument/2006/relationships/hyperlink" Target="https://www2.utp.edu.co/vicerrectoria/administrativa/gestion-de-tecnologias/informacion-general-de-interes.html" TargetMode="External"/><Relationship Id="rId63" Type="http://schemas.openxmlformats.org/officeDocument/2006/relationships/hyperlink" Target="https://www2.utp.edu.co/secretaria/Ver%20Consejo%20SuperiorVer%20Consejo%20Acad&#233;mico" TargetMode="External"/><Relationship Id="rId68" Type="http://schemas.openxmlformats.org/officeDocument/2006/relationships/drawing" Target="../drawings/drawing2.xml"/><Relationship Id="rId7" Type="http://schemas.openxmlformats.org/officeDocument/2006/relationships/hyperlink" Target="https://www2.utp.edu.co/secretaria/circulares-y-documentos-de-interes/6064/enlaces-de-interes" TargetMode="External"/><Relationship Id="rId2" Type="http://schemas.openxmlformats.org/officeDocument/2006/relationships/hyperlink" Target="https://www2.utp.edu.co/contratacion/sitio/5/plan-de-compras" TargetMode="External"/><Relationship Id="rId16" Type="http://schemas.openxmlformats.org/officeDocument/2006/relationships/hyperlink" Target="https://www2.utp.edu.co/vicerrectoria/administrativa/gestion-talento-humano/desarrollo-humano.html" TargetMode="External"/><Relationship Id="rId29" Type="http://schemas.openxmlformats.org/officeDocument/2006/relationships/hyperlink" Target="https://www2.utp.edu.co/vicerrectoria/responsabilidad-social/apoyos-socioeconomicos.html" TargetMode="External"/><Relationship Id="rId11" Type="http://schemas.openxmlformats.org/officeDocument/2006/relationships/hyperlink" Target="https://www2.utp.edu.co/secretaria/25/estatuto-general" TargetMode="External"/><Relationship Id="rId24" Type="http://schemas.openxmlformats.org/officeDocument/2006/relationships/hyperlink" Target="https://programasacademicos.utp.edu.co/" TargetMode="External"/><Relationship Id="rId32" Type="http://schemas.openxmlformats.org/officeDocument/2006/relationships/hyperlink" Target="https://www2.utp.edu.co/controlinterno/rendicion-de-la-cuenta/131/informe-de-gestion-contractual" TargetMode="External"/><Relationship Id="rId37" Type="http://schemas.openxmlformats.org/officeDocument/2006/relationships/hyperlink" Target="https://pqrs.utp.edu.co/" TargetMode="External"/><Relationship Id="rId40" Type="http://schemas.openxmlformats.org/officeDocument/2006/relationships/hyperlink" Target="https://www2.utp.edu.co/gestioncalidad/documentos-procesos/4/1/Financiera" TargetMode="External"/><Relationship Id="rId45" Type="http://schemas.openxmlformats.org/officeDocument/2006/relationships/hyperlink" Target="https://www.utp.edu.co/controlinterno/informes/129/informes-plan-de-mejoramiento" TargetMode="External"/><Relationship Id="rId53" Type="http://schemas.openxmlformats.org/officeDocument/2006/relationships/hyperlink" Target="http://www.utp.edu.co/atencionalciudadano/transparencia-y-acceso-a-informacion-publica.html" TargetMode="External"/><Relationship Id="rId58" Type="http://schemas.openxmlformats.org/officeDocument/2006/relationships/hyperlink" Target="https://www2.utp.edu.co/gestioncalidad/documentos-procesos/4/1/Planeacion" TargetMode="External"/><Relationship Id="rId66" Type="http://schemas.openxmlformats.org/officeDocument/2006/relationships/hyperlink" Target="https://planea.utp.edu.co/pacto/" TargetMode="External"/><Relationship Id="rId5" Type="http://schemas.openxmlformats.org/officeDocument/2006/relationships/hyperlink" Target="https://www2.utp.edu.co/secretaria/gestion-documentos/noticias/plan-institucional-de-archivos-2020-2028.html" TargetMode="External"/><Relationship Id="rId61" Type="http://schemas.openxmlformats.org/officeDocument/2006/relationships/hyperlink" Target="https://www2.utp.edu.co/meci/gestion-de-riesgos.html" TargetMode="External"/><Relationship Id="rId19" Type="http://schemas.openxmlformats.org/officeDocument/2006/relationships/hyperlink" Target="https://www2.utp.edu.co/controlinterno/sin-categoria/7/comite-institucional-de-control-interno" TargetMode="External"/><Relationship Id="rId14" Type="http://schemas.openxmlformats.org/officeDocument/2006/relationships/hyperlink" Target="https://estadisticas.utp.edu.co/" TargetMode="External"/><Relationship Id="rId22" Type="http://schemas.openxmlformats.org/officeDocument/2006/relationships/hyperlink" Target="https://www2.utp.edu.co/controlinterno/sin-categoria/137/entes-de-control" TargetMode="External"/><Relationship Id="rId27" Type="http://schemas.openxmlformats.org/officeDocument/2006/relationships/hyperlink" Target="https://www2.utp.edu.co/vicerrectoria/investigaciones/" TargetMode="External"/><Relationship Id="rId30" Type="http://schemas.openxmlformats.org/officeDocument/2006/relationships/hyperlink" Target="http://www.utp.edu.co/contratacion/" TargetMode="External"/><Relationship Id="rId35" Type="http://schemas.openxmlformats.org/officeDocument/2006/relationships/hyperlink" Target="https://www2.utp.edu.co/controlinterno/informes/208/contraloria-general-de-la-republica" TargetMode="External"/><Relationship Id="rId43" Type="http://schemas.openxmlformats.org/officeDocument/2006/relationships/hyperlink" Target="https://www2.utp.edu.co/secretaria/7/regimen-electoral" TargetMode="External"/><Relationship Id="rId48" Type="http://schemas.openxmlformats.org/officeDocument/2006/relationships/hyperlink" Target="https://www2.utp.edu.co/controlinterno/sin-categoria/3/planes" TargetMode="External"/><Relationship Id="rId56" Type="http://schemas.openxmlformats.org/officeDocument/2006/relationships/hyperlink" Target="https://pdi.utp.edu.co/informes-de-gestion/" TargetMode="External"/><Relationship Id="rId64" Type="http://schemas.openxmlformats.org/officeDocument/2006/relationships/hyperlink" Target="https://pdi.utp.edu.co/resultados/" TargetMode="External"/><Relationship Id="rId8" Type="http://schemas.openxmlformats.org/officeDocument/2006/relationships/hyperlink" Target="http://www.utp.edu.co/secretaria/25/estatuto-general" TargetMode="External"/><Relationship Id="rId51" Type="http://schemas.openxmlformats.org/officeDocument/2006/relationships/hyperlink" Target="http://www.utp.edu.co/gestioncalidad/" TargetMode="External"/><Relationship Id="rId3" Type="http://schemas.openxmlformats.org/officeDocument/2006/relationships/hyperlink" Target="https://www2.utp.edu.co/gestioncalidad/sin-categoria/391/activos-de-informacion-e-indice-de-informacion-clasificada-y-reservada-utp" TargetMode="External"/><Relationship Id="rId12" Type="http://schemas.openxmlformats.org/officeDocument/2006/relationships/hyperlink" Target="http://www.utp.edu.co/audienciapublica/informe-de-gestion.html" TargetMode="External"/><Relationship Id="rId17" Type="http://schemas.openxmlformats.org/officeDocument/2006/relationships/hyperlink" Target="https://www2.utp.edu.co/contratacion/sitio/7/convocatorias-personal" TargetMode="External"/><Relationship Id="rId25" Type="http://schemas.openxmlformats.org/officeDocument/2006/relationships/hyperlink" Target="https://www2.utp.edu.co/vicerrectoria/administrativa/informacion-sobre-matriculas-y-derechos-pecuniario.html" TargetMode="External"/><Relationship Id="rId33" Type="http://schemas.openxmlformats.org/officeDocument/2006/relationships/hyperlink" Target="https://www2.utp.edu.co/vicerrectoria/administrativa/gestion-financiera/contabilidad/gestion-contable.html" TargetMode="External"/><Relationship Id="rId38" Type="http://schemas.openxmlformats.org/officeDocument/2006/relationships/hyperlink" Target="https://www2.utp.edu.co/secretaria/29/estatuto-contratacion" TargetMode="External"/><Relationship Id="rId46" Type="http://schemas.openxmlformats.org/officeDocument/2006/relationships/hyperlink" Target="https://www2.utp.edu.co/controlinterno/informes/203/seguimiento-pacto" TargetMode="External"/><Relationship Id="rId59" Type="http://schemas.openxmlformats.org/officeDocument/2006/relationships/hyperlink" Target="https://rindecuentas.utp.edu.co/" TargetMode="External"/><Relationship Id="rId67" Type="http://schemas.openxmlformats.org/officeDocument/2006/relationships/hyperlink" Target="https://www2.utp.edu.co/atencionalciudadano/portal-infantil" TargetMode="External"/><Relationship Id="rId20" Type="http://schemas.openxmlformats.org/officeDocument/2006/relationships/hyperlink" Target="https://www2.utp.edu.co/gestioncalidad/sin-categoria/186/rectoria" TargetMode="External"/><Relationship Id="rId41" Type="http://schemas.openxmlformats.org/officeDocument/2006/relationships/hyperlink" Target="https://www2.utp.edu.co/contratacion/sitio/5/plan-de-compras" TargetMode="External"/><Relationship Id="rId54" Type="http://schemas.openxmlformats.org/officeDocument/2006/relationships/hyperlink" Target="http://www.utp.edu.co/auditorios/calendario-de-eventos" TargetMode="External"/><Relationship Id="rId62" Type="http://schemas.openxmlformats.org/officeDocument/2006/relationships/hyperlink" Target="https://www2.utp.edu.co/meci/plan-de-manejo-de-riesgos.html" TargetMode="External"/><Relationship Id="rId1" Type="http://schemas.openxmlformats.org/officeDocument/2006/relationships/hyperlink" Target="https://pdi.utp.edu.co/conoce/" TargetMode="External"/><Relationship Id="rId6" Type="http://schemas.openxmlformats.org/officeDocument/2006/relationships/hyperlink" Target="http://www.utp.edu.co/institucional/" TargetMode="External"/><Relationship Id="rId15" Type="http://schemas.openxmlformats.org/officeDocument/2006/relationships/hyperlink" Target="https://www2.utp.edu.co/vicerrectoria/administrativa/gestion-talento-humano/evaluacion-de-competencias.html" TargetMode="External"/><Relationship Id="rId23" Type="http://schemas.openxmlformats.org/officeDocument/2006/relationships/hyperlink" Target="https://www2.utp.edu.co/vicerrectoria/academica/" TargetMode="External"/><Relationship Id="rId28" Type="http://schemas.openxmlformats.org/officeDocument/2006/relationships/hyperlink" Target="https://www2.utp.edu.co/vicerrectoria/responsabilidad-social/inicio.html" TargetMode="External"/><Relationship Id="rId36" Type="http://schemas.openxmlformats.org/officeDocument/2006/relationships/hyperlink" Target="https://www2.utp.edu.co/meci/plan-de-manejo-de-riesgos.html" TargetMode="External"/><Relationship Id="rId49" Type="http://schemas.openxmlformats.org/officeDocument/2006/relationships/hyperlink" Target="https://www2.utp.edu.co/controlinterno/informes/206/auditorias-control-interno" TargetMode="External"/><Relationship Id="rId57" Type="http://schemas.openxmlformats.org/officeDocument/2006/relationships/hyperlink" Target="http://www.utp.edu.co/utprindecuentas/reglamento-de-audiencia.html" TargetMode="External"/><Relationship Id="rId10" Type="http://schemas.openxmlformats.org/officeDocument/2006/relationships/hyperlink" Target="http://www.utp.edu.co/secretaria/2/reglamento-estudian" TargetMode="External"/><Relationship Id="rId31" Type="http://schemas.openxmlformats.org/officeDocument/2006/relationships/hyperlink" Target="https://www.colombiacompra.gov.co/" TargetMode="External"/><Relationship Id="rId44" Type="http://schemas.openxmlformats.org/officeDocument/2006/relationships/hyperlink" Target="https://www2.utp.edu.co/gestioncalidad/documentos-procesos/4/1/Rectoria" TargetMode="External"/><Relationship Id="rId52" Type="http://schemas.openxmlformats.org/officeDocument/2006/relationships/hyperlink" Target="http://www.utp.edu.co/gestioncalidad/documentacion/7/satisfaccion-de-los-usuarios" TargetMode="External"/><Relationship Id="rId60" Type="http://schemas.openxmlformats.org/officeDocument/2006/relationships/hyperlink" Target="https://www2.utp.edu.co/meci/directrices-para-la-gestion-de-riesgos.html" TargetMode="External"/><Relationship Id="rId65" Type="http://schemas.openxmlformats.org/officeDocument/2006/relationships/hyperlink" Target="https://www2.utp.edu.co/gestioncalidad/sin-categoria/167/mapa-institucional-de-procesos" TargetMode="External"/><Relationship Id="rId4" Type="http://schemas.openxmlformats.org/officeDocument/2006/relationships/hyperlink" Target="https://www2.utp.edu.co/atencionalciudadano/transparencia-y-acceso-a-informacion-publica.html" TargetMode="External"/><Relationship Id="rId9" Type="http://schemas.openxmlformats.org/officeDocument/2006/relationships/hyperlink" Target="http://www.utp.edu.co/secretaria/3/estatuto-docente" TargetMode="External"/><Relationship Id="rId13" Type="http://schemas.openxmlformats.org/officeDocument/2006/relationships/hyperlink" Target="https://pdi.utp.edu.co/resultados/" TargetMode="External"/><Relationship Id="rId18" Type="http://schemas.openxmlformats.org/officeDocument/2006/relationships/hyperlink" Target="https://www2.utp.edu.co/gestioncalidad/documentos-procesos/4/1/Control-Interno" TargetMode="External"/><Relationship Id="rId39" Type="http://schemas.openxmlformats.org/officeDocument/2006/relationships/hyperlink" Target="http://www.utp.edu.co/gestioncalidad/documentos-procesos/4/1/Rectoria"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rive.google.com/drive/folders/1x0B43AYv5HgV0bLKgEGVA44cmgwli7Cb?usp=sharingJUSTIFICACI&#211;NSe%20anexa%20documento%20con%20explicaci&#243;n%20del%20nivel%20de%20cumplimiento%20y%20limitantes%20presentadas%20en%20la%20ejecuci&#243;n" TargetMode="External"/><Relationship Id="rId7" Type="http://schemas.openxmlformats.org/officeDocument/2006/relationships/drawing" Target="../drawings/drawing3.xml"/><Relationship Id="rId2" Type="http://schemas.openxmlformats.org/officeDocument/2006/relationships/hyperlink" Target="https://www.utp.edu.co/anexo:%201.3.2" TargetMode="External"/><Relationship Id="rId1" Type="http://schemas.openxmlformats.org/officeDocument/2006/relationships/hyperlink" Target="https://www2.utp.edu.co/gestioncalidad/" TargetMode="External"/><Relationship Id="rId6" Type="http://schemas.openxmlformats.org/officeDocument/2006/relationships/printerSettings" Target="../printerSettings/printerSettings1.bin"/><Relationship Id="rId5" Type="http://schemas.openxmlformats.org/officeDocument/2006/relationships/hyperlink" Target="https://www2.utp.edu.co/gestioncalidad/" TargetMode="External"/><Relationship Id="rId4" Type="http://schemas.openxmlformats.org/officeDocument/2006/relationships/hyperlink" Target="https://drive.google.com/drive/u/2/folders/1_W8juc_TvdDsPr99k-aUVZp3uiye8alW"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2.utp.edu.co/gestioncalidad/documentos-procesos/4/1/Control-Interno" TargetMode="External"/><Relationship Id="rId21" Type="http://schemas.openxmlformats.org/officeDocument/2006/relationships/hyperlink" Target="https://www2.utp.edu.co/gestioncalidad/sin-categoria/43/gestion-de-calidad-iso-9001-2015" TargetMode="External"/><Relationship Id="rId42" Type="http://schemas.openxmlformats.org/officeDocument/2006/relationships/hyperlink" Target="https://www2.utp.edu.co/controlinterno/rendicion-de-la-cuenta/23/informes-rendicion-de-cuenta-anual" TargetMode="External"/><Relationship Id="rId47" Type="http://schemas.openxmlformats.org/officeDocument/2006/relationships/hyperlink" Target="https://www2.utp.edu.co/secretaria/Ver%20Consejo%20SuperiorVer%20Consejo%20Acad%C3%A9mico" TargetMode="External"/><Relationship Id="rId63" Type="http://schemas.openxmlformats.org/officeDocument/2006/relationships/hyperlink" Target="http://www.utp.edu.co/gestioncalidad/" TargetMode="External"/><Relationship Id="rId68" Type="http://schemas.openxmlformats.org/officeDocument/2006/relationships/hyperlink" Target="https://pdi.utp.edu.co/informes-de-gestion/" TargetMode="External"/><Relationship Id="rId16" Type="http://schemas.openxmlformats.org/officeDocument/2006/relationships/hyperlink" Target="http://www.utp.edu.co/secretaria/2/reglamento-estudian" TargetMode="External"/><Relationship Id="rId11" Type="http://schemas.openxmlformats.org/officeDocument/2006/relationships/hyperlink" Target="https://www2.utp.edu.co/secretaria/gestion-documentos/noticias/plan-institucional-de-archivos-2020-2028.html" TargetMode="External"/><Relationship Id="rId32" Type="http://schemas.openxmlformats.org/officeDocument/2006/relationships/hyperlink" Target="https://programasacademicos.utp.edu.co/" TargetMode="External"/><Relationship Id="rId37" Type="http://schemas.openxmlformats.org/officeDocument/2006/relationships/hyperlink" Target="https://www2.utp.edu.co/vicerrectoria/responsabilidad-social/apoyos-socioeconomicos.html" TargetMode="External"/><Relationship Id="rId53" Type="http://schemas.openxmlformats.org/officeDocument/2006/relationships/hyperlink" Target="https://www2.utp.edu.co/gestioncalidad/sin-categoria/167/mapa-institucional-de-procesos" TargetMode="External"/><Relationship Id="rId58" Type="http://schemas.openxmlformats.org/officeDocument/2006/relationships/hyperlink" Target="https://www2.utp.edu.co/gestioncalidad/" TargetMode="External"/><Relationship Id="rId74" Type="http://schemas.openxmlformats.org/officeDocument/2006/relationships/hyperlink" Target="https://www2.utp.edu.co/gestioncalidad/documentos-procesos/8/1/Planeacion" TargetMode="External"/><Relationship Id="rId79" Type="http://schemas.openxmlformats.org/officeDocument/2006/relationships/hyperlink" Target="https://media.utp.edu.co/archivos/CO%CC%81DIGO%20DE%20INTEGRIDAD.pdf" TargetMode="External"/><Relationship Id="rId5" Type="http://schemas.openxmlformats.org/officeDocument/2006/relationships/hyperlink" Target="https://pdi.utp.edu.co/2024/02/01/ya-esta-disponible-el-pacto-2024/" TargetMode="External"/><Relationship Id="rId61" Type="http://schemas.openxmlformats.org/officeDocument/2006/relationships/hyperlink" Target="https://pqrs.utp.edu.co/" TargetMode="External"/><Relationship Id="rId19" Type="http://schemas.openxmlformats.org/officeDocument/2006/relationships/hyperlink" Target="https://pdi.utp.edu.co/resultados/" TargetMode="External"/><Relationship Id="rId14" Type="http://schemas.openxmlformats.org/officeDocument/2006/relationships/hyperlink" Target="http://www.utp.edu.co/secretaria/25/estatuto-general" TargetMode="External"/><Relationship Id="rId22" Type="http://schemas.openxmlformats.org/officeDocument/2006/relationships/hyperlink" Target="https://www2.utp.edu.co/vicerrectoria/administrativa/gestion-talento-humano/evaluacion-de-competencias.html" TargetMode="External"/><Relationship Id="rId27" Type="http://schemas.openxmlformats.org/officeDocument/2006/relationships/hyperlink" Target="https://www2.utp.edu.co/controlinterno/sin-categoria/7/comite-institucional-de-control-interno" TargetMode="External"/><Relationship Id="rId30" Type="http://schemas.openxmlformats.org/officeDocument/2006/relationships/hyperlink" Target="https://www2.utp.edu.co/controlinterno/sin-categoria/137/entes-de-control" TargetMode="External"/><Relationship Id="rId35" Type="http://schemas.openxmlformats.org/officeDocument/2006/relationships/hyperlink" Target="https://www2.utp.edu.co/vicerrectoria/investigaciones/" TargetMode="External"/><Relationship Id="rId43" Type="http://schemas.openxmlformats.org/officeDocument/2006/relationships/hyperlink" Target="https://www2.utp.edu.co/controlinterno/informes/208/contraloria-general-de-la-republica" TargetMode="External"/><Relationship Id="rId48" Type="http://schemas.openxmlformats.org/officeDocument/2006/relationships/hyperlink" Target="https://www2.utp.edu.co/meci/plan-de-manejo-de-riesgos.html" TargetMode="External"/><Relationship Id="rId56" Type="http://schemas.openxmlformats.org/officeDocument/2006/relationships/hyperlink" Target="https://www.utp.edu.co/controlinterno/informes/129/informes-plan-de-mejoramiento" TargetMode="External"/><Relationship Id="rId64" Type="http://schemas.openxmlformats.org/officeDocument/2006/relationships/hyperlink" Target="http://www.utp.edu.co/gestioncalidad/documentacion/7/satisfaccion-de-los-usuarios" TargetMode="External"/><Relationship Id="rId69" Type="http://schemas.openxmlformats.org/officeDocument/2006/relationships/hyperlink" Target="http://www.utp.edu.co/utprindecuentas/reglamento-de-audiencia.html" TargetMode="External"/><Relationship Id="rId77" Type="http://schemas.openxmlformats.org/officeDocument/2006/relationships/hyperlink" Target="https://pqrs.utp.edu.co/%20,%20en%20el%20men&#250;%20%22Consultar%20solicitud%22" TargetMode="External"/><Relationship Id="rId8" Type="http://schemas.openxmlformats.org/officeDocument/2006/relationships/hyperlink" Target="https://www2.utp.edu.co/contratacion/sitio/5/plan-de-compras" TargetMode="External"/><Relationship Id="rId51" Type="http://schemas.openxmlformats.org/officeDocument/2006/relationships/hyperlink" Target="https://www2.utp.edu.co/gestioncalidad/documentos-procesos/4/1/Financiera" TargetMode="External"/><Relationship Id="rId72" Type="http://schemas.openxmlformats.org/officeDocument/2006/relationships/hyperlink" Target="https://www2.utp.edu.co/meci/directrices-para-la-gestion-de-riesgos.html" TargetMode="External"/><Relationship Id="rId80" Type="http://schemas.openxmlformats.org/officeDocument/2006/relationships/printerSettings" Target="../printerSettings/printerSettings2.bin"/><Relationship Id="rId3" Type="http://schemas.openxmlformats.org/officeDocument/2006/relationships/hyperlink" Target="https://pdi.utp.edu.co/2024/02/01/ya-esta-disponible-el-pacto-2024/" TargetMode="External"/><Relationship Id="rId12" Type="http://schemas.openxmlformats.org/officeDocument/2006/relationships/hyperlink" Target="http://www.utp.edu.co/institucional/" TargetMode="External"/><Relationship Id="rId17" Type="http://schemas.openxmlformats.org/officeDocument/2006/relationships/hyperlink" Target="https://www2.utp.edu.co/secretaria/25/estatuto-general" TargetMode="External"/><Relationship Id="rId25" Type="http://schemas.openxmlformats.org/officeDocument/2006/relationships/hyperlink" Target="https://www2.utp.edu.co/contratacion/sitio/7/convocatorias-personal" TargetMode="External"/><Relationship Id="rId33" Type="http://schemas.openxmlformats.org/officeDocument/2006/relationships/hyperlink" Target="https://www2.utp.edu.co/vicerrectoria/administrativa/informacion-sobre-matriculas-y-derechos-pecuniario.html" TargetMode="External"/><Relationship Id="rId38" Type="http://schemas.openxmlformats.org/officeDocument/2006/relationships/hyperlink" Target="http://www.utp.edu.co/contratacion/" TargetMode="External"/><Relationship Id="rId46" Type="http://schemas.openxmlformats.org/officeDocument/2006/relationships/hyperlink" Target="https://pqrs.utp.edu.co/" TargetMode="External"/><Relationship Id="rId59" Type="http://schemas.openxmlformats.org/officeDocument/2006/relationships/hyperlink" Target="https://www2.utp.edu.co/controlinterno/sin-categoria/3/planes" TargetMode="External"/><Relationship Id="rId67" Type="http://schemas.openxmlformats.org/officeDocument/2006/relationships/hyperlink" Target="https://www2.utp.edu.co/vicerrectoria/administrativa/gestion-de-tecnologias/informacion-general-de-interes.html" TargetMode="External"/><Relationship Id="rId20" Type="http://schemas.openxmlformats.org/officeDocument/2006/relationships/hyperlink" Target="https://estadisticas.utp.edu.co/" TargetMode="External"/><Relationship Id="rId41" Type="http://schemas.openxmlformats.org/officeDocument/2006/relationships/hyperlink" Target="https://www2.utp.edu.co/vicerrectoria/administrativa/gestion-financiera/contabilidad/gestion-contable.html" TargetMode="External"/><Relationship Id="rId54" Type="http://schemas.openxmlformats.org/officeDocument/2006/relationships/hyperlink" Target="https://www2.utp.edu.co/secretaria/7/regimen-electoral" TargetMode="External"/><Relationship Id="rId62" Type="http://schemas.openxmlformats.org/officeDocument/2006/relationships/hyperlink" Target="http://www.utp.edu.co/registro/index.php/31/tramites-y-formularios" TargetMode="External"/><Relationship Id="rId70" Type="http://schemas.openxmlformats.org/officeDocument/2006/relationships/hyperlink" Target="https://www2.utp.edu.co/gestioncalidad/documentos-procesos/4/1/Planeacion" TargetMode="External"/><Relationship Id="rId75" Type="http://schemas.openxmlformats.org/officeDocument/2006/relationships/hyperlink" Target="https://www.colombiacompra.gov.co/" TargetMode="External"/><Relationship Id="rId1" Type="http://schemas.openxmlformats.org/officeDocument/2006/relationships/hyperlink" Target="https://pdi.utp.edu.co/2024/02/01/ya-esta-disponible-el-pacto-2024/" TargetMode="External"/><Relationship Id="rId6" Type="http://schemas.openxmlformats.org/officeDocument/2006/relationships/hyperlink" Target="https://pdi.utp.edu.co/resultados/" TargetMode="External"/><Relationship Id="rId15" Type="http://schemas.openxmlformats.org/officeDocument/2006/relationships/hyperlink" Target="http://www.utp.edu.co/secretaria/3/estatuto-docente" TargetMode="External"/><Relationship Id="rId23" Type="http://schemas.openxmlformats.org/officeDocument/2006/relationships/hyperlink" Target="https://www2.utp.edu.co/vicerrectoria/administrativa/gestion-talento-humano/desarrollo-humano.html" TargetMode="External"/><Relationship Id="rId28" Type="http://schemas.openxmlformats.org/officeDocument/2006/relationships/hyperlink" Target="https://www2.utp.edu.co/gestioncalidad/sin-categoria/186/rectoria" TargetMode="External"/><Relationship Id="rId36" Type="http://schemas.openxmlformats.org/officeDocument/2006/relationships/hyperlink" Target="https://www2.utp.edu.co/vicerrectoria/responsabilidad-social/inicio.html" TargetMode="External"/><Relationship Id="rId49" Type="http://schemas.openxmlformats.org/officeDocument/2006/relationships/hyperlink" Target="https://www2.utp.edu.co/secretaria/29/estatuto-contratacion" TargetMode="External"/><Relationship Id="rId57" Type="http://schemas.openxmlformats.org/officeDocument/2006/relationships/hyperlink" Target="https://www2.utp.edu.co/controlinterno/informes/203/seguimiento-pacto" TargetMode="External"/><Relationship Id="rId10" Type="http://schemas.openxmlformats.org/officeDocument/2006/relationships/hyperlink" Target="https://www2.utp.edu.co/atencionalciudadano/transparencia-y-acceso-a-informacion-publica.html" TargetMode="External"/><Relationship Id="rId31" Type="http://schemas.openxmlformats.org/officeDocument/2006/relationships/hyperlink" Target="https://www2.utp.edu.co/vicerrectoria/academica/" TargetMode="External"/><Relationship Id="rId44" Type="http://schemas.openxmlformats.org/officeDocument/2006/relationships/hyperlink" Target="https://www2.utp.edu.co/meci/plan-de-manejo-de-riesgos.html" TargetMode="External"/><Relationship Id="rId52" Type="http://schemas.openxmlformats.org/officeDocument/2006/relationships/hyperlink" Target="https://www2.utp.edu.co/contratacion/sitio/5/plan-de-compras" TargetMode="External"/><Relationship Id="rId60" Type="http://schemas.openxmlformats.org/officeDocument/2006/relationships/hyperlink" Target="https://www2.utp.edu.co/controlinterno/informes/206/auditorias-control-interno" TargetMode="External"/><Relationship Id="rId65" Type="http://schemas.openxmlformats.org/officeDocument/2006/relationships/hyperlink" Target="http://www.utp.edu.co/atencionalciudadano/transparencia-y-acceso-a-informacion-publica.html" TargetMode="External"/><Relationship Id="rId73" Type="http://schemas.openxmlformats.org/officeDocument/2006/relationships/hyperlink" Target="https://www2.utp.edu.co/meci/gestion-de-riesgos.html" TargetMode="External"/><Relationship Id="rId78" Type="http://schemas.openxmlformats.org/officeDocument/2006/relationships/hyperlink" Target="https://atencionalciudadano.utp.edu.co/portal-infantil/" TargetMode="External"/><Relationship Id="rId81" Type="http://schemas.openxmlformats.org/officeDocument/2006/relationships/drawing" Target="../drawings/drawing4.xml"/><Relationship Id="rId4" Type="http://schemas.openxmlformats.org/officeDocument/2006/relationships/hyperlink" Target="https://www2.utp.edu.co/controlinterno/informes/203/seguimiento-pacto" TargetMode="External"/><Relationship Id="rId9" Type="http://schemas.openxmlformats.org/officeDocument/2006/relationships/hyperlink" Target="https://www2.utp.edu.co/gestioncalidad/sin-categoria/391/activos-de-informacion-e-indice-de-informacion-clasificada-y-reservada-utp" TargetMode="External"/><Relationship Id="rId13" Type="http://schemas.openxmlformats.org/officeDocument/2006/relationships/hyperlink" Target="https://www2.utp.edu.co/secretaria/circulares-y-documentos-de-interes/6064/enlaces-de-interes" TargetMode="External"/><Relationship Id="rId18" Type="http://schemas.openxmlformats.org/officeDocument/2006/relationships/hyperlink" Target="http://www.utp.edu.co/audienciapublica/informe-de-gestion.html" TargetMode="External"/><Relationship Id="rId39" Type="http://schemas.openxmlformats.org/officeDocument/2006/relationships/hyperlink" Target="https://www.colombiacompra.gov.co/" TargetMode="External"/><Relationship Id="rId34" Type="http://schemas.openxmlformats.org/officeDocument/2006/relationships/hyperlink" Target="https://www2.utp.edu.co/vicerrectoria/administrativa/informacion-sobre-matriculas-y-derechos-pecuniario.html" TargetMode="External"/><Relationship Id="rId50" Type="http://schemas.openxmlformats.org/officeDocument/2006/relationships/hyperlink" Target="http://www.utp.edu.co/gestioncalidad/documentos-procesos/4/1/Rectoria" TargetMode="External"/><Relationship Id="rId55" Type="http://schemas.openxmlformats.org/officeDocument/2006/relationships/hyperlink" Target="https://www2.utp.edu.co/gestioncalidad/documentos-procesos/4/1/Rectoria" TargetMode="External"/><Relationship Id="rId76" Type="http://schemas.openxmlformats.org/officeDocument/2006/relationships/hyperlink" Target="https://gestioncalidad.utp.edu.co/sin-categoria/7/satisfaccion-de-los-usuarios/" TargetMode="External"/><Relationship Id="rId7" Type="http://schemas.openxmlformats.org/officeDocument/2006/relationships/hyperlink" Target="https://pdi.utp.edu.co/conoce/" TargetMode="External"/><Relationship Id="rId71" Type="http://schemas.openxmlformats.org/officeDocument/2006/relationships/hyperlink" Target="https://rindecuentas.utp.edu.co/" TargetMode="External"/><Relationship Id="rId2" Type="http://schemas.openxmlformats.org/officeDocument/2006/relationships/hyperlink" Target="https://pdi.utp.edu.co/2024/02/01/ya-esta-disponible-el-pacto-2024/" TargetMode="External"/><Relationship Id="rId29" Type="http://schemas.openxmlformats.org/officeDocument/2006/relationships/hyperlink" Target="https://www2.utp.edu.co/meci/que-es-el-meci.html" TargetMode="External"/><Relationship Id="rId24" Type="http://schemas.openxmlformats.org/officeDocument/2006/relationships/hyperlink" Target="https://www2.utp.edu.co/vicerrectoria/administrativa/gestion-talento-humano/legalizacion-de-la-vinculacion.html" TargetMode="External"/><Relationship Id="rId40" Type="http://schemas.openxmlformats.org/officeDocument/2006/relationships/hyperlink" Target="https://www2.utp.edu.co/controlinterno/rendicion-de-la-cuenta/131/informe-de-gestion-contractual" TargetMode="External"/><Relationship Id="rId45" Type="http://schemas.openxmlformats.org/officeDocument/2006/relationships/hyperlink" Target="http://planea.utp.edu.co/oficina-de-planeacion/plan-de-atencion-al-ciudadano-y-transparencia-organizacional.html" TargetMode="External"/><Relationship Id="rId66" Type="http://schemas.openxmlformats.org/officeDocument/2006/relationships/hyperlink" Target="http://www.utp.edu.co/auditorios/calendario-de-eventos"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pdi.utp.edu.co/2024/02/01/ya-esta-disponible-el-pacto-2024/" TargetMode="External"/><Relationship Id="rId7" Type="http://schemas.openxmlformats.org/officeDocument/2006/relationships/hyperlink" Target="https://www2.utp.edu.co/gestioncalidad/" TargetMode="External"/><Relationship Id="rId2" Type="http://schemas.openxmlformats.org/officeDocument/2006/relationships/hyperlink" Target="https://pdi.utp.edu.co/2024/02/01/ya-esta-disponible-el-pacto-2024/" TargetMode="External"/><Relationship Id="rId1" Type="http://schemas.openxmlformats.org/officeDocument/2006/relationships/hyperlink" Target="https://pdi.utp.edu.co/2024/02/01/ya-esta-disponible-el-pacto-2024/" TargetMode="External"/><Relationship Id="rId6" Type="http://schemas.openxmlformats.org/officeDocument/2006/relationships/hyperlink" Target="https://docs.google.com/spreadsheets/d/1txeYat2hojfETdq2nVwT43u5QtgDsAAXcoVpZ_qYiT0/edit?usp=drive_link" TargetMode="External"/><Relationship Id="rId5" Type="http://schemas.openxmlformats.org/officeDocument/2006/relationships/hyperlink" Target="https://www2.utp.edu.co/controlinterno/informes/203/seguimiento-pacto" TargetMode="External"/><Relationship Id="rId4" Type="http://schemas.openxmlformats.org/officeDocument/2006/relationships/hyperlink" Target="https://www2.utp.edu.co/controlinterno/informes/203/seguimiento-pacto"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2.utp.edu.co/gestioncalidad/documentos-procesos/4/1/Control-Interno" TargetMode="External"/><Relationship Id="rId21" Type="http://schemas.openxmlformats.org/officeDocument/2006/relationships/hyperlink" Target="https://www2.utp.edu.co/gestioncalidad/sin-categoria/43/gestion-de-calidad-iso-9001-2015" TargetMode="External"/><Relationship Id="rId42" Type="http://schemas.openxmlformats.org/officeDocument/2006/relationships/hyperlink" Target="https://pqrs.utp.edu.co/" TargetMode="External"/><Relationship Id="rId47" Type="http://schemas.openxmlformats.org/officeDocument/2006/relationships/hyperlink" Target="https://www2.utp.edu.co/contratacion/sitio/5/plan-de-compras" TargetMode="External"/><Relationship Id="rId63" Type="http://schemas.openxmlformats.org/officeDocument/2006/relationships/hyperlink" Target="https://www2.utp.edu.co/gestioncalidad/documentos-procesos/4/1/Planeacion" TargetMode="External"/><Relationship Id="rId68" Type="http://schemas.openxmlformats.org/officeDocument/2006/relationships/hyperlink" Target="https://atencionalciudadano.utp.edu.co/portal-infantil/" TargetMode="External"/><Relationship Id="rId16" Type="http://schemas.openxmlformats.org/officeDocument/2006/relationships/hyperlink" Target="http://www.utp.edu.co/secretaria/2/reglamento-estudian" TargetMode="External"/><Relationship Id="rId11" Type="http://schemas.openxmlformats.org/officeDocument/2006/relationships/hyperlink" Target="https://www2.utp.edu.co/secretaria/gestion-documentos/noticias/plan-institucional-de-archivos-2020-2028.html" TargetMode="External"/><Relationship Id="rId32" Type="http://schemas.openxmlformats.org/officeDocument/2006/relationships/hyperlink" Target="https://www2.utp.edu.co/vicerrectoria/administrativa/informacion-sobre-matriculas-y-derechos-pecuniario.html" TargetMode="External"/><Relationship Id="rId37" Type="http://schemas.openxmlformats.org/officeDocument/2006/relationships/hyperlink" Target="https://www.colombiacompra.gov.co/" TargetMode="External"/><Relationship Id="rId53" Type="http://schemas.openxmlformats.org/officeDocument/2006/relationships/hyperlink" Target="https://www2.utp.edu.co/gestioncalidad/" TargetMode="External"/><Relationship Id="rId58" Type="http://schemas.openxmlformats.org/officeDocument/2006/relationships/hyperlink" Target="http://www.utp.edu.co/gestioncalidad/documentacion/7/satisfaccion-de-los-usuarios" TargetMode="External"/><Relationship Id="rId74" Type="http://schemas.openxmlformats.org/officeDocument/2006/relationships/hyperlink" Target="https://gestionfinanciera.utp.edu.co/gestion-contable/sin-categoria/estados-financieros/" TargetMode="External"/><Relationship Id="rId79" Type="http://schemas.openxmlformats.org/officeDocument/2006/relationships/hyperlink" Target="https://gtisi.utp.edu.co/sin-categoria/proceso-dos/" TargetMode="External"/><Relationship Id="rId5" Type="http://schemas.openxmlformats.org/officeDocument/2006/relationships/hyperlink" Target="https://pdi.utp.edu.co/2024/02/01/ya-esta-disponible-el-pacto-2024/" TargetMode="External"/><Relationship Id="rId61" Type="http://schemas.openxmlformats.org/officeDocument/2006/relationships/hyperlink" Target="https://pdi.utp.edu.co/informes-de-gestion/" TargetMode="External"/><Relationship Id="rId82" Type="http://schemas.openxmlformats.org/officeDocument/2006/relationships/printerSettings" Target="../printerSettings/printerSettings4.bin"/><Relationship Id="rId19" Type="http://schemas.openxmlformats.org/officeDocument/2006/relationships/hyperlink" Target="https://pdi.utp.edu.co/resultados/" TargetMode="External"/><Relationship Id="rId14" Type="http://schemas.openxmlformats.org/officeDocument/2006/relationships/hyperlink" Target="http://www.utp.edu.co/secretaria/25/estatuto-general" TargetMode="External"/><Relationship Id="rId22" Type="http://schemas.openxmlformats.org/officeDocument/2006/relationships/hyperlink" Target="https://www2.utp.edu.co/vicerrectoria/administrativa/gestion-talento-humano/evaluacion-de-competencias.html" TargetMode="External"/><Relationship Id="rId27" Type="http://schemas.openxmlformats.org/officeDocument/2006/relationships/hyperlink" Target="https://www2.utp.edu.co/controlinterno/sin-categoria/7/comite-institucional-de-control-interno" TargetMode="External"/><Relationship Id="rId30" Type="http://schemas.openxmlformats.org/officeDocument/2006/relationships/hyperlink" Target="https://www2.utp.edu.co/controlinterno/sin-categoria/137/entes-de-control" TargetMode="External"/><Relationship Id="rId35" Type="http://schemas.openxmlformats.org/officeDocument/2006/relationships/hyperlink" Target="https://www2.utp.edu.co/vicerrectoria/responsabilidad-social/inicio.html" TargetMode="External"/><Relationship Id="rId43" Type="http://schemas.openxmlformats.org/officeDocument/2006/relationships/hyperlink" Target="https://www2.utp.edu.co/secretaria/Ver%20Consejo%20SuperiorVer%20Consejo%20Acad%C3%A9mico" TargetMode="External"/><Relationship Id="rId48" Type="http://schemas.openxmlformats.org/officeDocument/2006/relationships/hyperlink" Target="https://www2.utp.edu.co/gestioncalidad/sin-categoria/167/mapa-institucional-de-procesos" TargetMode="External"/><Relationship Id="rId56" Type="http://schemas.openxmlformats.org/officeDocument/2006/relationships/hyperlink" Target="http://www.utp.edu.co/registro/index.php/31/tramites-y-formularios" TargetMode="External"/><Relationship Id="rId64" Type="http://schemas.openxmlformats.org/officeDocument/2006/relationships/hyperlink" Target="https://rindecuentas.utp.edu.co/" TargetMode="External"/><Relationship Id="rId69" Type="http://schemas.openxmlformats.org/officeDocument/2006/relationships/hyperlink" Target="https://media.utp.edu.co/archivos/CO%CC%81DIGO%20DE%20INTEGRIDAD.pdf" TargetMode="External"/><Relationship Id="rId77" Type="http://schemas.openxmlformats.org/officeDocument/2006/relationships/hyperlink" Target="https://gestioncalidad.utp.edu.co/documentacion/33/procedimientos-generales-gestion-del-sistema-ntegral-de-calidad/" TargetMode="External"/><Relationship Id="rId8" Type="http://schemas.openxmlformats.org/officeDocument/2006/relationships/hyperlink" Target="https://www2.utp.edu.co/contratacion/sitio/5/plan-de-compras" TargetMode="External"/><Relationship Id="rId51" Type="http://schemas.openxmlformats.org/officeDocument/2006/relationships/hyperlink" Target="https://www.utp.edu.co/controlinterno/informes/129/informes-plan-de-mejoramiento" TargetMode="External"/><Relationship Id="rId72" Type="http://schemas.openxmlformats.org/officeDocument/2006/relationships/hyperlink" Target="https://www2.utp.edu.co/vicerrectoria/responsabilidad-social/apoyos-socioeconomicos.html" TargetMode="External"/><Relationship Id="rId80" Type="http://schemas.openxmlformats.org/officeDocument/2006/relationships/hyperlink" Target="https://www2.utp.edu.co/meci/directrices-para-la-gestion-de-riesgos.html" TargetMode="External"/><Relationship Id="rId3" Type="http://schemas.openxmlformats.org/officeDocument/2006/relationships/hyperlink" Target="https://pdi.utp.edu.co/2024/02/01/ya-esta-disponible-el-pacto-2024/" TargetMode="External"/><Relationship Id="rId12" Type="http://schemas.openxmlformats.org/officeDocument/2006/relationships/hyperlink" Target="http://www.utp.edu.co/institucional/" TargetMode="External"/><Relationship Id="rId17" Type="http://schemas.openxmlformats.org/officeDocument/2006/relationships/hyperlink" Target="https://www2.utp.edu.co/secretaria/25/estatuto-general" TargetMode="External"/><Relationship Id="rId25" Type="http://schemas.openxmlformats.org/officeDocument/2006/relationships/hyperlink" Target="https://www2.utp.edu.co/contratacion/sitio/7/convocatorias-personal" TargetMode="External"/><Relationship Id="rId33" Type="http://schemas.openxmlformats.org/officeDocument/2006/relationships/hyperlink" Target="https://www2.utp.edu.co/vicerrectoria/administrativa/informacion-sobre-matriculas-y-derechos-pecuniario.html" TargetMode="External"/><Relationship Id="rId38" Type="http://schemas.openxmlformats.org/officeDocument/2006/relationships/hyperlink" Target="https://www2.utp.edu.co/controlinterno/rendicion-de-la-cuenta/23/informes-rendicion-de-cuenta-anual" TargetMode="External"/><Relationship Id="rId46" Type="http://schemas.openxmlformats.org/officeDocument/2006/relationships/hyperlink" Target="https://www2.utp.edu.co/gestioncalidad/documentos-procesos/4/1/Financiera" TargetMode="External"/><Relationship Id="rId59" Type="http://schemas.openxmlformats.org/officeDocument/2006/relationships/hyperlink" Target="http://www.utp.edu.co/atencionalciudadano/transparencia-y-acceso-a-informacion-publica.html" TargetMode="External"/><Relationship Id="rId67" Type="http://schemas.openxmlformats.org/officeDocument/2006/relationships/hyperlink" Target="https://gestioncalidad.utp.edu.co/sin-categoria/7/satisfaccion-de-los-usuarios/" TargetMode="External"/><Relationship Id="rId20" Type="http://schemas.openxmlformats.org/officeDocument/2006/relationships/hyperlink" Target="https://estadisticas.utp.edu.co/" TargetMode="External"/><Relationship Id="rId41" Type="http://schemas.openxmlformats.org/officeDocument/2006/relationships/hyperlink" Target="http://planea.utp.edu.co/oficina-de-planeacion/plan-de-atencion-al-ciudadano-y-transparencia-organizacional.html" TargetMode="External"/><Relationship Id="rId54" Type="http://schemas.openxmlformats.org/officeDocument/2006/relationships/hyperlink" Target="https://www2.utp.edu.co/controlinterno/sin-categoria/3/planes" TargetMode="External"/><Relationship Id="rId62" Type="http://schemas.openxmlformats.org/officeDocument/2006/relationships/hyperlink" Target="http://www.utp.edu.co/utprindecuentas/reglamento-de-audiencia.html" TargetMode="External"/><Relationship Id="rId70" Type="http://schemas.openxmlformats.org/officeDocument/2006/relationships/hyperlink" Target="https://www.suin-juriscol.gov.co/viewDocument.asp?ruta=Leyes/1596419" TargetMode="External"/><Relationship Id="rId75" Type="http://schemas.openxmlformats.org/officeDocument/2006/relationships/hyperlink" Target="https://www2.utp.edu.co/meci/plan-de-manejo-de-riesgos.html" TargetMode="External"/><Relationship Id="rId83" Type="http://schemas.openxmlformats.org/officeDocument/2006/relationships/drawing" Target="../drawings/drawing6.xml"/><Relationship Id="rId1" Type="http://schemas.openxmlformats.org/officeDocument/2006/relationships/hyperlink" Target="https://pdi.utp.edu.co/2024/02/01/ya-esta-disponible-el-pacto-2024/" TargetMode="External"/><Relationship Id="rId6" Type="http://schemas.openxmlformats.org/officeDocument/2006/relationships/hyperlink" Target="https://pdi.utp.edu.co/resultados/" TargetMode="External"/><Relationship Id="rId15" Type="http://schemas.openxmlformats.org/officeDocument/2006/relationships/hyperlink" Target="http://www.utp.edu.co/secretaria/3/estatuto-docente" TargetMode="External"/><Relationship Id="rId23" Type="http://schemas.openxmlformats.org/officeDocument/2006/relationships/hyperlink" Target="https://www2.utp.edu.co/vicerrectoria/administrativa/gestion-talento-humano/desarrollo-humano.html" TargetMode="External"/><Relationship Id="rId28" Type="http://schemas.openxmlformats.org/officeDocument/2006/relationships/hyperlink" Target="https://www2.utp.edu.co/gestioncalidad/sin-categoria/186/rectoria" TargetMode="External"/><Relationship Id="rId36" Type="http://schemas.openxmlformats.org/officeDocument/2006/relationships/hyperlink" Target="http://www.utp.edu.co/contratacion/" TargetMode="External"/><Relationship Id="rId49" Type="http://schemas.openxmlformats.org/officeDocument/2006/relationships/hyperlink" Target="https://www2.utp.edu.co/secretaria/7/regimen-electoral" TargetMode="External"/><Relationship Id="rId57" Type="http://schemas.openxmlformats.org/officeDocument/2006/relationships/hyperlink" Target="http://www.utp.edu.co/gestioncalidad/" TargetMode="External"/><Relationship Id="rId10" Type="http://schemas.openxmlformats.org/officeDocument/2006/relationships/hyperlink" Target="https://www2.utp.edu.co/atencionalciudadano/transparencia-y-acceso-a-informacion-publica.html" TargetMode="External"/><Relationship Id="rId31" Type="http://schemas.openxmlformats.org/officeDocument/2006/relationships/hyperlink" Target="https://programasacademicos.utp.edu.co/" TargetMode="External"/><Relationship Id="rId44" Type="http://schemas.openxmlformats.org/officeDocument/2006/relationships/hyperlink" Target="https://www2.utp.edu.co/secretaria/29/estatuto-contratacion" TargetMode="External"/><Relationship Id="rId52" Type="http://schemas.openxmlformats.org/officeDocument/2006/relationships/hyperlink" Target="https://www2.utp.edu.co/controlinterno/informes/203/seguimiento-pacto" TargetMode="External"/><Relationship Id="rId60" Type="http://schemas.openxmlformats.org/officeDocument/2006/relationships/hyperlink" Target="http://www.utp.edu.co/auditorios/calendario-de-eventos" TargetMode="External"/><Relationship Id="rId65" Type="http://schemas.openxmlformats.org/officeDocument/2006/relationships/hyperlink" Target="https://www2.utp.edu.co/gestioncalidad/documentos-procesos/8/1/Planeacion" TargetMode="External"/><Relationship Id="rId73" Type="http://schemas.openxmlformats.org/officeDocument/2006/relationships/hyperlink" Target="https://www2.utp.edu.co/controlinterno/rendicion-de-la-cuenta/131/informe-de-gestion-contractual" TargetMode="External"/><Relationship Id="rId78" Type="http://schemas.openxmlformats.org/officeDocument/2006/relationships/hyperlink" Target="https://pqrs.utp.edu.co/" TargetMode="External"/><Relationship Id="rId81" Type="http://schemas.openxmlformats.org/officeDocument/2006/relationships/hyperlink" Target="https://www2.utp.edu.co/meci/gestion-de-riesgos.html" TargetMode="External"/><Relationship Id="rId4" Type="http://schemas.openxmlformats.org/officeDocument/2006/relationships/hyperlink" Target="https://www2.utp.edu.co/controlinterno/informes/203/seguimiento-pacto" TargetMode="External"/><Relationship Id="rId9" Type="http://schemas.openxmlformats.org/officeDocument/2006/relationships/hyperlink" Target="https://www2.utp.edu.co/gestioncalidad/sin-categoria/391/activos-de-informacion-e-indice-de-informacion-clasificada-y-reservada-utp" TargetMode="External"/><Relationship Id="rId13" Type="http://schemas.openxmlformats.org/officeDocument/2006/relationships/hyperlink" Target="https://www2.utp.edu.co/secretaria/circulares-y-documentos-de-interes/6064/enlaces-de-interes" TargetMode="External"/><Relationship Id="rId18" Type="http://schemas.openxmlformats.org/officeDocument/2006/relationships/hyperlink" Target="http://www.utp.edu.co/audienciapublica/informe-de-gestion.html" TargetMode="External"/><Relationship Id="rId39" Type="http://schemas.openxmlformats.org/officeDocument/2006/relationships/hyperlink" Target="https://www2.utp.edu.co/controlinterno/informes/208/contraloria-general-de-la-republica" TargetMode="External"/><Relationship Id="rId34" Type="http://schemas.openxmlformats.org/officeDocument/2006/relationships/hyperlink" Target="https://www2.utp.edu.co/vicerrectoria/investigaciones/" TargetMode="External"/><Relationship Id="rId50" Type="http://schemas.openxmlformats.org/officeDocument/2006/relationships/hyperlink" Target="https://www2.utp.edu.co/gestioncalidad/documentos-procesos/4/1/Rectoria" TargetMode="External"/><Relationship Id="rId55" Type="http://schemas.openxmlformats.org/officeDocument/2006/relationships/hyperlink" Target="https://www2.utp.edu.co/controlinterno/informes/206/auditorias-control-interno" TargetMode="External"/><Relationship Id="rId76" Type="http://schemas.openxmlformats.org/officeDocument/2006/relationships/hyperlink" Target="https://gestioncalidad.utp.edu.co/documentacion/33/procedimientos-generales-gestion-del-sistema-ntegral-de-calidad/" TargetMode="External"/><Relationship Id="rId7" Type="http://schemas.openxmlformats.org/officeDocument/2006/relationships/hyperlink" Target="https://pdi.utp.edu.co/conoce/" TargetMode="External"/><Relationship Id="rId71" Type="http://schemas.openxmlformats.org/officeDocument/2006/relationships/hyperlink" Target="https://vicerrectorias.utp.edu.co/academica/" TargetMode="External"/><Relationship Id="rId2" Type="http://schemas.openxmlformats.org/officeDocument/2006/relationships/hyperlink" Target="https://pdi.utp.edu.co/2024/02/01/ya-esta-disponible-el-pacto-2024/" TargetMode="External"/><Relationship Id="rId29" Type="http://schemas.openxmlformats.org/officeDocument/2006/relationships/hyperlink" Target="https://www2.utp.edu.co/meci/que-es-el-meci.html" TargetMode="External"/><Relationship Id="rId24" Type="http://schemas.openxmlformats.org/officeDocument/2006/relationships/hyperlink" Target="https://www2.utp.edu.co/vicerrectoria/administrativa/gestion-talento-humano/legalizacion-de-la-vinculacion.html" TargetMode="External"/><Relationship Id="rId40" Type="http://schemas.openxmlformats.org/officeDocument/2006/relationships/hyperlink" Target="https://www2.utp.edu.co/meci/plan-de-manejo-de-riesgos.html" TargetMode="External"/><Relationship Id="rId45" Type="http://schemas.openxmlformats.org/officeDocument/2006/relationships/hyperlink" Target="http://www.utp.edu.co/gestioncalidad/documentos-procesos/4/1/Rectoria" TargetMode="External"/><Relationship Id="rId66" Type="http://schemas.openxmlformats.org/officeDocument/2006/relationships/hyperlink" Target="https://www.colombiacompra.gov.co/"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pdi.utp.edu.co/2024/02/01/ya-esta-disponible-el-pacto-2024/" TargetMode="External"/><Relationship Id="rId7" Type="http://schemas.openxmlformats.org/officeDocument/2006/relationships/hyperlink" Target="https://www2.utp.edu.co/gestioncalidad/" TargetMode="External"/><Relationship Id="rId2" Type="http://schemas.openxmlformats.org/officeDocument/2006/relationships/hyperlink" Target="https://pdi.utp.edu.co/2024/02/01/ya-esta-disponible-el-pacto-2024/" TargetMode="External"/><Relationship Id="rId1" Type="http://schemas.openxmlformats.org/officeDocument/2006/relationships/hyperlink" Target="https://pdi.utp.edu.co/2024/02/01/ya-esta-disponible-el-pacto-2024/" TargetMode="External"/><Relationship Id="rId6" Type="http://schemas.openxmlformats.org/officeDocument/2006/relationships/hyperlink" Target="https://docs.google.com/spreadsheets/d/1txeYat2hojfETdq2nVwT43u5QtgDsAAXcoVpZ_qYiT0/edit?usp=drive_link" TargetMode="External"/><Relationship Id="rId5" Type="http://schemas.openxmlformats.org/officeDocument/2006/relationships/hyperlink" Target="https://www2.utp.edu.co/controlinterno/informes/203/seguimiento-pacto" TargetMode="External"/><Relationship Id="rId4" Type="http://schemas.openxmlformats.org/officeDocument/2006/relationships/hyperlink" Target="https://www2.utp.edu.co/controlinterno/informes/203/seguimiento-pacto" TargetMode="External"/><Relationship Id="rId9"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6" Type="http://schemas.openxmlformats.org/officeDocument/2006/relationships/hyperlink" Target="https://www2.utp.edu.co/gestioncalidad/documentos-procesos/4/1/Control-Interno" TargetMode="External"/><Relationship Id="rId21" Type="http://schemas.openxmlformats.org/officeDocument/2006/relationships/hyperlink" Target="https://www2.utp.edu.co/gestioncalidad/sin-categoria/43/gestion-de-calidad-iso-9001-2015" TargetMode="External"/><Relationship Id="rId42" Type="http://schemas.openxmlformats.org/officeDocument/2006/relationships/hyperlink" Target="https://pqrs.utp.edu.co/" TargetMode="External"/><Relationship Id="rId47" Type="http://schemas.openxmlformats.org/officeDocument/2006/relationships/hyperlink" Target="https://www2.utp.edu.co/contratacion/sitio/5/plan-de-compras" TargetMode="External"/><Relationship Id="rId63" Type="http://schemas.openxmlformats.org/officeDocument/2006/relationships/hyperlink" Target="https://www2.utp.edu.co/gestioncalidad/documentos-procesos/4/1/Planeacion" TargetMode="External"/><Relationship Id="rId68" Type="http://schemas.openxmlformats.org/officeDocument/2006/relationships/hyperlink" Target="https://atencionalciudadano.utp.edu.co/portal-infantil/" TargetMode="External"/><Relationship Id="rId16" Type="http://schemas.openxmlformats.org/officeDocument/2006/relationships/hyperlink" Target="http://www.utp.edu.co/secretaria/2/reglamento-estudian" TargetMode="External"/><Relationship Id="rId11" Type="http://schemas.openxmlformats.org/officeDocument/2006/relationships/hyperlink" Target="https://www2.utp.edu.co/secretaria/gestion-documentos/noticias/plan-institucional-de-archivos-2020-2028.html" TargetMode="External"/><Relationship Id="rId32" Type="http://schemas.openxmlformats.org/officeDocument/2006/relationships/hyperlink" Target="https://www2.utp.edu.co/vicerrectoria/administrativa/informacion-sobre-matriculas-y-derechos-pecuniario.html" TargetMode="External"/><Relationship Id="rId37" Type="http://schemas.openxmlformats.org/officeDocument/2006/relationships/hyperlink" Target="https://www.colombiacompra.gov.co/" TargetMode="External"/><Relationship Id="rId53" Type="http://schemas.openxmlformats.org/officeDocument/2006/relationships/hyperlink" Target="https://www2.utp.edu.co/gestioncalidad/" TargetMode="External"/><Relationship Id="rId58" Type="http://schemas.openxmlformats.org/officeDocument/2006/relationships/hyperlink" Target="http://www.utp.edu.co/gestioncalidad/documentacion/7/satisfaccion-de-los-usuarios" TargetMode="External"/><Relationship Id="rId74" Type="http://schemas.openxmlformats.org/officeDocument/2006/relationships/hyperlink" Target="https://gestionfinanciera.utp.edu.co/gestion-contable/sin-categoria/estados-financieros/" TargetMode="External"/><Relationship Id="rId79" Type="http://schemas.openxmlformats.org/officeDocument/2006/relationships/hyperlink" Target="https://gtisi.utp.edu.co/sin-categoria/proceso-dos/" TargetMode="External"/><Relationship Id="rId5" Type="http://schemas.openxmlformats.org/officeDocument/2006/relationships/hyperlink" Target="https://pdi.utp.edu.co/2024/02/01/ya-esta-disponible-el-pacto-2024/" TargetMode="External"/><Relationship Id="rId61" Type="http://schemas.openxmlformats.org/officeDocument/2006/relationships/hyperlink" Target="https://pdi.utp.edu.co/informes-de-gestion/" TargetMode="External"/><Relationship Id="rId82" Type="http://schemas.openxmlformats.org/officeDocument/2006/relationships/printerSettings" Target="../printerSettings/printerSettings6.bin"/><Relationship Id="rId19" Type="http://schemas.openxmlformats.org/officeDocument/2006/relationships/hyperlink" Target="https://pdi.utp.edu.co/resultados/" TargetMode="External"/><Relationship Id="rId14" Type="http://schemas.openxmlformats.org/officeDocument/2006/relationships/hyperlink" Target="http://www.utp.edu.co/secretaria/25/estatuto-general" TargetMode="External"/><Relationship Id="rId22" Type="http://schemas.openxmlformats.org/officeDocument/2006/relationships/hyperlink" Target="https://www2.utp.edu.co/vicerrectoria/administrativa/gestion-talento-humano/evaluacion-de-competencias.html" TargetMode="External"/><Relationship Id="rId27" Type="http://schemas.openxmlformats.org/officeDocument/2006/relationships/hyperlink" Target="https://www2.utp.edu.co/controlinterno/sin-categoria/7/comite-institucional-de-control-interno" TargetMode="External"/><Relationship Id="rId30" Type="http://schemas.openxmlformats.org/officeDocument/2006/relationships/hyperlink" Target="https://www2.utp.edu.co/controlinterno/sin-categoria/137/entes-de-control" TargetMode="External"/><Relationship Id="rId35" Type="http://schemas.openxmlformats.org/officeDocument/2006/relationships/hyperlink" Target="https://www2.utp.edu.co/vicerrectoria/responsabilidad-social/inicio.html" TargetMode="External"/><Relationship Id="rId43" Type="http://schemas.openxmlformats.org/officeDocument/2006/relationships/hyperlink" Target="https://www2.utp.edu.co/secretaria/Ver%20Consejo%20SuperiorVer%20Consejo%20Acad%C3%A9mico" TargetMode="External"/><Relationship Id="rId48" Type="http://schemas.openxmlformats.org/officeDocument/2006/relationships/hyperlink" Target="https://www2.utp.edu.co/gestioncalidad/sin-categoria/167/mapa-institucional-de-procesos" TargetMode="External"/><Relationship Id="rId56" Type="http://schemas.openxmlformats.org/officeDocument/2006/relationships/hyperlink" Target="http://www.utp.edu.co/registro/index.php/31/tramites-y-formularios" TargetMode="External"/><Relationship Id="rId64" Type="http://schemas.openxmlformats.org/officeDocument/2006/relationships/hyperlink" Target="https://rindecuentas.utp.edu.co/" TargetMode="External"/><Relationship Id="rId69" Type="http://schemas.openxmlformats.org/officeDocument/2006/relationships/hyperlink" Target="https://media.utp.edu.co/archivos/CO%CC%81DIGO%20DE%20INTEGRIDAD.pdf" TargetMode="External"/><Relationship Id="rId77" Type="http://schemas.openxmlformats.org/officeDocument/2006/relationships/hyperlink" Target="https://gestioncalidad.utp.edu.co/documentacion/33/procedimientos-generales-gestion-del-sistema-ntegral-de-calidad/" TargetMode="External"/><Relationship Id="rId8" Type="http://schemas.openxmlformats.org/officeDocument/2006/relationships/hyperlink" Target="https://www2.utp.edu.co/contratacion/sitio/5/plan-de-compras" TargetMode="External"/><Relationship Id="rId51" Type="http://schemas.openxmlformats.org/officeDocument/2006/relationships/hyperlink" Target="https://www.utp.edu.co/controlinterno/informes/129/informes-plan-de-mejoramiento" TargetMode="External"/><Relationship Id="rId72" Type="http://schemas.openxmlformats.org/officeDocument/2006/relationships/hyperlink" Target="https://www2.utp.edu.co/vicerrectoria/responsabilidad-social/apoyos-socioeconomicos.html" TargetMode="External"/><Relationship Id="rId80" Type="http://schemas.openxmlformats.org/officeDocument/2006/relationships/hyperlink" Target="https://www2.utp.edu.co/meci/directrices-para-la-gestion-de-riesgos.html" TargetMode="External"/><Relationship Id="rId3" Type="http://schemas.openxmlformats.org/officeDocument/2006/relationships/hyperlink" Target="https://pdi.utp.edu.co/2024/02/01/ya-esta-disponible-el-pacto-2024/" TargetMode="External"/><Relationship Id="rId12" Type="http://schemas.openxmlformats.org/officeDocument/2006/relationships/hyperlink" Target="http://www.utp.edu.co/institucional/" TargetMode="External"/><Relationship Id="rId17" Type="http://schemas.openxmlformats.org/officeDocument/2006/relationships/hyperlink" Target="https://www2.utp.edu.co/secretaria/25/estatuto-general" TargetMode="External"/><Relationship Id="rId25" Type="http://schemas.openxmlformats.org/officeDocument/2006/relationships/hyperlink" Target="https://www2.utp.edu.co/contratacion/sitio/7/convocatorias-personal" TargetMode="External"/><Relationship Id="rId33" Type="http://schemas.openxmlformats.org/officeDocument/2006/relationships/hyperlink" Target="https://www2.utp.edu.co/vicerrectoria/administrativa/informacion-sobre-matriculas-y-derechos-pecuniario.html" TargetMode="External"/><Relationship Id="rId38" Type="http://schemas.openxmlformats.org/officeDocument/2006/relationships/hyperlink" Target="https://www2.utp.edu.co/controlinterno/rendicion-de-la-cuenta/23/informes-rendicion-de-cuenta-anual" TargetMode="External"/><Relationship Id="rId46" Type="http://schemas.openxmlformats.org/officeDocument/2006/relationships/hyperlink" Target="https://www2.utp.edu.co/gestioncalidad/documentos-procesos/4/1/Financiera" TargetMode="External"/><Relationship Id="rId59" Type="http://schemas.openxmlformats.org/officeDocument/2006/relationships/hyperlink" Target="http://www.utp.edu.co/atencionalciudadano/transparencia-y-acceso-a-informacion-publica.html" TargetMode="External"/><Relationship Id="rId67" Type="http://schemas.openxmlformats.org/officeDocument/2006/relationships/hyperlink" Target="https://gestioncalidad.utp.edu.co/sin-categoria/7/satisfaccion-de-los-usuarios/" TargetMode="External"/><Relationship Id="rId20" Type="http://schemas.openxmlformats.org/officeDocument/2006/relationships/hyperlink" Target="https://estadisticas.utp.edu.co/" TargetMode="External"/><Relationship Id="rId41" Type="http://schemas.openxmlformats.org/officeDocument/2006/relationships/hyperlink" Target="http://planea.utp.edu.co/oficina-de-planeacion/plan-de-atencion-al-ciudadano-y-transparencia-organizacional.html" TargetMode="External"/><Relationship Id="rId54" Type="http://schemas.openxmlformats.org/officeDocument/2006/relationships/hyperlink" Target="https://www2.utp.edu.co/controlinterno/sin-categoria/3/planes" TargetMode="External"/><Relationship Id="rId62" Type="http://schemas.openxmlformats.org/officeDocument/2006/relationships/hyperlink" Target="http://www.utp.edu.co/utprindecuentas/reglamento-de-audiencia.html" TargetMode="External"/><Relationship Id="rId70" Type="http://schemas.openxmlformats.org/officeDocument/2006/relationships/hyperlink" Target="https://www.suin-juriscol.gov.co/viewDocument.asp?ruta=Leyes/1596419" TargetMode="External"/><Relationship Id="rId75" Type="http://schemas.openxmlformats.org/officeDocument/2006/relationships/hyperlink" Target="https://www2.utp.edu.co/meci/plan-de-manejo-de-riesgos.html" TargetMode="External"/><Relationship Id="rId83" Type="http://schemas.openxmlformats.org/officeDocument/2006/relationships/drawing" Target="../drawings/drawing8.xml"/><Relationship Id="rId1" Type="http://schemas.openxmlformats.org/officeDocument/2006/relationships/hyperlink" Target="https://pdi.utp.edu.co/2024/02/01/ya-esta-disponible-el-pacto-2024/" TargetMode="External"/><Relationship Id="rId6" Type="http://schemas.openxmlformats.org/officeDocument/2006/relationships/hyperlink" Target="https://pdi.utp.edu.co/resultados/" TargetMode="External"/><Relationship Id="rId15" Type="http://schemas.openxmlformats.org/officeDocument/2006/relationships/hyperlink" Target="http://www.utp.edu.co/secretaria/3/estatuto-docente" TargetMode="External"/><Relationship Id="rId23" Type="http://schemas.openxmlformats.org/officeDocument/2006/relationships/hyperlink" Target="https://www2.utp.edu.co/vicerrectoria/administrativa/gestion-talento-humano/desarrollo-humano.html" TargetMode="External"/><Relationship Id="rId28" Type="http://schemas.openxmlformats.org/officeDocument/2006/relationships/hyperlink" Target="https://www2.utp.edu.co/gestioncalidad/sin-categoria/186/rectoria" TargetMode="External"/><Relationship Id="rId36" Type="http://schemas.openxmlformats.org/officeDocument/2006/relationships/hyperlink" Target="http://www.utp.edu.co/contratacion/" TargetMode="External"/><Relationship Id="rId49" Type="http://schemas.openxmlformats.org/officeDocument/2006/relationships/hyperlink" Target="https://www2.utp.edu.co/secretaria/7/regimen-electoral" TargetMode="External"/><Relationship Id="rId57" Type="http://schemas.openxmlformats.org/officeDocument/2006/relationships/hyperlink" Target="http://www.utp.edu.co/gestioncalidad/" TargetMode="External"/><Relationship Id="rId10" Type="http://schemas.openxmlformats.org/officeDocument/2006/relationships/hyperlink" Target="https://www2.utp.edu.co/atencionalciudadano/transparencia-y-acceso-a-informacion-publica.html" TargetMode="External"/><Relationship Id="rId31" Type="http://schemas.openxmlformats.org/officeDocument/2006/relationships/hyperlink" Target="https://programasacademicos.utp.edu.co/" TargetMode="External"/><Relationship Id="rId44" Type="http://schemas.openxmlformats.org/officeDocument/2006/relationships/hyperlink" Target="https://www2.utp.edu.co/secretaria/29/estatuto-contratacion" TargetMode="External"/><Relationship Id="rId52" Type="http://schemas.openxmlformats.org/officeDocument/2006/relationships/hyperlink" Target="https://www2.utp.edu.co/controlinterno/informes/203/seguimiento-pacto" TargetMode="External"/><Relationship Id="rId60" Type="http://schemas.openxmlformats.org/officeDocument/2006/relationships/hyperlink" Target="http://www.utp.edu.co/auditorios/calendario-de-eventos" TargetMode="External"/><Relationship Id="rId65" Type="http://schemas.openxmlformats.org/officeDocument/2006/relationships/hyperlink" Target="https://www2.utp.edu.co/gestioncalidad/documentos-procesos/8/1/Planeacion" TargetMode="External"/><Relationship Id="rId73" Type="http://schemas.openxmlformats.org/officeDocument/2006/relationships/hyperlink" Target="https://www2.utp.edu.co/controlinterno/rendicion-de-la-cuenta/131/informe-de-gestion-contractual" TargetMode="External"/><Relationship Id="rId78" Type="http://schemas.openxmlformats.org/officeDocument/2006/relationships/hyperlink" Target="https://pqrs.utp.edu.co/" TargetMode="External"/><Relationship Id="rId81" Type="http://schemas.openxmlformats.org/officeDocument/2006/relationships/hyperlink" Target="https://www2.utp.edu.co/meci/gestion-de-riesgos.html" TargetMode="External"/><Relationship Id="rId4" Type="http://schemas.openxmlformats.org/officeDocument/2006/relationships/hyperlink" Target="https://www2.utp.edu.co/controlinterno/informes/203/seguimiento-pacto" TargetMode="External"/><Relationship Id="rId9" Type="http://schemas.openxmlformats.org/officeDocument/2006/relationships/hyperlink" Target="https://www2.utp.edu.co/gestioncalidad/sin-categoria/391/activos-de-informacion-e-indice-de-informacion-clasificada-y-reservada-utp" TargetMode="External"/><Relationship Id="rId13" Type="http://schemas.openxmlformats.org/officeDocument/2006/relationships/hyperlink" Target="https://www2.utp.edu.co/secretaria/circulares-y-documentos-de-interes/6064/enlaces-de-interes" TargetMode="External"/><Relationship Id="rId18" Type="http://schemas.openxmlformats.org/officeDocument/2006/relationships/hyperlink" Target="http://www.utp.edu.co/audienciapublica/informe-de-gestion.html" TargetMode="External"/><Relationship Id="rId39" Type="http://schemas.openxmlformats.org/officeDocument/2006/relationships/hyperlink" Target="https://www2.utp.edu.co/controlinterno/informes/208/contraloria-general-de-la-republica" TargetMode="External"/><Relationship Id="rId34" Type="http://schemas.openxmlformats.org/officeDocument/2006/relationships/hyperlink" Target="https://www2.utp.edu.co/vicerrectoria/investigaciones/" TargetMode="External"/><Relationship Id="rId50" Type="http://schemas.openxmlformats.org/officeDocument/2006/relationships/hyperlink" Target="https://www2.utp.edu.co/gestioncalidad/documentos-procesos/4/1/Rectoria" TargetMode="External"/><Relationship Id="rId55" Type="http://schemas.openxmlformats.org/officeDocument/2006/relationships/hyperlink" Target="https://www2.utp.edu.co/controlinterno/informes/206/auditorias-control-interno" TargetMode="External"/><Relationship Id="rId76" Type="http://schemas.openxmlformats.org/officeDocument/2006/relationships/hyperlink" Target="https://gestioncalidad.utp.edu.co/documentacion/33/procedimientos-generales-gestion-del-sistema-ntegral-de-calidad/" TargetMode="External"/><Relationship Id="rId7" Type="http://schemas.openxmlformats.org/officeDocument/2006/relationships/hyperlink" Target="https://pdi.utp.edu.co/conoce/" TargetMode="External"/><Relationship Id="rId71" Type="http://schemas.openxmlformats.org/officeDocument/2006/relationships/hyperlink" Target="https://vicerrectorias.utp.edu.co/academica/" TargetMode="External"/><Relationship Id="rId2" Type="http://schemas.openxmlformats.org/officeDocument/2006/relationships/hyperlink" Target="https://pdi.utp.edu.co/2024/02/01/ya-esta-disponible-el-pacto-2024/" TargetMode="External"/><Relationship Id="rId29" Type="http://schemas.openxmlformats.org/officeDocument/2006/relationships/hyperlink" Target="https://www2.utp.edu.co/meci/que-es-el-meci.html" TargetMode="External"/><Relationship Id="rId24" Type="http://schemas.openxmlformats.org/officeDocument/2006/relationships/hyperlink" Target="https://www2.utp.edu.co/vicerrectoria/administrativa/gestion-talento-humano/legalizacion-de-la-vinculacion.html" TargetMode="External"/><Relationship Id="rId40" Type="http://schemas.openxmlformats.org/officeDocument/2006/relationships/hyperlink" Target="https://www2.utp.edu.co/meci/plan-de-manejo-de-riesgos.html" TargetMode="External"/><Relationship Id="rId45" Type="http://schemas.openxmlformats.org/officeDocument/2006/relationships/hyperlink" Target="http://www.utp.edu.co/gestioncalidad/documentos-procesos/4/1/Rectoria" TargetMode="External"/><Relationship Id="rId66" Type="http://schemas.openxmlformats.org/officeDocument/2006/relationships/hyperlink" Target="https://www.colombiacompra.gov.co/" TargetMode="Externa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pdi.utp.edu.co/2024/02/01/ya-esta-disponible-el-pacto-2024/" TargetMode="External"/><Relationship Id="rId7" Type="http://schemas.openxmlformats.org/officeDocument/2006/relationships/printerSettings" Target="../printerSettings/printerSettings7.bin"/><Relationship Id="rId2" Type="http://schemas.openxmlformats.org/officeDocument/2006/relationships/hyperlink" Target="https://pdi.utp.edu.co/2024/02/01/ya-esta-disponible-el-pacto-2024/" TargetMode="External"/><Relationship Id="rId1" Type="http://schemas.openxmlformats.org/officeDocument/2006/relationships/hyperlink" Target="https://pdi.utp.edu.co/2024/02/01/ya-esta-disponible-el-pacto-2024/" TargetMode="External"/><Relationship Id="rId6" Type="http://schemas.openxmlformats.org/officeDocument/2006/relationships/hyperlink" Target="https://www2.utp.edu.co/gestioncalidad/" TargetMode="External"/><Relationship Id="rId5" Type="http://schemas.openxmlformats.org/officeDocument/2006/relationships/hyperlink" Target="https://www2.utp.edu.co/controlinterno/informes/203/seguimiento-pacto" TargetMode="External"/><Relationship Id="rId4" Type="http://schemas.openxmlformats.org/officeDocument/2006/relationships/hyperlink" Target="https://www2.utp.edu.co/controlinterno/informes/203/seguimiento-pact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zoomScale="55" zoomScaleNormal="55" workbookViewId="0">
      <selection activeCell="L7" sqref="L7"/>
    </sheetView>
  </sheetViews>
  <sheetFormatPr baseColWidth="10" defaultColWidth="0" defaultRowHeight="15" customHeight="1" zeroHeight="1"/>
  <cols>
    <col min="1" max="13" width="10" style="79" customWidth="1"/>
    <col min="14" max="16384" width="10" style="80" hidden="1"/>
  </cols>
  <sheetData>
    <row r="1" spans="2:2" ht="14.25">
      <c r="B1" s="81"/>
    </row>
    <row r="2" spans="2:2" ht="14.25"/>
    <row r="3" spans="2:2" ht="14.25"/>
    <row r="4" spans="2:2" ht="14.25"/>
    <row r="5" spans="2:2" ht="14.25"/>
    <row r="6" spans="2:2" ht="14.25"/>
    <row r="7" spans="2:2" ht="14.25"/>
    <row r="8" spans="2:2" ht="14.25"/>
    <row r="9" spans="2:2" ht="14.25"/>
    <row r="10" spans="2:2" ht="14.25"/>
    <row r="11" spans="2:2" ht="14.25"/>
    <row r="12" spans="2:2" ht="14.25"/>
    <row r="13" spans="2:2" ht="14.25"/>
    <row r="14" spans="2:2" ht="14.25"/>
    <row r="15" spans="2:2" ht="14.25"/>
    <row r="16" spans="2:2" ht="14.25"/>
    <row r="17" ht="14.25"/>
    <row r="18" ht="14.25"/>
    <row r="19" ht="14.25"/>
    <row r="20" ht="14.25"/>
    <row r="21" ht="14.25"/>
    <row r="22" ht="14.25"/>
    <row r="23" ht="14.25"/>
    <row r="24" ht="14.25"/>
    <row r="25" ht="14.25"/>
    <row r="26" ht="14.25"/>
    <row r="27" ht="14.25"/>
    <row r="28" ht="14.25"/>
    <row r="29" ht="14.25"/>
    <row r="30" ht="14.25"/>
    <row r="31" ht="14.25"/>
    <row r="32" ht="14.25"/>
    <row r="33" ht="14.25"/>
    <row r="34" ht="15" customHeight="1"/>
    <row r="35" ht="15" customHeight="1"/>
    <row r="36" ht="15" customHeight="1"/>
    <row r="37" ht="15" customHeight="1"/>
    <row r="38" ht="15" customHeight="1"/>
    <row r="39" ht="15" customHeight="1"/>
    <row r="40" ht="15" customHeight="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I52"/>
  <sheetViews>
    <sheetView showGridLines="0" tabSelected="1" zoomScale="85" zoomScaleNormal="85" workbookViewId="0">
      <selection activeCell="F11" sqref="F11"/>
    </sheetView>
  </sheetViews>
  <sheetFormatPr baseColWidth="10" defaultColWidth="10" defaultRowHeight="15"/>
  <cols>
    <col min="1" max="1" width="10" style="270"/>
    <col min="2" max="2" width="19.125" style="270" customWidth="1"/>
    <col min="3" max="3" width="14" style="270" customWidth="1"/>
    <col min="4" max="4" width="20.75" style="270" customWidth="1"/>
    <col min="5" max="5" width="24" style="270" customWidth="1"/>
    <col min="6" max="6" width="22.875" style="270" customWidth="1"/>
    <col min="7" max="7" width="15.375" style="270" customWidth="1"/>
    <col min="8" max="16384" width="10" style="270"/>
  </cols>
  <sheetData>
    <row r="1" spans="1:9" ht="15.75" thickBot="1">
      <c r="A1" s="1056" t="s">
        <v>148</v>
      </c>
      <c r="B1" s="1057"/>
    </row>
    <row r="2" spans="1:9" ht="15.75" thickBot="1"/>
    <row r="3" spans="1:9" ht="26.25">
      <c r="A3" s="1058" t="s">
        <v>571</v>
      </c>
      <c r="B3" s="1059"/>
      <c r="C3" s="1059"/>
      <c r="D3" s="1059"/>
      <c r="E3" s="1059"/>
      <c r="F3" s="1060"/>
    </row>
    <row r="4" spans="1:9">
      <c r="A4" s="284"/>
      <c r="B4" s="285"/>
      <c r="C4" s="285"/>
      <c r="D4" s="285"/>
      <c r="E4" s="285"/>
      <c r="F4" s="286"/>
    </row>
    <row r="5" spans="1:9" s="288" customFormat="1" ht="18.75">
      <c r="A5" s="692"/>
      <c r="B5" s="287"/>
      <c r="C5" s="513" t="s">
        <v>528</v>
      </c>
      <c r="D5" s="514" t="s">
        <v>572</v>
      </c>
      <c r="E5" s="514" t="s">
        <v>573</v>
      </c>
      <c r="F5" s="693" t="s">
        <v>882</v>
      </c>
    </row>
    <row r="6" spans="1:9" ht="18.75">
      <c r="A6" s="1061" t="s">
        <v>574</v>
      </c>
      <c r="B6" s="1062"/>
      <c r="C6" s="515">
        <v>0.8</v>
      </c>
      <c r="D6" s="516">
        <f>IF(C18&gt;0.3333,1,D18)</f>
        <v>1</v>
      </c>
      <c r="E6" s="517">
        <f>IF(C19&gt;0.6666,1,D19)</f>
        <v>0.84383438343834383</v>
      </c>
      <c r="F6" s="694">
        <f>IF(C20&gt;1,1,D20)</f>
        <v>1</v>
      </c>
    </row>
    <row r="7" spans="1:9" ht="19.5" thickBot="1">
      <c r="A7" s="1063" t="s">
        <v>575</v>
      </c>
      <c r="B7" s="1064"/>
      <c r="C7" s="518">
        <v>0.2</v>
      </c>
      <c r="D7" s="671">
        <f>D29</f>
        <v>0.98113207547169812</v>
      </c>
      <c r="E7" s="505">
        <f>D30</f>
        <v>1</v>
      </c>
      <c r="F7" s="695">
        <f>+D31</f>
        <v>1</v>
      </c>
    </row>
    <row r="8" spans="1:9" ht="19.5" thickBot="1">
      <c r="A8" s="1065" t="s">
        <v>576</v>
      </c>
      <c r="B8" s="1066"/>
      <c r="C8" s="289">
        <f>SUM(C6:C7)</f>
        <v>1</v>
      </c>
      <c r="D8" s="672">
        <f>($C$6*D6)+($C$7*D7)</f>
        <v>0.99622641509433962</v>
      </c>
      <c r="E8" s="672">
        <f>($C$6*E6)+($C$7*E7)</f>
        <v>0.87506750675067502</v>
      </c>
      <c r="F8" s="504">
        <f>($C$6*F6)+($C$7*F7)</f>
        <v>1</v>
      </c>
    </row>
    <row r="9" spans="1:9" ht="21.75" thickBot="1">
      <c r="C9" s="290"/>
      <c r="D9" s="291"/>
      <c r="G9" s="292"/>
      <c r="I9" s="293"/>
    </row>
    <row r="10" spans="1:9" ht="31.5">
      <c r="B10" s="1054" t="s">
        <v>577</v>
      </c>
      <c r="C10" s="1055"/>
      <c r="D10" s="294" t="s">
        <v>578</v>
      </c>
    </row>
    <row r="11" spans="1:9" ht="15.75">
      <c r="B11" s="1070" t="s">
        <v>579</v>
      </c>
      <c r="C11" s="1071"/>
      <c r="D11" s="295" t="s">
        <v>580</v>
      </c>
    </row>
    <row r="12" spans="1:9" ht="15.75">
      <c r="B12" s="1072" t="s">
        <v>581</v>
      </c>
      <c r="C12" s="1073"/>
      <c r="D12" s="295" t="s">
        <v>582</v>
      </c>
    </row>
    <row r="13" spans="1:9" ht="16.5" thickBot="1">
      <c r="B13" s="1074" t="s">
        <v>583</v>
      </c>
      <c r="C13" s="1075"/>
      <c r="D13" s="296" t="s">
        <v>584</v>
      </c>
    </row>
    <row r="14" spans="1:9">
      <c r="C14" s="290"/>
    </row>
    <row r="15" spans="1:9" ht="15.75" thickBot="1">
      <c r="C15" s="290"/>
    </row>
    <row r="16" spans="1:9" ht="21">
      <c r="A16" s="1076" t="s">
        <v>585</v>
      </c>
      <c r="B16" s="1077"/>
      <c r="C16" s="1077"/>
      <c r="D16" s="1077"/>
      <c r="E16" s="1077"/>
      <c r="F16" s="1078"/>
    </row>
    <row r="17" spans="1:8" ht="37.5">
      <c r="A17" s="284"/>
      <c r="B17" s="297"/>
      <c r="C17" s="298" t="s">
        <v>586</v>
      </c>
      <c r="D17" s="298" t="s">
        <v>564</v>
      </c>
      <c r="E17" s="299" t="s">
        <v>587</v>
      </c>
      <c r="F17" s="300"/>
    </row>
    <row r="18" spans="1:8" ht="18.75">
      <c r="A18" s="284"/>
      <c r="B18" s="301" t="s">
        <v>588</v>
      </c>
      <c r="C18" s="302">
        <f>+'Sgto PA ABRIL'!Q62</f>
        <v>0.44999999999999996</v>
      </c>
      <c r="D18" s="503">
        <f>IF(C18&gt; 0.3333,1,(C18*100)/33.33)</f>
        <v>1</v>
      </c>
      <c r="E18" s="302" t="str">
        <f>IF(D18&gt;=80%,"ALTO",IF(D18&lt;60%,"BAJO","MEDIO"))</f>
        <v>ALTO</v>
      </c>
      <c r="F18" s="300"/>
    </row>
    <row r="19" spans="1:8" ht="18.75">
      <c r="A19" s="284"/>
      <c r="B19" s="301" t="s">
        <v>589</v>
      </c>
      <c r="C19" s="302">
        <f>+'Sgto PA AGOSTO'!Q62</f>
        <v>0.5625</v>
      </c>
      <c r="D19" s="503">
        <f>(C19*100)/66.66</f>
        <v>0.84383438343834383</v>
      </c>
      <c r="E19" s="302" t="str">
        <f>IF(D19&gt;=80%,"ALTO",IF(D19&lt;60%,"BAJO","MEDIO"))</f>
        <v>ALTO</v>
      </c>
      <c r="F19" s="300"/>
    </row>
    <row r="20" spans="1:8" ht="18.75">
      <c r="A20" s="284"/>
      <c r="B20" s="301" t="s">
        <v>883</v>
      </c>
      <c r="C20" s="302">
        <f>+'Sgto PA 31 DICIEMBRE'!$Q$62</f>
        <v>1</v>
      </c>
      <c r="D20" s="503">
        <f>(C20*100)/100</f>
        <v>1</v>
      </c>
      <c r="E20" s="302" t="str">
        <f>IF(D20&gt;=80%,"ALTO",IF(D20&lt;60%,"BAJO","MEDIO"))</f>
        <v>ALTO</v>
      </c>
      <c r="F20" s="300"/>
      <c r="H20" s="461"/>
    </row>
    <row r="21" spans="1:8" ht="15" customHeight="1">
      <c r="B21" s="303"/>
      <c r="C21" s="303"/>
      <c r="D21" s="303"/>
      <c r="E21" s="303"/>
      <c r="F21" s="304"/>
    </row>
    <row r="22" spans="1:8" ht="50.1" customHeight="1">
      <c r="A22" s="1079" t="s">
        <v>590</v>
      </c>
      <c r="B22" s="1080"/>
      <c r="C22" s="1080"/>
      <c r="D22" s="1080"/>
      <c r="E22" s="1080"/>
      <c r="F22" s="1081"/>
    </row>
    <row r="23" spans="1:8">
      <c r="A23" s="305"/>
      <c r="B23" s="306"/>
      <c r="C23" s="306"/>
      <c r="D23" s="306"/>
      <c r="E23" s="306"/>
      <c r="F23" s="307"/>
    </row>
    <row r="24" spans="1:8" ht="63" customHeight="1">
      <c r="A24" s="1079" t="s">
        <v>879</v>
      </c>
      <c r="B24" s="1080"/>
      <c r="C24" s="1080"/>
      <c r="D24" s="1080"/>
      <c r="E24" s="1080"/>
      <c r="F24" s="1081"/>
    </row>
    <row r="25" spans="1:8" ht="15.75" thickBot="1">
      <c r="A25" s="308"/>
      <c r="B25" s="309"/>
      <c r="C25" s="309"/>
      <c r="D25" s="309"/>
      <c r="E25" s="309"/>
      <c r="F25" s="310"/>
    </row>
    <row r="26" spans="1:8" ht="15.75" thickBot="1">
      <c r="A26" s="271"/>
      <c r="B26" s="271"/>
      <c r="C26" s="271"/>
      <c r="D26" s="271"/>
      <c r="E26" s="271"/>
      <c r="F26" s="271"/>
    </row>
    <row r="27" spans="1:8" ht="21">
      <c r="A27" s="1076" t="s">
        <v>591</v>
      </c>
      <c r="B27" s="1077"/>
      <c r="C27" s="1077"/>
      <c r="D27" s="1077"/>
      <c r="E27" s="1077"/>
      <c r="F27" s="1078"/>
    </row>
    <row r="28" spans="1:8" ht="38.25">
      <c r="A28" s="311"/>
      <c r="B28" s="312"/>
      <c r="C28" s="312"/>
      <c r="D28" s="313" t="s">
        <v>564</v>
      </c>
      <c r="E28" s="299" t="s">
        <v>587</v>
      </c>
      <c r="F28" s="300"/>
    </row>
    <row r="29" spans="1:8" ht="18.75">
      <c r="A29" s="314"/>
      <c r="B29" s="297"/>
      <c r="C29" s="315" t="s">
        <v>588</v>
      </c>
      <c r="D29" s="628">
        <f>+'Sgto AP ABRIL'!I139</f>
        <v>0.98113207547169812</v>
      </c>
      <c r="E29" s="302" t="str">
        <f>IF(D29&gt;=80%,"ALTO",IF(D29&lt;60%,"BAJO","MEDIO"))</f>
        <v>ALTO</v>
      </c>
      <c r="F29" s="300"/>
    </row>
    <row r="30" spans="1:8" ht="18.75">
      <c r="A30" s="314"/>
      <c r="B30" s="297"/>
      <c r="C30" s="315" t="s">
        <v>589</v>
      </c>
      <c r="D30" s="503">
        <f>+'Sgto AP AGOSTO'!I142</f>
        <v>1</v>
      </c>
      <c r="E30" s="302" t="str">
        <f>IF(D30&gt;=80%,"ALTO",IF(D30&lt;60%,"BAJO","MEDIO"))</f>
        <v>ALTO</v>
      </c>
      <c r="F30" s="300"/>
    </row>
    <row r="31" spans="1:8" ht="18.75">
      <c r="A31" s="314"/>
      <c r="B31" s="297"/>
      <c r="C31" s="315" t="s">
        <v>883</v>
      </c>
      <c r="D31" s="503">
        <f>+'Sgto AP 31 DICIEMBRE'!$I$142</f>
        <v>1</v>
      </c>
      <c r="E31" s="302" t="str">
        <f>IF(D31&gt;=80%,"ALTO",IF(D31&lt;60%,"BAJO","MEDIO"))</f>
        <v>ALTO</v>
      </c>
      <c r="F31" s="300"/>
    </row>
    <row r="32" spans="1:8">
      <c r="A32" s="1079" t="s">
        <v>592</v>
      </c>
      <c r="B32" s="1080"/>
      <c r="C32" s="1080"/>
      <c r="D32" s="1080"/>
      <c r="E32" s="1080"/>
      <c r="F32" s="1081"/>
    </row>
    <row r="33" spans="1:7">
      <c r="A33" s="1079"/>
      <c r="B33" s="1080"/>
      <c r="C33" s="1080"/>
      <c r="D33" s="1080"/>
      <c r="E33" s="1080"/>
      <c r="F33" s="1081"/>
    </row>
    <row r="34" spans="1:7" ht="15.75" thickBot="1">
      <c r="A34" s="1082"/>
      <c r="B34" s="1083"/>
      <c r="C34" s="1083"/>
      <c r="D34" s="1083"/>
      <c r="E34" s="1083"/>
      <c r="F34" s="1084"/>
    </row>
    <row r="36" spans="1:7" ht="15.75" thickBot="1"/>
    <row r="37" spans="1:7" ht="21">
      <c r="A37" s="1076" t="s">
        <v>593</v>
      </c>
      <c r="B37" s="1077"/>
      <c r="C37" s="1077"/>
      <c r="D37" s="1077"/>
      <c r="E37" s="1077"/>
      <c r="F37" s="1078"/>
    </row>
    <row r="38" spans="1:7" ht="30.75" customHeight="1">
      <c r="A38" s="1085" t="s">
        <v>924</v>
      </c>
      <c r="B38" s="1086"/>
      <c r="C38" s="1086"/>
      <c r="D38" s="1086"/>
      <c r="E38" s="1086"/>
      <c r="F38" s="1087"/>
    </row>
    <row r="39" spans="1:7" ht="30.75" customHeight="1">
      <c r="A39" s="1085" t="s">
        <v>807</v>
      </c>
      <c r="B39" s="1086"/>
      <c r="C39" s="1086"/>
      <c r="D39" s="1086"/>
      <c r="E39" s="1086"/>
      <c r="F39" s="1087"/>
    </row>
    <row r="40" spans="1:7" ht="30.75" customHeight="1">
      <c r="A40" s="1067" t="s">
        <v>925</v>
      </c>
      <c r="B40" s="1068"/>
      <c r="C40" s="1068"/>
      <c r="D40" s="1068"/>
      <c r="E40" s="1068"/>
      <c r="F40" s="1069"/>
      <c r="G40" s="459"/>
    </row>
    <row r="41" spans="1:7" ht="30.75" customHeight="1" thickBot="1">
      <c r="A41" s="1085" t="s">
        <v>929</v>
      </c>
      <c r="B41" s="1086"/>
      <c r="C41" s="1086"/>
      <c r="D41" s="1086"/>
      <c r="E41" s="1086"/>
      <c r="F41" s="1087"/>
    </row>
    <row r="42" spans="1:7" ht="21">
      <c r="A42" s="1091" t="s">
        <v>594</v>
      </c>
      <c r="B42" s="1092"/>
      <c r="C42" s="1092"/>
      <c r="D42" s="1092"/>
      <c r="E42" s="1092"/>
      <c r="F42" s="1093"/>
    </row>
    <row r="43" spans="1:7" ht="46.5" customHeight="1" thickBot="1">
      <c r="A43" s="1067" t="s">
        <v>926</v>
      </c>
      <c r="B43" s="1068"/>
      <c r="C43" s="1068"/>
      <c r="D43" s="1068"/>
      <c r="E43" s="1068"/>
      <c r="F43" s="1069"/>
    </row>
    <row r="44" spans="1:7" ht="21">
      <c r="A44" s="1091" t="s">
        <v>595</v>
      </c>
      <c r="B44" s="1092"/>
      <c r="C44" s="1092"/>
      <c r="D44" s="1092"/>
      <c r="E44" s="1092"/>
      <c r="F44" s="1093"/>
    </row>
    <row r="45" spans="1:7" s="272" customFormat="1" ht="55.5" customHeight="1" thickBot="1">
      <c r="A45" s="1088" t="s">
        <v>884</v>
      </c>
      <c r="B45" s="1089"/>
      <c r="C45" s="1089"/>
      <c r="D45" s="1089"/>
      <c r="E45" s="1089"/>
      <c r="F45" s="1090"/>
    </row>
    <row r="49" spans="1:1" ht="19.5">
      <c r="A49" s="316"/>
    </row>
    <row r="50" spans="1:1" ht="19.5">
      <c r="A50" s="316"/>
    </row>
    <row r="51" spans="1:1" ht="19.5">
      <c r="A51" s="316"/>
    </row>
    <row r="52" spans="1:1" ht="19.5">
      <c r="A52" s="316"/>
    </row>
  </sheetData>
  <mergeCells count="23">
    <mergeCell ref="A45:F45"/>
    <mergeCell ref="A41:F41"/>
    <mergeCell ref="A42:F42"/>
    <mergeCell ref="A43:F43"/>
    <mergeCell ref="A44:F44"/>
    <mergeCell ref="A40:F40"/>
    <mergeCell ref="B11:C11"/>
    <mergeCell ref="B12:C12"/>
    <mergeCell ref="B13:C13"/>
    <mergeCell ref="A16:F16"/>
    <mergeCell ref="A22:F22"/>
    <mergeCell ref="A24:F24"/>
    <mergeCell ref="A27:F27"/>
    <mergeCell ref="A32:F34"/>
    <mergeCell ref="A37:F37"/>
    <mergeCell ref="A38:F38"/>
    <mergeCell ref="A39:F39"/>
    <mergeCell ref="B10:C10"/>
    <mergeCell ref="A1:B1"/>
    <mergeCell ref="A3:F3"/>
    <mergeCell ref="A6:B6"/>
    <mergeCell ref="A7:B7"/>
    <mergeCell ref="A8:B8"/>
  </mergeCells>
  <conditionalFormatting sqref="D8:E8">
    <cfRule type="cellIs" dxfId="29" priority="31" operator="between">
      <formula>0.6</formula>
      <formula>0.7999999</formula>
    </cfRule>
    <cfRule type="cellIs" dxfId="28" priority="32" operator="greaterThanOrEqual">
      <formula>80%</formula>
    </cfRule>
    <cfRule type="cellIs" dxfId="27" priority="33" operator="lessThanOrEqual">
      <formula>59.999%</formula>
    </cfRule>
  </conditionalFormatting>
  <conditionalFormatting sqref="D29:D30">
    <cfRule type="cellIs" dxfId="26" priority="28" operator="between">
      <formula>0.6</formula>
      <formula>0.79</formula>
    </cfRule>
    <cfRule type="cellIs" dxfId="25" priority="29" operator="greaterThanOrEqual">
      <formula>80%</formula>
    </cfRule>
    <cfRule type="cellIs" dxfId="24" priority="30" operator="lessThanOrEqual">
      <formula>59%</formula>
    </cfRule>
  </conditionalFormatting>
  <conditionalFormatting sqref="D18">
    <cfRule type="cellIs" dxfId="23" priority="25" operator="between">
      <formula>0.61</formula>
      <formula>0.75</formula>
    </cfRule>
    <cfRule type="cellIs" dxfId="22" priority="26" operator="greaterThanOrEqual">
      <formula>80%</formula>
    </cfRule>
    <cfRule type="cellIs" dxfId="21" priority="27" operator="lessThan">
      <formula>60%</formula>
    </cfRule>
  </conditionalFormatting>
  <conditionalFormatting sqref="E18">
    <cfRule type="containsText" dxfId="20" priority="22" operator="containsText" text="MEDIO">
      <formula>NOT(ISERROR(SEARCH("MEDIO",E18)))</formula>
    </cfRule>
    <cfRule type="containsText" dxfId="19" priority="23" operator="containsText" text="BAJO">
      <formula>NOT(ISERROR(SEARCH("BAJO",E18)))</formula>
    </cfRule>
    <cfRule type="containsText" dxfId="18" priority="24" operator="containsText" text="ALTO">
      <formula>NOT(ISERROR(SEARCH("ALTO",E18)))</formula>
    </cfRule>
  </conditionalFormatting>
  <conditionalFormatting sqref="E29">
    <cfRule type="containsText" dxfId="17" priority="19" operator="containsText" text="MEDIO">
      <formula>NOT(ISERROR(SEARCH("MEDIO",E29)))</formula>
    </cfRule>
    <cfRule type="containsText" dxfId="16" priority="20" operator="containsText" text="BAJO">
      <formula>NOT(ISERROR(SEARCH("BAJO",E29)))</formula>
    </cfRule>
    <cfRule type="containsText" dxfId="15" priority="21" operator="containsText" text="ALTO">
      <formula>NOT(ISERROR(SEARCH("ALTO",E29)))</formula>
    </cfRule>
  </conditionalFormatting>
  <conditionalFormatting sqref="F8">
    <cfRule type="cellIs" dxfId="14" priority="16" operator="between">
      <formula>0.6</formula>
      <formula>0.7999999</formula>
    </cfRule>
    <cfRule type="cellIs" dxfId="13" priority="17" operator="greaterThanOrEqual">
      <formula>80%</formula>
    </cfRule>
    <cfRule type="cellIs" dxfId="12" priority="18" operator="lessThanOrEqual">
      <formula>59.999%</formula>
    </cfRule>
  </conditionalFormatting>
  <conditionalFormatting sqref="E30:E31">
    <cfRule type="containsText" dxfId="11" priority="7" operator="containsText" text="MEDIO">
      <formula>NOT(ISERROR(SEARCH("MEDIO",E30)))</formula>
    </cfRule>
    <cfRule type="containsText" dxfId="10" priority="8" operator="containsText" text="BAJO">
      <formula>NOT(ISERROR(SEARCH("BAJO",E30)))</formula>
    </cfRule>
    <cfRule type="containsText" dxfId="9" priority="9" operator="containsText" text="ALTO">
      <formula>NOT(ISERROR(SEARCH("ALTO",E30)))</formula>
    </cfRule>
  </conditionalFormatting>
  <conditionalFormatting sqref="E19:E20">
    <cfRule type="containsText" dxfId="8" priority="13" operator="containsText" text="MEDIO">
      <formula>NOT(ISERROR(SEARCH("MEDIO",E19)))</formula>
    </cfRule>
    <cfRule type="containsText" dxfId="7" priority="14" operator="containsText" text="BAJO">
      <formula>NOT(ISERROR(SEARCH("BAJO",E19)))</formula>
    </cfRule>
    <cfRule type="containsText" dxfId="6" priority="15" operator="containsText" text="ALTO">
      <formula>NOT(ISERROR(SEARCH("ALTO",E19)))</formula>
    </cfRule>
  </conditionalFormatting>
  <conditionalFormatting sqref="D19:D20">
    <cfRule type="cellIs" dxfId="5" priority="10" operator="between">
      <formula>0.61</formula>
      <formula>0.75</formula>
    </cfRule>
    <cfRule type="cellIs" dxfId="4" priority="11" operator="greaterThanOrEqual">
      <formula>80%</formula>
    </cfRule>
    <cfRule type="cellIs" dxfId="3" priority="12" operator="lessThan">
      <formula>60%</formula>
    </cfRule>
  </conditionalFormatting>
  <conditionalFormatting sqref="D31">
    <cfRule type="cellIs" dxfId="2" priority="4" operator="between">
      <formula>0.6</formula>
      <formula>0.79</formula>
    </cfRule>
    <cfRule type="cellIs" dxfId="1" priority="5" operator="greaterThanOrEqual">
      <formula>80%</formula>
    </cfRule>
    <cfRule type="cellIs" dxfId="0" priority="6" operator="lessThanOrEqual">
      <formula>59%</formula>
    </cfRule>
  </conditionalFormatting>
  <hyperlinks>
    <hyperlink ref="A1:B1" location="'Tabla Contenido'!A1" display="INICIO" xr:uid="{00000000-0004-0000-0900-000000000000}"/>
  </hyperlink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C29"/>
  <sheetViews>
    <sheetView showGridLines="0" zoomScale="85" zoomScaleNormal="85" workbookViewId="0">
      <selection activeCell="C6" sqref="C6"/>
    </sheetView>
  </sheetViews>
  <sheetFormatPr baseColWidth="10" defaultRowHeight="15"/>
  <cols>
    <col min="1" max="1" width="4.75" style="462" customWidth="1"/>
    <col min="2" max="2" width="13.5" style="462" customWidth="1"/>
    <col min="3" max="3" width="12.25" style="462" customWidth="1"/>
    <col min="4" max="4" width="6.375" style="462" customWidth="1"/>
    <col min="5" max="5" width="20.875" style="462" customWidth="1"/>
    <col min="6" max="6" width="12.875" style="462" customWidth="1"/>
    <col min="7" max="7" width="12.375" style="462" customWidth="1"/>
    <col min="8" max="8" width="18.125" style="462" customWidth="1"/>
    <col min="9" max="9" width="20.375" style="462" customWidth="1"/>
    <col min="10" max="10" width="5.375" style="462" customWidth="1"/>
    <col min="11" max="11" width="7.625" style="462" customWidth="1"/>
    <col min="12" max="12" width="14.25" style="462" customWidth="1"/>
    <col min="13" max="13" width="11.375" style="462" customWidth="1"/>
    <col min="14" max="14" width="9" style="462" customWidth="1"/>
    <col min="15" max="15" width="9.75" style="462" customWidth="1"/>
    <col min="16" max="16" width="8.25" style="462" customWidth="1"/>
    <col min="17" max="17" width="7.375" style="462" customWidth="1"/>
    <col min="18" max="18" width="10" style="462" customWidth="1"/>
    <col min="19" max="19" width="16.75" style="462" customWidth="1"/>
    <col min="20" max="20" width="12.625" style="462" customWidth="1"/>
    <col min="21" max="21" width="13.625" style="462" customWidth="1"/>
    <col min="22" max="22" width="11" style="462"/>
    <col min="23" max="23" width="39.875" style="462" customWidth="1"/>
    <col min="24" max="24" width="14.375" style="462" customWidth="1"/>
    <col min="25" max="25" width="15.375" style="462" customWidth="1"/>
    <col min="26" max="26" width="14" style="462" customWidth="1"/>
    <col min="27" max="27" width="23.25" style="462" customWidth="1"/>
    <col min="28" max="28" width="67.5" style="462" customWidth="1"/>
    <col min="29" max="29" width="13.125" style="462" customWidth="1"/>
    <col min="30" max="30" width="34.375" style="462" customWidth="1"/>
    <col min="31" max="16384" width="11" style="462"/>
  </cols>
  <sheetData>
    <row r="2" spans="1:29" s="271" customFormat="1"/>
    <row r="3" spans="1:29" s="271" customFormat="1"/>
    <row r="4" spans="1:29" s="271" customFormat="1" ht="18.75">
      <c r="A4" s="536"/>
      <c r="B4" s="539" t="s">
        <v>621</v>
      </c>
      <c r="C4" s="537" t="s">
        <v>740</v>
      </c>
    </row>
    <row r="5" spans="1:29" s="271" customFormat="1" ht="18.75">
      <c r="B5" s="538"/>
      <c r="C5" s="537" t="s">
        <v>622</v>
      </c>
    </row>
    <row r="6" spans="1:29" s="271" customFormat="1" ht="18.75">
      <c r="B6" s="538"/>
      <c r="C6" s="684">
        <v>45548</v>
      </c>
    </row>
    <row r="7" spans="1:29">
      <c r="C7" s="685" t="s">
        <v>873</v>
      </c>
    </row>
    <row r="8" spans="1:29" s="678" customFormat="1" ht="15.95" customHeight="1" thickBot="1">
      <c r="A8" s="637"/>
      <c r="B8" s="1124" t="s">
        <v>599</v>
      </c>
      <c r="C8" s="1125"/>
      <c r="D8" s="1125"/>
      <c r="E8" s="1125"/>
      <c r="F8" s="1125"/>
      <c r="G8" s="1125"/>
      <c r="H8" s="1125"/>
      <c r="I8" s="1125"/>
      <c r="J8" s="1125"/>
      <c r="K8" s="1125"/>
      <c r="L8" s="1125"/>
      <c r="M8" s="1125"/>
      <c r="N8" s="1125"/>
      <c r="O8" s="1125"/>
      <c r="P8" s="1125"/>
      <c r="Q8" s="637"/>
      <c r="R8" s="637"/>
      <c r="S8" s="637"/>
      <c r="T8" s="637"/>
      <c r="U8" s="637"/>
      <c r="V8" s="637"/>
      <c r="W8" s="637"/>
      <c r="X8" s="637"/>
      <c r="Y8" s="637"/>
      <c r="Z8" s="637"/>
      <c r="AA8" s="637"/>
      <c r="AB8" s="637"/>
      <c r="AC8" s="637"/>
    </row>
    <row r="9" spans="1:29" s="678" customFormat="1" ht="24.95" customHeight="1" thickBot="1">
      <c r="A9" s="637"/>
      <c r="B9" s="1126" t="s">
        <v>808</v>
      </c>
      <c r="C9" s="1125"/>
      <c r="D9" s="1135" t="s">
        <v>809</v>
      </c>
      <c r="E9" s="1136"/>
      <c r="F9" s="1136"/>
      <c r="G9" s="1136"/>
      <c r="H9" s="1136"/>
      <c r="I9" s="1137"/>
      <c r="J9" s="637"/>
      <c r="K9" s="637"/>
      <c r="L9" s="637"/>
      <c r="M9" s="637"/>
      <c r="N9" s="637"/>
      <c r="O9" s="637"/>
      <c r="P9" s="637"/>
      <c r="Q9" s="637"/>
      <c r="R9" s="637"/>
      <c r="S9" s="637"/>
      <c r="T9" s="637"/>
      <c r="U9" s="637"/>
      <c r="V9" s="637"/>
      <c r="W9" s="637"/>
      <c r="X9" s="637"/>
      <c r="Y9" s="637"/>
      <c r="Z9" s="637"/>
      <c r="AA9" s="637"/>
      <c r="AB9" s="637"/>
      <c r="AC9" s="637"/>
    </row>
    <row r="10" spans="1:29" s="678" customFormat="1" ht="9" customHeight="1" thickBot="1">
      <c r="A10" s="637"/>
      <c r="B10" s="637"/>
      <c r="C10" s="637"/>
      <c r="D10" s="637"/>
      <c r="E10" s="637"/>
      <c r="F10" s="637"/>
      <c r="G10" s="637"/>
      <c r="H10" s="637"/>
      <c r="I10" s="637"/>
      <c r="J10" s="637"/>
      <c r="K10" s="1126" t="s">
        <v>810</v>
      </c>
      <c r="L10" s="1125"/>
      <c r="M10" s="1125"/>
      <c r="N10" s="1127" t="s">
        <v>811</v>
      </c>
      <c r="O10" s="1128"/>
      <c r="P10" s="1129"/>
      <c r="Q10" s="637"/>
      <c r="R10" s="637"/>
      <c r="S10" s="637"/>
      <c r="T10" s="637"/>
      <c r="U10" s="637"/>
      <c r="V10" s="637"/>
      <c r="W10" s="637"/>
      <c r="X10" s="637"/>
      <c r="Y10" s="637"/>
      <c r="Z10" s="637"/>
      <c r="AA10" s="637"/>
      <c r="AB10" s="637"/>
      <c r="AC10" s="637"/>
    </row>
    <row r="11" spans="1:29" s="678" customFormat="1" ht="15.95" customHeight="1" thickBot="1">
      <c r="A11" s="637"/>
      <c r="B11" s="1126" t="s">
        <v>812</v>
      </c>
      <c r="C11" s="1125"/>
      <c r="D11" s="1127" t="s">
        <v>813</v>
      </c>
      <c r="E11" s="1128"/>
      <c r="F11" s="1128"/>
      <c r="G11" s="1128"/>
      <c r="H11" s="1128"/>
      <c r="I11" s="1129"/>
      <c r="J11" s="637"/>
      <c r="K11" s="1125"/>
      <c r="L11" s="1125"/>
      <c r="M11" s="1125"/>
      <c r="N11" s="1130"/>
      <c r="O11" s="1131"/>
      <c r="P11" s="1132"/>
      <c r="Q11" s="637"/>
      <c r="R11" s="637"/>
      <c r="S11" s="637"/>
      <c r="T11" s="637"/>
      <c r="U11" s="637"/>
      <c r="V11" s="637"/>
      <c r="W11" s="637"/>
      <c r="X11" s="637"/>
      <c r="Y11" s="637"/>
      <c r="Z11" s="637"/>
      <c r="AA11" s="637"/>
      <c r="AB11" s="637"/>
      <c r="AC11" s="637"/>
    </row>
    <row r="12" spans="1:29" s="678" customFormat="1" ht="9" customHeight="1" thickBot="1">
      <c r="A12" s="637"/>
      <c r="B12" s="1125"/>
      <c r="C12" s="1125"/>
      <c r="D12" s="1130"/>
      <c r="E12" s="1131"/>
      <c r="F12" s="1131"/>
      <c r="G12" s="1131"/>
      <c r="H12" s="1131"/>
      <c r="I12" s="1132"/>
      <c r="J12" s="637"/>
      <c r="K12" s="637"/>
      <c r="L12" s="637"/>
      <c r="M12" s="637"/>
      <c r="N12" s="637"/>
      <c r="O12" s="637"/>
      <c r="P12" s="637"/>
      <c r="Q12" s="637"/>
      <c r="R12" s="637"/>
      <c r="S12" s="637"/>
      <c r="T12" s="637"/>
      <c r="U12" s="637"/>
      <c r="V12" s="637"/>
      <c r="W12" s="637"/>
      <c r="X12" s="637"/>
      <c r="Y12" s="637"/>
      <c r="Z12" s="637"/>
      <c r="AA12" s="637"/>
      <c r="AB12" s="637"/>
      <c r="AC12" s="637"/>
    </row>
    <row r="13" spans="1:29" s="678" customFormat="1" ht="9" customHeight="1" thickBot="1">
      <c r="A13" s="637"/>
      <c r="B13" s="637"/>
      <c r="C13" s="637"/>
      <c r="D13" s="637"/>
      <c r="E13" s="637"/>
      <c r="F13" s="637"/>
      <c r="G13" s="637"/>
      <c r="H13" s="637"/>
      <c r="I13" s="637"/>
      <c r="J13" s="637"/>
      <c r="K13" s="1126" t="s">
        <v>814</v>
      </c>
      <c r="L13" s="1125"/>
      <c r="M13" s="1125"/>
      <c r="N13" s="1127" t="s">
        <v>815</v>
      </c>
      <c r="O13" s="1128"/>
      <c r="P13" s="1129"/>
      <c r="Q13" s="637"/>
      <c r="R13" s="637"/>
      <c r="S13" s="637"/>
      <c r="T13" s="637"/>
      <c r="U13" s="637"/>
      <c r="V13" s="637"/>
      <c r="W13" s="637"/>
      <c r="X13" s="637"/>
      <c r="Y13" s="637"/>
      <c r="Z13" s="637"/>
      <c r="AA13" s="637"/>
      <c r="AB13" s="637"/>
      <c r="AC13" s="637"/>
    </row>
    <row r="14" spans="1:29" s="678" customFormat="1" ht="15.95" customHeight="1" thickBot="1">
      <c r="A14" s="637"/>
      <c r="B14" s="1126" t="s">
        <v>816</v>
      </c>
      <c r="C14" s="1125"/>
      <c r="D14" s="1127" t="s">
        <v>817</v>
      </c>
      <c r="E14" s="1128"/>
      <c r="F14" s="1128"/>
      <c r="G14" s="1128"/>
      <c r="H14" s="1128"/>
      <c r="I14" s="1129"/>
      <c r="J14" s="637"/>
      <c r="K14" s="1125"/>
      <c r="L14" s="1125"/>
      <c r="M14" s="1125"/>
      <c r="N14" s="1130"/>
      <c r="O14" s="1131"/>
      <c r="P14" s="1132"/>
      <c r="Q14" s="637"/>
      <c r="R14" s="637"/>
      <c r="S14" s="637"/>
      <c r="T14" s="637"/>
      <c r="U14" s="637"/>
      <c r="V14" s="637"/>
      <c r="W14" s="637"/>
      <c r="X14" s="637"/>
      <c r="Y14" s="637"/>
      <c r="Z14" s="637"/>
      <c r="AA14" s="637"/>
      <c r="AB14" s="637"/>
      <c r="AC14" s="637"/>
    </row>
    <row r="15" spans="1:29" s="678" customFormat="1" ht="6" customHeight="1">
      <c r="A15" s="637"/>
      <c r="B15" s="1125"/>
      <c r="C15" s="1125"/>
      <c r="D15" s="1133"/>
      <c r="E15" s="1125"/>
      <c r="F15" s="1125"/>
      <c r="G15" s="1125"/>
      <c r="H15" s="1125"/>
      <c r="I15" s="1134"/>
      <c r="J15" s="637"/>
      <c r="K15" s="637"/>
      <c r="L15" s="637"/>
      <c r="M15" s="637"/>
      <c r="N15" s="637"/>
      <c r="O15" s="637"/>
      <c r="P15" s="637"/>
      <c r="Q15" s="637"/>
      <c r="R15" s="637"/>
      <c r="S15" s="637"/>
      <c r="T15" s="637"/>
      <c r="U15" s="637"/>
      <c r="V15" s="637"/>
      <c r="W15" s="637"/>
      <c r="X15" s="637"/>
      <c r="Y15" s="637"/>
      <c r="Z15" s="637"/>
      <c r="AA15" s="637"/>
      <c r="AB15" s="637"/>
      <c r="AC15" s="637"/>
    </row>
    <row r="16" spans="1:29" s="678" customFormat="1" ht="3" customHeight="1" thickBot="1">
      <c r="A16" s="637"/>
      <c r="B16" s="1125"/>
      <c r="C16" s="1125"/>
      <c r="D16" s="1130"/>
      <c r="E16" s="1131"/>
      <c r="F16" s="1131"/>
      <c r="G16" s="1131"/>
      <c r="H16" s="1131"/>
      <c r="I16" s="1132"/>
      <c r="J16" s="637"/>
      <c r="K16" s="1124" t="s">
        <v>599</v>
      </c>
      <c r="L16" s="1125"/>
      <c r="M16" s="1125"/>
      <c r="N16" s="1125"/>
      <c r="O16" s="1125"/>
      <c r="P16" s="1125"/>
      <c r="Q16" s="637"/>
      <c r="R16" s="637"/>
      <c r="S16" s="637"/>
      <c r="T16" s="637"/>
      <c r="U16" s="637"/>
      <c r="V16" s="637"/>
      <c r="W16" s="637"/>
      <c r="X16" s="637"/>
      <c r="Y16" s="637"/>
      <c r="Z16" s="637"/>
      <c r="AA16" s="637"/>
      <c r="AB16" s="637"/>
      <c r="AC16" s="637"/>
    </row>
    <row r="17" spans="1:29" s="678" customFormat="1" ht="11.1" customHeight="1" thickBot="1">
      <c r="A17" s="637"/>
      <c r="B17" s="637"/>
      <c r="C17" s="637"/>
      <c r="D17" s="637"/>
      <c r="E17" s="637"/>
      <c r="F17" s="637"/>
      <c r="G17" s="637"/>
      <c r="H17" s="637"/>
      <c r="I17" s="637"/>
      <c r="J17" s="637"/>
      <c r="K17" s="1125"/>
      <c r="L17" s="1125"/>
      <c r="M17" s="1125"/>
      <c r="N17" s="1125"/>
      <c r="O17" s="1125"/>
      <c r="P17" s="1125"/>
      <c r="Q17" s="637"/>
      <c r="R17" s="637"/>
      <c r="S17" s="637"/>
      <c r="T17" s="637"/>
      <c r="U17" s="637"/>
      <c r="V17" s="637"/>
      <c r="W17" s="637"/>
      <c r="X17" s="637"/>
      <c r="Y17" s="637"/>
      <c r="Z17" s="637"/>
      <c r="AA17" s="637"/>
      <c r="AB17" s="637"/>
      <c r="AC17" s="637"/>
    </row>
    <row r="18" spans="1:29" s="678" customFormat="1" ht="6" customHeight="1">
      <c r="A18" s="637"/>
      <c r="B18" s="1126" t="s">
        <v>818</v>
      </c>
      <c r="C18" s="1125"/>
      <c r="D18" s="1127" t="s">
        <v>819</v>
      </c>
      <c r="E18" s="1128"/>
      <c r="F18" s="1128"/>
      <c r="G18" s="1128"/>
      <c r="H18" s="1128"/>
      <c r="I18" s="1129"/>
      <c r="J18" s="637"/>
      <c r="K18" s="1125"/>
      <c r="L18" s="1125"/>
      <c r="M18" s="1125"/>
      <c r="N18" s="1125"/>
      <c r="O18" s="1125"/>
      <c r="P18" s="1125"/>
      <c r="Q18" s="637"/>
      <c r="R18" s="637"/>
      <c r="S18" s="637"/>
      <c r="T18" s="637"/>
      <c r="U18" s="637"/>
      <c r="V18" s="637"/>
      <c r="W18" s="637"/>
      <c r="X18" s="637"/>
      <c r="Y18" s="637"/>
      <c r="Z18" s="637"/>
      <c r="AA18" s="637"/>
      <c r="AB18" s="637"/>
      <c r="AC18" s="637"/>
    </row>
    <row r="19" spans="1:29" s="678" customFormat="1" ht="18.95" customHeight="1" thickBot="1">
      <c r="A19" s="637"/>
      <c r="B19" s="1125"/>
      <c r="C19" s="1125"/>
      <c r="D19" s="1130"/>
      <c r="E19" s="1131"/>
      <c r="F19" s="1131"/>
      <c r="G19" s="1131"/>
      <c r="H19" s="1131"/>
      <c r="I19" s="1132"/>
      <c r="J19" s="637"/>
      <c r="K19" s="637"/>
      <c r="L19" s="637"/>
      <c r="M19" s="637"/>
      <c r="N19" s="637"/>
      <c r="O19" s="637"/>
      <c r="P19" s="637"/>
      <c r="Q19" s="637"/>
      <c r="R19" s="637"/>
      <c r="S19" s="637"/>
      <c r="T19" s="637"/>
      <c r="U19" s="637"/>
      <c r="V19" s="637"/>
      <c r="W19" s="637"/>
      <c r="X19" s="637"/>
      <c r="Y19" s="637"/>
      <c r="Z19" s="637"/>
      <c r="AA19" s="637"/>
      <c r="AB19" s="637"/>
      <c r="AC19" s="637"/>
    </row>
    <row r="20" spans="1:29" s="678" customFormat="1" ht="20.100000000000001" customHeight="1" thickBot="1">
      <c r="A20" s="637"/>
      <c r="B20" s="1124" t="s">
        <v>599</v>
      </c>
      <c r="C20" s="1125"/>
      <c r="D20" s="1125"/>
      <c r="E20" s="1125"/>
      <c r="F20" s="1125"/>
      <c r="G20" s="1125"/>
      <c r="H20" s="1125"/>
      <c r="I20" s="1125"/>
      <c r="J20" s="1125"/>
      <c r="K20" s="1125"/>
      <c r="L20" s="1125"/>
      <c r="M20" s="1125"/>
      <c r="N20" s="1125"/>
      <c r="O20" s="1125"/>
      <c r="P20" s="1125"/>
      <c r="Q20" s="637"/>
      <c r="R20" s="637"/>
      <c r="S20" s="637"/>
      <c r="T20" s="637"/>
      <c r="U20" s="637"/>
      <c r="V20" s="637"/>
      <c r="W20" s="637"/>
      <c r="X20" s="637"/>
      <c r="Y20" s="637"/>
      <c r="Z20" s="637"/>
      <c r="AA20" s="637"/>
      <c r="AB20" s="637"/>
      <c r="AC20" s="637"/>
    </row>
    <row r="21" spans="1:29" s="678" customFormat="1" ht="42" customHeight="1" thickBot="1">
      <c r="A21" s="637"/>
      <c r="B21" s="1121" t="s">
        <v>820</v>
      </c>
      <c r="C21" s="1122"/>
      <c r="D21" s="1122"/>
      <c r="E21" s="1122"/>
      <c r="F21" s="1123"/>
      <c r="G21" s="1121" t="s">
        <v>821</v>
      </c>
      <c r="H21" s="1122"/>
      <c r="I21" s="1122"/>
      <c r="J21" s="1122"/>
      <c r="K21" s="1122"/>
      <c r="L21" s="1122"/>
      <c r="M21" s="1122"/>
      <c r="N21" s="1123"/>
      <c r="O21" s="1121" t="s">
        <v>822</v>
      </c>
      <c r="P21" s="1122"/>
      <c r="Q21" s="1122"/>
      <c r="R21" s="1122"/>
      <c r="S21" s="1122"/>
      <c r="T21" s="1123"/>
      <c r="U21" s="1121" t="s">
        <v>823</v>
      </c>
      <c r="V21" s="1122"/>
      <c r="W21" s="1122"/>
      <c r="X21" s="1123"/>
      <c r="Y21" s="1121" t="s">
        <v>824</v>
      </c>
      <c r="Z21" s="1122"/>
      <c r="AA21" s="1122"/>
      <c r="AB21" s="1123"/>
      <c r="AC21" s="637"/>
    </row>
    <row r="22" spans="1:29" s="678" customFormat="1" ht="45" customHeight="1" thickBot="1">
      <c r="A22" s="637"/>
      <c r="B22" s="679" t="s">
        <v>825</v>
      </c>
      <c r="C22" s="1121" t="s">
        <v>826</v>
      </c>
      <c r="D22" s="1123"/>
      <c r="E22" s="679" t="s">
        <v>827</v>
      </c>
      <c r="F22" s="679" t="s">
        <v>828</v>
      </c>
      <c r="G22" s="679" t="s">
        <v>829</v>
      </c>
      <c r="H22" s="679" t="s">
        <v>830</v>
      </c>
      <c r="I22" s="1121" t="s">
        <v>831</v>
      </c>
      <c r="J22" s="1122"/>
      <c r="K22" s="1123"/>
      <c r="L22" s="679" t="s">
        <v>832</v>
      </c>
      <c r="M22" s="1121" t="s">
        <v>833</v>
      </c>
      <c r="N22" s="1123"/>
      <c r="O22" s="679" t="s">
        <v>834</v>
      </c>
      <c r="P22" s="1121" t="s">
        <v>835</v>
      </c>
      <c r="Q22" s="1123"/>
      <c r="R22" s="679" t="s">
        <v>836</v>
      </c>
      <c r="S22" s="679" t="s">
        <v>837</v>
      </c>
      <c r="T22" s="679" t="s">
        <v>838</v>
      </c>
      <c r="U22" s="679" t="s">
        <v>839</v>
      </c>
      <c r="V22" s="679" t="s">
        <v>840</v>
      </c>
      <c r="W22" s="679" t="s">
        <v>841</v>
      </c>
      <c r="X22" s="679" t="s">
        <v>838</v>
      </c>
      <c r="Y22" s="679" t="s">
        <v>842</v>
      </c>
      <c r="Z22" s="1121" t="s">
        <v>841</v>
      </c>
      <c r="AA22" s="1122"/>
      <c r="AB22" s="1123"/>
      <c r="AC22" s="637"/>
    </row>
    <row r="23" spans="1:29" s="678" customFormat="1" ht="20.100000000000001" customHeight="1" thickBot="1">
      <c r="A23" s="637"/>
      <c r="B23" s="1094" t="s">
        <v>843</v>
      </c>
      <c r="C23" s="1100" t="s">
        <v>844</v>
      </c>
      <c r="D23" s="1101"/>
      <c r="E23" s="1094" t="s">
        <v>845</v>
      </c>
      <c r="F23" s="1094" t="s">
        <v>846</v>
      </c>
      <c r="G23" s="1094" t="s">
        <v>847</v>
      </c>
      <c r="H23" s="1094" t="s">
        <v>848</v>
      </c>
      <c r="I23" s="1100" t="s">
        <v>849</v>
      </c>
      <c r="J23" s="1109"/>
      <c r="K23" s="1101"/>
      <c r="L23" s="1112" t="s">
        <v>850</v>
      </c>
      <c r="M23" s="1115" t="s">
        <v>851</v>
      </c>
      <c r="N23" s="1116"/>
      <c r="O23" s="1094" t="s">
        <v>852</v>
      </c>
      <c r="P23" s="1100" t="s">
        <v>853</v>
      </c>
      <c r="Q23" s="1101"/>
      <c r="R23" s="1106" t="s">
        <v>854</v>
      </c>
      <c r="S23" s="1106" t="s">
        <v>855</v>
      </c>
      <c r="T23" s="1106" t="s">
        <v>854</v>
      </c>
      <c r="U23" s="1094" t="s">
        <v>856</v>
      </c>
      <c r="V23" s="1094">
        <v>90</v>
      </c>
      <c r="W23" s="1097" t="s">
        <v>857</v>
      </c>
      <c r="X23" s="1097" t="s">
        <v>599</v>
      </c>
      <c r="Y23" s="1094" t="s">
        <v>856</v>
      </c>
      <c r="Z23" s="680" t="s">
        <v>858</v>
      </c>
      <c r="AA23" s="680" t="s">
        <v>859</v>
      </c>
      <c r="AB23" s="680" t="s">
        <v>860</v>
      </c>
      <c r="AC23" s="637"/>
    </row>
    <row r="24" spans="1:29" s="678" customFormat="1" ht="81.75" customHeight="1" thickBot="1">
      <c r="A24" s="637"/>
      <c r="B24" s="1095"/>
      <c r="C24" s="1102"/>
      <c r="D24" s="1103"/>
      <c r="E24" s="1095"/>
      <c r="F24" s="1095"/>
      <c r="G24" s="1095"/>
      <c r="H24" s="1095"/>
      <c r="I24" s="1102"/>
      <c r="J24" s="1110"/>
      <c r="K24" s="1103"/>
      <c r="L24" s="1113"/>
      <c r="M24" s="1117"/>
      <c r="N24" s="1118"/>
      <c r="O24" s="1095"/>
      <c r="P24" s="1102"/>
      <c r="Q24" s="1103"/>
      <c r="R24" s="1107"/>
      <c r="S24" s="1107"/>
      <c r="T24" s="1107"/>
      <c r="U24" s="1095"/>
      <c r="V24" s="1095"/>
      <c r="W24" s="1098"/>
      <c r="X24" s="1098"/>
      <c r="Y24" s="1095"/>
      <c r="Z24" s="681" t="s">
        <v>856</v>
      </c>
      <c r="AA24" s="682" t="s">
        <v>861</v>
      </c>
      <c r="AB24" s="683" t="s">
        <v>862</v>
      </c>
      <c r="AC24" s="637"/>
    </row>
    <row r="25" spans="1:29" s="678" customFormat="1" ht="103.5" customHeight="1" thickBot="1">
      <c r="A25" s="637"/>
      <c r="B25" s="1095"/>
      <c r="C25" s="1102"/>
      <c r="D25" s="1103"/>
      <c r="E25" s="1095"/>
      <c r="F25" s="1095"/>
      <c r="G25" s="1095"/>
      <c r="H25" s="1095"/>
      <c r="I25" s="1102"/>
      <c r="J25" s="1110"/>
      <c r="K25" s="1103"/>
      <c r="L25" s="1113"/>
      <c r="M25" s="1117"/>
      <c r="N25" s="1118"/>
      <c r="O25" s="1095"/>
      <c r="P25" s="1102"/>
      <c r="Q25" s="1103"/>
      <c r="R25" s="1107"/>
      <c r="S25" s="1107"/>
      <c r="T25" s="1107"/>
      <c r="U25" s="1095"/>
      <c r="V25" s="1095"/>
      <c r="W25" s="1098"/>
      <c r="X25" s="1098"/>
      <c r="Y25" s="1095"/>
      <c r="Z25" s="681" t="s">
        <v>856</v>
      </c>
      <c r="AA25" s="682" t="s">
        <v>863</v>
      </c>
      <c r="AB25" s="683" t="s">
        <v>864</v>
      </c>
      <c r="AC25" s="637"/>
    </row>
    <row r="26" spans="1:29" s="678" customFormat="1" ht="102.75" customHeight="1" thickBot="1">
      <c r="A26" s="637"/>
      <c r="B26" s="1095"/>
      <c r="C26" s="1102"/>
      <c r="D26" s="1103"/>
      <c r="E26" s="1095"/>
      <c r="F26" s="1095"/>
      <c r="G26" s="1095"/>
      <c r="H26" s="1095"/>
      <c r="I26" s="1102"/>
      <c r="J26" s="1110"/>
      <c r="K26" s="1103"/>
      <c r="L26" s="1113"/>
      <c r="M26" s="1117"/>
      <c r="N26" s="1118"/>
      <c r="O26" s="1095"/>
      <c r="P26" s="1102"/>
      <c r="Q26" s="1103"/>
      <c r="R26" s="1107"/>
      <c r="S26" s="1107"/>
      <c r="T26" s="1107"/>
      <c r="U26" s="1095"/>
      <c r="V26" s="1095"/>
      <c r="W26" s="1098"/>
      <c r="X26" s="1098"/>
      <c r="Y26" s="1095"/>
      <c r="Z26" s="681" t="s">
        <v>856</v>
      </c>
      <c r="AA26" s="682" t="s">
        <v>865</v>
      </c>
      <c r="AB26" s="683" t="s">
        <v>866</v>
      </c>
      <c r="AC26" s="637"/>
    </row>
    <row r="27" spans="1:29" s="678" customFormat="1" ht="60" customHeight="1" thickBot="1">
      <c r="A27" s="637"/>
      <c r="B27" s="1095"/>
      <c r="C27" s="1102"/>
      <c r="D27" s="1103"/>
      <c r="E27" s="1095"/>
      <c r="F27" s="1095"/>
      <c r="G27" s="1095"/>
      <c r="H27" s="1095"/>
      <c r="I27" s="1102"/>
      <c r="J27" s="1110"/>
      <c r="K27" s="1103"/>
      <c r="L27" s="1113"/>
      <c r="M27" s="1117"/>
      <c r="N27" s="1118"/>
      <c r="O27" s="1095"/>
      <c r="P27" s="1102"/>
      <c r="Q27" s="1103"/>
      <c r="R27" s="1107"/>
      <c r="S27" s="1107"/>
      <c r="T27" s="1107"/>
      <c r="U27" s="1095"/>
      <c r="V27" s="1095"/>
      <c r="W27" s="1098"/>
      <c r="X27" s="1098"/>
      <c r="Y27" s="1095"/>
      <c r="Z27" s="681" t="s">
        <v>856</v>
      </c>
      <c r="AA27" s="682" t="s">
        <v>867</v>
      </c>
      <c r="AB27" s="683" t="s">
        <v>868</v>
      </c>
      <c r="AC27" s="637"/>
    </row>
    <row r="28" spans="1:29" s="678" customFormat="1" ht="55.5" customHeight="1" thickBot="1">
      <c r="A28" s="637"/>
      <c r="B28" s="1095"/>
      <c r="C28" s="1102"/>
      <c r="D28" s="1103"/>
      <c r="E28" s="1095"/>
      <c r="F28" s="1095"/>
      <c r="G28" s="1095"/>
      <c r="H28" s="1095"/>
      <c r="I28" s="1102"/>
      <c r="J28" s="1110"/>
      <c r="K28" s="1103"/>
      <c r="L28" s="1113"/>
      <c r="M28" s="1117"/>
      <c r="N28" s="1118"/>
      <c r="O28" s="1095"/>
      <c r="P28" s="1102"/>
      <c r="Q28" s="1103"/>
      <c r="R28" s="1107"/>
      <c r="S28" s="1107"/>
      <c r="T28" s="1107"/>
      <c r="U28" s="1095"/>
      <c r="V28" s="1095"/>
      <c r="W28" s="1098"/>
      <c r="X28" s="1098"/>
      <c r="Y28" s="1095"/>
      <c r="Z28" s="681" t="s">
        <v>856</v>
      </c>
      <c r="AA28" s="682" t="s">
        <v>869</v>
      </c>
      <c r="AB28" s="683" t="s">
        <v>870</v>
      </c>
      <c r="AC28" s="637"/>
    </row>
    <row r="29" spans="1:29" s="678" customFormat="1" ht="53.25" customHeight="1" thickBot="1">
      <c r="A29" s="637"/>
      <c r="B29" s="1096"/>
      <c r="C29" s="1104"/>
      <c r="D29" s="1105"/>
      <c r="E29" s="1096"/>
      <c r="F29" s="1096"/>
      <c r="G29" s="1096"/>
      <c r="H29" s="1096"/>
      <c r="I29" s="1104"/>
      <c r="J29" s="1111"/>
      <c r="K29" s="1105"/>
      <c r="L29" s="1114"/>
      <c r="M29" s="1119"/>
      <c r="N29" s="1120"/>
      <c r="O29" s="1096"/>
      <c r="P29" s="1104"/>
      <c r="Q29" s="1105"/>
      <c r="R29" s="1108"/>
      <c r="S29" s="1108"/>
      <c r="T29" s="1108"/>
      <c r="U29" s="1096"/>
      <c r="V29" s="1096"/>
      <c r="W29" s="1099"/>
      <c r="X29" s="1099"/>
      <c r="Y29" s="1096"/>
      <c r="Z29" s="681" t="s">
        <v>856</v>
      </c>
      <c r="AA29" s="682" t="s">
        <v>871</v>
      </c>
      <c r="AB29" s="683" t="s">
        <v>872</v>
      </c>
      <c r="AC29" s="637"/>
    </row>
  </sheetData>
  <mergeCells count="44">
    <mergeCell ref="B8:P8"/>
    <mergeCell ref="B9:C9"/>
    <mergeCell ref="D9:I9"/>
    <mergeCell ref="K10:M11"/>
    <mergeCell ref="N10:P11"/>
    <mergeCell ref="B11:C12"/>
    <mergeCell ref="D11:I12"/>
    <mergeCell ref="K13:M14"/>
    <mergeCell ref="N13:P14"/>
    <mergeCell ref="B14:C16"/>
    <mergeCell ref="D14:I16"/>
    <mergeCell ref="K16:P18"/>
    <mergeCell ref="B18:C19"/>
    <mergeCell ref="D18:I19"/>
    <mergeCell ref="B20:P20"/>
    <mergeCell ref="B21:F21"/>
    <mergeCell ref="G21:N21"/>
    <mergeCell ref="O21:T21"/>
    <mergeCell ref="U21:X21"/>
    <mergeCell ref="Y21:AB21"/>
    <mergeCell ref="C22:D22"/>
    <mergeCell ref="I22:K22"/>
    <mergeCell ref="M22:N22"/>
    <mergeCell ref="P22:Q22"/>
    <mergeCell ref="Z22:AB22"/>
    <mergeCell ref="B23:B29"/>
    <mergeCell ref="C23:D29"/>
    <mergeCell ref="E23:E29"/>
    <mergeCell ref="F23:F29"/>
    <mergeCell ref="G23:G29"/>
    <mergeCell ref="H23:H29"/>
    <mergeCell ref="I23:K29"/>
    <mergeCell ref="L23:L29"/>
    <mergeCell ref="M23:N29"/>
    <mergeCell ref="O23:O29"/>
    <mergeCell ref="V23:V29"/>
    <mergeCell ref="W23:W29"/>
    <mergeCell ref="X23:X29"/>
    <mergeCell ref="Y23:Y29"/>
    <mergeCell ref="P23:Q29"/>
    <mergeCell ref="R23:R29"/>
    <mergeCell ref="S23:S29"/>
    <mergeCell ref="T23:T29"/>
    <mergeCell ref="U23:U2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4:M9"/>
  <sheetViews>
    <sheetView showGridLines="0" zoomScale="85" zoomScaleNormal="85" workbookViewId="0">
      <selection activeCell="C6" sqref="C6"/>
    </sheetView>
  </sheetViews>
  <sheetFormatPr baseColWidth="10" defaultRowHeight="15"/>
  <cols>
    <col min="1" max="1" width="4.5" style="271" customWidth="1"/>
    <col min="2" max="16384" width="11" style="271"/>
  </cols>
  <sheetData>
    <row r="4" spans="1:13" ht="18.75">
      <c r="A4" s="536"/>
      <c r="B4" s="539" t="s">
        <v>616</v>
      </c>
      <c r="C4" s="537" t="s">
        <v>619</v>
      </c>
    </row>
    <row r="5" spans="1:13" ht="18.75">
      <c r="B5" s="538"/>
      <c r="C5" s="537" t="s">
        <v>620</v>
      </c>
    </row>
    <row r="6" spans="1:13" ht="18.75">
      <c r="B6" s="538"/>
      <c r="C6" s="537" t="s">
        <v>623</v>
      </c>
    </row>
    <row r="7" spans="1:13">
      <c r="B7" s="443"/>
    </row>
    <row r="8" spans="1:13">
      <c r="B8" s="443"/>
    </row>
    <row r="9" spans="1:13" s="537" customFormat="1" ht="18.75">
      <c r="C9" s="537" t="s">
        <v>617</v>
      </c>
      <c r="M9" s="537" t="s">
        <v>618</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4:L7"/>
  <sheetViews>
    <sheetView showGridLines="0" zoomScale="85" zoomScaleNormal="85" workbookViewId="0">
      <selection activeCell="C9" sqref="C9"/>
    </sheetView>
  </sheetViews>
  <sheetFormatPr baseColWidth="10" defaultRowHeight="14.25"/>
  <sheetData>
    <row r="4" spans="2:12" ht="18.75">
      <c r="B4" s="539" t="s">
        <v>624</v>
      </c>
      <c r="C4" s="537" t="s">
        <v>874</v>
      </c>
      <c r="D4" s="271"/>
      <c r="E4" s="271"/>
      <c r="F4" s="271"/>
      <c r="G4" s="271"/>
      <c r="H4" s="271"/>
      <c r="I4" s="271"/>
      <c r="J4" s="271"/>
      <c r="K4" s="271"/>
      <c r="L4" s="271"/>
    </row>
    <row r="5" spans="2:12" ht="18.75">
      <c r="B5" s="538"/>
      <c r="C5" s="537" t="s">
        <v>927</v>
      </c>
      <c r="D5" s="271"/>
      <c r="E5" s="271"/>
      <c r="F5" s="271"/>
      <c r="G5" s="271"/>
      <c r="H5" s="271"/>
      <c r="I5" s="271"/>
      <c r="J5" s="271"/>
      <c r="K5" s="271"/>
      <c r="L5" s="271"/>
    </row>
    <row r="6" spans="2:12" ht="18.75">
      <c r="B6" s="538"/>
      <c r="C6" s="537" t="s">
        <v>625</v>
      </c>
      <c r="D6" s="271"/>
      <c r="E6" s="271"/>
      <c r="F6" s="271"/>
      <c r="G6" s="271"/>
      <c r="H6" s="271"/>
      <c r="I6" s="271"/>
      <c r="J6" s="271"/>
      <c r="K6" s="271"/>
      <c r="L6" s="271"/>
    </row>
    <row r="7" spans="2:12" ht="18.75">
      <c r="C7" s="686" t="s">
        <v>928</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B14"/>
  <sheetViews>
    <sheetView workbookViewId="0">
      <selection activeCell="E29" sqref="E29"/>
    </sheetView>
  </sheetViews>
  <sheetFormatPr baseColWidth="10" defaultRowHeight="14.25"/>
  <cols>
    <col min="2" max="2" width="49.875" customWidth="1"/>
  </cols>
  <sheetData>
    <row r="3" spans="2:2" ht="15">
      <c r="B3" s="23" t="s">
        <v>193</v>
      </c>
    </row>
    <row r="4" spans="2:2" ht="15">
      <c r="B4" s="23" t="s">
        <v>194</v>
      </c>
    </row>
    <row r="5" spans="2:2" ht="15">
      <c r="B5" s="23" t="s">
        <v>195</v>
      </c>
    </row>
    <row r="6" spans="2:2" ht="15">
      <c r="B6" s="23" t="s">
        <v>196</v>
      </c>
    </row>
    <row r="7" spans="2:2" ht="15">
      <c r="B7" s="23" t="s">
        <v>197</v>
      </c>
    </row>
    <row r="10" spans="2:2" ht="15">
      <c r="B10" s="24" t="s">
        <v>163</v>
      </c>
    </row>
    <row r="11" spans="2:2" ht="15">
      <c r="B11" s="24" t="s">
        <v>198</v>
      </c>
    </row>
    <row r="12" spans="2:2" ht="15">
      <c r="B12" s="24" t="s">
        <v>199</v>
      </c>
    </row>
    <row r="13" spans="2:2" ht="15">
      <c r="B13" s="24" t="s">
        <v>200</v>
      </c>
    </row>
    <row r="14" spans="2:2" ht="15">
      <c r="B14" s="24" t="s">
        <v>201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998"/>
  <sheetViews>
    <sheetView zoomScale="60" zoomScaleNormal="60" workbookViewId="0">
      <selection activeCell="E7" sqref="E7:E10"/>
    </sheetView>
  </sheetViews>
  <sheetFormatPr baseColWidth="10" defaultColWidth="12.625" defaultRowHeight="15"/>
  <cols>
    <col min="1" max="1" width="23" customWidth="1"/>
    <col min="2" max="2" width="26.625" customWidth="1"/>
    <col min="3" max="3" width="27" customWidth="1"/>
    <col min="4" max="4" width="40.5" customWidth="1"/>
    <col min="5" max="5" width="32.875" customWidth="1"/>
    <col min="6" max="6" width="16.25" style="28" customWidth="1"/>
    <col min="7" max="7" width="22.5" style="28" customWidth="1"/>
    <col min="8" max="8" width="21.5" style="28" customWidth="1"/>
    <col min="9" max="9" width="15.125" style="28" hidden="1" customWidth="1"/>
    <col min="10" max="10" width="17.875" style="28" hidden="1" customWidth="1"/>
    <col min="11" max="11" width="23.25" style="28" hidden="1" customWidth="1"/>
    <col min="12" max="12" width="35.25" style="72" customWidth="1"/>
    <col min="13" max="13" width="30.125" style="72" customWidth="1"/>
    <col min="14" max="14" width="20.375" style="72" customWidth="1"/>
    <col min="15" max="16384" width="12.625" style="72"/>
  </cols>
  <sheetData>
    <row r="1" spans="1:14" ht="49.5" customHeight="1">
      <c r="A1" s="12" t="s">
        <v>148</v>
      </c>
      <c r="B1" s="1140" t="s">
        <v>202</v>
      </c>
      <c r="C1" s="1141"/>
      <c r="D1" s="1141"/>
      <c r="E1" s="1141"/>
      <c r="F1" s="1141"/>
      <c r="G1" s="1141"/>
      <c r="H1" s="1141"/>
      <c r="I1" s="1141"/>
      <c r="J1" s="1141"/>
      <c r="K1" s="1141"/>
      <c r="L1" s="1141"/>
      <c r="M1" s="1141"/>
      <c r="N1" s="1141"/>
    </row>
    <row r="2" spans="1:14" ht="49.5" customHeight="1">
      <c r="A2" s="1138" t="s">
        <v>203</v>
      </c>
      <c r="B2" s="1139"/>
      <c r="C2" s="1139"/>
      <c r="D2" s="1139"/>
      <c r="E2" s="1139"/>
      <c r="F2" s="1139"/>
      <c r="G2" s="1139"/>
      <c r="H2" s="1139"/>
      <c r="I2" s="1139"/>
      <c r="J2" s="1139"/>
      <c r="K2" s="1139"/>
      <c r="L2" s="1139"/>
      <c r="M2" s="1139"/>
      <c r="N2" s="1139"/>
    </row>
    <row r="3" spans="1:14" ht="48" customHeight="1">
      <c r="A3" s="1138"/>
      <c r="B3" s="1139"/>
      <c r="C3" s="1139"/>
      <c r="D3" s="1139"/>
      <c r="E3" s="1139"/>
      <c r="F3" s="1139"/>
      <c r="G3" s="1139"/>
      <c r="H3" s="1139"/>
      <c r="I3" s="1139"/>
      <c r="J3" s="1139"/>
      <c r="K3" s="1139"/>
      <c r="L3" s="1139"/>
      <c r="M3" s="1139"/>
      <c r="N3" s="1139"/>
    </row>
    <row r="4" spans="1:14" ht="21.75" customHeight="1">
      <c r="A4" s="1183" t="s">
        <v>149</v>
      </c>
      <c r="B4" s="1183" t="s">
        <v>150</v>
      </c>
      <c r="C4" s="1183" t="s">
        <v>151</v>
      </c>
      <c r="D4" s="1183" t="s">
        <v>152</v>
      </c>
      <c r="E4" s="1183" t="s">
        <v>153</v>
      </c>
      <c r="F4" s="1185" t="s">
        <v>154</v>
      </c>
      <c r="G4" s="1185" t="s">
        <v>155</v>
      </c>
      <c r="H4" s="1187" t="s">
        <v>204</v>
      </c>
      <c r="I4" s="1157" t="s">
        <v>156</v>
      </c>
      <c r="J4" s="1157" t="s">
        <v>157</v>
      </c>
      <c r="K4" s="1159" t="s">
        <v>158</v>
      </c>
      <c r="L4" s="1163" t="s">
        <v>239</v>
      </c>
      <c r="M4" s="1164"/>
      <c r="N4" s="1165"/>
    </row>
    <row r="5" spans="1:14" ht="28.5" customHeight="1" thickBot="1">
      <c r="A5" s="1184"/>
      <c r="B5" s="1184"/>
      <c r="C5" s="1184"/>
      <c r="D5" s="1184"/>
      <c r="E5" s="1184"/>
      <c r="F5" s="1186"/>
      <c r="G5" s="1186"/>
      <c r="H5" s="1188"/>
      <c r="I5" s="1158"/>
      <c r="J5" s="1158"/>
      <c r="K5" s="1160"/>
      <c r="L5" s="82" t="s">
        <v>240</v>
      </c>
      <c r="M5" s="82" t="s">
        <v>241</v>
      </c>
      <c r="N5" s="82" t="s">
        <v>242</v>
      </c>
    </row>
    <row r="6" spans="1:14" ht="18.75" thickBot="1">
      <c r="A6" s="1189" t="s">
        <v>159</v>
      </c>
      <c r="B6" s="1170"/>
      <c r="C6" s="1170"/>
      <c r="D6" s="1170"/>
      <c r="E6" s="1170"/>
      <c r="F6" s="29"/>
      <c r="G6" s="29"/>
      <c r="H6" s="84"/>
      <c r="I6" s="85"/>
      <c r="J6" s="85"/>
      <c r="K6" s="85"/>
      <c r="L6" s="1142"/>
      <c r="M6" s="1143"/>
      <c r="N6" s="1144"/>
    </row>
    <row r="7" spans="1:14" ht="176.25" customHeight="1">
      <c r="A7" s="1171" t="s">
        <v>160</v>
      </c>
      <c r="B7" s="1172" t="s">
        <v>161</v>
      </c>
      <c r="C7" s="1173" t="s">
        <v>162</v>
      </c>
      <c r="D7" s="49" t="s">
        <v>205</v>
      </c>
      <c r="E7" s="1190" t="s">
        <v>14</v>
      </c>
      <c r="F7" s="52">
        <v>44593</v>
      </c>
      <c r="G7" s="52">
        <v>44911</v>
      </c>
      <c r="H7" s="36">
        <v>1</v>
      </c>
      <c r="I7" s="83"/>
      <c r="J7" s="83"/>
      <c r="K7" s="1180" t="e">
        <f>AVERAGE(J7:J10)</f>
        <v>#DIV/0!</v>
      </c>
      <c r="L7" s="88"/>
      <c r="M7" s="88"/>
      <c r="N7" s="88"/>
    </row>
    <row r="8" spans="1:14" ht="103.5" customHeight="1">
      <c r="A8" s="1154"/>
      <c r="B8" s="1167"/>
      <c r="C8" s="1150"/>
      <c r="D8" s="50" t="s">
        <v>206</v>
      </c>
      <c r="E8" s="1150"/>
      <c r="F8" s="53">
        <v>44593</v>
      </c>
      <c r="G8" s="53">
        <v>44911</v>
      </c>
      <c r="H8" s="26">
        <v>1</v>
      </c>
      <c r="I8" s="76"/>
      <c r="J8" s="76"/>
      <c r="K8" s="1181"/>
      <c r="L8" s="86"/>
      <c r="M8" s="86"/>
      <c r="N8" s="86"/>
    </row>
    <row r="9" spans="1:14" ht="103.5" customHeight="1">
      <c r="A9" s="787"/>
      <c r="B9" s="717"/>
      <c r="C9" s="719"/>
      <c r="D9" s="50" t="s">
        <v>207</v>
      </c>
      <c r="E9" s="719"/>
      <c r="F9" s="53">
        <v>44593</v>
      </c>
      <c r="G9" s="53">
        <v>44911</v>
      </c>
      <c r="H9" s="26">
        <v>1</v>
      </c>
      <c r="I9" s="26"/>
      <c r="J9" s="26"/>
      <c r="K9" s="1181"/>
      <c r="L9" s="86"/>
      <c r="M9" s="86"/>
      <c r="N9" s="86"/>
    </row>
    <row r="10" spans="1:14" ht="102" customHeight="1" thickBot="1">
      <c r="A10" s="1154"/>
      <c r="B10" s="723"/>
      <c r="C10" s="1152"/>
      <c r="D10" s="51" t="s">
        <v>208</v>
      </c>
      <c r="E10" s="1152"/>
      <c r="F10" s="54">
        <v>44773</v>
      </c>
      <c r="G10" s="54">
        <v>44895</v>
      </c>
      <c r="H10" s="27">
        <v>1</v>
      </c>
      <c r="I10" s="77"/>
      <c r="J10" s="77"/>
      <c r="K10" s="1182"/>
      <c r="L10" s="86"/>
      <c r="M10" s="86"/>
      <c r="N10" s="86"/>
    </row>
    <row r="11" spans="1:14" ht="162.75" customHeight="1" thickBot="1">
      <c r="A11" s="1154"/>
      <c r="B11" s="73" t="s">
        <v>164</v>
      </c>
      <c r="C11" s="74" t="s">
        <v>165</v>
      </c>
      <c r="D11" s="16" t="s">
        <v>227</v>
      </c>
      <c r="E11" s="18" t="s">
        <v>133</v>
      </c>
      <c r="F11" s="33">
        <v>44578</v>
      </c>
      <c r="G11" s="33">
        <v>44911</v>
      </c>
      <c r="H11" s="25"/>
      <c r="I11" s="25"/>
      <c r="J11" s="25"/>
      <c r="K11" s="87" t="e">
        <f>AVERAGE(J11:J11)</f>
        <v>#DIV/0!</v>
      </c>
      <c r="L11" s="86"/>
      <c r="M11" s="86"/>
      <c r="N11" s="86"/>
    </row>
    <row r="12" spans="1:14" ht="183" customHeight="1">
      <c r="A12" s="1154"/>
      <c r="B12" s="1175" t="s">
        <v>166</v>
      </c>
      <c r="C12" s="1173" t="s">
        <v>167</v>
      </c>
      <c r="D12" s="14" t="s">
        <v>209</v>
      </c>
      <c r="E12" s="17" t="s">
        <v>168</v>
      </c>
      <c r="F12" s="30">
        <v>44578</v>
      </c>
      <c r="G12" s="30">
        <v>44911</v>
      </c>
      <c r="H12" s="25">
        <v>1</v>
      </c>
      <c r="I12" s="25">
        <v>0.65</v>
      </c>
      <c r="J12" s="25">
        <f>+I12/H12</f>
        <v>0.65</v>
      </c>
      <c r="K12" s="1176">
        <f>AVERAGE(J12:J15)</f>
        <v>0.6166666666666667</v>
      </c>
      <c r="L12" s="86"/>
      <c r="M12" s="86"/>
      <c r="N12" s="86"/>
    </row>
    <row r="13" spans="1:14" ht="123.75" customHeight="1">
      <c r="A13" s="1154"/>
      <c r="B13" s="1167"/>
      <c r="C13" s="1150"/>
      <c r="D13" s="15" t="s">
        <v>210</v>
      </c>
      <c r="E13" s="19" t="s">
        <v>169</v>
      </c>
      <c r="F13" s="62">
        <v>44599</v>
      </c>
      <c r="G13" s="62">
        <v>44181</v>
      </c>
      <c r="H13" s="26">
        <v>1</v>
      </c>
      <c r="I13" s="26">
        <v>0.55000000000000004</v>
      </c>
      <c r="J13" s="26">
        <f>+I13/H13</f>
        <v>0.55000000000000004</v>
      </c>
      <c r="K13" s="1177"/>
      <c r="L13" s="86"/>
      <c r="M13" s="86"/>
      <c r="N13" s="86"/>
    </row>
    <row r="14" spans="1:14" ht="123.75" customHeight="1">
      <c r="A14" s="787"/>
      <c r="B14" s="717"/>
      <c r="C14" s="719"/>
      <c r="D14" s="69" t="s">
        <v>217</v>
      </c>
      <c r="E14" s="70" t="s">
        <v>64</v>
      </c>
      <c r="F14" s="71">
        <v>36892</v>
      </c>
      <c r="G14" s="71">
        <v>44561</v>
      </c>
      <c r="H14" s="68">
        <v>1</v>
      </c>
      <c r="I14" s="68"/>
      <c r="J14" s="68"/>
      <c r="K14" s="1177"/>
      <c r="L14" s="86"/>
      <c r="M14" s="86"/>
      <c r="N14" s="86"/>
    </row>
    <row r="15" spans="1:14" ht="102" customHeight="1" thickBot="1">
      <c r="A15" s="787"/>
      <c r="B15" s="717"/>
      <c r="C15" s="719"/>
      <c r="D15" s="89" t="s">
        <v>218</v>
      </c>
      <c r="E15" s="75" t="s">
        <v>170</v>
      </c>
      <c r="F15" s="71">
        <v>44578</v>
      </c>
      <c r="G15" s="71">
        <v>44911</v>
      </c>
      <c r="H15" s="68">
        <v>1</v>
      </c>
      <c r="I15" s="90">
        <v>0.65</v>
      </c>
      <c r="J15" s="90">
        <f>+I15/H15</f>
        <v>0.65</v>
      </c>
      <c r="K15" s="1177"/>
      <c r="L15" s="91"/>
      <c r="M15" s="91"/>
      <c r="N15" s="91"/>
    </row>
    <row r="16" spans="1:14" ht="21" thickBot="1">
      <c r="A16" s="1178" t="s">
        <v>171</v>
      </c>
      <c r="B16" s="1179"/>
      <c r="C16" s="1179"/>
      <c r="D16" s="1179"/>
      <c r="E16" s="1179"/>
      <c r="F16" s="66"/>
      <c r="G16" s="66"/>
      <c r="H16" s="66"/>
      <c r="I16" s="66"/>
      <c r="J16" s="66"/>
      <c r="K16" s="66"/>
      <c r="L16" s="66"/>
      <c r="M16" s="66"/>
      <c r="N16" s="67"/>
    </row>
    <row r="17" spans="1:14" ht="117" customHeight="1">
      <c r="A17" s="1153" t="s">
        <v>172</v>
      </c>
      <c r="B17" s="785" t="s">
        <v>173</v>
      </c>
      <c r="C17" s="779" t="s">
        <v>174</v>
      </c>
      <c r="D17" s="55" t="s">
        <v>211</v>
      </c>
      <c r="E17" s="56" t="s">
        <v>175</v>
      </c>
      <c r="F17" s="57">
        <v>44578</v>
      </c>
      <c r="G17" s="57">
        <v>44911</v>
      </c>
      <c r="H17" s="36">
        <v>1</v>
      </c>
      <c r="I17" s="36">
        <v>0.65</v>
      </c>
      <c r="J17" s="36">
        <f t="shared" ref="J17:J25" si="0">+I17/H17</f>
        <v>0.65</v>
      </c>
      <c r="K17" s="1155">
        <f>AVERAGE(J17:J21)</f>
        <v>0.57000000000000006</v>
      </c>
      <c r="L17" s="88"/>
      <c r="M17" s="88"/>
      <c r="N17" s="88"/>
    </row>
    <row r="18" spans="1:14" ht="278.25" customHeight="1">
      <c r="A18" s="1154"/>
      <c r="B18" s="770"/>
      <c r="C18" s="721"/>
      <c r="D18" s="15" t="s">
        <v>226</v>
      </c>
      <c r="E18" s="61" t="s">
        <v>176</v>
      </c>
      <c r="F18" s="35">
        <v>44593</v>
      </c>
      <c r="G18" s="35">
        <v>44911</v>
      </c>
      <c r="H18" s="36">
        <v>1</v>
      </c>
      <c r="I18" s="26">
        <v>0.6</v>
      </c>
      <c r="J18" s="26">
        <f t="shared" si="0"/>
        <v>0.6</v>
      </c>
      <c r="K18" s="1155"/>
      <c r="L18" s="86"/>
      <c r="M18" s="86"/>
      <c r="N18" s="86"/>
    </row>
    <row r="19" spans="1:14" ht="114.75" customHeight="1">
      <c r="A19" s="1154"/>
      <c r="B19" s="770"/>
      <c r="C19" s="75" t="s">
        <v>135</v>
      </c>
      <c r="D19" s="15" t="s">
        <v>228</v>
      </c>
      <c r="E19" s="75" t="s">
        <v>177</v>
      </c>
      <c r="F19" s="35">
        <v>44572</v>
      </c>
      <c r="G19" s="35">
        <v>44895</v>
      </c>
      <c r="H19" s="36">
        <v>1</v>
      </c>
      <c r="I19" s="26">
        <v>0.6</v>
      </c>
      <c r="J19" s="26">
        <f t="shared" si="0"/>
        <v>0.6</v>
      </c>
      <c r="K19" s="1155"/>
      <c r="L19" s="86"/>
      <c r="M19" s="86"/>
      <c r="N19" s="86"/>
    </row>
    <row r="20" spans="1:14" ht="112.5" customHeight="1">
      <c r="A20" s="1154"/>
      <c r="B20" s="770"/>
      <c r="C20" s="777" t="s">
        <v>178</v>
      </c>
      <c r="D20" s="15" t="s">
        <v>212</v>
      </c>
      <c r="E20" s="19" t="s">
        <v>43</v>
      </c>
      <c r="F20" s="35">
        <v>44844</v>
      </c>
      <c r="G20" s="32">
        <v>44864</v>
      </c>
      <c r="H20" s="36">
        <v>1</v>
      </c>
      <c r="I20" s="37">
        <v>1</v>
      </c>
      <c r="J20" s="37">
        <f t="shared" si="0"/>
        <v>1</v>
      </c>
      <c r="K20" s="1155"/>
      <c r="L20" s="86"/>
      <c r="M20" s="86"/>
      <c r="N20" s="86"/>
    </row>
    <row r="21" spans="1:14" ht="77.25" customHeight="1" thickBot="1">
      <c r="A21" s="1154"/>
      <c r="B21" s="792"/>
      <c r="C21" s="778"/>
      <c r="D21" s="59" t="s">
        <v>213</v>
      </c>
      <c r="E21" s="60" t="s">
        <v>38</v>
      </c>
      <c r="F21" s="38">
        <v>44572</v>
      </c>
      <c r="G21" s="38">
        <v>44895</v>
      </c>
      <c r="H21" s="78">
        <v>1</v>
      </c>
      <c r="I21" s="39">
        <v>0</v>
      </c>
      <c r="J21" s="39">
        <f t="shared" si="0"/>
        <v>0</v>
      </c>
      <c r="K21" s="1156"/>
      <c r="L21" s="86"/>
      <c r="M21" s="86"/>
      <c r="N21" s="86"/>
    </row>
    <row r="22" spans="1:14" ht="164.25" customHeight="1">
      <c r="A22" s="1154"/>
      <c r="B22" s="1166" t="s">
        <v>179</v>
      </c>
      <c r="C22" s="779" t="s">
        <v>180</v>
      </c>
      <c r="D22" s="55" t="s">
        <v>214</v>
      </c>
      <c r="E22" s="56" t="s">
        <v>181</v>
      </c>
      <c r="F22" s="57">
        <v>44578</v>
      </c>
      <c r="G22" s="57">
        <v>44911</v>
      </c>
      <c r="H22" s="36">
        <v>1</v>
      </c>
      <c r="I22" s="58">
        <v>0</v>
      </c>
      <c r="J22" s="58">
        <f t="shared" si="0"/>
        <v>0</v>
      </c>
      <c r="K22" s="1155" t="e">
        <f>AVERAGE(J22:J27)</f>
        <v>#REF!</v>
      </c>
      <c r="L22" s="86"/>
      <c r="M22" s="86"/>
      <c r="N22" s="86"/>
    </row>
    <row r="23" spans="1:14" ht="118.5" customHeight="1">
      <c r="A23" s="1154"/>
      <c r="B23" s="1167"/>
      <c r="C23" s="1150"/>
      <c r="D23" s="15" t="s">
        <v>229</v>
      </c>
      <c r="E23" s="19" t="s">
        <v>169</v>
      </c>
      <c r="F23" s="41">
        <v>44641</v>
      </c>
      <c r="G23" s="41">
        <v>44911</v>
      </c>
      <c r="H23" s="36">
        <v>1</v>
      </c>
      <c r="I23" s="40">
        <v>0.15</v>
      </c>
      <c r="J23" s="40">
        <f t="shared" si="0"/>
        <v>0.15</v>
      </c>
      <c r="K23" s="1155"/>
      <c r="L23" s="86"/>
      <c r="M23" s="86"/>
      <c r="N23" s="86"/>
    </row>
    <row r="24" spans="1:14" ht="98.25" customHeight="1">
      <c r="A24" s="1154"/>
      <c r="B24" s="1167"/>
      <c r="C24" s="1150"/>
      <c r="D24" s="15" t="s">
        <v>215</v>
      </c>
      <c r="E24" s="19" t="s">
        <v>182</v>
      </c>
      <c r="F24" s="35"/>
      <c r="G24" s="35"/>
      <c r="H24" s="36">
        <v>1</v>
      </c>
      <c r="I24" s="40">
        <v>0.2</v>
      </c>
      <c r="J24" s="40">
        <f t="shared" si="0"/>
        <v>0.2</v>
      </c>
      <c r="K24" s="1155"/>
      <c r="L24" s="86"/>
      <c r="M24" s="86"/>
      <c r="N24" s="86"/>
    </row>
    <row r="25" spans="1:14" ht="166.5" customHeight="1" thickBot="1">
      <c r="A25" s="806"/>
      <c r="B25" s="1168"/>
      <c r="C25" s="1151"/>
      <c r="D25" s="15" t="s">
        <v>216</v>
      </c>
      <c r="E25" s="19" t="s">
        <v>183</v>
      </c>
      <c r="F25" s="31" t="s">
        <v>219</v>
      </c>
      <c r="G25" s="35" t="s">
        <v>220</v>
      </c>
      <c r="H25" s="36">
        <v>1</v>
      </c>
      <c r="I25" s="26">
        <v>0.5</v>
      </c>
      <c r="J25" s="26">
        <f t="shared" si="0"/>
        <v>0.5</v>
      </c>
      <c r="K25" s="1155"/>
      <c r="L25" s="91"/>
      <c r="M25" s="91"/>
      <c r="N25" s="91"/>
    </row>
    <row r="26" spans="1:14" ht="34.5" customHeight="1" thickBot="1">
      <c r="A26" s="1169" t="s">
        <v>184</v>
      </c>
      <c r="B26" s="1170"/>
      <c r="C26" s="1170"/>
      <c r="D26" s="1170"/>
      <c r="E26" s="1170"/>
      <c r="F26" s="63"/>
      <c r="G26" s="64"/>
      <c r="H26" s="34"/>
      <c r="I26" s="26">
        <v>0.4</v>
      </c>
      <c r="J26" s="26" t="e">
        <f>+I26/#REF!</f>
        <v>#REF!</v>
      </c>
      <c r="K26" s="1155"/>
      <c r="L26" s="65"/>
      <c r="M26" s="66"/>
      <c r="N26" s="67"/>
    </row>
    <row r="27" spans="1:14" ht="177" customHeight="1" thickBot="1">
      <c r="A27" s="1171" t="s">
        <v>185</v>
      </c>
      <c r="B27" s="1172" t="s">
        <v>186</v>
      </c>
      <c r="C27" s="1173" t="s">
        <v>187</v>
      </c>
      <c r="D27" s="14" t="s">
        <v>221</v>
      </c>
      <c r="E27" s="1173" t="s">
        <v>188</v>
      </c>
      <c r="F27" s="30">
        <v>44581</v>
      </c>
      <c r="G27" s="30">
        <v>44915</v>
      </c>
      <c r="H27" s="25">
        <v>1</v>
      </c>
      <c r="I27" s="39">
        <v>0</v>
      </c>
      <c r="J27" s="39" t="e">
        <f>+I27/#REF!</f>
        <v>#REF!</v>
      </c>
      <c r="K27" s="1156"/>
      <c r="L27" s="88"/>
      <c r="M27" s="88"/>
      <c r="N27" s="88"/>
    </row>
    <row r="28" spans="1:14" ht="190.5" customHeight="1" thickBot="1">
      <c r="A28" s="1154"/>
      <c r="B28" s="1167"/>
      <c r="C28" s="1151"/>
      <c r="D28" s="15" t="s">
        <v>230</v>
      </c>
      <c r="E28" s="1151"/>
      <c r="F28" s="30">
        <v>44581</v>
      </c>
      <c r="G28" s="30">
        <v>44915</v>
      </c>
      <c r="H28" s="26">
        <v>1</v>
      </c>
      <c r="I28" s="34"/>
      <c r="J28" s="34"/>
      <c r="K28" s="34"/>
      <c r="L28" s="86"/>
      <c r="M28" s="86"/>
      <c r="N28" s="86"/>
    </row>
    <row r="29" spans="1:14" ht="197.25" customHeight="1">
      <c r="A29" s="1154"/>
      <c r="B29" s="1167"/>
      <c r="C29" s="1174" t="s">
        <v>189</v>
      </c>
      <c r="D29" s="15" t="s">
        <v>222</v>
      </c>
      <c r="E29" s="1149" t="s">
        <v>18</v>
      </c>
      <c r="F29" s="32">
        <v>44578</v>
      </c>
      <c r="G29" s="32">
        <v>44911</v>
      </c>
      <c r="H29" s="26">
        <v>1</v>
      </c>
      <c r="I29" s="25">
        <v>0.7</v>
      </c>
      <c r="J29" s="25">
        <f t="shared" ref="J29:J38" si="1">+I29/H27</f>
        <v>0.7</v>
      </c>
      <c r="K29" s="1145" t="e">
        <f>AVERAGE(J29:J44)</f>
        <v>#REF!</v>
      </c>
      <c r="L29" s="86"/>
      <c r="M29" s="86"/>
      <c r="N29" s="86"/>
    </row>
    <row r="30" spans="1:14" ht="197.25" customHeight="1">
      <c r="A30" s="1154"/>
      <c r="B30" s="1167"/>
      <c r="C30" s="1150"/>
      <c r="D30" s="15" t="s">
        <v>224</v>
      </c>
      <c r="E30" s="1150"/>
      <c r="F30" s="32">
        <v>44578</v>
      </c>
      <c r="G30" s="32">
        <v>44911</v>
      </c>
      <c r="H30" s="26">
        <v>1</v>
      </c>
      <c r="I30" s="26">
        <v>0.8</v>
      </c>
      <c r="J30" s="26">
        <f t="shared" si="1"/>
        <v>0.8</v>
      </c>
      <c r="K30" s="1146"/>
      <c r="L30" s="86"/>
      <c r="M30" s="86"/>
      <c r="N30" s="86"/>
    </row>
    <row r="31" spans="1:14" ht="197.25" customHeight="1">
      <c r="A31" s="1154"/>
      <c r="B31" s="1167"/>
      <c r="C31" s="1150"/>
      <c r="D31" s="15" t="s">
        <v>225</v>
      </c>
      <c r="E31" s="1150"/>
      <c r="F31" s="32">
        <v>44578</v>
      </c>
      <c r="G31" s="32">
        <v>44911</v>
      </c>
      <c r="H31" s="26">
        <v>1</v>
      </c>
      <c r="I31" s="26">
        <v>0.4</v>
      </c>
      <c r="J31" s="26">
        <f t="shared" si="1"/>
        <v>0.4</v>
      </c>
      <c r="K31" s="1146"/>
      <c r="L31" s="86"/>
      <c r="M31" s="86"/>
      <c r="N31" s="86"/>
    </row>
    <row r="32" spans="1:14" ht="197.25" customHeight="1">
      <c r="A32" s="1154"/>
      <c r="B32" s="1167"/>
      <c r="C32" s="1151"/>
      <c r="D32" s="15" t="s">
        <v>223</v>
      </c>
      <c r="E32" s="1151"/>
      <c r="F32" s="32">
        <v>44578</v>
      </c>
      <c r="G32" s="32">
        <v>44911</v>
      </c>
      <c r="H32" s="26">
        <v>1</v>
      </c>
      <c r="I32" s="26">
        <v>0.6</v>
      </c>
      <c r="J32" s="26">
        <f t="shared" si="1"/>
        <v>0.6</v>
      </c>
      <c r="K32" s="1146"/>
      <c r="L32" s="86"/>
      <c r="M32" s="86"/>
      <c r="N32" s="86"/>
    </row>
    <row r="33" spans="1:14" ht="168" customHeight="1">
      <c r="A33" s="1154"/>
      <c r="B33" s="1167"/>
      <c r="C33" s="777" t="s">
        <v>190</v>
      </c>
      <c r="D33" s="15" t="s">
        <v>234</v>
      </c>
      <c r="E33" s="19" t="s">
        <v>41</v>
      </c>
      <c r="F33" s="32">
        <v>44652</v>
      </c>
      <c r="G33" s="32">
        <v>44865</v>
      </c>
      <c r="H33" s="26">
        <v>1</v>
      </c>
      <c r="I33" s="26">
        <v>0.5</v>
      </c>
      <c r="J33" s="26">
        <f>+I33/H32</f>
        <v>0.5</v>
      </c>
      <c r="K33" s="1146"/>
      <c r="L33" s="86"/>
      <c r="M33" s="86"/>
      <c r="N33" s="86"/>
    </row>
    <row r="34" spans="1:14" ht="60" customHeight="1">
      <c r="A34" s="1154"/>
      <c r="B34" s="1167"/>
      <c r="C34" s="779"/>
      <c r="D34" s="15" t="s">
        <v>231</v>
      </c>
      <c r="E34" s="1149" t="s">
        <v>38</v>
      </c>
      <c r="F34" s="41">
        <v>44572</v>
      </c>
      <c r="G34" s="41">
        <v>44912</v>
      </c>
      <c r="H34" s="26">
        <v>1</v>
      </c>
      <c r="I34" s="26">
        <v>0.5</v>
      </c>
      <c r="J34" s="26" t="e">
        <f>+I34/#REF!</f>
        <v>#REF!</v>
      </c>
      <c r="K34" s="1146"/>
      <c r="L34" s="86"/>
      <c r="M34" s="86"/>
      <c r="N34" s="86"/>
    </row>
    <row r="35" spans="1:14" ht="51" customHeight="1">
      <c r="A35" s="1154"/>
      <c r="B35" s="1167"/>
      <c r="C35" s="779"/>
      <c r="D35" s="15" t="s">
        <v>232</v>
      </c>
      <c r="E35" s="1150"/>
      <c r="F35" s="41">
        <v>44572</v>
      </c>
      <c r="G35" s="41">
        <v>44912</v>
      </c>
      <c r="H35" s="26">
        <v>1</v>
      </c>
      <c r="I35" s="26">
        <v>0.6</v>
      </c>
      <c r="J35" s="26">
        <f t="shared" si="1"/>
        <v>0.6</v>
      </c>
      <c r="K35" s="1146"/>
      <c r="L35" s="86"/>
      <c r="M35" s="86"/>
      <c r="N35" s="86"/>
    </row>
    <row r="36" spans="1:14" ht="55.5" customHeight="1">
      <c r="A36" s="1154"/>
      <c r="B36" s="1167"/>
      <c r="C36" s="1148"/>
      <c r="D36" s="15" t="s">
        <v>233</v>
      </c>
      <c r="E36" s="1151"/>
      <c r="F36" s="41">
        <v>44572</v>
      </c>
      <c r="G36" s="41">
        <v>44895</v>
      </c>
      <c r="H36" s="26">
        <v>1</v>
      </c>
      <c r="I36" s="26">
        <v>0.4</v>
      </c>
      <c r="J36" s="26">
        <f t="shared" si="1"/>
        <v>0.4</v>
      </c>
      <c r="K36" s="1146"/>
      <c r="L36" s="86"/>
      <c r="M36" s="86"/>
      <c r="N36" s="86"/>
    </row>
    <row r="37" spans="1:14" ht="70.5" customHeight="1">
      <c r="A37" s="1154"/>
      <c r="B37" s="1167"/>
      <c r="C37" s="19" t="s">
        <v>191</v>
      </c>
      <c r="D37" s="15" t="s">
        <v>235</v>
      </c>
      <c r="E37" s="19" t="s">
        <v>38</v>
      </c>
      <c r="F37" s="41">
        <v>44572</v>
      </c>
      <c r="G37" s="41">
        <v>44895</v>
      </c>
      <c r="H37" s="26">
        <v>1</v>
      </c>
      <c r="I37" s="40">
        <v>0</v>
      </c>
      <c r="J37" s="40">
        <f t="shared" si="1"/>
        <v>0</v>
      </c>
      <c r="K37" s="1146"/>
      <c r="L37" s="86"/>
      <c r="M37" s="86"/>
      <c r="N37" s="86"/>
    </row>
    <row r="38" spans="1:14" ht="90.75" customHeight="1">
      <c r="A38" s="1154"/>
      <c r="B38" s="1167"/>
      <c r="C38" s="1149" t="s">
        <v>192</v>
      </c>
      <c r="D38" s="15" t="s">
        <v>236</v>
      </c>
      <c r="E38" s="19" t="s">
        <v>169</v>
      </c>
      <c r="F38" s="41">
        <v>44635</v>
      </c>
      <c r="G38" s="41">
        <v>44911</v>
      </c>
      <c r="H38" s="26">
        <v>1</v>
      </c>
      <c r="I38" s="42">
        <v>0.52500000000000002</v>
      </c>
      <c r="J38" s="26">
        <f t="shared" si="1"/>
        <v>0.52500000000000002</v>
      </c>
      <c r="K38" s="1146"/>
      <c r="L38" s="86"/>
      <c r="M38" s="86"/>
      <c r="N38" s="86"/>
    </row>
    <row r="39" spans="1:14" ht="124.5" customHeight="1">
      <c r="A39" s="1154"/>
      <c r="B39" s="1167"/>
      <c r="C39" s="1150"/>
      <c r="D39" s="15" t="s">
        <v>237</v>
      </c>
      <c r="E39" s="19" t="s">
        <v>169</v>
      </c>
      <c r="F39" s="32">
        <v>44606</v>
      </c>
      <c r="G39" s="32">
        <v>44911</v>
      </c>
      <c r="H39" s="26">
        <v>1</v>
      </c>
      <c r="I39" s="26">
        <v>0.59</v>
      </c>
      <c r="J39" s="26">
        <f>+I39/H38</f>
        <v>0.59</v>
      </c>
      <c r="K39" s="1146"/>
      <c r="L39" s="86"/>
      <c r="M39" s="86"/>
      <c r="N39" s="86"/>
    </row>
    <row r="40" spans="1:14" ht="90.75" customHeight="1" thickBot="1">
      <c r="A40" s="787"/>
      <c r="B40" s="723"/>
      <c r="C40" s="1152"/>
      <c r="D40" s="16" t="s">
        <v>238</v>
      </c>
      <c r="E40" s="18" t="s">
        <v>182</v>
      </c>
      <c r="F40" s="38"/>
      <c r="G40" s="38"/>
      <c r="H40" s="27">
        <v>1</v>
      </c>
      <c r="I40" s="26">
        <v>0.6</v>
      </c>
      <c r="J40" s="26" t="e">
        <f>+I40/#REF!</f>
        <v>#REF!</v>
      </c>
      <c r="K40" s="1146"/>
      <c r="L40" s="91"/>
      <c r="M40" s="91"/>
      <c r="N40" s="91"/>
    </row>
    <row r="41" spans="1:14" ht="15.75" customHeight="1" thickBot="1">
      <c r="A41" s="20"/>
      <c r="B41" s="21"/>
      <c r="C41" s="21"/>
      <c r="D41" s="21"/>
      <c r="E41" s="21"/>
      <c r="F41" s="43"/>
      <c r="G41" s="43"/>
      <c r="H41" s="44">
        <v>1</v>
      </c>
      <c r="I41" s="26">
        <v>0.5</v>
      </c>
      <c r="J41" s="26" t="e">
        <f>+I41/#REF!</f>
        <v>#REF!</v>
      </c>
      <c r="K41" s="1146"/>
      <c r="L41" s="1142"/>
      <c r="M41" s="1143"/>
      <c r="N41" s="1144"/>
    </row>
    <row r="42" spans="1:14" ht="15.75" customHeight="1">
      <c r="A42" s="13"/>
      <c r="B42" s="13"/>
      <c r="C42" s="13"/>
      <c r="D42" s="13"/>
      <c r="E42" s="13"/>
      <c r="I42" s="40">
        <v>0.3</v>
      </c>
      <c r="J42" s="40" t="e">
        <f>+I42/#REF!</f>
        <v>#REF!</v>
      </c>
      <c r="K42" s="1146"/>
    </row>
    <row r="43" spans="1:14" ht="15.75" customHeight="1">
      <c r="A43" s="13"/>
      <c r="B43" s="13"/>
      <c r="C43" s="13"/>
      <c r="D43" s="13"/>
      <c r="E43" s="13"/>
      <c r="I43" s="26">
        <v>0.5</v>
      </c>
      <c r="J43" s="26">
        <f>+I43/H39</f>
        <v>0.5</v>
      </c>
      <c r="K43" s="1146"/>
    </row>
    <row r="44" spans="1:14" ht="15.75" customHeight="1" thickBot="1">
      <c r="A44" s="13"/>
      <c r="B44" s="13"/>
      <c r="C44" s="13"/>
      <c r="D44" s="13"/>
      <c r="E44" s="13"/>
      <c r="I44" s="27">
        <v>0.4</v>
      </c>
      <c r="J44" s="27">
        <f>+I44/H40</f>
        <v>0.4</v>
      </c>
      <c r="K44" s="1147"/>
    </row>
    <row r="45" spans="1:14" ht="15.75" customHeight="1" thickBot="1">
      <c r="A45" s="13"/>
      <c r="B45" s="13"/>
      <c r="C45" s="13"/>
      <c r="D45" s="13"/>
      <c r="E45" s="13"/>
      <c r="I45" s="1161"/>
      <c r="J45" s="1162"/>
      <c r="K45" s="45" t="e">
        <f>(K29+K22+K17+K12+K11+K7)/6</f>
        <v>#REF!</v>
      </c>
    </row>
    <row r="46" spans="1:14" ht="15.75" customHeight="1">
      <c r="A46" s="13"/>
      <c r="B46" s="13"/>
      <c r="C46" s="13"/>
      <c r="D46" s="13"/>
      <c r="E46" s="13"/>
    </row>
    <row r="47" spans="1:14" ht="15.75" customHeight="1">
      <c r="A47" s="13"/>
      <c r="B47" s="13"/>
      <c r="C47" s="13"/>
      <c r="D47" s="13"/>
      <c r="E47" s="13"/>
    </row>
    <row r="48" spans="1:14" ht="15.75" customHeight="1">
      <c r="A48" s="13"/>
      <c r="B48" s="13"/>
      <c r="C48" s="13"/>
      <c r="D48" s="13"/>
      <c r="E48" s="13"/>
    </row>
    <row r="49" spans="1:5" ht="15.75" customHeight="1">
      <c r="A49" s="13"/>
      <c r="B49" s="13"/>
      <c r="C49" s="13"/>
      <c r="D49" s="13"/>
      <c r="E49" s="13"/>
    </row>
    <row r="50" spans="1:5" ht="15.75" customHeight="1">
      <c r="A50" s="13"/>
      <c r="B50" s="13"/>
      <c r="C50" s="13"/>
      <c r="D50" s="13"/>
      <c r="E50" s="13"/>
    </row>
    <row r="51" spans="1:5" ht="15.75" customHeight="1">
      <c r="A51" s="13"/>
      <c r="B51" s="13"/>
      <c r="C51" s="13"/>
      <c r="D51" s="13"/>
      <c r="E51" s="13"/>
    </row>
    <row r="52" spans="1:5" ht="15.75" customHeight="1">
      <c r="A52" s="13"/>
      <c r="B52" s="13"/>
      <c r="C52" s="13"/>
      <c r="D52" s="13"/>
      <c r="E52" s="13"/>
    </row>
    <row r="53" spans="1:5" ht="15.75" customHeight="1">
      <c r="A53" s="13"/>
      <c r="B53" s="13"/>
      <c r="C53" s="13"/>
      <c r="D53" s="13"/>
      <c r="E53" s="13"/>
    </row>
    <row r="54" spans="1:5" ht="15.75" customHeight="1">
      <c r="A54" s="13"/>
      <c r="B54" s="13"/>
      <c r="C54" s="13"/>
      <c r="D54" s="13"/>
      <c r="E54" s="13"/>
    </row>
    <row r="55" spans="1:5" ht="15.75" customHeight="1">
      <c r="A55" s="13"/>
      <c r="B55" s="13"/>
      <c r="C55" s="13"/>
      <c r="D55" s="13"/>
      <c r="E55" s="13"/>
    </row>
    <row r="56" spans="1:5" ht="15.75" customHeight="1">
      <c r="A56" s="13"/>
      <c r="B56" s="13"/>
      <c r="C56" s="13"/>
      <c r="D56" s="13"/>
      <c r="E56" s="22"/>
    </row>
    <row r="57" spans="1:5" ht="15.75" customHeight="1">
      <c r="A57" s="13"/>
      <c r="B57" s="13"/>
      <c r="C57" s="13"/>
      <c r="D57" s="13"/>
      <c r="E57" s="22"/>
    </row>
    <row r="58" spans="1:5" ht="15.75" customHeight="1">
      <c r="A58" s="13"/>
      <c r="B58" s="13"/>
      <c r="C58" s="13"/>
      <c r="D58" s="13"/>
      <c r="E58" s="22"/>
    </row>
    <row r="59" spans="1:5" ht="15.75" customHeight="1">
      <c r="A59" s="13"/>
      <c r="B59" s="13"/>
      <c r="C59" s="13"/>
      <c r="D59" s="13"/>
      <c r="E59" s="22"/>
    </row>
    <row r="60" spans="1:5" ht="15.75" customHeight="1">
      <c r="A60" s="13"/>
      <c r="B60" s="13"/>
      <c r="C60" s="13"/>
      <c r="D60" s="13"/>
      <c r="E60" s="22"/>
    </row>
    <row r="61" spans="1:5" ht="15.75" customHeight="1">
      <c r="A61" s="13"/>
      <c r="B61" s="13"/>
      <c r="C61" s="13"/>
      <c r="D61" s="13"/>
      <c r="E61" s="22"/>
    </row>
    <row r="62" spans="1:5" ht="15.75" customHeight="1">
      <c r="A62" s="13"/>
      <c r="B62" s="13"/>
      <c r="C62" s="13"/>
      <c r="D62" s="13"/>
      <c r="E62" s="22"/>
    </row>
    <row r="63" spans="1:5" ht="15.75" customHeight="1">
      <c r="A63" s="13"/>
      <c r="B63" s="13"/>
      <c r="C63" s="13"/>
      <c r="D63" s="13"/>
      <c r="E63" s="13"/>
    </row>
    <row r="64" spans="1:5" ht="15.75" customHeight="1">
      <c r="A64" s="13"/>
      <c r="B64" s="13"/>
      <c r="C64" s="13"/>
      <c r="D64" s="13"/>
      <c r="E64" s="13"/>
    </row>
    <row r="65" spans="1:7" ht="15.75" customHeight="1">
      <c r="A65" s="13"/>
      <c r="B65" s="13"/>
      <c r="C65" s="13"/>
      <c r="D65" s="13"/>
      <c r="E65" s="13"/>
    </row>
    <row r="66" spans="1:7" ht="15.75" customHeight="1">
      <c r="A66" s="13"/>
      <c r="B66" s="13"/>
      <c r="C66" s="13"/>
      <c r="D66" s="13"/>
      <c r="E66" s="13"/>
    </row>
    <row r="67" spans="1:7" ht="15.75" customHeight="1">
      <c r="A67" s="13"/>
      <c r="B67" s="13"/>
      <c r="C67" s="13"/>
      <c r="D67" s="13"/>
      <c r="E67" s="13"/>
    </row>
    <row r="68" spans="1:7" ht="15.75" customHeight="1">
      <c r="A68" s="13"/>
      <c r="B68" s="13"/>
      <c r="C68" s="13"/>
      <c r="D68" s="13"/>
      <c r="E68" s="13"/>
      <c r="F68" s="46"/>
      <c r="G68" s="46"/>
    </row>
    <row r="69" spans="1:7" ht="15.75" customHeight="1">
      <c r="A69" s="13"/>
      <c r="B69" s="13"/>
      <c r="C69" s="13"/>
      <c r="D69" s="13"/>
      <c r="E69" s="13"/>
      <c r="F69" s="46"/>
      <c r="G69" s="46"/>
    </row>
    <row r="70" spans="1:7" ht="15.75" customHeight="1">
      <c r="A70" s="13"/>
      <c r="B70" s="13"/>
      <c r="C70" s="13"/>
      <c r="D70" s="13"/>
      <c r="E70" s="13"/>
      <c r="F70" s="46"/>
      <c r="G70" s="46"/>
    </row>
    <row r="71" spans="1:7" ht="15.75" customHeight="1">
      <c r="A71" s="13"/>
      <c r="B71" s="13"/>
      <c r="C71" s="13"/>
      <c r="D71" s="13"/>
      <c r="E71" s="13"/>
      <c r="F71" s="46"/>
      <c r="G71" s="46"/>
    </row>
    <row r="72" spans="1:7" ht="15.75" customHeight="1">
      <c r="A72" s="13"/>
      <c r="B72" s="13"/>
      <c r="C72" s="13"/>
      <c r="D72" s="13"/>
      <c r="E72" s="13"/>
      <c r="F72" s="46"/>
      <c r="G72" s="46"/>
    </row>
    <row r="73" spans="1:7" ht="15.75" customHeight="1">
      <c r="A73" s="13"/>
      <c r="B73" s="13"/>
      <c r="C73" s="13"/>
      <c r="D73" s="13"/>
      <c r="E73" s="13"/>
      <c r="F73" s="46"/>
      <c r="G73" s="46"/>
    </row>
    <row r="74" spans="1:7" ht="15.75" customHeight="1">
      <c r="A74" s="13"/>
      <c r="B74" s="13"/>
      <c r="C74" s="13"/>
      <c r="D74" s="13"/>
      <c r="E74" s="13"/>
      <c r="F74" s="46"/>
      <c r="G74" s="46"/>
    </row>
    <row r="75" spans="1:7" ht="15.75" customHeight="1">
      <c r="A75" s="13"/>
      <c r="B75" s="13"/>
      <c r="C75" s="13"/>
      <c r="D75" s="13"/>
      <c r="E75" s="13"/>
    </row>
    <row r="76" spans="1:7" ht="15.75" customHeight="1">
      <c r="A76" s="13"/>
      <c r="B76" s="13"/>
      <c r="C76" s="13"/>
      <c r="D76" s="13"/>
      <c r="E76" s="13"/>
    </row>
    <row r="77" spans="1:7" ht="15.75" customHeight="1">
      <c r="A77" s="13"/>
      <c r="B77" s="13"/>
      <c r="C77" s="13"/>
      <c r="D77" s="13"/>
      <c r="E77" s="13"/>
    </row>
    <row r="78" spans="1:7" ht="15.75" customHeight="1">
      <c r="A78" s="13"/>
      <c r="B78" s="13"/>
      <c r="C78" s="13"/>
      <c r="D78" s="13"/>
      <c r="E78" s="13"/>
    </row>
    <row r="79" spans="1:7" ht="15.75" customHeight="1">
      <c r="A79" s="13"/>
      <c r="B79" s="13"/>
      <c r="C79" s="13"/>
      <c r="D79" s="13"/>
      <c r="E79" s="13"/>
    </row>
    <row r="80" spans="1:7" ht="15.75" customHeight="1">
      <c r="A80" s="13"/>
      <c r="B80" s="13"/>
      <c r="C80" s="13"/>
      <c r="D80" s="13"/>
      <c r="E80" s="13"/>
    </row>
    <row r="81" spans="1:5" ht="15.75" customHeight="1">
      <c r="A81" s="13"/>
      <c r="B81" s="13"/>
      <c r="C81" s="13"/>
      <c r="D81" s="13"/>
      <c r="E81" s="13"/>
    </row>
    <row r="82" spans="1:5" ht="15.75" customHeight="1">
      <c r="A82" s="13"/>
      <c r="B82" s="13"/>
      <c r="C82" s="13"/>
      <c r="D82" s="13"/>
      <c r="E82" s="13"/>
    </row>
    <row r="83" spans="1:5" ht="15.75" customHeight="1">
      <c r="A83" s="13"/>
      <c r="B83" s="13"/>
      <c r="C83" s="13"/>
      <c r="D83" s="13"/>
      <c r="E83" s="13"/>
    </row>
    <row r="84" spans="1:5" ht="15.75" customHeight="1">
      <c r="A84" s="13"/>
      <c r="B84" s="13"/>
      <c r="C84" s="13"/>
      <c r="D84" s="13"/>
      <c r="E84" s="13"/>
    </row>
    <row r="85" spans="1:5" ht="15.75" customHeight="1">
      <c r="A85" s="13"/>
      <c r="B85" s="13"/>
      <c r="C85" s="13"/>
      <c r="D85" s="13"/>
      <c r="E85" s="13"/>
    </row>
    <row r="86" spans="1:5" ht="15.75" customHeight="1">
      <c r="A86" s="13"/>
      <c r="B86" s="13"/>
      <c r="C86" s="13"/>
      <c r="D86" s="13"/>
      <c r="E86" s="13"/>
    </row>
    <row r="87" spans="1:5" ht="15.75" customHeight="1">
      <c r="A87" s="13"/>
      <c r="B87" s="13"/>
      <c r="C87" s="13"/>
      <c r="D87" s="13"/>
      <c r="E87" s="13"/>
    </row>
    <row r="88" spans="1:5" ht="15.75" customHeight="1">
      <c r="A88" s="13"/>
      <c r="B88" s="13"/>
      <c r="C88" s="13"/>
      <c r="D88" s="13"/>
      <c r="E88" s="13"/>
    </row>
    <row r="89" spans="1:5" ht="15.75" customHeight="1">
      <c r="A89" s="13"/>
      <c r="B89" s="13"/>
      <c r="C89" s="13"/>
      <c r="D89" s="13"/>
      <c r="E89" s="13"/>
    </row>
    <row r="90" spans="1:5" ht="15.75" customHeight="1">
      <c r="A90" s="13"/>
      <c r="B90" s="13"/>
      <c r="C90" s="13"/>
      <c r="D90" s="13"/>
      <c r="E90" s="13"/>
    </row>
    <row r="91" spans="1:5" ht="15.75" customHeight="1">
      <c r="A91" s="13"/>
      <c r="B91" s="13"/>
      <c r="C91" s="13"/>
      <c r="D91" s="13"/>
      <c r="E91" s="13"/>
    </row>
    <row r="92" spans="1:5" ht="15.75" customHeight="1">
      <c r="A92" s="13"/>
      <c r="B92" s="13"/>
      <c r="C92" s="13"/>
      <c r="D92" s="13"/>
      <c r="E92" s="13"/>
    </row>
    <row r="93" spans="1:5" ht="15.75" customHeight="1">
      <c r="A93" s="13"/>
      <c r="B93" s="13"/>
      <c r="C93" s="13"/>
      <c r="D93" s="13"/>
      <c r="E93" s="13"/>
    </row>
    <row r="94" spans="1:5" ht="15.75" customHeight="1">
      <c r="A94" s="13"/>
      <c r="B94" s="13"/>
      <c r="C94" s="13"/>
      <c r="D94" s="13"/>
      <c r="E94" s="13"/>
    </row>
    <row r="95" spans="1:5" ht="15.75" customHeight="1">
      <c r="A95" s="13"/>
      <c r="B95" s="13"/>
      <c r="C95" s="13"/>
      <c r="D95" s="13"/>
      <c r="E95" s="13"/>
    </row>
    <row r="96" spans="1:5" ht="15.75" customHeight="1">
      <c r="A96" s="13"/>
      <c r="B96" s="13"/>
      <c r="C96" s="13"/>
      <c r="D96" s="13"/>
      <c r="E96" s="13"/>
    </row>
    <row r="97" spans="1:5" ht="15.75" customHeight="1">
      <c r="A97" s="13"/>
      <c r="B97" s="13"/>
      <c r="C97" s="13"/>
      <c r="D97" s="13"/>
      <c r="E97" s="13"/>
    </row>
    <row r="98" spans="1:5" ht="15.75" customHeight="1">
      <c r="A98" s="13"/>
      <c r="B98" s="13"/>
      <c r="C98" s="13"/>
      <c r="D98" s="13"/>
      <c r="E98" s="13"/>
    </row>
    <row r="99" spans="1:5" ht="15.75" customHeight="1">
      <c r="A99" s="13"/>
      <c r="B99" s="13"/>
      <c r="C99" s="13"/>
      <c r="D99" s="13"/>
      <c r="E99" s="13"/>
    </row>
    <row r="100" spans="1:5" ht="15.75" customHeight="1">
      <c r="A100" s="13"/>
      <c r="B100" s="13"/>
      <c r="C100" s="13"/>
      <c r="D100" s="13"/>
      <c r="E100" s="13"/>
    </row>
    <row r="101" spans="1:5" ht="15.75" customHeight="1">
      <c r="A101" s="13"/>
      <c r="B101" s="13"/>
      <c r="C101" s="13"/>
      <c r="D101" s="13"/>
      <c r="E101" s="13"/>
    </row>
    <row r="102" spans="1:5" ht="15.75" customHeight="1">
      <c r="A102" s="13"/>
      <c r="B102" s="13"/>
      <c r="C102" s="13"/>
      <c r="D102" s="13"/>
      <c r="E102" s="13"/>
    </row>
    <row r="103" spans="1:5" ht="15.75" customHeight="1">
      <c r="A103" s="13"/>
      <c r="B103" s="13"/>
      <c r="C103" s="13"/>
      <c r="D103" s="13"/>
      <c r="E103" s="13"/>
    </row>
    <row r="104" spans="1:5" ht="15.75" customHeight="1">
      <c r="A104" s="13"/>
      <c r="B104" s="13"/>
      <c r="C104" s="13"/>
      <c r="D104" s="13"/>
      <c r="E104" s="13"/>
    </row>
    <row r="105" spans="1:5" ht="15.75" customHeight="1">
      <c r="A105" s="13"/>
      <c r="B105" s="13"/>
      <c r="C105" s="13"/>
      <c r="D105" s="13"/>
      <c r="E105" s="13"/>
    </row>
    <row r="106" spans="1:5" ht="15.75" customHeight="1">
      <c r="A106" s="13"/>
      <c r="B106" s="13"/>
      <c r="C106" s="13"/>
      <c r="D106" s="13"/>
      <c r="E106" s="13"/>
    </row>
    <row r="107" spans="1:5" ht="15.75" customHeight="1">
      <c r="A107" s="13"/>
      <c r="B107" s="13"/>
      <c r="C107" s="13"/>
      <c r="D107" s="13"/>
      <c r="E107" s="13"/>
    </row>
    <row r="108" spans="1:5" ht="15.75" customHeight="1">
      <c r="A108" s="13"/>
      <c r="B108" s="13"/>
      <c r="C108" s="13"/>
      <c r="D108" s="13"/>
      <c r="E108" s="13"/>
    </row>
    <row r="109" spans="1:5" ht="15.75" customHeight="1">
      <c r="A109" s="13"/>
      <c r="B109" s="13"/>
      <c r="C109" s="13"/>
      <c r="D109" s="13"/>
      <c r="E109" s="13"/>
    </row>
    <row r="110" spans="1:5" ht="15.75" customHeight="1">
      <c r="A110" s="13"/>
      <c r="B110" s="13"/>
      <c r="C110" s="13"/>
      <c r="D110" s="13"/>
      <c r="E110" s="13"/>
    </row>
    <row r="111" spans="1:5" ht="15.75" customHeight="1">
      <c r="A111" s="13"/>
      <c r="B111" s="13"/>
      <c r="C111" s="13"/>
      <c r="D111" s="13"/>
      <c r="E111" s="13"/>
    </row>
    <row r="112" spans="1:5" ht="15.75" customHeight="1">
      <c r="A112" s="13"/>
      <c r="B112" s="13"/>
      <c r="C112" s="13"/>
      <c r="D112" s="13"/>
      <c r="E112" s="13"/>
    </row>
    <row r="113" spans="1:5" ht="15.75" customHeight="1">
      <c r="A113" s="13"/>
      <c r="B113" s="13"/>
      <c r="C113" s="13"/>
      <c r="D113" s="13"/>
      <c r="E113" s="13"/>
    </row>
    <row r="114" spans="1:5" ht="15.75" customHeight="1">
      <c r="A114" s="13"/>
      <c r="B114" s="13"/>
      <c r="C114" s="13"/>
      <c r="D114" s="13"/>
      <c r="E114" s="13"/>
    </row>
    <row r="115" spans="1:5" ht="15.75" customHeight="1">
      <c r="A115" s="13"/>
      <c r="B115" s="13"/>
      <c r="C115" s="13"/>
      <c r="D115" s="13"/>
      <c r="E115" s="13"/>
    </row>
    <row r="116" spans="1:5" ht="15.75" customHeight="1">
      <c r="A116" s="13"/>
      <c r="B116" s="13"/>
      <c r="C116" s="13"/>
      <c r="D116" s="13"/>
      <c r="E116" s="13"/>
    </row>
    <row r="117" spans="1:5" ht="15.75" customHeight="1">
      <c r="A117" s="13"/>
      <c r="B117" s="13"/>
      <c r="C117" s="13"/>
      <c r="D117" s="13"/>
      <c r="E117" s="13"/>
    </row>
    <row r="118" spans="1:5" ht="15.75" customHeight="1">
      <c r="A118" s="13"/>
      <c r="B118" s="13"/>
      <c r="C118" s="13"/>
      <c r="D118" s="13"/>
      <c r="E118" s="13"/>
    </row>
    <row r="119" spans="1:5" ht="15.75" customHeight="1">
      <c r="A119" s="13"/>
      <c r="B119" s="13"/>
      <c r="C119" s="13"/>
      <c r="D119" s="13"/>
      <c r="E119" s="13"/>
    </row>
    <row r="120" spans="1:5" ht="15.75" customHeight="1">
      <c r="A120" s="13"/>
      <c r="B120" s="13"/>
      <c r="C120" s="13"/>
      <c r="D120" s="13"/>
      <c r="E120" s="13"/>
    </row>
    <row r="121" spans="1:5" ht="15.75" customHeight="1">
      <c r="A121" s="13"/>
      <c r="B121" s="13"/>
      <c r="C121" s="13"/>
      <c r="D121" s="13"/>
      <c r="E121" s="13"/>
    </row>
    <row r="122" spans="1:5" ht="15.75" customHeight="1">
      <c r="A122" s="13"/>
      <c r="B122" s="13"/>
      <c r="C122" s="13"/>
      <c r="D122" s="13"/>
      <c r="E122" s="13"/>
    </row>
    <row r="123" spans="1:5" ht="15.75" customHeight="1">
      <c r="A123" s="13"/>
      <c r="B123" s="13"/>
      <c r="C123" s="13"/>
      <c r="D123" s="13"/>
      <c r="E123" s="13"/>
    </row>
    <row r="124" spans="1:5" ht="15.75" customHeight="1">
      <c r="A124" s="13"/>
      <c r="B124" s="13"/>
      <c r="C124" s="13"/>
      <c r="D124" s="13"/>
      <c r="E124" s="13"/>
    </row>
    <row r="125" spans="1:5" ht="15.75" customHeight="1">
      <c r="A125" s="13"/>
      <c r="B125" s="13"/>
      <c r="C125" s="13"/>
      <c r="D125" s="13"/>
      <c r="E125" s="13"/>
    </row>
    <row r="126" spans="1:5" ht="15.75" customHeight="1">
      <c r="A126" s="13"/>
      <c r="B126" s="13"/>
      <c r="C126" s="13"/>
      <c r="D126" s="13"/>
      <c r="E126" s="13"/>
    </row>
    <row r="127" spans="1:5" ht="15.75" customHeight="1">
      <c r="A127" s="13"/>
      <c r="B127" s="13"/>
      <c r="C127" s="13"/>
      <c r="D127" s="13"/>
      <c r="E127" s="13"/>
    </row>
    <row r="128" spans="1:5" ht="15.75" customHeight="1">
      <c r="A128" s="13"/>
      <c r="B128" s="13"/>
      <c r="C128" s="13"/>
      <c r="D128" s="13"/>
      <c r="E128" s="13"/>
    </row>
    <row r="129" spans="1:5" ht="15.75" customHeight="1">
      <c r="A129" s="13"/>
      <c r="B129" s="13"/>
      <c r="C129" s="13"/>
      <c r="D129" s="13"/>
      <c r="E129" s="13"/>
    </row>
    <row r="130" spans="1:5" ht="15.75" customHeight="1">
      <c r="A130" s="13"/>
      <c r="B130" s="13"/>
      <c r="C130" s="13"/>
      <c r="D130" s="13"/>
      <c r="E130" s="13"/>
    </row>
    <row r="131" spans="1:5" ht="15.75" customHeight="1">
      <c r="A131" s="13"/>
      <c r="B131" s="13"/>
      <c r="C131" s="13"/>
      <c r="D131" s="13"/>
      <c r="E131" s="13"/>
    </row>
    <row r="132" spans="1:5" ht="15.75" customHeight="1">
      <c r="A132" s="13"/>
      <c r="B132" s="13"/>
      <c r="C132" s="13"/>
      <c r="D132" s="13"/>
      <c r="E132" s="13"/>
    </row>
    <row r="133" spans="1:5" ht="15.75" customHeight="1">
      <c r="A133" s="13"/>
      <c r="B133" s="13"/>
      <c r="C133" s="13"/>
      <c r="D133" s="13"/>
      <c r="E133" s="13"/>
    </row>
    <row r="134" spans="1:5" ht="15.75" customHeight="1">
      <c r="A134" s="13"/>
      <c r="B134" s="13"/>
      <c r="C134" s="13"/>
      <c r="D134" s="13"/>
      <c r="E134" s="13"/>
    </row>
    <row r="135" spans="1:5" ht="15.75" customHeight="1">
      <c r="A135" s="13"/>
      <c r="B135" s="13"/>
      <c r="C135" s="13"/>
      <c r="D135" s="13"/>
      <c r="E135" s="13"/>
    </row>
    <row r="136" spans="1:5" ht="15.75" customHeight="1">
      <c r="A136" s="13"/>
      <c r="B136" s="13"/>
      <c r="C136" s="13"/>
      <c r="D136" s="13"/>
      <c r="E136" s="13"/>
    </row>
    <row r="137" spans="1:5" ht="15.75" customHeight="1">
      <c r="A137" s="13"/>
      <c r="B137" s="13"/>
      <c r="C137" s="13"/>
      <c r="D137" s="13"/>
      <c r="E137" s="13"/>
    </row>
    <row r="138" spans="1:5" ht="15.75" customHeight="1">
      <c r="A138" s="13"/>
      <c r="B138" s="13"/>
      <c r="C138" s="13"/>
      <c r="D138" s="13"/>
      <c r="E138" s="13"/>
    </row>
    <row r="139" spans="1:5" ht="15.75" customHeight="1">
      <c r="A139" s="13"/>
      <c r="B139" s="13"/>
      <c r="C139" s="13"/>
      <c r="D139" s="13"/>
      <c r="E139" s="13"/>
    </row>
    <row r="140" spans="1:5" ht="15.75" customHeight="1">
      <c r="A140" s="13"/>
      <c r="B140" s="13"/>
      <c r="C140" s="13"/>
      <c r="D140" s="13"/>
      <c r="E140" s="13"/>
    </row>
    <row r="141" spans="1:5" ht="15.75" customHeight="1">
      <c r="A141" s="13"/>
      <c r="B141" s="13"/>
      <c r="C141" s="13"/>
      <c r="D141" s="13"/>
      <c r="E141" s="13"/>
    </row>
    <row r="142" spans="1:5" ht="15.75" customHeight="1">
      <c r="A142" s="13"/>
      <c r="B142" s="13"/>
      <c r="C142" s="13"/>
      <c r="D142" s="13"/>
      <c r="E142" s="13"/>
    </row>
    <row r="143" spans="1:5" ht="15.75" customHeight="1">
      <c r="A143" s="13"/>
      <c r="B143" s="13"/>
      <c r="C143" s="13"/>
      <c r="D143" s="13"/>
      <c r="E143" s="13"/>
    </row>
    <row r="144" spans="1:5" ht="15.75" customHeight="1">
      <c r="A144" s="13"/>
      <c r="B144" s="13"/>
      <c r="C144" s="13"/>
      <c r="D144" s="13"/>
      <c r="E144" s="13"/>
    </row>
    <row r="145" spans="1:5" ht="15.75" customHeight="1">
      <c r="A145" s="13"/>
      <c r="B145" s="13"/>
      <c r="C145" s="13"/>
      <c r="D145" s="13"/>
      <c r="E145" s="13"/>
    </row>
    <row r="146" spans="1:5" ht="15.75" customHeight="1">
      <c r="A146" s="13"/>
      <c r="B146" s="13"/>
      <c r="C146" s="13"/>
      <c r="D146" s="13"/>
      <c r="E146" s="13"/>
    </row>
    <row r="147" spans="1:5" ht="15.75" customHeight="1">
      <c r="A147" s="13"/>
      <c r="B147" s="13"/>
      <c r="C147" s="13"/>
      <c r="D147" s="13"/>
      <c r="E147" s="13"/>
    </row>
    <row r="148" spans="1:5" ht="15.75" customHeight="1">
      <c r="A148" s="13"/>
      <c r="B148" s="13"/>
      <c r="C148" s="13"/>
      <c r="D148" s="13"/>
      <c r="E148" s="13"/>
    </row>
    <row r="149" spans="1:5" ht="15.75" customHeight="1">
      <c r="A149" s="13"/>
      <c r="B149" s="13"/>
      <c r="C149" s="13"/>
      <c r="D149" s="13"/>
      <c r="E149" s="13"/>
    </row>
    <row r="150" spans="1:5" ht="15.75" customHeight="1">
      <c r="A150" s="13"/>
      <c r="B150" s="13"/>
      <c r="C150" s="13"/>
      <c r="D150" s="13"/>
      <c r="E150" s="13"/>
    </row>
    <row r="151" spans="1:5" ht="15.75" customHeight="1">
      <c r="A151" s="13"/>
      <c r="B151" s="13"/>
      <c r="C151" s="13"/>
      <c r="D151" s="13"/>
      <c r="E151" s="13"/>
    </row>
    <row r="152" spans="1:5" ht="15.75" customHeight="1">
      <c r="A152" s="13"/>
      <c r="B152" s="13"/>
      <c r="C152" s="13"/>
      <c r="D152" s="13"/>
      <c r="E152" s="13"/>
    </row>
    <row r="153" spans="1:5" ht="15.75" customHeight="1">
      <c r="A153" s="13"/>
      <c r="B153" s="13"/>
      <c r="C153" s="13"/>
      <c r="D153" s="13"/>
      <c r="E153" s="13"/>
    </row>
    <row r="154" spans="1:5" ht="15.75" customHeight="1">
      <c r="A154" s="13"/>
      <c r="B154" s="13"/>
      <c r="C154" s="13"/>
      <c r="D154" s="13"/>
      <c r="E154" s="13"/>
    </row>
    <row r="155" spans="1:5" ht="15.75" customHeight="1">
      <c r="A155" s="13"/>
      <c r="B155" s="13"/>
      <c r="C155" s="13"/>
      <c r="D155" s="13"/>
      <c r="E155" s="13"/>
    </row>
    <row r="156" spans="1:5" ht="15.75" customHeight="1">
      <c r="A156" s="13"/>
      <c r="B156" s="13"/>
      <c r="C156" s="13"/>
      <c r="D156" s="13"/>
      <c r="E156" s="13"/>
    </row>
    <row r="157" spans="1:5" ht="15.75" customHeight="1">
      <c r="A157" s="13"/>
      <c r="B157" s="13"/>
      <c r="C157" s="13"/>
      <c r="D157" s="13"/>
      <c r="E157" s="13"/>
    </row>
    <row r="158" spans="1:5" ht="15.75" customHeight="1">
      <c r="A158" s="13"/>
      <c r="B158" s="13"/>
      <c r="C158" s="13"/>
      <c r="D158" s="13"/>
      <c r="E158" s="13"/>
    </row>
    <row r="159" spans="1:5" ht="15.75" customHeight="1">
      <c r="A159" s="13"/>
      <c r="B159" s="13"/>
      <c r="C159" s="13"/>
      <c r="D159" s="13"/>
      <c r="E159" s="13"/>
    </row>
    <row r="160" spans="1:5" ht="15.75" customHeight="1">
      <c r="A160" s="13"/>
      <c r="B160" s="13"/>
      <c r="C160" s="13"/>
      <c r="D160" s="13"/>
      <c r="E160" s="13"/>
    </row>
    <row r="161" spans="1:5" ht="15.75" customHeight="1">
      <c r="A161" s="13"/>
      <c r="B161" s="13"/>
      <c r="C161" s="13"/>
      <c r="D161" s="13"/>
      <c r="E161" s="13"/>
    </row>
    <row r="162" spans="1:5" ht="15.75" customHeight="1">
      <c r="A162" s="13"/>
      <c r="B162" s="13"/>
      <c r="C162" s="13"/>
      <c r="D162" s="13"/>
      <c r="E162" s="13"/>
    </row>
    <row r="163" spans="1:5" ht="15.75" customHeight="1">
      <c r="A163" s="13"/>
      <c r="B163" s="13"/>
      <c r="C163" s="13"/>
      <c r="D163" s="13"/>
      <c r="E163" s="13"/>
    </row>
    <row r="164" spans="1:5" ht="15.75" customHeight="1">
      <c r="A164" s="13"/>
      <c r="B164" s="13"/>
      <c r="C164" s="13"/>
      <c r="D164" s="13"/>
      <c r="E164" s="13"/>
    </row>
    <row r="165" spans="1:5" ht="15.75" customHeight="1">
      <c r="A165" s="13"/>
      <c r="B165" s="13"/>
      <c r="C165" s="13"/>
      <c r="D165" s="13"/>
      <c r="E165" s="13"/>
    </row>
    <row r="166" spans="1:5" ht="15.75" customHeight="1">
      <c r="A166" s="13"/>
      <c r="B166" s="13"/>
      <c r="C166" s="13"/>
      <c r="D166" s="13"/>
      <c r="E166" s="13"/>
    </row>
    <row r="167" spans="1:5" ht="15.75" customHeight="1">
      <c r="A167" s="13"/>
      <c r="B167" s="13"/>
      <c r="C167" s="13"/>
      <c r="D167" s="13"/>
      <c r="E167" s="13"/>
    </row>
    <row r="168" spans="1:5" ht="15.75" customHeight="1">
      <c r="A168" s="13"/>
      <c r="B168" s="13"/>
      <c r="C168" s="13"/>
      <c r="D168" s="13"/>
      <c r="E168" s="13"/>
    </row>
    <row r="169" spans="1:5" ht="15.75" customHeight="1">
      <c r="A169" s="13"/>
      <c r="B169" s="13"/>
      <c r="C169" s="13"/>
      <c r="D169" s="13"/>
      <c r="E169" s="13"/>
    </row>
    <row r="170" spans="1:5" ht="15.75" customHeight="1">
      <c r="A170" s="13"/>
      <c r="B170" s="13"/>
      <c r="C170" s="13"/>
      <c r="D170" s="13"/>
      <c r="E170" s="13"/>
    </row>
    <row r="171" spans="1:5" ht="15.75" customHeight="1">
      <c r="A171" s="13"/>
      <c r="B171" s="13"/>
      <c r="C171" s="13"/>
      <c r="D171" s="13"/>
      <c r="E171" s="13"/>
    </row>
    <row r="172" spans="1:5" ht="15.75" customHeight="1">
      <c r="A172" s="13"/>
      <c r="B172" s="13"/>
      <c r="C172" s="13"/>
      <c r="D172" s="13"/>
      <c r="E172" s="13"/>
    </row>
    <row r="173" spans="1:5" ht="15.75" customHeight="1">
      <c r="A173" s="13"/>
      <c r="B173" s="13"/>
      <c r="C173" s="13"/>
      <c r="D173" s="13"/>
      <c r="E173" s="13"/>
    </row>
    <row r="174" spans="1:5" ht="15.75" customHeight="1">
      <c r="A174" s="13"/>
      <c r="B174" s="13"/>
      <c r="C174" s="13"/>
      <c r="D174" s="13"/>
      <c r="E174" s="13"/>
    </row>
    <row r="175" spans="1:5" ht="15.75" customHeight="1">
      <c r="A175" s="13"/>
      <c r="B175" s="13"/>
      <c r="C175" s="13"/>
      <c r="D175" s="13"/>
      <c r="E175" s="13"/>
    </row>
    <row r="176" spans="1:5" ht="15.75" customHeight="1">
      <c r="A176" s="13"/>
      <c r="B176" s="13"/>
      <c r="C176" s="13"/>
      <c r="D176" s="13"/>
      <c r="E176" s="13"/>
    </row>
    <row r="177" spans="1:5" ht="15.75" customHeight="1">
      <c r="A177" s="13"/>
      <c r="B177" s="13"/>
      <c r="C177" s="13"/>
      <c r="D177" s="13"/>
      <c r="E177" s="13"/>
    </row>
    <row r="178" spans="1:5" ht="15.75" customHeight="1">
      <c r="A178" s="13"/>
      <c r="B178" s="13"/>
      <c r="C178" s="13"/>
      <c r="D178" s="13"/>
      <c r="E178" s="13"/>
    </row>
    <row r="179" spans="1:5" ht="15.75" customHeight="1">
      <c r="A179" s="13"/>
      <c r="B179" s="13"/>
      <c r="C179" s="13"/>
      <c r="D179" s="13"/>
      <c r="E179" s="13"/>
    </row>
    <row r="180" spans="1:5" ht="15.75" customHeight="1">
      <c r="A180" s="13"/>
      <c r="B180" s="13"/>
      <c r="C180" s="13"/>
      <c r="D180" s="13"/>
      <c r="E180" s="13"/>
    </row>
    <row r="181" spans="1:5" ht="15.75" customHeight="1">
      <c r="A181" s="13"/>
      <c r="B181" s="13"/>
      <c r="C181" s="13"/>
      <c r="D181" s="13"/>
      <c r="E181" s="13"/>
    </row>
    <row r="182" spans="1:5" ht="15.75" customHeight="1">
      <c r="A182" s="13"/>
      <c r="B182" s="13"/>
      <c r="C182" s="13"/>
      <c r="D182" s="13"/>
      <c r="E182" s="13"/>
    </row>
    <row r="183" spans="1:5" ht="15.75" customHeight="1">
      <c r="A183" s="13"/>
      <c r="B183" s="13"/>
      <c r="C183" s="13"/>
      <c r="D183" s="13"/>
      <c r="E183" s="13"/>
    </row>
    <row r="184" spans="1:5" ht="15.75" customHeight="1">
      <c r="A184" s="13"/>
      <c r="B184" s="13"/>
      <c r="C184" s="13"/>
      <c r="D184" s="13"/>
      <c r="E184" s="13"/>
    </row>
    <row r="185" spans="1:5" ht="15.75" customHeight="1">
      <c r="A185" s="13"/>
      <c r="B185" s="13"/>
      <c r="C185" s="13"/>
      <c r="D185" s="13"/>
      <c r="E185" s="13"/>
    </row>
    <row r="186" spans="1:5" ht="15.75" customHeight="1">
      <c r="A186" s="13"/>
      <c r="B186" s="13"/>
      <c r="C186" s="13"/>
      <c r="D186" s="13"/>
      <c r="E186" s="13"/>
    </row>
    <row r="187" spans="1:5" ht="15.75" customHeight="1">
      <c r="A187" s="13"/>
      <c r="B187" s="13"/>
      <c r="C187" s="13"/>
      <c r="D187" s="13"/>
      <c r="E187" s="13"/>
    </row>
    <row r="188" spans="1:5" ht="15.75" customHeight="1">
      <c r="A188" s="13"/>
      <c r="B188" s="13"/>
      <c r="C188" s="13"/>
      <c r="D188" s="13"/>
      <c r="E188" s="13"/>
    </row>
    <row r="189" spans="1:5" ht="15.75" customHeight="1">
      <c r="A189" s="13"/>
      <c r="B189" s="13"/>
      <c r="C189" s="13"/>
      <c r="D189" s="13"/>
      <c r="E189" s="13"/>
    </row>
    <row r="190" spans="1:5" ht="15.75" customHeight="1">
      <c r="A190" s="13"/>
      <c r="B190" s="13"/>
      <c r="C190" s="13"/>
      <c r="D190" s="13"/>
      <c r="E190" s="13"/>
    </row>
    <row r="191" spans="1:5" ht="15.75" customHeight="1">
      <c r="A191" s="13"/>
      <c r="B191" s="13"/>
      <c r="C191" s="13"/>
      <c r="D191" s="13"/>
      <c r="E191" s="13"/>
    </row>
    <row r="192" spans="1:5" ht="15.75" customHeight="1">
      <c r="A192" s="13"/>
      <c r="B192" s="13"/>
      <c r="C192" s="13"/>
      <c r="D192" s="13"/>
      <c r="E192" s="13"/>
    </row>
    <row r="193" spans="1:5" ht="15.75" customHeight="1">
      <c r="A193" s="13"/>
      <c r="B193" s="13"/>
      <c r="C193" s="13"/>
      <c r="D193" s="13"/>
      <c r="E193" s="13"/>
    </row>
    <row r="194" spans="1:5" ht="15.75" customHeight="1">
      <c r="A194" s="13"/>
      <c r="B194" s="13"/>
      <c r="C194" s="13"/>
      <c r="D194" s="13"/>
      <c r="E194" s="13"/>
    </row>
    <row r="195" spans="1:5" ht="15.75" customHeight="1">
      <c r="A195" s="13"/>
      <c r="B195" s="13"/>
      <c r="C195" s="13"/>
      <c r="D195" s="13"/>
      <c r="E195" s="13"/>
    </row>
    <row r="196" spans="1:5" ht="15.75" customHeight="1">
      <c r="A196" s="13"/>
      <c r="B196" s="13"/>
      <c r="C196" s="13"/>
      <c r="D196" s="13"/>
      <c r="E196" s="13"/>
    </row>
    <row r="197" spans="1:5" ht="15.75" customHeight="1">
      <c r="A197" s="13"/>
      <c r="B197" s="13"/>
      <c r="C197" s="13"/>
      <c r="D197" s="13"/>
      <c r="E197" s="13"/>
    </row>
    <row r="198" spans="1:5" ht="15.75" customHeight="1">
      <c r="A198" s="13"/>
      <c r="B198" s="13"/>
      <c r="C198" s="13"/>
      <c r="D198" s="13"/>
      <c r="E198" s="13"/>
    </row>
    <row r="199" spans="1:5" ht="15.75" customHeight="1">
      <c r="A199" s="13"/>
      <c r="B199" s="13"/>
      <c r="C199" s="13"/>
      <c r="D199" s="13"/>
      <c r="E199" s="13"/>
    </row>
    <row r="200" spans="1:5" ht="15.75" customHeight="1">
      <c r="A200" s="13"/>
      <c r="B200" s="13"/>
      <c r="C200" s="13"/>
      <c r="D200" s="13"/>
      <c r="E200" s="13"/>
    </row>
    <row r="201" spans="1:5" ht="15.75" customHeight="1">
      <c r="A201" s="13"/>
      <c r="B201" s="13"/>
      <c r="C201" s="13"/>
      <c r="D201" s="13"/>
      <c r="E201" s="13"/>
    </row>
    <row r="202" spans="1:5" ht="15.75" customHeight="1">
      <c r="A202" s="13"/>
      <c r="B202" s="13"/>
      <c r="C202" s="13"/>
      <c r="D202" s="13"/>
      <c r="E202" s="13"/>
    </row>
    <row r="203" spans="1:5" ht="15.75" customHeight="1">
      <c r="A203" s="13"/>
      <c r="B203" s="13"/>
      <c r="C203" s="13"/>
      <c r="D203" s="13"/>
      <c r="E203" s="13"/>
    </row>
    <row r="204" spans="1:5" ht="15.75" customHeight="1">
      <c r="A204" s="13"/>
      <c r="B204" s="13"/>
      <c r="C204" s="13"/>
      <c r="D204" s="13"/>
      <c r="E204" s="13"/>
    </row>
    <row r="205" spans="1:5" ht="15.75" customHeight="1">
      <c r="A205" s="13"/>
      <c r="B205" s="13"/>
      <c r="C205" s="13"/>
      <c r="D205" s="13"/>
      <c r="E205" s="13"/>
    </row>
    <row r="206" spans="1:5" ht="15.75" customHeight="1">
      <c r="A206" s="13"/>
      <c r="B206" s="13"/>
      <c r="C206" s="13"/>
      <c r="D206" s="13"/>
      <c r="E206" s="13"/>
    </row>
    <row r="207" spans="1:5" ht="15.75" customHeight="1">
      <c r="A207" s="13"/>
      <c r="B207" s="13"/>
      <c r="C207" s="13"/>
      <c r="D207" s="13"/>
      <c r="E207" s="13"/>
    </row>
    <row r="208" spans="1:5" ht="15.75" customHeight="1">
      <c r="A208" s="13"/>
      <c r="B208" s="13"/>
      <c r="C208" s="13"/>
      <c r="D208" s="13"/>
      <c r="E208" s="13"/>
    </row>
    <row r="209" spans="1:5" ht="15.75" customHeight="1">
      <c r="A209" s="13"/>
      <c r="B209" s="13"/>
      <c r="C209" s="13"/>
      <c r="D209" s="13"/>
      <c r="E209" s="13"/>
    </row>
    <row r="210" spans="1:5" ht="15.75" customHeight="1">
      <c r="A210" s="13"/>
      <c r="B210" s="13"/>
      <c r="C210" s="13"/>
      <c r="D210" s="13"/>
      <c r="E210" s="13"/>
    </row>
    <row r="211" spans="1:5" ht="15.75" customHeight="1">
      <c r="A211" s="13"/>
      <c r="B211" s="13"/>
      <c r="C211" s="13"/>
      <c r="D211" s="13"/>
      <c r="E211" s="13"/>
    </row>
    <row r="212" spans="1:5" ht="15.75" customHeight="1">
      <c r="A212" s="13"/>
      <c r="B212" s="13"/>
      <c r="C212" s="13"/>
      <c r="D212" s="13"/>
      <c r="E212" s="13"/>
    </row>
    <row r="213" spans="1:5" ht="15.75" customHeight="1">
      <c r="A213" s="13"/>
      <c r="B213" s="13"/>
      <c r="C213" s="13"/>
      <c r="D213" s="13"/>
      <c r="E213" s="13"/>
    </row>
    <row r="214" spans="1:5" ht="15.75" customHeight="1">
      <c r="A214" s="13"/>
      <c r="B214" s="13"/>
      <c r="C214" s="13"/>
      <c r="D214" s="13"/>
      <c r="E214" s="13"/>
    </row>
    <row r="215" spans="1:5" ht="15.75" customHeight="1">
      <c r="A215" s="13"/>
      <c r="B215" s="13"/>
      <c r="C215" s="13"/>
      <c r="D215" s="13"/>
      <c r="E215" s="13"/>
    </row>
    <row r="216" spans="1:5" ht="15.75" customHeight="1">
      <c r="A216" s="13"/>
      <c r="B216" s="13"/>
      <c r="C216" s="13"/>
      <c r="D216" s="13"/>
      <c r="E216" s="13"/>
    </row>
    <row r="217" spans="1:5" ht="15.75" customHeight="1">
      <c r="A217" s="13"/>
      <c r="B217" s="13"/>
      <c r="C217" s="13"/>
      <c r="D217" s="13"/>
      <c r="E217" s="13"/>
    </row>
    <row r="218" spans="1:5" ht="15.75" customHeight="1">
      <c r="A218" s="13"/>
      <c r="B218" s="13"/>
      <c r="C218" s="13"/>
      <c r="D218" s="13"/>
      <c r="E218" s="13"/>
    </row>
    <row r="219" spans="1:5" ht="15.75" customHeight="1">
      <c r="A219" s="13"/>
      <c r="B219" s="13"/>
      <c r="C219" s="13"/>
      <c r="D219" s="13"/>
      <c r="E219" s="13"/>
    </row>
    <row r="220" spans="1:5" ht="15.75" customHeight="1">
      <c r="A220" s="13"/>
      <c r="B220" s="13"/>
      <c r="C220" s="13"/>
      <c r="D220" s="13"/>
      <c r="E220" s="13"/>
    </row>
    <row r="221" spans="1:5" ht="15.75" customHeight="1">
      <c r="A221" s="13"/>
      <c r="B221" s="13"/>
      <c r="C221" s="13"/>
      <c r="D221" s="13"/>
      <c r="E221" s="13"/>
    </row>
    <row r="222" spans="1:5" ht="15.75" customHeight="1">
      <c r="A222" s="13"/>
      <c r="B222" s="13"/>
      <c r="C222" s="13"/>
      <c r="D222" s="13"/>
      <c r="E222" s="13"/>
    </row>
    <row r="223" spans="1:5" ht="15.75" customHeight="1">
      <c r="A223" s="13"/>
      <c r="B223" s="13"/>
      <c r="C223" s="13"/>
      <c r="D223" s="13"/>
      <c r="E223" s="13"/>
    </row>
    <row r="224" spans="1:5" ht="15.75" customHeight="1">
      <c r="A224" s="13"/>
      <c r="B224" s="13"/>
      <c r="C224" s="13"/>
      <c r="D224" s="13"/>
      <c r="E224" s="13"/>
    </row>
    <row r="225" spans="1:5" ht="15.75" customHeight="1">
      <c r="A225" s="13"/>
      <c r="B225" s="13"/>
      <c r="C225" s="13"/>
      <c r="D225" s="13"/>
      <c r="E225" s="13"/>
    </row>
    <row r="226" spans="1:5" ht="15.75" customHeight="1">
      <c r="A226" s="13"/>
      <c r="B226" s="13"/>
      <c r="C226" s="13"/>
      <c r="D226" s="13"/>
      <c r="E226" s="13"/>
    </row>
    <row r="227" spans="1:5" ht="15.75" customHeight="1">
      <c r="A227" s="13"/>
      <c r="B227" s="13"/>
      <c r="C227" s="13"/>
      <c r="D227" s="13"/>
      <c r="E227" s="13"/>
    </row>
    <row r="228" spans="1:5" ht="15.75" customHeight="1">
      <c r="A228" s="13"/>
      <c r="B228" s="13"/>
      <c r="C228" s="13"/>
      <c r="D228" s="13"/>
      <c r="E228" s="13"/>
    </row>
    <row r="229" spans="1:5" ht="15.75" customHeight="1">
      <c r="A229" s="13"/>
      <c r="B229" s="13"/>
      <c r="C229" s="13"/>
      <c r="D229" s="13"/>
      <c r="E229" s="13"/>
    </row>
    <row r="230" spans="1:5" ht="15.75" customHeight="1">
      <c r="A230" s="13"/>
      <c r="B230" s="13"/>
      <c r="C230" s="13"/>
      <c r="D230" s="13"/>
      <c r="E230" s="13"/>
    </row>
    <row r="231" spans="1:5" ht="15.75" customHeight="1">
      <c r="A231" s="13"/>
      <c r="B231" s="13"/>
      <c r="C231" s="13"/>
      <c r="D231" s="13"/>
      <c r="E231" s="13"/>
    </row>
    <row r="232" spans="1:5" ht="15.75" customHeight="1">
      <c r="A232" s="13"/>
      <c r="B232" s="13"/>
      <c r="C232" s="13"/>
      <c r="D232" s="13"/>
      <c r="E232" s="13"/>
    </row>
    <row r="233" spans="1:5" ht="15.75" customHeight="1">
      <c r="A233" s="13"/>
      <c r="B233" s="13"/>
      <c r="C233" s="13"/>
      <c r="D233" s="13"/>
      <c r="E233" s="13"/>
    </row>
    <row r="234" spans="1:5" ht="15.75" customHeight="1">
      <c r="A234" s="13"/>
      <c r="B234" s="13"/>
      <c r="C234" s="13"/>
      <c r="D234" s="13"/>
      <c r="E234" s="13"/>
    </row>
    <row r="235" spans="1:5" ht="15.75" customHeight="1">
      <c r="A235" s="13"/>
      <c r="B235" s="13"/>
      <c r="C235" s="13"/>
      <c r="D235" s="13"/>
      <c r="E235" s="13"/>
    </row>
    <row r="236" spans="1:5" ht="15.75" customHeight="1">
      <c r="A236" s="13"/>
      <c r="B236" s="13"/>
      <c r="C236" s="13"/>
      <c r="D236" s="13"/>
      <c r="E236" s="13"/>
    </row>
    <row r="237" spans="1:5" ht="15.75" customHeight="1">
      <c r="A237" s="13"/>
      <c r="B237" s="13"/>
      <c r="C237" s="13"/>
      <c r="D237" s="13"/>
      <c r="E237" s="13"/>
    </row>
    <row r="238" spans="1:5" ht="15.75" customHeight="1">
      <c r="A238" s="13"/>
      <c r="B238" s="13"/>
      <c r="C238" s="13"/>
      <c r="D238" s="13"/>
      <c r="E238" s="13"/>
    </row>
    <row r="239" spans="1:5" ht="15.75" customHeight="1">
      <c r="A239" s="13"/>
      <c r="B239" s="13"/>
      <c r="C239" s="13"/>
      <c r="D239" s="13"/>
      <c r="E239" s="13"/>
    </row>
    <row r="240" spans="1:5" ht="15.75" customHeight="1">
      <c r="A240" s="13"/>
      <c r="B240" s="13"/>
      <c r="C240" s="13"/>
      <c r="D240" s="13"/>
      <c r="E240" s="13"/>
    </row>
    <row r="241" spans="1:5" ht="15.75" customHeight="1">
      <c r="A241" s="13"/>
      <c r="B241" s="13"/>
      <c r="C241" s="13"/>
      <c r="D241" s="13"/>
      <c r="E241" s="13"/>
    </row>
    <row r="242" spans="1:5" ht="15.75" customHeight="1">
      <c r="A242" s="13"/>
      <c r="B242" s="13"/>
      <c r="C242" s="13"/>
      <c r="D242" s="13"/>
      <c r="E242" s="13"/>
    </row>
    <row r="243" spans="1:5" ht="15.75" customHeight="1">
      <c r="A243" s="13"/>
      <c r="B243" s="13"/>
      <c r="C243" s="13"/>
      <c r="D243" s="13"/>
      <c r="E243" s="13"/>
    </row>
    <row r="244" spans="1:5" ht="15.75" customHeight="1">
      <c r="A244" s="13"/>
      <c r="B244" s="13"/>
      <c r="C244" s="13"/>
      <c r="D244" s="13"/>
      <c r="E244" s="13"/>
    </row>
    <row r="245" spans="1:5" ht="15.75" customHeight="1">
      <c r="A245" s="13"/>
      <c r="B245" s="13"/>
      <c r="C245" s="13"/>
      <c r="D245" s="13"/>
      <c r="E245" s="13"/>
    </row>
    <row r="246" spans="1:5" ht="15.75" customHeight="1">
      <c r="A246" s="13"/>
      <c r="B246" s="13"/>
      <c r="C246" s="13"/>
      <c r="D246" s="13"/>
      <c r="E246" s="13"/>
    </row>
    <row r="247" spans="1:5" ht="15.75" customHeight="1">
      <c r="A247" s="13"/>
      <c r="B247" s="13"/>
      <c r="C247" s="13"/>
      <c r="D247" s="13"/>
      <c r="E247" s="13"/>
    </row>
    <row r="248" spans="1:5" ht="15.75" customHeight="1">
      <c r="A248" s="13"/>
      <c r="B248" s="13"/>
      <c r="C248" s="13"/>
      <c r="D248" s="13"/>
      <c r="E248" s="13"/>
    </row>
    <row r="249" spans="1:5" ht="15.75" customHeight="1">
      <c r="A249" s="13"/>
      <c r="B249" s="13"/>
      <c r="C249" s="13"/>
      <c r="D249" s="13"/>
      <c r="E249" s="13"/>
    </row>
    <row r="250" spans="1:5" ht="15.75" customHeight="1">
      <c r="A250" s="13"/>
      <c r="B250" s="13"/>
      <c r="C250" s="13"/>
      <c r="D250" s="13"/>
      <c r="E250" s="13"/>
    </row>
    <row r="251" spans="1:5" ht="15.75" customHeight="1">
      <c r="A251" s="13"/>
      <c r="B251" s="13"/>
      <c r="C251" s="13"/>
      <c r="D251" s="13"/>
      <c r="E251" s="13"/>
    </row>
    <row r="252" spans="1:5" ht="15.75" customHeight="1">
      <c r="A252" s="13"/>
      <c r="B252" s="13"/>
      <c r="C252" s="13"/>
      <c r="D252" s="13"/>
      <c r="E252" s="13"/>
    </row>
    <row r="253" spans="1:5" ht="15.75" customHeight="1">
      <c r="A253" s="13"/>
      <c r="B253" s="13"/>
      <c r="C253" s="13"/>
      <c r="D253" s="13"/>
      <c r="E253" s="13"/>
    </row>
    <row r="254" spans="1:5" ht="15.75" customHeight="1">
      <c r="A254" s="13"/>
      <c r="B254" s="13"/>
      <c r="C254" s="13"/>
      <c r="D254" s="13"/>
      <c r="E254" s="13"/>
    </row>
    <row r="255" spans="1:5" ht="15.75" customHeight="1">
      <c r="A255" s="13"/>
      <c r="B255" s="13"/>
      <c r="C255" s="13"/>
      <c r="D255" s="13"/>
      <c r="E255" s="13"/>
    </row>
    <row r="256" spans="1:5" ht="15.75" customHeight="1">
      <c r="A256" s="13"/>
      <c r="B256" s="13"/>
      <c r="C256" s="13"/>
      <c r="D256" s="13"/>
      <c r="E256" s="13"/>
    </row>
    <row r="257" spans="1:5" ht="15.75" customHeight="1">
      <c r="A257" s="13"/>
      <c r="B257" s="13"/>
      <c r="C257" s="13"/>
      <c r="D257" s="13"/>
      <c r="E257" s="13"/>
    </row>
    <row r="258" spans="1:5" ht="15.75" customHeight="1">
      <c r="A258" s="13"/>
      <c r="B258" s="13"/>
      <c r="C258" s="13"/>
      <c r="D258" s="13"/>
      <c r="E258" s="13"/>
    </row>
    <row r="259" spans="1:5" ht="15.75" customHeight="1">
      <c r="A259" s="13"/>
      <c r="B259" s="13"/>
      <c r="C259" s="13"/>
      <c r="D259" s="13"/>
      <c r="E259" s="13"/>
    </row>
    <row r="260" spans="1:5" ht="15.75" customHeight="1">
      <c r="A260" s="13"/>
      <c r="B260" s="13"/>
      <c r="C260" s="13"/>
      <c r="D260" s="13"/>
      <c r="E260" s="13"/>
    </row>
    <row r="261" spans="1:5" ht="15.75" customHeight="1">
      <c r="A261" s="13"/>
      <c r="B261" s="13"/>
      <c r="C261" s="13"/>
      <c r="D261" s="13"/>
      <c r="E261" s="13"/>
    </row>
    <row r="262" spans="1:5" ht="15.75" customHeight="1">
      <c r="A262" s="13"/>
      <c r="B262" s="13"/>
      <c r="C262" s="13"/>
      <c r="D262" s="13"/>
      <c r="E262" s="13"/>
    </row>
    <row r="263" spans="1:5" ht="15.75" customHeight="1">
      <c r="A263" s="13"/>
      <c r="B263" s="13"/>
      <c r="C263" s="13"/>
      <c r="D263" s="13"/>
      <c r="E263" s="13"/>
    </row>
    <row r="264" spans="1:5" ht="15.75" customHeight="1">
      <c r="A264" s="13"/>
      <c r="B264" s="13"/>
      <c r="C264" s="13"/>
      <c r="D264" s="13"/>
      <c r="E264" s="13"/>
    </row>
    <row r="265" spans="1:5" ht="15.75" customHeight="1">
      <c r="A265" s="13"/>
      <c r="B265" s="13"/>
      <c r="C265" s="13"/>
      <c r="D265" s="13"/>
      <c r="E265" s="13"/>
    </row>
    <row r="266" spans="1:5" ht="15.75" customHeight="1">
      <c r="A266" s="13"/>
      <c r="B266" s="13"/>
      <c r="C266" s="13"/>
      <c r="D266" s="13"/>
      <c r="E266" s="13"/>
    </row>
    <row r="267" spans="1:5" ht="15.75" customHeight="1">
      <c r="A267" s="13"/>
      <c r="B267" s="13"/>
      <c r="C267" s="13"/>
      <c r="D267" s="13"/>
      <c r="E267" s="13"/>
    </row>
    <row r="268" spans="1:5" ht="15.75" customHeight="1">
      <c r="A268" s="13"/>
      <c r="B268" s="13"/>
      <c r="C268" s="13"/>
      <c r="D268" s="13"/>
      <c r="E268" s="13"/>
    </row>
    <row r="269" spans="1:5" ht="15.75" customHeight="1">
      <c r="A269" s="13"/>
      <c r="B269" s="13"/>
      <c r="C269" s="13"/>
      <c r="D269" s="13"/>
      <c r="E269" s="13"/>
    </row>
    <row r="270" spans="1:5" ht="15.75" customHeight="1">
      <c r="A270" s="13"/>
      <c r="B270" s="13"/>
      <c r="C270" s="13"/>
      <c r="D270" s="13"/>
      <c r="E270" s="13"/>
    </row>
    <row r="271" spans="1:5" ht="15.75" customHeight="1">
      <c r="A271" s="13"/>
      <c r="B271" s="13"/>
      <c r="C271" s="13"/>
      <c r="D271" s="13"/>
      <c r="E271" s="13"/>
    </row>
    <row r="272" spans="1:5" ht="15.75" customHeight="1">
      <c r="A272" s="13"/>
      <c r="B272" s="13"/>
      <c r="C272" s="13"/>
      <c r="D272" s="13"/>
      <c r="E272" s="13"/>
    </row>
    <row r="273" spans="1:5" ht="15.75" customHeight="1">
      <c r="A273" s="13"/>
      <c r="B273" s="13"/>
      <c r="C273" s="13"/>
      <c r="D273" s="13"/>
      <c r="E273" s="13"/>
    </row>
    <row r="274" spans="1:5" ht="15.75" customHeight="1">
      <c r="A274" s="13"/>
      <c r="B274" s="13"/>
      <c r="C274" s="13"/>
      <c r="D274" s="13"/>
      <c r="E274" s="13"/>
    </row>
    <row r="275" spans="1:5" ht="15.75" customHeight="1">
      <c r="A275" s="13"/>
      <c r="B275" s="13"/>
      <c r="C275" s="13"/>
      <c r="D275" s="13"/>
      <c r="E275" s="13"/>
    </row>
    <row r="276" spans="1:5" ht="15.75" customHeight="1">
      <c r="A276" s="13"/>
      <c r="B276" s="13"/>
      <c r="C276" s="13"/>
      <c r="D276" s="13"/>
      <c r="E276" s="13"/>
    </row>
    <row r="277" spans="1:5" ht="15.75" customHeight="1">
      <c r="A277" s="13"/>
      <c r="B277" s="13"/>
      <c r="C277" s="13"/>
      <c r="D277" s="13"/>
      <c r="E277" s="13"/>
    </row>
    <row r="278" spans="1:5" ht="15.75" customHeight="1">
      <c r="A278" s="13"/>
      <c r="B278" s="13"/>
      <c r="C278" s="13"/>
      <c r="D278" s="13"/>
      <c r="E278" s="13"/>
    </row>
    <row r="279" spans="1:5" ht="15.75" customHeight="1">
      <c r="A279" s="13"/>
      <c r="B279" s="13"/>
      <c r="C279" s="13"/>
      <c r="D279" s="13"/>
      <c r="E279" s="13"/>
    </row>
    <row r="280" spans="1:5" ht="15.75" customHeight="1">
      <c r="A280" s="13"/>
      <c r="B280" s="13"/>
      <c r="C280" s="13"/>
      <c r="D280" s="13"/>
      <c r="E280" s="13"/>
    </row>
    <row r="281" spans="1:5" ht="15.75" customHeight="1">
      <c r="A281" s="13"/>
      <c r="B281" s="13"/>
      <c r="C281" s="13"/>
      <c r="D281" s="13"/>
      <c r="E281" s="13"/>
    </row>
    <row r="282" spans="1:5" ht="15.75" customHeight="1">
      <c r="A282" s="13"/>
      <c r="B282" s="13"/>
      <c r="C282" s="13"/>
      <c r="D282" s="13"/>
      <c r="E282" s="13"/>
    </row>
    <row r="283" spans="1:5" ht="15.75" customHeight="1">
      <c r="A283" s="13"/>
      <c r="B283" s="13"/>
      <c r="C283" s="13"/>
      <c r="D283" s="13"/>
      <c r="E283" s="13"/>
    </row>
    <row r="284" spans="1:5" ht="15.75" customHeight="1">
      <c r="A284" s="13"/>
      <c r="B284" s="13"/>
      <c r="C284" s="13"/>
      <c r="D284" s="13"/>
      <c r="E284" s="13"/>
    </row>
    <row r="285" spans="1:5" ht="15.75" customHeight="1">
      <c r="A285" s="13"/>
      <c r="B285" s="13"/>
      <c r="C285" s="13"/>
      <c r="D285" s="13"/>
      <c r="E285" s="13"/>
    </row>
    <row r="286" spans="1:5" ht="15.75" customHeight="1">
      <c r="A286" s="13"/>
      <c r="B286" s="13"/>
      <c r="C286" s="13"/>
      <c r="D286" s="13"/>
      <c r="E286" s="13"/>
    </row>
    <row r="287" spans="1:5" ht="15.75" customHeight="1">
      <c r="A287" s="13"/>
      <c r="B287" s="13"/>
      <c r="C287" s="13"/>
      <c r="D287" s="13"/>
      <c r="E287" s="13"/>
    </row>
    <row r="288" spans="1:5" ht="15.75" customHeight="1">
      <c r="A288" s="13"/>
      <c r="B288" s="13"/>
      <c r="C288" s="13"/>
      <c r="D288" s="13"/>
      <c r="E288" s="13"/>
    </row>
    <row r="289" spans="1:5" ht="15.75" customHeight="1">
      <c r="A289" s="13"/>
      <c r="B289" s="13"/>
      <c r="C289" s="13"/>
      <c r="D289" s="13"/>
      <c r="E289" s="13"/>
    </row>
    <row r="290" spans="1:5" ht="15.75" customHeight="1">
      <c r="A290" s="13"/>
      <c r="B290" s="13"/>
      <c r="C290" s="13"/>
      <c r="D290" s="13"/>
      <c r="E290" s="13"/>
    </row>
    <row r="291" spans="1:5" ht="15.75" customHeight="1">
      <c r="A291" s="13"/>
      <c r="B291" s="13"/>
      <c r="C291" s="13"/>
      <c r="D291" s="13"/>
      <c r="E291" s="13"/>
    </row>
    <row r="292" spans="1:5" ht="15.75" customHeight="1">
      <c r="A292" s="13"/>
      <c r="B292" s="13"/>
      <c r="C292" s="13"/>
      <c r="D292" s="13"/>
      <c r="E292" s="13"/>
    </row>
    <row r="293" spans="1:5" ht="15.75" customHeight="1">
      <c r="A293" s="13"/>
      <c r="B293" s="13"/>
      <c r="C293" s="13"/>
      <c r="D293" s="13"/>
      <c r="E293" s="13"/>
    </row>
    <row r="294" spans="1:5" ht="15.75" customHeight="1">
      <c r="A294" s="13"/>
      <c r="B294" s="13"/>
      <c r="C294" s="13"/>
      <c r="D294" s="13"/>
      <c r="E294" s="13"/>
    </row>
    <row r="295" spans="1:5" ht="15.75" customHeight="1">
      <c r="A295" s="13"/>
      <c r="B295" s="13"/>
      <c r="C295" s="13"/>
      <c r="D295" s="13"/>
      <c r="E295" s="13"/>
    </row>
    <row r="296" spans="1:5" ht="15.75" customHeight="1">
      <c r="A296" s="13"/>
      <c r="B296" s="13"/>
      <c r="C296" s="13"/>
      <c r="D296" s="13"/>
      <c r="E296" s="13"/>
    </row>
    <row r="297" spans="1:5" ht="15.75" customHeight="1">
      <c r="A297" s="13"/>
      <c r="B297" s="13"/>
      <c r="C297" s="13"/>
      <c r="D297" s="13"/>
      <c r="E297" s="13"/>
    </row>
    <row r="298" spans="1:5" ht="15.75" customHeight="1">
      <c r="A298" s="13"/>
      <c r="B298" s="13"/>
      <c r="C298" s="13"/>
      <c r="D298" s="13"/>
      <c r="E298" s="13"/>
    </row>
    <row r="299" spans="1:5" ht="15.75" customHeight="1">
      <c r="A299" s="13"/>
      <c r="B299" s="13"/>
      <c r="C299" s="13"/>
      <c r="D299" s="13"/>
      <c r="E299" s="13"/>
    </row>
    <row r="300" spans="1:5" ht="15.75" customHeight="1">
      <c r="A300" s="13"/>
      <c r="B300" s="13"/>
      <c r="C300" s="13"/>
      <c r="D300" s="13"/>
      <c r="E300" s="13"/>
    </row>
    <row r="301" spans="1:5" ht="15.75" customHeight="1">
      <c r="A301" s="13"/>
      <c r="B301" s="13"/>
      <c r="C301" s="13"/>
      <c r="D301" s="13"/>
      <c r="E301" s="13"/>
    </row>
    <row r="302" spans="1:5" ht="15.75" customHeight="1">
      <c r="A302" s="13"/>
      <c r="B302" s="13"/>
      <c r="C302" s="13"/>
      <c r="D302" s="13"/>
      <c r="E302" s="13"/>
    </row>
    <row r="303" spans="1:5" ht="15.75" customHeight="1">
      <c r="A303" s="13"/>
      <c r="B303" s="13"/>
      <c r="C303" s="13"/>
      <c r="D303" s="13"/>
      <c r="E303" s="13"/>
    </row>
    <row r="304" spans="1:5" ht="15.75" customHeight="1">
      <c r="A304" s="13"/>
      <c r="B304" s="13"/>
      <c r="C304" s="13"/>
      <c r="D304" s="13"/>
      <c r="E304" s="13"/>
    </row>
    <row r="305" spans="1:5" ht="15.75" customHeight="1">
      <c r="A305" s="13"/>
      <c r="B305" s="13"/>
      <c r="C305" s="13"/>
      <c r="D305" s="13"/>
      <c r="E305" s="13"/>
    </row>
    <row r="306" spans="1:5" ht="15.75" customHeight="1">
      <c r="A306" s="13"/>
      <c r="B306" s="13"/>
      <c r="C306" s="13"/>
      <c r="D306" s="13"/>
      <c r="E306" s="13"/>
    </row>
    <row r="307" spans="1:5" ht="15.75" customHeight="1">
      <c r="A307" s="13"/>
      <c r="B307" s="13"/>
      <c r="C307" s="13"/>
      <c r="D307" s="13"/>
      <c r="E307" s="13"/>
    </row>
    <row r="308" spans="1:5" ht="15.75" customHeight="1">
      <c r="A308" s="13"/>
      <c r="B308" s="13"/>
      <c r="C308" s="13"/>
      <c r="D308" s="13"/>
      <c r="E308" s="13"/>
    </row>
    <row r="309" spans="1:5" ht="15.75" customHeight="1">
      <c r="A309" s="13"/>
      <c r="B309" s="13"/>
      <c r="C309" s="13"/>
      <c r="D309" s="13"/>
      <c r="E309" s="13"/>
    </row>
    <row r="310" spans="1:5" ht="15.75" customHeight="1">
      <c r="A310" s="13"/>
      <c r="B310" s="13"/>
      <c r="C310" s="13"/>
      <c r="D310" s="13"/>
      <c r="E310" s="13"/>
    </row>
    <row r="311" spans="1:5" ht="15.75" customHeight="1">
      <c r="A311" s="13"/>
      <c r="B311" s="13"/>
      <c r="C311" s="13"/>
      <c r="D311" s="13"/>
      <c r="E311" s="13"/>
    </row>
    <row r="312" spans="1:5" ht="15.75" customHeight="1">
      <c r="A312" s="13"/>
      <c r="B312" s="13"/>
      <c r="C312" s="13"/>
      <c r="D312" s="13"/>
      <c r="E312" s="13"/>
    </row>
    <row r="313" spans="1:5" ht="15.75" customHeight="1">
      <c r="A313" s="13"/>
      <c r="B313" s="13"/>
      <c r="C313" s="13"/>
      <c r="D313" s="13"/>
      <c r="E313" s="13"/>
    </row>
    <row r="314" spans="1:5" ht="15.75" customHeight="1">
      <c r="A314" s="13"/>
      <c r="B314" s="13"/>
      <c r="C314" s="13"/>
      <c r="D314" s="13"/>
      <c r="E314" s="13"/>
    </row>
    <row r="315" spans="1:5" ht="15.75" customHeight="1">
      <c r="A315" s="13"/>
      <c r="B315" s="13"/>
      <c r="C315" s="13"/>
      <c r="D315" s="13"/>
      <c r="E315" s="13"/>
    </row>
    <row r="316" spans="1:5" ht="15.75" customHeight="1">
      <c r="A316" s="13"/>
      <c r="B316" s="13"/>
      <c r="C316" s="13"/>
      <c r="D316" s="13"/>
      <c r="E316" s="13"/>
    </row>
    <row r="317" spans="1:5" ht="15.75" customHeight="1">
      <c r="A317" s="13"/>
      <c r="B317" s="13"/>
      <c r="C317" s="13"/>
      <c r="D317" s="13"/>
      <c r="E317" s="13"/>
    </row>
    <row r="318" spans="1:5" ht="15.75" customHeight="1">
      <c r="A318" s="13"/>
      <c r="B318" s="13"/>
      <c r="C318" s="13"/>
      <c r="D318" s="13"/>
      <c r="E318" s="13"/>
    </row>
    <row r="319" spans="1:5" ht="15.75" customHeight="1">
      <c r="A319" s="13"/>
      <c r="B319" s="13"/>
      <c r="C319" s="13"/>
      <c r="D319" s="13"/>
      <c r="E319" s="13"/>
    </row>
    <row r="320" spans="1:5" ht="15.75" customHeight="1">
      <c r="A320" s="13"/>
      <c r="B320" s="13"/>
      <c r="C320" s="13"/>
      <c r="D320" s="13"/>
      <c r="E320" s="13"/>
    </row>
    <row r="321" spans="1:5" ht="15.75" customHeight="1">
      <c r="A321" s="13"/>
      <c r="B321" s="13"/>
      <c r="C321" s="13"/>
      <c r="D321" s="13"/>
      <c r="E321" s="13"/>
    </row>
    <row r="322" spans="1:5" ht="15.75" customHeight="1">
      <c r="A322" s="13"/>
      <c r="B322" s="13"/>
      <c r="C322" s="13"/>
      <c r="D322" s="13"/>
      <c r="E322" s="13"/>
    </row>
    <row r="323" spans="1:5" ht="15.75" customHeight="1">
      <c r="A323" s="13"/>
      <c r="B323" s="13"/>
      <c r="C323" s="13"/>
      <c r="D323" s="13"/>
      <c r="E323" s="13"/>
    </row>
    <row r="324" spans="1:5" ht="15.75" customHeight="1">
      <c r="A324" s="13"/>
      <c r="B324" s="13"/>
      <c r="C324" s="13"/>
      <c r="D324" s="13"/>
      <c r="E324" s="13"/>
    </row>
    <row r="325" spans="1:5" ht="15.75" customHeight="1">
      <c r="A325" s="13"/>
      <c r="B325" s="13"/>
      <c r="C325" s="13"/>
      <c r="D325" s="13"/>
      <c r="E325" s="13"/>
    </row>
    <row r="326" spans="1:5" ht="15.75" customHeight="1">
      <c r="A326" s="13"/>
      <c r="B326" s="13"/>
      <c r="C326" s="13"/>
      <c r="D326" s="13"/>
      <c r="E326" s="13"/>
    </row>
    <row r="327" spans="1:5" ht="15.75" customHeight="1">
      <c r="A327" s="13"/>
      <c r="B327" s="13"/>
      <c r="C327" s="13"/>
      <c r="D327" s="13"/>
      <c r="E327" s="13"/>
    </row>
    <row r="328" spans="1:5" ht="15.75" customHeight="1">
      <c r="A328" s="13"/>
      <c r="B328" s="13"/>
      <c r="C328" s="13"/>
      <c r="D328" s="13"/>
      <c r="E328" s="13"/>
    </row>
    <row r="329" spans="1:5" ht="15.75" customHeight="1">
      <c r="A329" s="13"/>
      <c r="B329" s="13"/>
      <c r="C329" s="13"/>
      <c r="D329" s="13"/>
      <c r="E329" s="13"/>
    </row>
    <row r="330" spans="1:5" ht="15.75" customHeight="1">
      <c r="A330" s="13"/>
      <c r="B330" s="13"/>
      <c r="C330" s="13"/>
      <c r="D330" s="13"/>
      <c r="E330" s="13"/>
    </row>
    <row r="331" spans="1:5" ht="15.75" customHeight="1">
      <c r="A331" s="13"/>
      <c r="B331" s="13"/>
      <c r="C331" s="13"/>
      <c r="D331" s="13"/>
      <c r="E331" s="13"/>
    </row>
    <row r="332" spans="1:5" ht="15.75" customHeight="1">
      <c r="A332" s="13"/>
      <c r="B332" s="13"/>
      <c r="C332" s="13"/>
      <c r="D332" s="13"/>
      <c r="E332" s="13"/>
    </row>
    <row r="333" spans="1:5" ht="15.75" customHeight="1">
      <c r="A333" s="13"/>
      <c r="B333" s="13"/>
      <c r="C333" s="13"/>
      <c r="D333" s="13"/>
      <c r="E333" s="13"/>
    </row>
    <row r="334" spans="1:5" ht="15.75" customHeight="1">
      <c r="A334" s="13"/>
      <c r="B334" s="13"/>
      <c r="C334" s="13"/>
      <c r="D334" s="13"/>
      <c r="E334" s="13"/>
    </row>
    <row r="335" spans="1:5" ht="15.75" customHeight="1">
      <c r="A335" s="13"/>
      <c r="B335" s="13"/>
      <c r="C335" s="13"/>
      <c r="D335" s="13"/>
      <c r="E335" s="13"/>
    </row>
    <row r="336" spans="1:5" ht="15.75" customHeight="1">
      <c r="A336" s="13"/>
      <c r="B336" s="13"/>
      <c r="C336" s="13"/>
      <c r="D336" s="13"/>
      <c r="E336" s="13"/>
    </row>
    <row r="337" spans="1:5" ht="15.75" customHeight="1">
      <c r="A337" s="13"/>
      <c r="B337" s="13"/>
      <c r="C337" s="13"/>
      <c r="D337" s="13"/>
      <c r="E337" s="13"/>
    </row>
    <row r="338" spans="1:5" ht="15.75" customHeight="1">
      <c r="A338" s="13"/>
      <c r="B338" s="13"/>
      <c r="C338" s="13"/>
      <c r="D338" s="13"/>
      <c r="E338" s="13"/>
    </row>
    <row r="339" spans="1:5" ht="15.75" customHeight="1">
      <c r="A339" s="13"/>
      <c r="B339" s="13"/>
      <c r="C339" s="13"/>
      <c r="D339" s="13"/>
      <c r="E339" s="13"/>
    </row>
    <row r="340" spans="1:5" ht="15.75" customHeight="1">
      <c r="A340" s="13"/>
      <c r="B340" s="13"/>
      <c r="C340" s="13"/>
      <c r="D340" s="13"/>
      <c r="E340" s="13"/>
    </row>
    <row r="341" spans="1:5" ht="15.75" customHeight="1">
      <c r="A341" s="13"/>
      <c r="B341" s="13"/>
      <c r="C341" s="13"/>
      <c r="D341" s="13"/>
      <c r="E341" s="13"/>
    </row>
    <row r="342" spans="1:5" ht="15.75" customHeight="1">
      <c r="A342" s="13"/>
      <c r="B342" s="13"/>
      <c r="C342" s="13"/>
      <c r="D342" s="13"/>
      <c r="E342" s="13"/>
    </row>
    <row r="343" spans="1:5" ht="15.75" customHeight="1">
      <c r="A343" s="13"/>
      <c r="B343" s="13"/>
      <c r="C343" s="13"/>
      <c r="D343" s="13"/>
      <c r="E343" s="13"/>
    </row>
    <row r="344" spans="1:5" ht="15.75" customHeight="1">
      <c r="A344" s="13"/>
      <c r="B344" s="13"/>
      <c r="C344" s="13"/>
      <c r="D344" s="13"/>
      <c r="E344" s="13"/>
    </row>
    <row r="345" spans="1:5" ht="15.75" customHeight="1">
      <c r="A345" s="13"/>
      <c r="B345" s="13"/>
      <c r="C345" s="13"/>
      <c r="D345" s="13"/>
      <c r="E345" s="13"/>
    </row>
    <row r="346" spans="1:5" ht="15.75" customHeight="1">
      <c r="A346" s="13"/>
      <c r="B346" s="13"/>
      <c r="C346" s="13"/>
      <c r="D346" s="13"/>
      <c r="E346" s="13"/>
    </row>
    <row r="347" spans="1:5" ht="15.75" customHeight="1">
      <c r="A347" s="13"/>
      <c r="B347" s="13"/>
      <c r="C347" s="13"/>
      <c r="D347" s="13"/>
      <c r="E347" s="13"/>
    </row>
    <row r="348" spans="1:5" ht="15.75" customHeight="1">
      <c r="A348" s="13"/>
      <c r="B348" s="13"/>
      <c r="C348" s="13"/>
      <c r="D348" s="13"/>
      <c r="E348" s="13"/>
    </row>
    <row r="349" spans="1:5" ht="15.75" customHeight="1">
      <c r="A349" s="13"/>
      <c r="B349" s="13"/>
      <c r="C349" s="13"/>
      <c r="D349" s="13"/>
      <c r="E349" s="13"/>
    </row>
    <row r="350" spans="1:5" ht="15.75" customHeight="1">
      <c r="A350" s="13"/>
      <c r="B350" s="13"/>
      <c r="C350" s="13"/>
      <c r="D350" s="13"/>
      <c r="E350" s="13"/>
    </row>
    <row r="351" spans="1:5" ht="15.75" customHeight="1">
      <c r="A351" s="13"/>
      <c r="B351" s="13"/>
      <c r="C351" s="13"/>
      <c r="D351" s="13"/>
      <c r="E351" s="13"/>
    </row>
    <row r="352" spans="1:5" ht="15.75" customHeight="1">
      <c r="A352" s="13"/>
      <c r="B352" s="13"/>
      <c r="C352" s="13"/>
      <c r="D352" s="13"/>
      <c r="E352" s="13"/>
    </row>
    <row r="353" spans="1:5" ht="15.75" customHeight="1">
      <c r="A353" s="13"/>
      <c r="B353" s="13"/>
      <c r="C353" s="13"/>
      <c r="D353" s="13"/>
      <c r="E353" s="13"/>
    </row>
    <row r="354" spans="1:5" ht="15.75" customHeight="1">
      <c r="A354" s="13"/>
      <c r="B354" s="13"/>
      <c r="C354" s="13"/>
      <c r="D354" s="13"/>
      <c r="E354" s="13"/>
    </row>
    <row r="355" spans="1:5" ht="15.75" customHeight="1">
      <c r="A355" s="13"/>
      <c r="B355" s="13"/>
      <c r="C355" s="13"/>
      <c r="D355" s="13"/>
      <c r="E355" s="13"/>
    </row>
    <row r="356" spans="1:5" ht="15.75" customHeight="1">
      <c r="A356" s="13"/>
      <c r="B356" s="13"/>
      <c r="C356" s="13"/>
      <c r="D356" s="13"/>
      <c r="E356" s="13"/>
    </row>
    <row r="357" spans="1:5" ht="15.75" customHeight="1">
      <c r="A357" s="13"/>
      <c r="B357" s="13"/>
      <c r="C357" s="13"/>
      <c r="D357" s="13"/>
      <c r="E357" s="13"/>
    </row>
    <row r="358" spans="1:5" ht="15.75" customHeight="1">
      <c r="A358" s="13"/>
      <c r="B358" s="13"/>
      <c r="C358" s="13"/>
      <c r="D358" s="13"/>
      <c r="E358" s="13"/>
    </row>
    <row r="359" spans="1:5" ht="15.75" customHeight="1">
      <c r="A359" s="13"/>
      <c r="B359" s="13"/>
      <c r="C359" s="13"/>
      <c r="D359" s="13"/>
      <c r="E359" s="13"/>
    </row>
    <row r="360" spans="1:5" ht="15.75" customHeight="1">
      <c r="A360" s="13"/>
      <c r="B360" s="13"/>
      <c r="C360" s="13"/>
      <c r="D360" s="13"/>
      <c r="E360" s="13"/>
    </row>
    <row r="361" spans="1:5" ht="15.75" customHeight="1">
      <c r="A361" s="13"/>
      <c r="B361" s="13"/>
      <c r="C361" s="13"/>
      <c r="D361" s="13"/>
      <c r="E361" s="13"/>
    </row>
    <row r="362" spans="1:5" ht="15.75" customHeight="1">
      <c r="A362" s="13"/>
      <c r="B362" s="13"/>
      <c r="C362" s="13"/>
      <c r="D362" s="13"/>
      <c r="E362" s="13"/>
    </row>
    <row r="363" spans="1:5" ht="15.75" customHeight="1">
      <c r="A363" s="13"/>
      <c r="B363" s="13"/>
      <c r="C363" s="13"/>
      <c r="D363" s="13"/>
      <c r="E363" s="13"/>
    </row>
    <row r="364" spans="1:5" ht="15.75" customHeight="1">
      <c r="A364" s="13"/>
      <c r="B364" s="13"/>
      <c r="C364" s="13"/>
      <c r="D364" s="13"/>
      <c r="E364" s="13"/>
    </row>
    <row r="365" spans="1:5" ht="15.75" customHeight="1">
      <c r="A365" s="13"/>
      <c r="B365" s="13"/>
      <c r="C365" s="13"/>
      <c r="D365" s="13"/>
      <c r="E365" s="13"/>
    </row>
    <row r="366" spans="1:5" ht="15.75" customHeight="1">
      <c r="A366" s="13"/>
      <c r="B366" s="13"/>
      <c r="C366" s="13"/>
      <c r="D366" s="13"/>
      <c r="E366" s="13"/>
    </row>
    <row r="367" spans="1:5" ht="15.75" customHeight="1">
      <c r="A367" s="13"/>
      <c r="B367" s="13"/>
      <c r="C367" s="13"/>
      <c r="D367" s="13"/>
      <c r="E367" s="13"/>
    </row>
    <row r="368" spans="1:5" ht="15.75" customHeight="1">
      <c r="A368" s="13"/>
      <c r="B368" s="13"/>
      <c r="C368" s="13"/>
      <c r="D368" s="13"/>
      <c r="E368" s="13"/>
    </row>
    <row r="369" spans="1:5" ht="15.75" customHeight="1">
      <c r="A369" s="13"/>
      <c r="B369" s="13"/>
      <c r="C369" s="13"/>
      <c r="D369" s="13"/>
      <c r="E369" s="13"/>
    </row>
    <row r="370" spans="1:5" ht="15.75" customHeight="1">
      <c r="A370" s="13"/>
      <c r="B370" s="13"/>
      <c r="C370" s="13"/>
      <c r="D370" s="13"/>
      <c r="E370" s="13"/>
    </row>
    <row r="371" spans="1:5" ht="15.75" customHeight="1">
      <c r="A371" s="13"/>
      <c r="B371" s="13"/>
      <c r="C371" s="13"/>
      <c r="D371" s="13"/>
      <c r="E371" s="13"/>
    </row>
    <row r="372" spans="1:5" ht="15.75" customHeight="1">
      <c r="A372" s="13"/>
      <c r="B372" s="13"/>
      <c r="C372" s="13"/>
      <c r="D372" s="13"/>
      <c r="E372" s="13"/>
    </row>
    <row r="373" spans="1:5" ht="15.75" customHeight="1">
      <c r="A373" s="13"/>
      <c r="B373" s="13"/>
      <c r="C373" s="13"/>
      <c r="D373" s="13"/>
      <c r="E373" s="13"/>
    </row>
    <row r="374" spans="1:5" ht="15.75" customHeight="1">
      <c r="A374" s="13"/>
      <c r="B374" s="13"/>
      <c r="C374" s="13"/>
      <c r="D374" s="13"/>
      <c r="E374" s="13"/>
    </row>
    <row r="375" spans="1:5" ht="15.75" customHeight="1">
      <c r="A375" s="13"/>
      <c r="B375" s="13"/>
      <c r="C375" s="13"/>
      <c r="D375" s="13"/>
      <c r="E375" s="13"/>
    </row>
    <row r="376" spans="1:5" ht="15.75" customHeight="1">
      <c r="A376" s="13"/>
      <c r="B376" s="13"/>
      <c r="C376" s="13"/>
      <c r="D376" s="13"/>
      <c r="E376" s="13"/>
    </row>
    <row r="377" spans="1:5" ht="15.75" customHeight="1">
      <c r="A377" s="13"/>
      <c r="B377" s="13"/>
      <c r="C377" s="13"/>
      <c r="D377" s="13"/>
      <c r="E377" s="13"/>
    </row>
    <row r="378" spans="1:5" ht="15.75" customHeight="1">
      <c r="A378" s="13"/>
      <c r="B378" s="13"/>
      <c r="C378" s="13"/>
      <c r="D378" s="13"/>
      <c r="E378" s="13"/>
    </row>
    <row r="379" spans="1:5" ht="15.75" customHeight="1">
      <c r="A379" s="13"/>
      <c r="B379" s="13"/>
      <c r="C379" s="13"/>
      <c r="D379" s="13"/>
      <c r="E379" s="13"/>
    </row>
    <row r="380" spans="1:5" ht="15.75" customHeight="1">
      <c r="A380" s="13"/>
      <c r="B380" s="13"/>
      <c r="C380" s="13"/>
      <c r="D380" s="13"/>
      <c r="E380" s="13"/>
    </row>
    <row r="381" spans="1:5" ht="15.75" customHeight="1">
      <c r="A381" s="13"/>
      <c r="B381" s="13"/>
      <c r="C381" s="13"/>
      <c r="D381" s="13"/>
      <c r="E381" s="13"/>
    </row>
    <row r="382" spans="1:5" ht="15.75" customHeight="1">
      <c r="A382" s="13"/>
      <c r="B382" s="13"/>
      <c r="C382" s="13"/>
      <c r="D382" s="13"/>
      <c r="E382" s="13"/>
    </row>
    <row r="383" spans="1:5" ht="15.75" customHeight="1">
      <c r="A383" s="13"/>
      <c r="B383" s="13"/>
      <c r="C383" s="13"/>
      <c r="D383" s="13"/>
      <c r="E383" s="13"/>
    </row>
    <row r="384" spans="1:5" ht="15.75" customHeight="1">
      <c r="A384" s="13"/>
      <c r="B384" s="13"/>
      <c r="C384" s="13"/>
      <c r="D384" s="13"/>
      <c r="E384" s="13"/>
    </row>
    <row r="385" spans="1:5" ht="15.75" customHeight="1">
      <c r="A385" s="13"/>
      <c r="B385" s="13"/>
      <c r="C385" s="13"/>
      <c r="D385" s="13"/>
      <c r="E385" s="13"/>
    </row>
    <row r="386" spans="1:5" ht="15.75" customHeight="1">
      <c r="A386" s="13"/>
      <c r="B386" s="13"/>
      <c r="C386" s="13"/>
      <c r="D386" s="13"/>
      <c r="E386" s="13"/>
    </row>
    <row r="387" spans="1:5" ht="15.75" customHeight="1">
      <c r="A387" s="13"/>
      <c r="B387" s="13"/>
      <c r="C387" s="13"/>
      <c r="D387" s="13"/>
      <c r="E387" s="13"/>
    </row>
    <row r="388" spans="1:5" ht="15.75" customHeight="1">
      <c r="A388" s="13"/>
      <c r="B388" s="13"/>
      <c r="C388" s="13"/>
      <c r="D388" s="13"/>
      <c r="E388" s="13"/>
    </row>
    <row r="389" spans="1:5" ht="15.75" customHeight="1">
      <c r="A389" s="13"/>
      <c r="B389" s="13"/>
      <c r="C389" s="13"/>
      <c r="D389" s="13"/>
      <c r="E389" s="13"/>
    </row>
    <row r="390" spans="1:5" ht="15.75" customHeight="1">
      <c r="A390" s="13"/>
      <c r="B390" s="13"/>
      <c r="C390" s="13"/>
      <c r="D390" s="13"/>
      <c r="E390" s="13"/>
    </row>
    <row r="391" spans="1:5" ht="15.75" customHeight="1">
      <c r="A391" s="13"/>
      <c r="B391" s="13"/>
      <c r="C391" s="13"/>
      <c r="D391" s="13"/>
      <c r="E391" s="13"/>
    </row>
    <row r="392" spans="1:5" ht="15.75" customHeight="1">
      <c r="A392" s="13"/>
      <c r="B392" s="13"/>
      <c r="C392" s="13"/>
      <c r="D392" s="13"/>
      <c r="E392" s="13"/>
    </row>
    <row r="393" spans="1:5" ht="15.75" customHeight="1">
      <c r="A393" s="13"/>
      <c r="B393" s="13"/>
      <c r="C393" s="13"/>
      <c r="D393" s="13"/>
      <c r="E393" s="13"/>
    </row>
    <row r="394" spans="1:5" ht="15.75" customHeight="1">
      <c r="A394" s="13"/>
      <c r="B394" s="13"/>
      <c r="C394" s="13"/>
      <c r="D394" s="13"/>
      <c r="E394" s="13"/>
    </row>
    <row r="395" spans="1:5" ht="15.75" customHeight="1">
      <c r="A395" s="13"/>
      <c r="B395" s="13"/>
      <c r="C395" s="13"/>
      <c r="D395" s="13"/>
      <c r="E395" s="13"/>
    </row>
    <row r="396" spans="1:5" ht="15.75" customHeight="1">
      <c r="A396" s="13"/>
      <c r="B396" s="13"/>
      <c r="C396" s="13"/>
      <c r="D396" s="13"/>
      <c r="E396" s="13"/>
    </row>
    <row r="397" spans="1:5" ht="15.75" customHeight="1">
      <c r="A397" s="13"/>
      <c r="B397" s="13"/>
      <c r="C397" s="13"/>
      <c r="D397" s="13"/>
      <c r="E397" s="13"/>
    </row>
    <row r="398" spans="1:5" ht="15.75" customHeight="1">
      <c r="A398" s="13"/>
      <c r="B398" s="13"/>
      <c r="C398" s="13"/>
      <c r="D398" s="13"/>
      <c r="E398" s="13"/>
    </row>
    <row r="399" spans="1:5" ht="15.75" customHeight="1">
      <c r="A399" s="13"/>
      <c r="B399" s="13"/>
      <c r="C399" s="13"/>
      <c r="D399" s="13"/>
      <c r="E399" s="13"/>
    </row>
    <row r="400" spans="1:5" ht="15.75" customHeight="1">
      <c r="A400" s="13"/>
      <c r="B400" s="13"/>
      <c r="C400" s="13"/>
      <c r="D400" s="13"/>
      <c r="E400" s="13"/>
    </row>
    <row r="401" spans="1:5" ht="15.75" customHeight="1">
      <c r="A401" s="13"/>
      <c r="B401" s="13"/>
      <c r="C401" s="13"/>
      <c r="D401" s="13"/>
      <c r="E401" s="13"/>
    </row>
    <row r="402" spans="1:5" ht="15.75" customHeight="1">
      <c r="A402" s="13"/>
      <c r="B402" s="13"/>
      <c r="C402" s="13"/>
      <c r="D402" s="13"/>
      <c r="E402" s="13"/>
    </row>
    <row r="403" spans="1:5" ht="15.75" customHeight="1">
      <c r="A403" s="13"/>
      <c r="B403" s="13"/>
      <c r="C403" s="13"/>
      <c r="D403" s="13"/>
      <c r="E403" s="13"/>
    </row>
    <row r="404" spans="1:5" ht="15.75" customHeight="1">
      <c r="A404" s="13"/>
      <c r="B404" s="13"/>
      <c r="C404" s="13"/>
      <c r="D404" s="13"/>
      <c r="E404" s="13"/>
    </row>
    <row r="405" spans="1:5" ht="15.75" customHeight="1">
      <c r="A405" s="13"/>
      <c r="B405" s="13"/>
      <c r="C405" s="13"/>
      <c r="D405" s="13"/>
      <c r="E405" s="13"/>
    </row>
    <row r="406" spans="1:5" ht="15.75" customHeight="1">
      <c r="A406" s="13"/>
      <c r="B406" s="13"/>
      <c r="C406" s="13"/>
      <c r="D406" s="13"/>
      <c r="E406" s="13"/>
    </row>
    <row r="407" spans="1:5" ht="15.75" customHeight="1">
      <c r="A407" s="13"/>
      <c r="B407" s="13"/>
      <c r="C407" s="13"/>
      <c r="D407" s="13"/>
      <c r="E407" s="13"/>
    </row>
    <row r="408" spans="1:5" ht="15.75" customHeight="1">
      <c r="A408" s="13"/>
      <c r="B408" s="13"/>
      <c r="C408" s="13"/>
      <c r="D408" s="13"/>
      <c r="E408" s="13"/>
    </row>
    <row r="409" spans="1:5" ht="15.75" customHeight="1">
      <c r="A409" s="13"/>
      <c r="B409" s="13"/>
      <c r="C409" s="13"/>
      <c r="D409" s="13"/>
      <c r="E409" s="13"/>
    </row>
    <row r="410" spans="1:5" ht="15.75" customHeight="1">
      <c r="A410" s="13"/>
      <c r="B410" s="13"/>
      <c r="C410" s="13"/>
      <c r="D410" s="13"/>
      <c r="E410" s="13"/>
    </row>
    <row r="411" spans="1:5" ht="15.75" customHeight="1">
      <c r="A411" s="13"/>
      <c r="B411" s="13"/>
      <c r="C411" s="13"/>
      <c r="D411" s="13"/>
      <c r="E411" s="13"/>
    </row>
    <row r="412" spans="1:5" ht="15.75" customHeight="1">
      <c r="A412" s="13"/>
      <c r="B412" s="13"/>
      <c r="C412" s="13"/>
      <c r="D412" s="13"/>
      <c r="E412" s="13"/>
    </row>
    <row r="413" spans="1:5" ht="15.75" customHeight="1">
      <c r="A413" s="13"/>
      <c r="B413" s="13"/>
      <c r="C413" s="13"/>
      <c r="D413" s="13"/>
      <c r="E413" s="13"/>
    </row>
    <row r="414" spans="1:5" ht="15.75" customHeight="1">
      <c r="A414" s="13"/>
      <c r="B414" s="13"/>
      <c r="C414" s="13"/>
      <c r="D414" s="13"/>
      <c r="E414" s="13"/>
    </row>
    <row r="415" spans="1:5" ht="15.75" customHeight="1">
      <c r="A415" s="13"/>
      <c r="B415" s="13"/>
      <c r="C415" s="13"/>
      <c r="D415" s="13"/>
      <c r="E415" s="13"/>
    </row>
    <row r="416" spans="1:5" ht="15.75" customHeight="1">
      <c r="A416" s="13"/>
      <c r="B416" s="13"/>
      <c r="C416" s="13"/>
      <c r="D416" s="13"/>
      <c r="E416" s="13"/>
    </row>
    <row r="417" spans="1:5" ht="15.75" customHeight="1">
      <c r="A417" s="13"/>
      <c r="B417" s="13"/>
      <c r="C417" s="13"/>
      <c r="D417" s="13"/>
      <c r="E417" s="13"/>
    </row>
    <row r="418" spans="1:5" ht="15.75" customHeight="1">
      <c r="A418" s="13"/>
      <c r="B418" s="13"/>
      <c r="C418" s="13"/>
      <c r="D418" s="13"/>
      <c r="E418" s="13"/>
    </row>
    <row r="419" spans="1:5" ht="15.75" customHeight="1">
      <c r="A419" s="13"/>
      <c r="B419" s="13"/>
      <c r="C419" s="13"/>
      <c r="D419" s="13"/>
      <c r="E419" s="13"/>
    </row>
    <row r="420" spans="1:5" ht="15.75" customHeight="1">
      <c r="A420" s="13"/>
      <c r="B420" s="13"/>
      <c r="C420" s="13"/>
      <c r="D420" s="13"/>
      <c r="E420" s="13"/>
    </row>
    <row r="421" spans="1:5" ht="15.75" customHeight="1">
      <c r="A421" s="13"/>
      <c r="B421" s="13"/>
      <c r="C421" s="13"/>
      <c r="D421" s="13"/>
      <c r="E421" s="13"/>
    </row>
    <row r="422" spans="1:5" ht="15.75" customHeight="1">
      <c r="A422" s="13"/>
      <c r="B422" s="13"/>
      <c r="C422" s="13"/>
      <c r="D422" s="13"/>
      <c r="E422" s="13"/>
    </row>
    <row r="423" spans="1:5" ht="15.75" customHeight="1">
      <c r="A423" s="13"/>
      <c r="B423" s="13"/>
      <c r="C423" s="13"/>
      <c r="D423" s="13"/>
      <c r="E423" s="13"/>
    </row>
    <row r="424" spans="1:5" ht="15.75" customHeight="1">
      <c r="A424" s="13"/>
      <c r="B424" s="13"/>
      <c r="C424" s="13"/>
      <c r="D424" s="13"/>
      <c r="E424" s="13"/>
    </row>
    <row r="425" spans="1:5" ht="15.75" customHeight="1">
      <c r="A425" s="13"/>
      <c r="B425" s="13"/>
      <c r="C425" s="13"/>
      <c r="D425" s="13"/>
      <c r="E425" s="13"/>
    </row>
    <row r="426" spans="1:5" ht="15.75" customHeight="1">
      <c r="A426" s="13"/>
      <c r="B426" s="13"/>
      <c r="C426" s="13"/>
      <c r="D426" s="13"/>
      <c r="E426" s="13"/>
    </row>
    <row r="427" spans="1:5" ht="15.75" customHeight="1">
      <c r="A427" s="13"/>
      <c r="B427" s="13"/>
      <c r="C427" s="13"/>
      <c r="D427" s="13"/>
      <c r="E427" s="13"/>
    </row>
    <row r="428" spans="1:5" ht="15.75" customHeight="1">
      <c r="A428" s="13"/>
      <c r="B428" s="13"/>
      <c r="C428" s="13"/>
      <c r="D428" s="13"/>
      <c r="E428" s="13"/>
    </row>
    <row r="429" spans="1:5" ht="15.75" customHeight="1">
      <c r="A429" s="13"/>
      <c r="B429" s="13"/>
      <c r="C429" s="13"/>
      <c r="D429" s="13"/>
      <c r="E429" s="13"/>
    </row>
    <row r="430" spans="1:5" ht="15.75" customHeight="1">
      <c r="A430" s="13"/>
      <c r="B430" s="13"/>
      <c r="C430" s="13"/>
      <c r="D430" s="13"/>
      <c r="E430" s="13"/>
    </row>
    <row r="431" spans="1:5" ht="15.75" customHeight="1">
      <c r="A431" s="13"/>
      <c r="B431" s="13"/>
      <c r="C431" s="13"/>
      <c r="D431" s="13"/>
      <c r="E431" s="13"/>
    </row>
    <row r="432" spans="1:5" ht="15.75" customHeight="1">
      <c r="A432" s="13"/>
      <c r="B432" s="13"/>
      <c r="C432" s="13"/>
      <c r="D432" s="13"/>
      <c r="E432" s="13"/>
    </row>
    <row r="433" spans="1:5" ht="15.75" customHeight="1">
      <c r="A433" s="13"/>
      <c r="B433" s="13"/>
      <c r="C433" s="13"/>
      <c r="D433" s="13"/>
      <c r="E433" s="13"/>
    </row>
    <row r="434" spans="1:5" ht="15.75" customHeight="1">
      <c r="A434" s="13"/>
      <c r="B434" s="13"/>
      <c r="C434" s="13"/>
      <c r="D434" s="13"/>
      <c r="E434" s="13"/>
    </row>
    <row r="435" spans="1:5" ht="15.75" customHeight="1">
      <c r="A435" s="13"/>
      <c r="B435" s="13"/>
      <c r="C435" s="13"/>
      <c r="D435" s="13"/>
      <c r="E435" s="13"/>
    </row>
    <row r="436" spans="1:5" ht="15.75" customHeight="1">
      <c r="A436" s="13"/>
      <c r="B436" s="13"/>
      <c r="C436" s="13"/>
      <c r="D436" s="13"/>
      <c r="E436" s="13"/>
    </row>
    <row r="437" spans="1:5" ht="15.75" customHeight="1">
      <c r="A437" s="13"/>
      <c r="B437" s="13"/>
      <c r="C437" s="13"/>
      <c r="D437" s="13"/>
      <c r="E437" s="13"/>
    </row>
    <row r="438" spans="1:5" ht="15.75" customHeight="1">
      <c r="A438" s="13"/>
      <c r="B438" s="13"/>
      <c r="C438" s="13"/>
      <c r="D438" s="13"/>
      <c r="E438" s="13"/>
    </row>
    <row r="439" spans="1:5" ht="15.75" customHeight="1">
      <c r="A439" s="13"/>
      <c r="B439" s="13"/>
      <c r="C439" s="13"/>
      <c r="D439" s="13"/>
      <c r="E439" s="13"/>
    </row>
    <row r="440" spans="1:5" ht="15.75" customHeight="1">
      <c r="A440" s="13"/>
      <c r="B440" s="13"/>
      <c r="C440" s="13"/>
      <c r="D440" s="13"/>
      <c r="E440" s="13"/>
    </row>
    <row r="441" spans="1:5" ht="15.75" customHeight="1">
      <c r="A441" s="13"/>
      <c r="B441" s="13"/>
      <c r="C441" s="13"/>
      <c r="D441" s="13"/>
      <c r="E441" s="13"/>
    </row>
    <row r="442" spans="1:5" ht="15.75" customHeight="1">
      <c r="A442" s="13"/>
      <c r="B442" s="13"/>
      <c r="C442" s="13"/>
      <c r="D442" s="13"/>
      <c r="E442" s="13"/>
    </row>
    <row r="443" spans="1:5" ht="15.75" customHeight="1">
      <c r="A443" s="13"/>
      <c r="B443" s="13"/>
      <c r="C443" s="13"/>
      <c r="D443" s="13"/>
      <c r="E443" s="13"/>
    </row>
    <row r="444" spans="1:5" ht="15.75" customHeight="1">
      <c r="A444" s="13"/>
      <c r="B444" s="13"/>
      <c r="C444" s="13"/>
      <c r="D444" s="13"/>
      <c r="E444" s="13"/>
    </row>
    <row r="445" spans="1:5" ht="15.75" customHeight="1">
      <c r="A445" s="13"/>
      <c r="B445" s="13"/>
      <c r="C445" s="13"/>
      <c r="D445" s="13"/>
      <c r="E445" s="13"/>
    </row>
    <row r="446" spans="1:5" ht="15.75" customHeight="1">
      <c r="A446" s="13"/>
      <c r="B446" s="13"/>
      <c r="C446" s="13"/>
      <c r="D446" s="13"/>
      <c r="E446" s="13"/>
    </row>
    <row r="447" spans="1:5" ht="15.75" customHeight="1">
      <c r="A447" s="13"/>
      <c r="B447" s="13"/>
      <c r="C447" s="13"/>
      <c r="D447" s="13"/>
      <c r="E447" s="13"/>
    </row>
    <row r="448" spans="1:5" ht="15.75" customHeight="1">
      <c r="A448" s="13"/>
      <c r="B448" s="13"/>
      <c r="C448" s="13"/>
      <c r="D448" s="13"/>
      <c r="E448" s="13"/>
    </row>
    <row r="449" spans="1:5" ht="15.75" customHeight="1">
      <c r="A449" s="13"/>
      <c r="B449" s="13"/>
      <c r="C449" s="13"/>
      <c r="D449" s="13"/>
      <c r="E449" s="13"/>
    </row>
    <row r="450" spans="1:5" ht="15.75" customHeight="1">
      <c r="A450" s="13"/>
      <c r="B450" s="13"/>
      <c r="C450" s="13"/>
      <c r="D450" s="13"/>
      <c r="E450" s="13"/>
    </row>
    <row r="451" spans="1:5" ht="15.75" customHeight="1">
      <c r="A451" s="13"/>
      <c r="B451" s="13"/>
      <c r="C451" s="13"/>
      <c r="D451" s="13"/>
      <c r="E451" s="13"/>
    </row>
    <row r="452" spans="1:5" ht="15.75" customHeight="1">
      <c r="A452" s="13"/>
      <c r="B452" s="13"/>
      <c r="C452" s="13"/>
      <c r="D452" s="13"/>
      <c r="E452" s="13"/>
    </row>
    <row r="453" spans="1:5" ht="15.75" customHeight="1">
      <c r="A453" s="13"/>
      <c r="B453" s="13"/>
      <c r="C453" s="13"/>
      <c r="D453" s="13"/>
      <c r="E453" s="13"/>
    </row>
    <row r="454" spans="1:5" ht="15.75" customHeight="1">
      <c r="A454" s="13"/>
      <c r="B454" s="13"/>
      <c r="C454" s="13"/>
      <c r="D454" s="13"/>
      <c r="E454" s="13"/>
    </row>
    <row r="455" spans="1:5" ht="15.75" customHeight="1">
      <c r="A455" s="13"/>
      <c r="B455" s="13"/>
      <c r="C455" s="13"/>
      <c r="D455" s="13"/>
      <c r="E455" s="13"/>
    </row>
    <row r="456" spans="1:5" ht="15.75" customHeight="1">
      <c r="A456" s="13"/>
      <c r="B456" s="13"/>
      <c r="C456" s="13"/>
      <c r="D456" s="13"/>
      <c r="E456" s="13"/>
    </row>
    <row r="457" spans="1:5" ht="15.75" customHeight="1">
      <c r="A457" s="13"/>
      <c r="B457" s="13"/>
      <c r="C457" s="13"/>
      <c r="D457" s="13"/>
      <c r="E457" s="13"/>
    </row>
    <row r="458" spans="1:5" ht="15.75" customHeight="1">
      <c r="A458" s="13"/>
      <c r="B458" s="13"/>
      <c r="C458" s="13"/>
      <c r="D458" s="13"/>
      <c r="E458" s="13"/>
    </row>
    <row r="459" spans="1:5" ht="15.75" customHeight="1">
      <c r="A459" s="13"/>
      <c r="B459" s="13"/>
      <c r="C459" s="13"/>
      <c r="D459" s="13"/>
      <c r="E459" s="13"/>
    </row>
    <row r="460" spans="1:5" ht="15.75" customHeight="1">
      <c r="A460" s="13"/>
      <c r="B460" s="13"/>
      <c r="C460" s="13"/>
      <c r="D460" s="13"/>
      <c r="E460" s="13"/>
    </row>
    <row r="461" spans="1:5" ht="15.75" customHeight="1">
      <c r="A461" s="13"/>
      <c r="B461" s="13"/>
      <c r="C461" s="13"/>
      <c r="D461" s="13"/>
      <c r="E461" s="13"/>
    </row>
    <row r="462" spans="1:5" ht="15.75" customHeight="1">
      <c r="A462" s="13"/>
      <c r="B462" s="13"/>
      <c r="C462" s="13"/>
      <c r="D462" s="13"/>
      <c r="E462" s="13"/>
    </row>
    <row r="463" spans="1:5" ht="15.75" customHeight="1">
      <c r="A463" s="13"/>
      <c r="B463" s="13"/>
      <c r="C463" s="13"/>
      <c r="D463" s="13"/>
      <c r="E463" s="13"/>
    </row>
    <row r="464" spans="1:5" ht="15.75" customHeight="1">
      <c r="A464" s="13"/>
      <c r="B464" s="13"/>
      <c r="C464" s="13"/>
      <c r="D464" s="13"/>
      <c r="E464" s="13"/>
    </row>
    <row r="465" spans="1:5" ht="15.75" customHeight="1">
      <c r="A465" s="13"/>
      <c r="B465" s="13"/>
      <c r="C465" s="13"/>
      <c r="D465" s="13"/>
      <c r="E465" s="13"/>
    </row>
    <row r="466" spans="1:5" ht="15.75" customHeight="1">
      <c r="A466" s="13"/>
      <c r="B466" s="13"/>
      <c r="C466" s="13"/>
      <c r="D466" s="13"/>
      <c r="E466" s="13"/>
    </row>
    <row r="467" spans="1:5" ht="15.75" customHeight="1">
      <c r="A467" s="13"/>
      <c r="B467" s="13"/>
      <c r="C467" s="13"/>
      <c r="D467" s="13"/>
      <c r="E467" s="13"/>
    </row>
    <row r="468" spans="1:5" ht="15.75" customHeight="1">
      <c r="A468" s="13"/>
      <c r="B468" s="13"/>
      <c r="C468" s="13"/>
      <c r="D468" s="13"/>
      <c r="E468" s="13"/>
    </row>
    <row r="469" spans="1:5" ht="15.75" customHeight="1">
      <c r="A469" s="13"/>
      <c r="B469" s="13"/>
      <c r="C469" s="13"/>
      <c r="D469" s="13"/>
      <c r="E469" s="13"/>
    </row>
    <row r="470" spans="1:5" ht="15.75" customHeight="1">
      <c r="A470" s="13"/>
      <c r="B470" s="13"/>
      <c r="C470" s="13"/>
      <c r="D470" s="13"/>
      <c r="E470" s="13"/>
    </row>
    <row r="471" spans="1:5" ht="15.75" customHeight="1">
      <c r="A471" s="13"/>
      <c r="B471" s="13"/>
      <c r="C471" s="13"/>
      <c r="D471" s="13"/>
      <c r="E471" s="13"/>
    </row>
    <row r="472" spans="1:5" ht="15.75" customHeight="1">
      <c r="A472" s="13"/>
      <c r="B472" s="13"/>
      <c r="C472" s="13"/>
      <c r="D472" s="13"/>
      <c r="E472" s="13"/>
    </row>
    <row r="473" spans="1:5" ht="15.75" customHeight="1">
      <c r="A473" s="13"/>
      <c r="B473" s="13"/>
      <c r="C473" s="13"/>
      <c r="D473" s="13"/>
      <c r="E473" s="13"/>
    </row>
    <row r="474" spans="1:5" ht="15.75" customHeight="1">
      <c r="A474" s="13"/>
      <c r="B474" s="13"/>
      <c r="C474" s="13"/>
      <c r="D474" s="13"/>
      <c r="E474" s="13"/>
    </row>
    <row r="475" spans="1:5" ht="15.75" customHeight="1">
      <c r="A475" s="13"/>
      <c r="B475" s="13"/>
      <c r="C475" s="13"/>
      <c r="D475" s="13"/>
      <c r="E475" s="13"/>
    </row>
    <row r="476" spans="1:5" ht="15.75" customHeight="1">
      <c r="A476" s="13"/>
      <c r="B476" s="13"/>
      <c r="C476" s="13"/>
      <c r="D476" s="13"/>
      <c r="E476" s="13"/>
    </row>
    <row r="477" spans="1:5" ht="15.75" customHeight="1">
      <c r="A477" s="13"/>
      <c r="B477" s="13"/>
      <c r="C477" s="13"/>
      <c r="D477" s="13"/>
      <c r="E477" s="13"/>
    </row>
    <row r="478" spans="1:5" ht="15.75" customHeight="1">
      <c r="A478" s="13"/>
      <c r="B478" s="13"/>
      <c r="C478" s="13"/>
      <c r="D478" s="13"/>
      <c r="E478" s="13"/>
    </row>
    <row r="479" spans="1:5" ht="15.75" customHeight="1">
      <c r="A479" s="13"/>
      <c r="B479" s="13"/>
      <c r="C479" s="13"/>
      <c r="D479" s="13"/>
      <c r="E479" s="13"/>
    </row>
    <row r="480" spans="1:5" ht="15.75" customHeight="1">
      <c r="A480" s="13"/>
      <c r="B480" s="13"/>
      <c r="C480" s="13"/>
      <c r="D480" s="13"/>
      <c r="E480" s="13"/>
    </row>
    <row r="481" spans="1:5" ht="15.75" customHeight="1">
      <c r="A481" s="13"/>
      <c r="B481" s="13"/>
      <c r="C481" s="13"/>
      <c r="D481" s="13"/>
      <c r="E481" s="13"/>
    </row>
    <row r="482" spans="1:5" ht="15.75" customHeight="1">
      <c r="A482" s="13"/>
      <c r="B482" s="13"/>
      <c r="C482" s="13"/>
      <c r="D482" s="13"/>
      <c r="E482" s="13"/>
    </row>
    <row r="483" spans="1:5" ht="15.75" customHeight="1">
      <c r="A483" s="13"/>
      <c r="B483" s="13"/>
      <c r="C483" s="13"/>
      <c r="D483" s="13"/>
      <c r="E483" s="13"/>
    </row>
    <row r="484" spans="1:5" ht="15.75" customHeight="1">
      <c r="A484" s="13"/>
      <c r="B484" s="13"/>
      <c r="C484" s="13"/>
      <c r="D484" s="13"/>
      <c r="E484" s="13"/>
    </row>
    <row r="485" spans="1:5" ht="15.75" customHeight="1">
      <c r="A485" s="13"/>
      <c r="B485" s="13"/>
      <c r="C485" s="13"/>
      <c r="D485" s="13"/>
      <c r="E485" s="13"/>
    </row>
    <row r="486" spans="1:5" ht="15.75" customHeight="1">
      <c r="A486" s="13"/>
      <c r="B486" s="13"/>
      <c r="C486" s="13"/>
      <c r="D486" s="13"/>
      <c r="E486" s="13"/>
    </row>
    <row r="487" spans="1:5" ht="15.75" customHeight="1">
      <c r="A487" s="13"/>
      <c r="B487" s="13"/>
      <c r="C487" s="13"/>
      <c r="D487" s="13"/>
      <c r="E487" s="13"/>
    </row>
    <row r="488" spans="1:5" ht="15.75" customHeight="1">
      <c r="A488" s="13"/>
      <c r="B488" s="13"/>
      <c r="C488" s="13"/>
      <c r="D488" s="13"/>
      <c r="E488" s="13"/>
    </row>
    <row r="489" spans="1:5" ht="15.75" customHeight="1">
      <c r="A489" s="13"/>
      <c r="B489" s="13"/>
      <c r="C489" s="13"/>
      <c r="D489" s="13"/>
      <c r="E489" s="13"/>
    </row>
    <row r="490" spans="1:5" ht="15.75" customHeight="1">
      <c r="A490" s="13"/>
      <c r="B490" s="13"/>
      <c r="C490" s="13"/>
      <c r="D490" s="13"/>
      <c r="E490" s="13"/>
    </row>
    <row r="491" spans="1:5" ht="15.75" customHeight="1">
      <c r="A491" s="13"/>
      <c r="B491" s="13"/>
      <c r="C491" s="13"/>
      <c r="D491" s="13"/>
      <c r="E491" s="13"/>
    </row>
    <row r="492" spans="1:5" ht="15.75" customHeight="1">
      <c r="A492" s="13"/>
      <c r="B492" s="13"/>
      <c r="C492" s="13"/>
      <c r="D492" s="13"/>
      <c r="E492" s="13"/>
    </row>
    <row r="493" spans="1:5" ht="15.75" customHeight="1">
      <c r="A493" s="13"/>
      <c r="B493" s="13"/>
      <c r="C493" s="13"/>
      <c r="D493" s="13"/>
      <c r="E493" s="13"/>
    </row>
    <row r="494" spans="1:5" ht="15.75" customHeight="1">
      <c r="A494" s="13"/>
      <c r="B494" s="13"/>
      <c r="C494" s="13"/>
      <c r="D494" s="13"/>
      <c r="E494" s="13"/>
    </row>
    <row r="495" spans="1:5" ht="15.75" customHeight="1">
      <c r="A495" s="13"/>
      <c r="B495" s="13"/>
      <c r="C495" s="13"/>
      <c r="D495" s="13"/>
      <c r="E495" s="13"/>
    </row>
    <row r="496" spans="1:5" ht="15.75" customHeight="1">
      <c r="A496" s="13"/>
      <c r="B496" s="13"/>
      <c r="C496" s="13"/>
      <c r="D496" s="13"/>
      <c r="E496" s="13"/>
    </row>
    <row r="497" spans="1:5" ht="15.75" customHeight="1">
      <c r="A497" s="13"/>
      <c r="B497" s="13"/>
      <c r="C497" s="13"/>
      <c r="D497" s="13"/>
      <c r="E497" s="13"/>
    </row>
    <row r="498" spans="1:5" ht="15.75" customHeight="1">
      <c r="A498" s="13"/>
      <c r="B498" s="13"/>
      <c r="C498" s="13"/>
      <c r="D498" s="13"/>
      <c r="E498" s="13"/>
    </row>
    <row r="499" spans="1:5" ht="15.75" customHeight="1">
      <c r="A499" s="13"/>
      <c r="B499" s="13"/>
      <c r="C499" s="13"/>
      <c r="D499" s="13"/>
      <c r="E499" s="13"/>
    </row>
    <row r="500" spans="1:5" ht="15.75" customHeight="1">
      <c r="A500" s="13"/>
      <c r="B500" s="13"/>
      <c r="C500" s="13"/>
      <c r="D500" s="13"/>
      <c r="E500" s="13"/>
    </row>
    <row r="501" spans="1:5" ht="15.75" customHeight="1">
      <c r="A501" s="13"/>
      <c r="B501" s="13"/>
      <c r="C501" s="13"/>
      <c r="D501" s="13"/>
      <c r="E501" s="13"/>
    </row>
    <row r="502" spans="1:5" ht="15.75" customHeight="1">
      <c r="A502" s="13"/>
      <c r="B502" s="13"/>
      <c r="C502" s="13"/>
      <c r="D502" s="13"/>
      <c r="E502" s="13"/>
    </row>
    <row r="503" spans="1:5" ht="15.75" customHeight="1">
      <c r="A503" s="13"/>
      <c r="B503" s="13"/>
      <c r="C503" s="13"/>
      <c r="D503" s="13"/>
      <c r="E503" s="13"/>
    </row>
    <row r="504" spans="1:5" ht="15.75" customHeight="1">
      <c r="A504" s="13"/>
      <c r="B504" s="13"/>
      <c r="C504" s="13"/>
      <c r="D504" s="13"/>
      <c r="E504" s="13"/>
    </row>
    <row r="505" spans="1:5" ht="15.75" customHeight="1">
      <c r="A505" s="13"/>
      <c r="B505" s="13"/>
      <c r="C505" s="13"/>
      <c r="D505" s="13"/>
      <c r="E505" s="13"/>
    </row>
    <row r="506" spans="1:5" ht="15.75" customHeight="1">
      <c r="A506" s="13"/>
      <c r="B506" s="13"/>
      <c r="C506" s="13"/>
      <c r="D506" s="13"/>
      <c r="E506" s="13"/>
    </row>
    <row r="507" spans="1:5" ht="15.75" customHeight="1">
      <c r="A507" s="13"/>
      <c r="B507" s="13"/>
      <c r="C507" s="13"/>
      <c r="D507" s="13"/>
      <c r="E507" s="13"/>
    </row>
    <row r="508" spans="1:5" ht="15.75" customHeight="1">
      <c r="A508" s="13"/>
      <c r="B508" s="13"/>
      <c r="C508" s="13"/>
      <c r="D508" s="13"/>
      <c r="E508" s="13"/>
    </row>
    <row r="509" spans="1:5" ht="15.75" customHeight="1">
      <c r="A509" s="13"/>
      <c r="B509" s="13"/>
      <c r="C509" s="13"/>
      <c r="D509" s="13"/>
      <c r="E509" s="13"/>
    </row>
    <row r="510" spans="1:5" ht="15.75" customHeight="1">
      <c r="A510" s="13"/>
      <c r="B510" s="13"/>
      <c r="C510" s="13"/>
      <c r="D510" s="13"/>
      <c r="E510" s="13"/>
    </row>
    <row r="511" spans="1:5" ht="15.75" customHeight="1">
      <c r="A511" s="13"/>
      <c r="B511" s="13"/>
      <c r="C511" s="13"/>
      <c r="D511" s="13"/>
      <c r="E511" s="13"/>
    </row>
    <row r="512" spans="1:5" ht="15.75" customHeight="1">
      <c r="A512" s="13"/>
      <c r="B512" s="13"/>
      <c r="C512" s="13"/>
      <c r="D512" s="13"/>
      <c r="E512" s="13"/>
    </row>
    <row r="513" spans="1:5" ht="15.75" customHeight="1">
      <c r="A513" s="13"/>
      <c r="B513" s="13"/>
      <c r="C513" s="13"/>
      <c r="D513" s="13"/>
      <c r="E513" s="13"/>
    </row>
    <row r="514" spans="1:5" ht="15.75" customHeight="1">
      <c r="A514" s="13"/>
      <c r="B514" s="13"/>
      <c r="C514" s="13"/>
      <c r="D514" s="13"/>
      <c r="E514" s="13"/>
    </row>
    <row r="515" spans="1:5" ht="15.75" customHeight="1">
      <c r="A515" s="13"/>
      <c r="B515" s="13"/>
      <c r="C515" s="13"/>
      <c r="D515" s="13"/>
      <c r="E515" s="13"/>
    </row>
    <row r="516" spans="1:5" ht="15.75" customHeight="1">
      <c r="A516" s="13"/>
      <c r="B516" s="13"/>
      <c r="C516" s="13"/>
      <c r="D516" s="13"/>
      <c r="E516" s="13"/>
    </row>
    <row r="517" spans="1:5" ht="15.75" customHeight="1">
      <c r="A517" s="13"/>
      <c r="B517" s="13"/>
      <c r="C517" s="13"/>
      <c r="D517" s="13"/>
      <c r="E517" s="13"/>
    </row>
    <row r="518" spans="1:5" ht="15.75" customHeight="1">
      <c r="A518" s="13"/>
      <c r="B518" s="13"/>
      <c r="C518" s="13"/>
      <c r="D518" s="13"/>
      <c r="E518" s="13"/>
    </row>
    <row r="519" spans="1:5" ht="15.75" customHeight="1">
      <c r="A519" s="13"/>
      <c r="B519" s="13"/>
      <c r="C519" s="13"/>
      <c r="D519" s="13"/>
      <c r="E519" s="13"/>
    </row>
    <row r="520" spans="1:5" ht="15.75" customHeight="1">
      <c r="A520" s="13"/>
      <c r="B520" s="13"/>
      <c r="C520" s="13"/>
      <c r="D520" s="13"/>
      <c r="E520" s="13"/>
    </row>
    <row r="521" spans="1:5" ht="15.75" customHeight="1">
      <c r="A521" s="13"/>
      <c r="B521" s="13"/>
      <c r="C521" s="13"/>
      <c r="D521" s="13"/>
      <c r="E521" s="13"/>
    </row>
    <row r="522" spans="1:5" ht="15.75" customHeight="1">
      <c r="A522" s="13"/>
      <c r="B522" s="13"/>
      <c r="C522" s="13"/>
      <c r="D522" s="13"/>
      <c r="E522" s="13"/>
    </row>
    <row r="523" spans="1:5" ht="15.75" customHeight="1">
      <c r="A523" s="13"/>
      <c r="B523" s="13"/>
      <c r="C523" s="13"/>
      <c r="D523" s="13"/>
      <c r="E523" s="13"/>
    </row>
    <row r="524" spans="1:5" ht="15.75" customHeight="1">
      <c r="A524" s="13"/>
      <c r="B524" s="13"/>
      <c r="C524" s="13"/>
      <c r="D524" s="13"/>
      <c r="E524" s="13"/>
    </row>
    <row r="525" spans="1:5" ht="15.75" customHeight="1">
      <c r="A525" s="13"/>
      <c r="B525" s="13"/>
      <c r="C525" s="13"/>
      <c r="D525" s="13"/>
      <c r="E525" s="13"/>
    </row>
    <row r="526" spans="1:5" ht="15.75" customHeight="1">
      <c r="A526" s="13"/>
      <c r="B526" s="13"/>
      <c r="C526" s="13"/>
      <c r="D526" s="13"/>
      <c r="E526" s="13"/>
    </row>
    <row r="527" spans="1:5" ht="15.75" customHeight="1">
      <c r="A527" s="13"/>
      <c r="B527" s="13"/>
      <c r="C527" s="13"/>
      <c r="D527" s="13"/>
      <c r="E527" s="13"/>
    </row>
    <row r="528" spans="1:5" ht="15.75" customHeight="1">
      <c r="A528" s="13"/>
      <c r="B528" s="13"/>
      <c r="C528" s="13"/>
      <c r="D528" s="13"/>
      <c r="E528" s="13"/>
    </row>
    <row r="529" spans="1:5" ht="15.75" customHeight="1">
      <c r="A529" s="13"/>
      <c r="B529" s="13"/>
      <c r="C529" s="13"/>
      <c r="D529" s="13"/>
      <c r="E529" s="13"/>
    </row>
    <row r="530" spans="1:5" ht="15.75" customHeight="1">
      <c r="A530" s="13"/>
      <c r="B530" s="13"/>
      <c r="C530" s="13"/>
      <c r="D530" s="13"/>
      <c r="E530" s="13"/>
    </row>
    <row r="531" spans="1:5" ht="15.75" customHeight="1">
      <c r="A531" s="13"/>
      <c r="B531" s="13"/>
      <c r="C531" s="13"/>
      <c r="D531" s="13"/>
      <c r="E531" s="13"/>
    </row>
    <row r="532" spans="1:5" ht="15.75" customHeight="1">
      <c r="A532" s="13"/>
      <c r="B532" s="13"/>
      <c r="C532" s="13"/>
      <c r="D532" s="13"/>
      <c r="E532" s="13"/>
    </row>
    <row r="533" spans="1:5" ht="15.75" customHeight="1">
      <c r="A533" s="13"/>
      <c r="B533" s="13"/>
      <c r="C533" s="13"/>
      <c r="D533" s="13"/>
      <c r="E533" s="13"/>
    </row>
    <row r="534" spans="1:5" ht="15.75" customHeight="1">
      <c r="A534" s="13"/>
      <c r="B534" s="13"/>
      <c r="C534" s="13"/>
      <c r="D534" s="13"/>
      <c r="E534" s="13"/>
    </row>
    <row r="535" spans="1:5" ht="15.75" customHeight="1">
      <c r="A535" s="13"/>
      <c r="B535" s="13"/>
      <c r="C535" s="13"/>
      <c r="D535" s="13"/>
      <c r="E535" s="13"/>
    </row>
    <row r="536" spans="1:5" ht="15.75" customHeight="1">
      <c r="A536" s="13"/>
      <c r="B536" s="13"/>
      <c r="C536" s="13"/>
      <c r="D536" s="13"/>
      <c r="E536" s="13"/>
    </row>
    <row r="537" spans="1:5" ht="15.75" customHeight="1">
      <c r="A537" s="13"/>
      <c r="B537" s="13"/>
      <c r="C537" s="13"/>
      <c r="D537" s="13"/>
      <c r="E537" s="13"/>
    </row>
    <row r="538" spans="1:5" ht="15.75" customHeight="1">
      <c r="A538" s="13"/>
      <c r="B538" s="13"/>
      <c r="C538" s="13"/>
      <c r="D538" s="13"/>
      <c r="E538" s="13"/>
    </row>
    <row r="539" spans="1:5" ht="15.75" customHeight="1">
      <c r="A539" s="13"/>
      <c r="B539" s="13"/>
      <c r="C539" s="13"/>
      <c r="D539" s="13"/>
      <c r="E539" s="13"/>
    </row>
    <row r="540" spans="1:5" ht="15.75" customHeight="1">
      <c r="A540" s="13"/>
      <c r="B540" s="13"/>
      <c r="C540" s="13"/>
      <c r="D540" s="13"/>
      <c r="E540" s="13"/>
    </row>
    <row r="541" spans="1:5" ht="15.75" customHeight="1">
      <c r="A541" s="13"/>
      <c r="B541" s="13"/>
      <c r="C541" s="13"/>
      <c r="D541" s="13"/>
      <c r="E541" s="13"/>
    </row>
    <row r="542" spans="1:5" ht="15.75" customHeight="1">
      <c r="A542" s="13"/>
      <c r="B542" s="13"/>
      <c r="C542" s="13"/>
      <c r="D542" s="13"/>
      <c r="E542" s="13"/>
    </row>
    <row r="543" spans="1:5" ht="15.75" customHeight="1">
      <c r="A543" s="13"/>
      <c r="B543" s="13"/>
      <c r="C543" s="13"/>
      <c r="D543" s="13"/>
      <c r="E543" s="13"/>
    </row>
    <row r="544" spans="1:5" ht="15.75" customHeight="1">
      <c r="A544" s="13"/>
      <c r="B544" s="13"/>
      <c r="C544" s="13"/>
      <c r="D544" s="13"/>
      <c r="E544" s="13"/>
    </row>
    <row r="545" spans="1:5" ht="15.75" customHeight="1">
      <c r="A545" s="13"/>
      <c r="B545" s="13"/>
      <c r="C545" s="13"/>
      <c r="D545" s="13"/>
      <c r="E545" s="13"/>
    </row>
    <row r="546" spans="1:5" ht="15.75" customHeight="1">
      <c r="A546" s="13"/>
      <c r="B546" s="13"/>
      <c r="C546" s="13"/>
      <c r="D546" s="13"/>
      <c r="E546" s="13"/>
    </row>
    <row r="547" spans="1:5" ht="15.75" customHeight="1">
      <c r="A547" s="13"/>
      <c r="B547" s="13"/>
      <c r="C547" s="13"/>
      <c r="D547" s="13"/>
      <c r="E547" s="13"/>
    </row>
    <row r="548" spans="1:5" ht="15.75" customHeight="1">
      <c r="A548" s="13"/>
      <c r="B548" s="13"/>
      <c r="C548" s="13"/>
      <c r="D548" s="13"/>
      <c r="E548" s="13"/>
    </row>
    <row r="549" spans="1:5" ht="15.75" customHeight="1">
      <c r="A549" s="13"/>
      <c r="B549" s="13"/>
      <c r="C549" s="13"/>
      <c r="D549" s="13"/>
      <c r="E549" s="13"/>
    </row>
    <row r="550" spans="1:5" ht="15.75" customHeight="1">
      <c r="A550" s="13"/>
      <c r="B550" s="13"/>
      <c r="C550" s="13"/>
      <c r="D550" s="13"/>
      <c r="E550" s="13"/>
    </row>
    <row r="551" spans="1:5" ht="15.75" customHeight="1">
      <c r="A551" s="13"/>
      <c r="B551" s="13"/>
      <c r="C551" s="13"/>
      <c r="D551" s="13"/>
      <c r="E551" s="13"/>
    </row>
    <row r="552" spans="1:5" ht="15.75" customHeight="1">
      <c r="A552" s="13"/>
      <c r="B552" s="13"/>
      <c r="C552" s="13"/>
      <c r="D552" s="13"/>
      <c r="E552" s="13"/>
    </row>
    <row r="553" spans="1:5" ht="15.75" customHeight="1">
      <c r="A553" s="13"/>
      <c r="B553" s="13"/>
      <c r="C553" s="13"/>
      <c r="D553" s="13"/>
      <c r="E553" s="13"/>
    </row>
    <row r="554" spans="1:5" ht="15.75" customHeight="1">
      <c r="A554" s="13"/>
      <c r="B554" s="13"/>
      <c r="C554" s="13"/>
      <c r="D554" s="13"/>
      <c r="E554" s="13"/>
    </row>
    <row r="555" spans="1:5" ht="15.75" customHeight="1">
      <c r="A555" s="13"/>
      <c r="B555" s="13"/>
      <c r="C555" s="13"/>
      <c r="D555" s="13"/>
      <c r="E555" s="13"/>
    </row>
    <row r="556" spans="1:5" ht="15.75" customHeight="1">
      <c r="A556" s="13"/>
      <c r="B556" s="13"/>
      <c r="C556" s="13"/>
      <c r="D556" s="13"/>
      <c r="E556" s="13"/>
    </row>
    <row r="557" spans="1:5" ht="15.75" customHeight="1">
      <c r="A557" s="13"/>
      <c r="B557" s="13"/>
      <c r="C557" s="13"/>
      <c r="D557" s="13"/>
      <c r="E557" s="13"/>
    </row>
    <row r="558" spans="1:5" ht="15.75" customHeight="1">
      <c r="A558" s="13"/>
      <c r="B558" s="13"/>
      <c r="C558" s="13"/>
      <c r="D558" s="13"/>
      <c r="E558" s="13"/>
    </row>
    <row r="559" spans="1:5" ht="15.75" customHeight="1">
      <c r="A559" s="13"/>
      <c r="B559" s="13"/>
      <c r="C559" s="13"/>
      <c r="D559" s="13"/>
      <c r="E559" s="13"/>
    </row>
    <row r="560" spans="1:5" ht="15.75" customHeight="1">
      <c r="A560" s="13"/>
      <c r="B560" s="13"/>
      <c r="C560" s="13"/>
      <c r="D560" s="13"/>
      <c r="E560" s="13"/>
    </row>
    <row r="561" spans="1:5" ht="15.75" customHeight="1">
      <c r="A561" s="13"/>
      <c r="B561" s="13"/>
      <c r="C561" s="13"/>
      <c r="D561" s="13"/>
      <c r="E561" s="13"/>
    </row>
    <row r="562" spans="1:5" ht="15.75" customHeight="1">
      <c r="A562" s="13"/>
      <c r="B562" s="13"/>
      <c r="C562" s="13"/>
      <c r="D562" s="13"/>
      <c r="E562" s="13"/>
    </row>
    <row r="563" spans="1:5" ht="15.75" customHeight="1">
      <c r="A563" s="13"/>
      <c r="B563" s="13"/>
      <c r="C563" s="13"/>
      <c r="D563" s="13"/>
      <c r="E563" s="13"/>
    </row>
    <row r="564" spans="1:5" ht="15.75" customHeight="1">
      <c r="A564" s="13"/>
      <c r="B564" s="13"/>
      <c r="C564" s="13"/>
      <c r="D564" s="13"/>
      <c r="E564" s="13"/>
    </row>
    <row r="565" spans="1:5" ht="15.75" customHeight="1">
      <c r="A565" s="13"/>
      <c r="B565" s="13"/>
      <c r="C565" s="13"/>
      <c r="D565" s="13"/>
      <c r="E565" s="13"/>
    </row>
    <row r="566" spans="1:5" ht="15.75" customHeight="1">
      <c r="A566" s="13"/>
      <c r="B566" s="13"/>
      <c r="C566" s="13"/>
      <c r="D566" s="13"/>
      <c r="E566" s="13"/>
    </row>
    <row r="567" spans="1:5" ht="15.75" customHeight="1">
      <c r="A567" s="13"/>
      <c r="B567" s="13"/>
      <c r="C567" s="13"/>
      <c r="D567" s="13"/>
      <c r="E567" s="13"/>
    </row>
    <row r="568" spans="1:5" ht="15.75" customHeight="1">
      <c r="A568" s="13"/>
      <c r="B568" s="13"/>
      <c r="C568" s="13"/>
      <c r="D568" s="13"/>
      <c r="E568" s="13"/>
    </row>
    <row r="569" spans="1:5" ht="15.75" customHeight="1">
      <c r="A569" s="13"/>
      <c r="B569" s="13"/>
      <c r="C569" s="13"/>
      <c r="D569" s="13"/>
      <c r="E569" s="13"/>
    </row>
    <row r="570" spans="1:5" ht="15.75" customHeight="1">
      <c r="A570" s="13"/>
      <c r="B570" s="13"/>
      <c r="C570" s="13"/>
      <c r="D570" s="13"/>
      <c r="E570" s="13"/>
    </row>
    <row r="571" spans="1:5" ht="15.75" customHeight="1">
      <c r="A571" s="13"/>
      <c r="B571" s="13"/>
      <c r="C571" s="13"/>
      <c r="D571" s="13"/>
      <c r="E571" s="13"/>
    </row>
    <row r="572" spans="1:5" ht="15.75" customHeight="1">
      <c r="A572" s="13"/>
      <c r="B572" s="13"/>
      <c r="C572" s="13"/>
      <c r="D572" s="13"/>
      <c r="E572" s="13"/>
    </row>
    <row r="573" spans="1:5" ht="15.75" customHeight="1">
      <c r="A573" s="13"/>
      <c r="B573" s="13"/>
      <c r="C573" s="13"/>
      <c r="D573" s="13"/>
      <c r="E573" s="13"/>
    </row>
    <row r="574" spans="1:5" ht="15.75" customHeight="1">
      <c r="A574" s="13"/>
      <c r="B574" s="13"/>
      <c r="C574" s="13"/>
      <c r="D574" s="13"/>
      <c r="E574" s="13"/>
    </row>
    <row r="575" spans="1:5" ht="15.75" customHeight="1">
      <c r="A575" s="13"/>
      <c r="B575" s="13"/>
      <c r="C575" s="13"/>
      <c r="D575" s="13"/>
      <c r="E575" s="13"/>
    </row>
    <row r="576" spans="1:5" ht="15.75" customHeight="1">
      <c r="A576" s="13"/>
      <c r="B576" s="13"/>
      <c r="C576" s="13"/>
      <c r="D576" s="13"/>
      <c r="E576" s="13"/>
    </row>
    <row r="577" spans="1:5" ht="15.75" customHeight="1">
      <c r="A577" s="13"/>
      <c r="B577" s="13"/>
      <c r="C577" s="13"/>
      <c r="D577" s="13"/>
      <c r="E577" s="13"/>
    </row>
    <row r="578" spans="1:5" ht="15.75" customHeight="1">
      <c r="A578" s="13"/>
      <c r="B578" s="13"/>
      <c r="C578" s="13"/>
      <c r="D578" s="13"/>
      <c r="E578" s="13"/>
    </row>
    <row r="579" spans="1:5" ht="15.75" customHeight="1">
      <c r="A579" s="13"/>
      <c r="B579" s="13"/>
      <c r="C579" s="13"/>
      <c r="D579" s="13"/>
      <c r="E579" s="13"/>
    </row>
    <row r="580" spans="1:5" ht="15.75" customHeight="1">
      <c r="A580" s="13"/>
      <c r="B580" s="13"/>
      <c r="C580" s="13"/>
      <c r="D580" s="13"/>
      <c r="E580" s="13"/>
    </row>
    <row r="581" spans="1:5" ht="15.75" customHeight="1">
      <c r="A581" s="13"/>
      <c r="B581" s="13"/>
      <c r="C581" s="13"/>
      <c r="D581" s="13"/>
      <c r="E581" s="13"/>
    </row>
    <row r="582" spans="1:5" ht="15.75" customHeight="1">
      <c r="A582" s="13"/>
      <c r="B582" s="13"/>
      <c r="C582" s="13"/>
      <c r="D582" s="13"/>
      <c r="E582" s="13"/>
    </row>
    <row r="583" spans="1:5" ht="15.75" customHeight="1">
      <c r="A583" s="13"/>
      <c r="B583" s="13"/>
      <c r="C583" s="13"/>
      <c r="D583" s="13"/>
      <c r="E583" s="13"/>
    </row>
    <row r="584" spans="1:5" ht="15.75" customHeight="1">
      <c r="A584" s="13"/>
      <c r="B584" s="13"/>
      <c r="C584" s="13"/>
      <c r="D584" s="13"/>
      <c r="E584" s="13"/>
    </row>
    <row r="585" spans="1:5" ht="15.75" customHeight="1">
      <c r="A585" s="13"/>
      <c r="B585" s="13"/>
      <c r="C585" s="13"/>
      <c r="D585" s="13"/>
      <c r="E585" s="13"/>
    </row>
    <row r="586" spans="1:5" ht="15.75" customHeight="1">
      <c r="A586" s="13"/>
      <c r="B586" s="13"/>
      <c r="C586" s="13"/>
      <c r="D586" s="13"/>
      <c r="E586" s="13"/>
    </row>
    <row r="587" spans="1:5" ht="15.75" customHeight="1">
      <c r="A587" s="13"/>
      <c r="B587" s="13"/>
      <c r="C587" s="13"/>
      <c r="D587" s="13"/>
      <c r="E587" s="13"/>
    </row>
    <row r="588" spans="1:5" ht="15.75" customHeight="1">
      <c r="A588" s="13"/>
      <c r="B588" s="13"/>
      <c r="C588" s="13"/>
      <c r="D588" s="13"/>
      <c r="E588" s="13"/>
    </row>
    <row r="589" spans="1:5" ht="15.75" customHeight="1">
      <c r="A589" s="13"/>
      <c r="B589" s="13"/>
      <c r="C589" s="13"/>
      <c r="D589" s="13"/>
      <c r="E589" s="13"/>
    </row>
    <row r="590" spans="1:5" ht="15.75" customHeight="1">
      <c r="A590" s="13"/>
      <c r="B590" s="13"/>
      <c r="C590" s="13"/>
      <c r="D590" s="13"/>
      <c r="E590" s="13"/>
    </row>
    <row r="591" spans="1:5" ht="15.75" customHeight="1">
      <c r="A591" s="13"/>
      <c r="B591" s="13"/>
      <c r="C591" s="13"/>
      <c r="D591" s="13"/>
      <c r="E591" s="13"/>
    </row>
    <row r="592" spans="1:5" ht="15.75" customHeight="1">
      <c r="A592" s="13"/>
      <c r="B592" s="13"/>
      <c r="C592" s="13"/>
      <c r="D592" s="13"/>
      <c r="E592" s="13"/>
    </row>
    <row r="593" spans="1:5" ht="15.75" customHeight="1">
      <c r="A593" s="13"/>
      <c r="B593" s="13"/>
      <c r="C593" s="13"/>
      <c r="D593" s="13"/>
      <c r="E593" s="13"/>
    </row>
    <row r="594" spans="1:5" ht="15.75" customHeight="1">
      <c r="A594" s="13"/>
      <c r="B594" s="13"/>
      <c r="C594" s="13"/>
      <c r="D594" s="13"/>
      <c r="E594" s="13"/>
    </row>
    <row r="595" spans="1:5" ht="15.75" customHeight="1">
      <c r="A595" s="13"/>
      <c r="B595" s="13"/>
      <c r="C595" s="13"/>
      <c r="D595" s="13"/>
      <c r="E595" s="13"/>
    </row>
    <row r="596" spans="1:5" ht="15.75" customHeight="1">
      <c r="A596" s="13"/>
      <c r="B596" s="13"/>
      <c r="C596" s="13"/>
      <c r="D596" s="13"/>
      <c r="E596" s="13"/>
    </row>
    <row r="597" spans="1:5" ht="15.75" customHeight="1">
      <c r="A597" s="13"/>
      <c r="B597" s="13"/>
      <c r="C597" s="13"/>
      <c r="D597" s="13"/>
      <c r="E597" s="13"/>
    </row>
    <row r="598" spans="1:5" ht="15.75" customHeight="1">
      <c r="A598" s="13"/>
      <c r="B598" s="13"/>
      <c r="C598" s="13"/>
      <c r="D598" s="13"/>
      <c r="E598" s="13"/>
    </row>
    <row r="599" spans="1:5" ht="15.75" customHeight="1">
      <c r="A599" s="13"/>
      <c r="B599" s="13"/>
      <c r="C599" s="13"/>
      <c r="D599" s="13"/>
      <c r="E599" s="13"/>
    </row>
    <row r="600" spans="1:5" ht="15.75" customHeight="1">
      <c r="A600" s="13"/>
      <c r="B600" s="13"/>
      <c r="C600" s="13"/>
      <c r="D600" s="13"/>
      <c r="E600" s="13"/>
    </row>
    <row r="601" spans="1:5" ht="15.75" customHeight="1">
      <c r="A601" s="13"/>
      <c r="B601" s="13"/>
      <c r="C601" s="13"/>
      <c r="D601" s="13"/>
      <c r="E601" s="13"/>
    </row>
    <row r="602" spans="1:5" ht="15.75" customHeight="1">
      <c r="A602" s="13"/>
      <c r="B602" s="13"/>
      <c r="C602" s="13"/>
      <c r="D602" s="13"/>
      <c r="E602" s="13"/>
    </row>
    <row r="603" spans="1:5" ht="15.75" customHeight="1">
      <c r="A603" s="13"/>
      <c r="B603" s="13"/>
      <c r="C603" s="13"/>
      <c r="D603" s="13"/>
      <c r="E603" s="13"/>
    </row>
    <row r="604" spans="1:5" ht="15.75" customHeight="1">
      <c r="A604" s="13"/>
      <c r="B604" s="13"/>
      <c r="C604" s="13"/>
      <c r="D604" s="13"/>
      <c r="E604" s="13"/>
    </row>
    <row r="605" spans="1:5" ht="15.75" customHeight="1">
      <c r="A605" s="13"/>
      <c r="B605" s="13"/>
      <c r="C605" s="13"/>
      <c r="D605" s="13"/>
      <c r="E605" s="13"/>
    </row>
    <row r="606" spans="1:5" ht="15.75" customHeight="1">
      <c r="A606" s="13"/>
      <c r="B606" s="13"/>
      <c r="C606" s="13"/>
      <c r="D606" s="13"/>
      <c r="E606" s="13"/>
    </row>
    <row r="607" spans="1:5" ht="15.75" customHeight="1">
      <c r="A607" s="13"/>
      <c r="B607" s="13"/>
      <c r="C607" s="13"/>
      <c r="D607" s="13"/>
      <c r="E607" s="13"/>
    </row>
    <row r="608" spans="1:5" ht="15.75" customHeight="1">
      <c r="A608" s="13"/>
      <c r="B608" s="13"/>
      <c r="C608" s="13"/>
      <c r="D608" s="13"/>
      <c r="E608" s="13"/>
    </row>
    <row r="609" spans="1:5" ht="15.75" customHeight="1">
      <c r="A609" s="13"/>
      <c r="B609" s="13"/>
      <c r="C609" s="13"/>
      <c r="D609" s="13"/>
      <c r="E609" s="13"/>
    </row>
    <row r="610" spans="1:5" ht="15.75" customHeight="1">
      <c r="A610" s="13"/>
      <c r="B610" s="13"/>
      <c r="C610" s="13"/>
      <c r="D610" s="13"/>
      <c r="E610" s="13"/>
    </row>
    <row r="611" spans="1:5" ht="15.75" customHeight="1">
      <c r="A611" s="13"/>
      <c r="B611" s="13"/>
      <c r="C611" s="13"/>
      <c r="D611" s="13"/>
      <c r="E611" s="13"/>
    </row>
    <row r="612" spans="1:5" ht="15.75" customHeight="1">
      <c r="A612" s="13"/>
      <c r="B612" s="13"/>
      <c r="C612" s="13"/>
      <c r="D612" s="13"/>
      <c r="E612" s="13"/>
    </row>
    <row r="613" spans="1:5" ht="15.75" customHeight="1">
      <c r="A613" s="13"/>
      <c r="B613" s="13"/>
      <c r="C613" s="13"/>
      <c r="D613" s="13"/>
      <c r="E613" s="13"/>
    </row>
    <row r="614" spans="1:5" ht="15.75" customHeight="1">
      <c r="A614" s="13"/>
      <c r="B614" s="13"/>
      <c r="C614" s="13"/>
      <c r="D614" s="13"/>
      <c r="E614" s="13"/>
    </row>
    <row r="615" spans="1:5" ht="15.75" customHeight="1">
      <c r="A615" s="13"/>
      <c r="B615" s="13"/>
      <c r="C615" s="13"/>
      <c r="D615" s="13"/>
      <c r="E615" s="13"/>
    </row>
    <row r="616" spans="1:5" ht="15.75" customHeight="1">
      <c r="A616" s="13"/>
      <c r="B616" s="13"/>
      <c r="C616" s="13"/>
      <c r="D616" s="13"/>
      <c r="E616" s="13"/>
    </row>
    <row r="617" spans="1:5" ht="15.75" customHeight="1">
      <c r="A617" s="13"/>
      <c r="B617" s="13"/>
      <c r="C617" s="13"/>
      <c r="D617" s="13"/>
      <c r="E617" s="13"/>
    </row>
    <row r="618" spans="1:5" ht="15.75" customHeight="1">
      <c r="A618" s="13"/>
      <c r="B618" s="13"/>
      <c r="C618" s="13"/>
      <c r="D618" s="13"/>
      <c r="E618" s="13"/>
    </row>
    <row r="619" spans="1:5" ht="15.75" customHeight="1">
      <c r="A619" s="13"/>
      <c r="B619" s="13"/>
      <c r="C619" s="13"/>
      <c r="D619" s="13"/>
      <c r="E619" s="13"/>
    </row>
    <row r="620" spans="1:5" ht="15.75" customHeight="1">
      <c r="A620" s="13"/>
      <c r="B620" s="13"/>
      <c r="C620" s="13"/>
      <c r="D620" s="13"/>
      <c r="E620" s="13"/>
    </row>
    <row r="621" spans="1:5" ht="15.75" customHeight="1">
      <c r="A621" s="13"/>
      <c r="B621" s="13"/>
      <c r="C621" s="13"/>
      <c r="D621" s="13"/>
      <c r="E621" s="13"/>
    </row>
    <row r="622" spans="1:5" ht="15.75" customHeight="1">
      <c r="A622" s="13"/>
      <c r="B622" s="13"/>
      <c r="C622" s="13"/>
      <c r="D622" s="13"/>
      <c r="E622" s="13"/>
    </row>
    <row r="623" spans="1:5" ht="15.75" customHeight="1">
      <c r="A623" s="13"/>
      <c r="B623" s="13"/>
      <c r="C623" s="13"/>
      <c r="D623" s="13"/>
      <c r="E623" s="13"/>
    </row>
    <row r="624" spans="1:5" ht="15.75" customHeight="1">
      <c r="A624" s="13"/>
      <c r="B624" s="13"/>
      <c r="C624" s="13"/>
      <c r="D624" s="13"/>
      <c r="E624" s="13"/>
    </row>
    <row r="625" spans="1:5" ht="15.75" customHeight="1">
      <c r="A625" s="13"/>
      <c r="B625" s="13"/>
      <c r="C625" s="13"/>
      <c r="D625" s="13"/>
      <c r="E625" s="13"/>
    </row>
    <row r="626" spans="1:5" ht="15.75" customHeight="1">
      <c r="A626" s="13"/>
      <c r="B626" s="13"/>
      <c r="C626" s="13"/>
      <c r="D626" s="13"/>
      <c r="E626" s="13"/>
    </row>
    <row r="627" spans="1:5" ht="15.75" customHeight="1">
      <c r="A627" s="13"/>
      <c r="B627" s="13"/>
      <c r="C627" s="13"/>
      <c r="D627" s="13"/>
      <c r="E627" s="13"/>
    </row>
    <row r="628" spans="1:5" ht="15.75" customHeight="1">
      <c r="A628" s="13"/>
      <c r="B628" s="13"/>
      <c r="C628" s="13"/>
      <c r="D628" s="13"/>
      <c r="E628" s="13"/>
    </row>
    <row r="629" spans="1:5" ht="15.75" customHeight="1">
      <c r="A629" s="13"/>
      <c r="B629" s="13"/>
      <c r="C629" s="13"/>
      <c r="D629" s="13"/>
      <c r="E629" s="13"/>
    </row>
    <row r="630" spans="1:5" ht="15.75" customHeight="1">
      <c r="A630" s="13"/>
      <c r="B630" s="13"/>
      <c r="C630" s="13"/>
      <c r="D630" s="13"/>
      <c r="E630" s="13"/>
    </row>
    <row r="631" spans="1:5" ht="15.75" customHeight="1">
      <c r="A631" s="13"/>
      <c r="B631" s="13"/>
      <c r="C631" s="13"/>
      <c r="D631" s="13"/>
      <c r="E631" s="13"/>
    </row>
    <row r="632" spans="1:5" ht="15.75" customHeight="1">
      <c r="A632" s="13"/>
      <c r="B632" s="13"/>
      <c r="C632" s="13"/>
      <c r="D632" s="13"/>
      <c r="E632" s="13"/>
    </row>
    <row r="633" spans="1:5" ht="15.75" customHeight="1">
      <c r="A633" s="13"/>
      <c r="B633" s="13"/>
      <c r="C633" s="13"/>
      <c r="D633" s="13"/>
      <c r="E633" s="13"/>
    </row>
    <row r="634" spans="1:5" ht="15.75" customHeight="1">
      <c r="A634" s="13"/>
      <c r="B634" s="13"/>
      <c r="C634" s="13"/>
      <c r="D634" s="13"/>
      <c r="E634" s="13"/>
    </row>
    <row r="635" spans="1:5" ht="15.75" customHeight="1">
      <c r="A635" s="13"/>
      <c r="B635" s="13"/>
      <c r="C635" s="13"/>
      <c r="D635" s="13"/>
      <c r="E635" s="13"/>
    </row>
    <row r="636" spans="1:5" ht="15.75" customHeight="1">
      <c r="A636" s="13"/>
      <c r="B636" s="13"/>
      <c r="C636" s="13"/>
      <c r="D636" s="13"/>
      <c r="E636" s="13"/>
    </row>
    <row r="637" spans="1:5" ht="15.75" customHeight="1">
      <c r="A637" s="13"/>
      <c r="B637" s="13"/>
      <c r="C637" s="13"/>
      <c r="D637" s="13"/>
      <c r="E637" s="13"/>
    </row>
    <row r="638" spans="1:5" ht="15.75" customHeight="1">
      <c r="A638" s="13"/>
      <c r="B638" s="13"/>
      <c r="C638" s="13"/>
      <c r="D638" s="13"/>
      <c r="E638" s="13"/>
    </row>
    <row r="639" spans="1:5" ht="15.75" customHeight="1">
      <c r="A639" s="13"/>
      <c r="B639" s="13"/>
      <c r="C639" s="13"/>
      <c r="D639" s="13"/>
      <c r="E639" s="13"/>
    </row>
    <row r="640" spans="1:5" ht="15.75" customHeight="1">
      <c r="A640" s="13"/>
      <c r="B640" s="13"/>
      <c r="C640" s="13"/>
      <c r="D640" s="13"/>
      <c r="E640" s="13"/>
    </row>
    <row r="641" spans="1:5" ht="15.75" customHeight="1">
      <c r="A641" s="13"/>
      <c r="B641" s="13"/>
      <c r="C641" s="13"/>
      <c r="D641" s="13"/>
      <c r="E641" s="13"/>
    </row>
    <row r="642" spans="1:5" ht="15.75" customHeight="1">
      <c r="A642" s="13"/>
      <c r="B642" s="13"/>
      <c r="C642" s="13"/>
      <c r="D642" s="13"/>
      <c r="E642" s="13"/>
    </row>
    <row r="643" spans="1:5" ht="15.75" customHeight="1">
      <c r="A643" s="13"/>
      <c r="B643" s="13"/>
      <c r="C643" s="13"/>
      <c r="D643" s="13"/>
      <c r="E643" s="13"/>
    </row>
    <row r="644" spans="1:5" ht="15.75" customHeight="1">
      <c r="A644" s="13"/>
      <c r="B644" s="13"/>
      <c r="C644" s="13"/>
      <c r="D644" s="13"/>
      <c r="E644" s="13"/>
    </row>
    <row r="645" spans="1:5" ht="15.75" customHeight="1">
      <c r="A645" s="13"/>
      <c r="B645" s="13"/>
      <c r="C645" s="13"/>
      <c r="D645" s="13"/>
      <c r="E645" s="13"/>
    </row>
    <row r="646" spans="1:5" ht="15.75" customHeight="1">
      <c r="A646" s="13"/>
      <c r="B646" s="13"/>
      <c r="C646" s="13"/>
      <c r="D646" s="13"/>
      <c r="E646" s="13"/>
    </row>
    <row r="647" spans="1:5" ht="15.75" customHeight="1">
      <c r="A647" s="13"/>
      <c r="B647" s="13"/>
      <c r="C647" s="13"/>
      <c r="D647" s="13"/>
      <c r="E647" s="13"/>
    </row>
    <row r="648" spans="1:5" ht="15.75" customHeight="1">
      <c r="A648" s="13"/>
      <c r="B648" s="13"/>
      <c r="C648" s="13"/>
      <c r="D648" s="13"/>
      <c r="E648" s="13"/>
    </row>
    <row r="649" spans="1:5" ht="15.75" customHeight="1">
      <c r="A649" s="13"/>
      <c r="B649" s="13"/>
      <c r="C649" s="13"/>
      <c r="D649" s="13"/>
      <c r="E649" s="13"/>
    </row>
    <row r="650" spans="1:5" ht="15.75" customHeight="1">
      <c r="A650" s="13"/>
      <c r="B650" s="13"/>
      <c r="C650" s="13"/>
      <c r="D650" s="13"/>
      <c r="E650" s="13"/>
    </row>
    <row r="651" spans="1:5" ht="15.75" customHeight="1">
      <c r="A651" s="13"/>
      <c r="B651" s="13"/>
      <c r="C651" s="13"/>
      <c r="D651" s="13"/>
      <c r="E651" s="13"/>
    </row>
    <row r="652" spans="1:5" ht="15.75" customHeight="1">
      <c r="A652" s="13"/>
      <c r="B652" s="13"/>
      <c r="C652" s="13"/>
      <c r="D652" s="13"/>
      <c r="E652" s="13"/>
    </row>
    <row r="653" spans="1:5" ht="15.75" customHeight="1">
      <c r="A653" s="13"/>
      <c r="B653" s="13"/>
      <c r="C653" s="13"/>
      <c r="D653" s="13"/>
      <c r="E653" s="13"/>
    </row>
    <row r="654" spans="1:5" ht="15.75" customHeight="1">
      <c r="A654" s="13"/>
      <c r="B654" s="13"/>
      <c r="C654" s="13"/>
      <c r="D654" s="13"/>
      <c r="E654" s="13"/>
    </row>
    <row r="655" spans="1:5" ht="15.75" customHeight="1">
      <c r="A655" s="13"/>
      <c r="B655" s="13"/>
      <c r="C655" s="13"/>
      <c r="D655" s="13"/>
      <c r="E655" s="13"/>
    </row>
    <row r="656" spans="1:5" ht="15.75" customHeight="1">
      <c r="A656" s="13"/>
      <c r="B656" s="13"/>
      <c r="C656" s="13"/>
      <c r="D656" s="13"/>
      <c r="E656" s="13"/>
    </row>
    <row r="657" spans="1:5" ht="15.75" customHeight="1">
      <c r="A657" s="13"/>
      <c r="B657" s="13"/>
      <c r="C657" s="13"/>
      <c r="D657" s="13"/>
      <c r="E657" s="13"/>
    </row>
    <row r="658" spans="1:5" ht="15.75" customHeight="1">
      <c r="A658" s="13"/>
      <c r="B658" s="13"/>
      <c r="C658" s="13"/>
      <c r="D658" s="13"/>
      <c r="E658" s="13"/>
    </row>
    <row r="659" spans="1:5" ht="15.75" customHeight="1">
      <c r="A659" s="13"/>
      <c r="B659" s="13"/>
      <c r="C659" s="13"/>
      <c r="D659" s="13"/>
      <c r="E659" s="13"/>
    </row>
    <row r="660" spans="1:5" ht="15.75" customHeight="1">
      <c r="A660" s="13"/>
      <c r="B660" s="13"/>
      <c r="C660" s="13"/>
      <c r="D660" s="13"/>
      <c r="E660" s="13"/>
    </row>
    <row r="661" spans="1:5" ht="15.75" customHeight="1">
      <c r="A661" s="13"/>
      <c r="B661" s="13"/>
      <c r="C661" s="13"/>
      <c r="D661" s="13"/>
      <c r="E661" s="13"/>
    </row>
    <row r="662" spans="1:5" ht="15.75" customHeight="1">
      <c r="A662" s="13"/>
      <c r="B662" s="13"/>
      <c r="C662" s="13"/>
      <c r="D662" s="13"/>
      <c r="E662" s="13"/>
    </row>
    <row r="663" spans="1:5" ht="15.75" customHeight="1">
      <c r="A663" s="13"/>
      <c r="B663" s="13"/>
      <c r="C663" s="13"/>
      <c r="D663" s="13"/>
      <c r="E663" s="13"/>
    </row>
    <row r="664" spans="1:5" ht="15.75" customHeight="1">
      <c r="A664" s="13"/>
      <c r="B664" s="13"/>
      <c r="C664" s="13"/>
      <c r="D664" s="13"/>
      <c r="E664" s="13"/>
    </row>
    <row r="665" spans="1:5" ht="15.75" customHeight="1">
      <c r="A665" s="13"/>
      <c r="B665" s="13"/>
      <c r="C665" s="13"/>
      <c r="D665" s="13"/>
      <c r="E665" s="13"/>
    </row>
    <row r="666" spans="1:5" ht="15.75" customHeight="1">
      <c r="A666" s="13"/>
      <c r="B666" s="13"/>
      <c r="C666" s="13"/>
      <c r="D666" s="13"/>
      <c r="E666" s="13"/>
    </row>
    <row r="667" spans="1:5" ht="15.75" customHeight="1">
      <c r="A667" s="13"/>
      <c r="B667" s="13"/>
      <c r="C667" s="13"/>
      <c r="D667" s="13"/>
      <c r="E667" s="13"/>
    </row>
    <row r="668" spans="1:5" ht="15.75" customHeight="1">
      <c r="A668" s="13"/>
      <c r="B668" s="13"/>
      <c r="C668" s="13"/>
      <c r="D668" s="13"/>
      <c r="E668" s="13"/>
    </row>
    <row r="669" spans="1:5" ht="15.75" customHeight="1">
      <c r="A669" s="13"/>
      <c r="B669" s="13"/>
      <c r="C669" s="13"/>
      <c r="D669" s="13"/>
      <c r="E669" s="13"/>
    </row>
    <row r="670" spans="1:5" ht="15.75" customHeight="1">
      <c r="A670" s="13"/>
      <c r="B670" s="13"/>
      <c r="C670" s="13"/>
      <c r="D670" s="13"/>
      <c r="E670" s="13"/>
    </row>
    <row r="671" spans="1:5" ht="15.75" customHeight="1">
      <c r="A671" s="13"/>
      <c r="B671" s="13"/>
      <c r="C671" s="13"/>
      <c r="D671" s="13"/>
      <c r="E671" s="13"/>
    </row>
    <row r="672" spans="1:5" ht="15.75" customHeight="1">
      <c r="A672" s="13"/>
      <c r="B672" s="13"/>
      <c r="C672" s="13"/>
      <c r="D672" s="13"/>
      <c r="E672" s="13"/>
    </row>
    <row r="673" spans="1:5" ht="15.75" customHeight="1">
      <c r="A673" s="13"/>
      <c r="B673" s="13"/>
      <c r="C673" s="13"/>
      <c r="D673" s="13"/>
      <c r="E673" s="13"/>
    </row>
    <row r="674" spans="1:5" ht="15.75" customHeight="1">
      <c r="A674" s="13"/>
      <c r="B674" s="13"/>
      <c r="C674" s="13"/>
      <c r="D674" s="13"/>
      <c r="E674" s="13"/>
    </row>
    <row r="675" spans="1:5" ht="15.75" customHeight="1">
      <c r="A675" s="13"/>
      <c r="B675" s="13"/>
      <c r="C675" s="13"/>
      <c r="D675" s="13"/>
      <c r="E675" s="13"/>
    </row>
    <row r="676" spans="1:5" ht="15.75" customHeight="1">
      <c r="A676" s="13"/>
      <c r="B676" s="13"/>
      <c r="C676" s="13"/>
      <c r="D676" s="13"/>
      <c r="E676" s="13"/>
    </row>
    <row r="677" spans="1:5" ht="15.75" customHeight="1">
      <c r="A677" s="13"/>
      <c r="B677" s="13"/>
      <c r="C677" s="13"/>
      <c r="D677" s="13"/>
      <c r="E677" s="13"/>
    </row>
    <row r="678" spans="1:5" ht="15.75" customHeight="1">
      <c r="A678" s="13"/>
      <c r="B678" s="13"/>
      <c r="C678" s="13"/>
      <c r="D678" s="13"/>
      <c r="E678" s="13"/>
    </row>
    <row r="679" spans="1:5" ht="15.75" customHeight="1">
      <c r="A679" s="13"/>
      <c r="B679" s="13"/>
      <c r="C679" s="13"/>
      <c r="D679" s="13"/>
      <c r="E679" s="13"/>
    </row>
    <row r="680" spans="1:5" ht="15.75" customHeight="1">
      <c r="A680" s="13"/>
      <c r="B680" s="13"/>
      <c r="C680" s="13"/>
      <c r="D680" s="13"/>
      <c r="E680" s="13"/>
    </row>
    <row r="681" spans="1:5" ht="15.75" customHeight="1">
      <c r="A681" s="13"/>
      <c r="B681" s="13"/>
      <c r="C681" s="13"/>
      <c r="D681" s="13"/>
      <c r="E681" s="13"/>
    </row>
    <row r="682" spans="1:5" ht="15.75" customHeight="1">
      <c r="A682" s="13"/>
      <c r="B682" s="13"/>
      <c r="C682" s="13"/>
      <c r="D682" s="13"/>
      <c r="E682" s="13"/>
    </row>
    <row r="683" spans="1:5" ht="15.75" customHeight="1">
      <c r="A683" s="13"/>
      <c r="B683" s="13"/>
      <c r="C683" s="13"/>
      <c r="D683" s="13"/>
      <c r="E683" s="13"/>
    </row>
    <row r="684" spans="1:5" ht="15.75" customHeight="1">
      <c r="A684" s="13"/>
      <c r="B684" s="13"/>
      <c r="C684" s="13"/>
      <c r="D684" s="13"/>
      <c r="E684" s="13"/>
    </row>
    <row r="685" spans="1:5" ht="15.75" customHeight="1">
      <c r="A685" s="13"/>
      <c r="B685" s="13"/>
      <c r="C685" s="13"/>
      <c r="D685" s="13"/>
      <c r="E685" s="13"/>
    </row>
    <row r="686" spans="1:5" ht="15.75" customHeight="1">
      <c r="A686" s="13"/>
      <c r="B686" s="13"/>
      <c r="C686" s="13"/>
      <c r="D686" s="13"/>
      <c r="E686" s="13"/>
    </row>
    <row r="687" spans="1:5" ht="15.75" customHeight="1">
      <c r="A687" s="13"/>
      <c r="B687" s="13"/>
      <c r="C687" s="13"/>
      <c r="D687" s="13"/>
      <c r="E687" s="13"/>
    </row>
    <row r="688" spans="1:5" ht="15.75" customHeight="1">
      <c r="A688" s="13"/>
      <c r="B688" s="13"/>
      <c r="C688" s="13"/>
      <c r="D688" s="13"/>
      <c r="E688" s="13"/>
    </row>
    <row r="689" spans="1:5" ht="15.75" customHeight="1">
      <c r="A689" s="13"/>
      <c r="B689" s="13"/>
      <c r="C689" s="13"/>
      <c r="D689" s="13"/>
      <c r="E689" s="13"/>
    </row>
    <row r="690" spans="1:5" ht="15.75" customHeight="1">
      <c r="A690" s="13"/>
      <c r="B690" s="13"/>
      <c r="C690" s="13"/>
      <c r="D690" s="13"/>
      <c r="E690" s="13"/>
    </row>
    <row r="691" spans="1:5" ht="15.75" customHeight="1">
      <c r="A691" s="13"/>
      <c r="B691" s="13"/>
      <c r="C691" s="13"/>
      <c r="D691" s="13"/>
      <c r="E691" s="13"/>
    </row>
    <row r="692" spans="1:5" ht="15.75" customHeight="1">
      <c r="A692" s="13"/>
      <c r="B692" s="13"/>
      <c r="C692" s="13"/>
      <c r="D692" s="13"/>
      <c r="E692" s="13"/>
    </row>
    <row r="693" spans="1:5" ht="15.75" customHeight="1">
      <c r="A693" s="13"/>
      <c r="B693" s="13"/>
      <c r="C693" s="13"/>
      <c r="D693" s="13"/>
      <c r="E693" s="13"/>
    </row>
    <row r="694" spans="1:5" ht="15.75" customHeight="1">
      <c r="A694" s="13"/>
      <c r="B694" s="13"/>
      <c r="C694" s="13"/>
      <c r="D694" s="13"/>
      <c r="E694" s="13"/>
    </row>
    <row r="695" spans="1:5" ht="15.75" customHeight="1">
      <c r="A695" s="13"/>
      <c r="B695" s="13"/>
      <c r="C695" s="13"/>
      <c r="D695" s="13"/>
      <c r="E695" s="13"/>
    </row>
    <row r="696" spans="1:5" ht="15.75" customHeight="1">
      <c r="A696" s="13"/>
      <c r="B696" s="13"/>
      <c r="C696" s="13"/>
      <c r="D696" s="13"/>
      <c r="E696" s="13"/>
    </row>
    <row r="697" spans="1:5" ht="15.75" customHeight="1">
      <c r="A697" s="13"/>
      <c r="B697" s="13"/>
      <c r="C697" s="13"/>
      <c r="D697" s="13"/>
      <c r="E697" s="13"/>
    </row>
    <row r="698" spans="1:5" ht="15.75" customHeight="1">
      <c r="A698" s="13"/>
      <c r="B698" s="13"/>
      <c r="C698" s="13"/>
      <c r="D698" s="13"/>
      <c r="E698" s="13"/>
    </row>
    <row r="699" spans="1:5" ht="15.75" customHeight="1">
      <c r="A699" s="13"/>
      <c r="B699" s="13"/>
      <c r="C699" s="13"/>
      <c r="D699" s="13"/>
      <c r="E699" s="13"/>
    </row>
    <row r="700" spans="1:5" ht="15.75" customHeight="1">
      <c r="A700" s="13"/>
      <c r="B700" s="13"/>
      <c r="C700" s="13"/>
      <c r="D700" s="13"/>
      <c r="E700" s="13"/>
    </row>
    <row r="701" spans="1:5" ht="15.75" customHeight="1">
      <c r="A701" s="13"/>
      <c r="B701" s="13"/>
      <c r="C701" s="13"/>
      <c r="D701" s="13"/>
      <c r="E701" s="13"/>
    </row>
    <row r="702" spans="1:5" ht="15.75" customHeight="1">
      <c r="A702" s="13"/>
      <c r="B702" s="13"/>
      <c r="C702" s="13"/>
      <c r="D702" s="13"/>
      <c r="E702" s="13"/>
    </row>
    <row r="703" spans="1:5" ht="15.75" customHeight="1">
      <c r="A703" s="13"/>
      <c r="B703" s="13"/>
      <c r="C703" s="13"/>
      <c r="D703" s="13"/>
      <c r="E703" s="13"/>
    </row>
    <row r="704" spans="1:5" ht="15.75" customHeight="1">
      <c r="A704" s="13"/>
      <c r="B704" s="13"/>
      <c r="C704" s="13"/>
      <c r="D704" s="13"/>
      <c r="E704" s="13"/>
    </row>
    <row r="705" spans="1:5" ht="15.75" customHeight="1">
      <c r="A705" s="13"/>
      <c r="B705" s="13"/>
      <c r="C705" s="13"/>
      <c r="D705" s="13"/>
      <c r="E705" s="13"/>
    </row>
    <row r="706" spans="1:5" ht="15.75" customHeight="1">
      <c r="A706" s="13"/>
      <c r="B706" s="13"/>
      <c r="C706" s="13"/>
      <c r="D706" s="13"/>
      <c r="E706" s="13"/>
    </row>
    <row r="707" spans="1:5" ht="15.75" customHeight="1">
      <c r="A707" s="13"/>
      <c r="B707" s="13"/>
      <c r="C707" s="13"/>
      <c r="D707" s="13"/>
      <c r="E707" s="13"/>
    </row>
    <row r="708" spans="1:5" ht="15.75" customHeight="1">
      <c r="A708" s="13"/>
      <c r="B708" s="13"/>
      <c r="C708" s="13"/>
      <c r="D708" s="13"/>
      <c r="E708" s="13"/>
    </row>
    <row r="709" spans="1:5" ht="15.75" customHeight="1">
      <c r="A709" s="13"/>
      <c r="B709" s="13"/>
      <c r="C709" s="13"/>
      <c r="D709" s="13"/>
      <c r="E709" s="13"/>
    </row>
    <row r="710" spans="1:5" ht="15.75" customHeight="1">
      <c r="A710" s="13"/>
      <c r="B710" s="13"/>
      <c r="C710" s="13"/>
      <c r="D710" s="13"/>
      <c r="E710" s="13"/>
    </row>
    <row r="711" spans="1:5" ht="15.75" customHeight="1">
      <c r="A711" s="13"/>
      <c r="B711" s="13"/>
      <c r="C711" s="13"/>
      <c r="D711" s="13"/>
      <c r="E711" s="13"/>
    </row>
    <row r="712" spans="1:5" ht="15.75" customHeight="1">
      <c r="A712" s="13"/>
      <c r="B712" s="13"/>
      <c r="C712" s="13"/>
      <c r="D712" s="13"/>
      <c r="E712" s="13"/>
    </row>
    <row r="713" spans="1:5" ht="15.75" customHeight="1">
      <c r="A713" s="13"/>
      <c r="B713" s="13"/>
      <c r="C713" s="13"/>
      <c r="D713" s="13"/>
      <c r="E713" s="13"/>
    </row>
    <row r="714" spans="1:5" ht="15.75" customHeight="1">
      <c r="A714" s="13"/>
      <c r="B714" s="13"/>
      <c r="C714" s="13"/>
      <c r="D714" s="13"/>
      <c r="E714" s="13"/>
    </row>
    <row r="715" spans="1:5" ht="15.75" customHeight="1">
      <c r="A715" s="13"/>
      <c r="B715" s="13"/>
      <c r="C715" s="13"/>
      <c r="D715" s="13"/>
      <c r="E715" s="13"/>
    </row>
    <row r="716" spans="1:5" ht="15.75" customHeight="1">
      <c r="A716" s="13"/>
      <c r="B716" s="13"/>
      <c r="C716" s="13"/>
      <c r="D716" s="13"/>
      <c r="E716" s="13"/>
    </row>
    <row r="717" spans="1:5" ht="15.75" customHeight="1">
      <c r="A717" s="13"/>
      <c r="B717" s="13"/>
      <c r="C717" s="13"/>
      <c r="D717" s="13"/>
      <c r="E717" s="13"/>
    </row>
    <row r="718" spans="1:5" ht="15.75" customHeight="1">
      <c r="A718" s="13"/>
      <c r="B718" s="13"/>
      <c r="C718" s="13"/>
      <c r="D718" s="13"/>
      <c r="E718" s="13"/>
    </row>
    <row r="719" spans="1:5" ht="15.75" customHeight="1">
      <c r="A719" s="13"/>
      <c r="B719" s="13"/>
      <c r="C719" s="13"/>
      <c r="D719" s="13"/>
      <c r="E719" s="13"/>
    </row>
    <row r="720" spans="1:5" ht="15.75" customHeight="1">
      <c r="A720" s="13"/>
      <c r="B720" s="13"/>
      <c r="C720" s="13"/>
      <c r="D720" s="13"/>
      <c r="E720" s="13"/>
    </row>
    <row r="721" spans="1:5" ht="15.75" customHeight="1">
      <c r="A721" s="13"/>
      <c r="B721" s="13"/>
      <c r="C721" s="13"/>
      <c r="D721" s="13"/>
      <c r="E721" s="13"/>
    </row>
    <row r="722" spans="1:5" ht="15.75" customHeight="1">
      <c r="A722" s="13"/>
      <c r="B722" s="13"/>
      <c r="C722" s="13"/>
      <c r="D722" s="13"/>
      <c r="E722" s="13"/>
    </row>
    <row r="723" spans="1:5" ht="15.75" customHeight="1">
      <c r="A723" s="13"/>
      <c r="B723" s="13"/>
      <c r="C723" s="13"/>
      <c r="D723" s="13"/>
      <c r="E723" s="13"/>
    </row>
    <row r="724" spans="1:5" ht="15.75" customHeight="1">
      <c r="A724" s="13"/>
      <c r="B724" s="13"/>
      <c r="C724" s="13"/>
      <c r="D724" s="13"/>
      <c r="E724" s="13"/>
    </row>
    <row r="725" spans="1:5" ht="15.75" customHeight="1">
      <c r="A725" s="13"/>
      <c r="B725" s="13"/>
      <c r="C725" s="13"/>
      <c r="D725" s="13"/>
      <c r="E725" s="13"/>
    </row>
    <row r="726" spans="1:5" ht="15.75" customHeight="1">
      <c r="A726" s="13"/>
      <c r="B726" s="13"/>
      <c r="C726" s="13"/>
      <c r="D726" s="13"/>
      <c r="E726" s="13"/>
    </row>
    <row r="727" spans="1:5" ht="15.75" customHeight="1">
      <c r="A727" s="13"/>
      <c r="B727" s="13"/>
      <c r="C727" s="13"/>
      <c r="D727" s="13"/>
      <c r="E727" s="13"/>
    </row>
    <row r="728" spans="1:5" ht="15.75" customHeight="1">
      <c r="A728" s="13"/>
      <c r="B728" s="13"/>
      <c r="C728" s="13"/>
      <c r="D728" s="13"/>
      <c r="E728" s="13"/>
    </row>
    <row r="729" spans="1:5" ht="15.75" customHeight="1">
      <c r="A729" s="13"/>
      <c r="B729" s="13"/>
      <c r="C729" s="13"/>
      <c r="D729" s="13"/>
      <c r="E729" s="13"/>
    </row>
    <row r="730" spans="1:5" ht="15.75" customHeight="1">
      <c r="A730" s="13"/>
      <c r="B730" s="13"/>
      <c r="C730" s="13"/>
      <c r="D730" s="13"/>
      <c r="E730" s="13"/>
    </row>
    <row r="731" spans="1:5" ht="15.75" customHeight="1">
      <c r="A731" s="13"/>
      <c r="B731" s="13"/>
      <c r="C731" s="13"/>
      <c r="D731" s="13"/>
      <c r="E731" s="13"/>
    </row>
    <row r="732" spans="1:5" ht="15.75" customHeight="1">
      <c r="A732" s="13"/>
      <c r="B732" s="13"/>
      <c r="C732" s="13"/>
      <c r="D732" s="13"/>
      <c r="E732" s="13"/>
    </row>
    <row r="733" spans="1:5" ht="15.75" customHeight="1">
      <c r="A733" s="13"/>
      <c r="B733" s="13"/>
      <c r="C733" s="13"/>
      <c r="D733" s="13"/>
      <c r="E733" s="13"/>
    </row>
    <row r="734" spans="1:5" ht="15.75" customHeight="1">
      <c r="A734" s="13"/>
      <c r="B734" s="13"/>
      <c r="C734" s="13"/>
      <c r="D734" s="13"/>
      <c r="E734" s="13"/>
    </row>
    <row r="735" spans="1:5" ht="15.75" customHeight="1">
      <c r="A735" s="13"/>
      <c r="B735" s="13"/>
      <c r="C735" s="13"/>
      <c r="D735" s="13"/>
      <c r="E735" s="13"/>
    </row>
    <row r="736" spans="1:5" ht="15.75" customHeight="1">
      <c r="A736" s="13"/>
      <c r="B736" s="13"/>
      <c r="C736" s="13"/>
      <c r="D736" s="13"/>
      <c r="E736" s="13"/>
    </row>
    <row r="737" spans="1:5" ht="15.75" customHeight="1">
      <c r="A737" s="13"/>
      <c r="B737" s="13"/>
      <c r="C737" s="13"/>
      <c r="D737" s="13"/>
      <c r="E737" s="13"/>
    </row>
    <row r="738" spans="1:5" ht="15.75" customHeight="1">
      <c r="A738" s="13"/>
      <c r="B738" s="13"/>
      <c r="C738" s="13"/>
      <c r="D738" s="13"/>
      <c r="E738" s="13"/>
    </row>
    <row r="739" spans="1:5" ht="15.75" customHeight="1">
      <c r="A739" s="13"/>
      <c r="B739" s="13"/>
      <c r="C739" s="13"/>
      <c r="D739" s="13"/>
      <c r="E739" s="13"/>
    </row>
    <row r="740" spans="1:5" ht="15.75" customHeight="1">
      <c r="A740" s="13"/>
      <c r="B740" s="13"/>
      <c r="C740" s="13"/>
      <c r="D740" s="13"/>
      <c r="E740" s="13"/>
    </row>
    <row r="741" spans="1:5" ht="15.75" customHeight="1">
      <c r="A741" s="13"/>
      <c r="B741" s="13"/>
      <c r="C741" s="13"/>
      <c r="D741" s="13"/>
      <c r="E741" s="13"/>
    </row>
    <row r="742" spans="1:5" ht="15.75" customHeight="1">
      <c r="A742" s="13"/>
      <c r="B742" s="13"/>
      <c r="C742" s="13"/>
      <c r="D742" s="13"/>
      <c r="E742" s="13"/>
    </row>
    <row r="743" spans="1:5" ht="15.75" customHeight="1">
      <c r="A743" s="13"/>
      <c r="B743" s="13"/>
      <c r="C743" s="13"/>
      <c r="D743" s="13"/>
      <c r="E743" s="13"/>
    </row>
    <row r="744" spans="1:5" ht="15.75" customHeight="1">
      <c r="A744" s="13"/>
      <c r="B744" s="13"/>
      <c r="C744" s="13"/>
      <c r="D744" s="13"/>
      <c r="E744" s="13"/>
    </row>
    <row r="745" spans="1:5" ht="15.75" customHeight="1">
      <c r="A745" s="13"/>
      <c r="B745" s="13"/>
      <c r="C745" s="13"/>
      <c r="D745" s="13"/>
      <c r="E745" s="13"/>
    </row>
    <row r="746" spans="1:5" ht="15.75" customHeight="1">
      <c r="A746" s="13"/>
      <c r="B746" s="13"/>
      <c r="C746" s="13"/>
      <c r="D746" s="13"/>
      <c r="E746" s="13"/>
    </row>
    <row r="747" spans="1:5" ht="15.75" customHeight="1">
      <c r="A747" s="13"/>
      <c r="B747" s="13"/>
      <c r="C747" s="13"/>
      <c r="D747" s="13"/>
      <c r="E747" s="13"/>
    </row>
    <row r="748" spans="1:5" ht="15.75" customHeight="1">
      <c r="A748" s="13"/>
      <c r="B748" s="13"/>
      <c r="C748" s="13"/>
      <c r="D748" s="13"/>
      <c r="E748" s="13"/>
    </row>
    <row r="749" spans="1:5" ht="15.75" customHeight="1">
      <c r="A749" s="13"/>
      <c r="B749" s="13"/>
      <c r="C749" s="13"/>
      <c r="D749" s="13"/>
      <c r="E749" s="13"/>
    </row>
    <row r="750" spans="1:5" ht="15.75" customHeight="1">
      <c r="A750" s="13"/>
      <c r="B750" s="13"/>
      <c r="C750" s="13"/>
      <c r="D750" s="13"/>
      <c r="E750" s="13"/>
    </row>
    <row r="751" spans="1:5" ht="15.75" customHeight="1">
      <c r="A751" s="13"/>
      <c r="B751" s="13"/>
      <c r="C751" s="13"/>
      <c r="D751" s="13"/>
      <c r="E751" s="13"/>
    </row>
    <row r="752" spans="1:5" ht="15.75" customHeight="1">
      <c r="A752" s="13"/>
      <c r="B752" s="13"/>
      <c r="C752" s="13"/>
      <c r="D752" s="13"/>
      <c r="E752" s="13"/>
    </row>
    <row r="753" spans="1:5" ht="15.75" customHeight="1">
      <c r="A753" s="13"/>
      <c r="B753" s="13"/>
      <c r="C753" s="13"/>
      <c r="D753" s="13"/>
      <c r="E753" s="13"/>
    </row>
    <row r="754" spans="1:5" ht="15.75" customHeight="1">
      <c r="A754" s="13"/>
      <c r="B754" s="13"/>
      <c r="C754" s="13"/>
      <c r="D754" s="13"/>
      <c r="E754" s="13"/>
    </row>
    <row r="755" spans="1:5" ht="15.75" customHeight="1">
      <c r="A755" s="13"/>
      <c r="B755" s="13"/>
      <c r="C755" s="13"/>
      <c r="D755" s="13"/>
      <c r="E755" s="13"/>
    </row>
    <row r="756" spans="1:5" ht="15.75" customHeight="1">
      <c r="A756" s="13"/>
      <c r="B756" s="13"/>
      <c r="C756" s="13"/>
      <c r="D756" s="13"/>
      <c r="E756" s="13"/>
    </row>
    <row r="757" spans="1:5" ht="15.75" customHeight="1">
      <c r="A757" s="13"/>
      <c r="B757" s="13"/>
      <c r="C757" s="13"/>
      <c r="D757" s="13"/>
      <c r="E757" s="13"/>
    </row>
    <row r="758" spans="1:5" ht="15.75" customHeight="1">
      <c r="A758" s="13"/>
      <c r="B758" s="13"/>
      <c r="C758" s="13"/>
      <c r="D758" s="13"/>
      <c r="E758" s="13"/>
    </row>
    <row r="759" spans="1:5" ht="15.75" customHeight="1">
      <c r="A759" s="13"/>
      <c r="B759" s="13"/>
      <c r="C759" s="13"/>
      <c r="D759" s="13"/>
      <c r="E759" s="13"/>
    </row>
    <row r="760" spans="1:5" ht="15.75" customHeight="1">
      <c r="A760" s="13"/>
      <c r="B760" s="13"/>
      <c r="C760" s="13"/>
      <c r="D760" s="13"/>
      <c r="E760" s="13"/>
    </row>
    <row r="761" spans="1:5" ht="15.75" customHeight="1">
      <c r="A761" s="13"/>
      <c r="B761" s="13"/>
      <c r="C761" s="13"/>
      <c r="D761" s="13"/>
      <c r="E761" s="13"/>
    </row>
    <row r="762" spans="1:5" ht="15.75" customHeight="1">
      <c r="A762" s="13"/>
      <c r="B762" s="13"/>
      <c r="C762" s="13"/>
      <c r="D762" s="13"/>
      <c r="E762" s="13"/>
    </row>
    <row r="763" spans="1:5" ht="15.75" customHeight="1">
      <c r="A763" s="13"/>
      <c r="B763" s="13"/>
      <c r="C763" s="13"/>
      <c r="D763" s="13"/>
      <c r="E763" s="13"/>
    </row>
    <row r="764" spans="1:5" ht="15.75" customHeight="1">
      <c r="A764" s="13"/>
      <c r="B764" s="13"/>
      <c r="C764" s="13"/>
      <c r="D764" s="13"/>
      <c r="E764" s="13"/>
    </row>
    <row r="765" spans="1:5" ht="15.75" customHeight="1">
      <c r="A765" s="13"/>
      <c r="B765" s="13"/>
      <c r="C765" s="13"/>
      <c r="D765" s="13"/>
      <c r="E765" s="13"/>
    </row>
    <row r="766" spans="1:5" ht="15.75" customHeight="1">
      <c r="A766" s="13"/>
      <c r="B766" s="13"/>
      <c r="C766" s="13"/>
      <c r="D766" s="13"/>
      <c r="E766" s="13"/>
    </row>
    <row r="767" spans="1:5" ht="15.75" customHeight="1">
      <c r="A767" s="13"/>
      <c r="B767" s="13"/>
      <c r="C767" s="13"/>
      <c r="D767" s="13"/>
      <c r="E767" s="13"/>
    </row>
    <row r="768" spans="1:5" ht="15.75" customHeight="1">
      <c r="A768" s="13"/>
      <c r="B768" s="13"/>
      <c r="C768" s="13"/>
      <c r="D768" s="13"/>
      <c r="E768" s="13"/>
    </row>
    <row r="769" spans="1:5" ht="15.75" customHeight="1">
      <c r="A769" s="13"/>
      <c r="B769" s="13"/>
      <c r="C769" s="13"/>
      <c r="D769" s="13"/>
      <c r="E769" s="13"/>
    </row>
    <row r="770" spans="1:5" ht="15.75" customHeight="1">
      <c r="A770" s="13"/>
      <c r="B770" s="13"/>
      <c r="C770" s="13"/>
      <c r="D770" s="13"/>
      <c r="E770" s="13"/>
    </row>
    <row r="771" spans="1:5" ht="15.75" customHeight="1">
      <c r="A771" s="13"/>
      <c r="B771" s="13"/>
      <c r="C771" s="13"/>
      <c r="D771" s="13"/>
      <c r="E771" s="13"/>
    </row>
    <row r="772" spans="1:5" ht="15.75" customHeight="1">
      <c r="A772" s="13"/>
      <c r="B772" s="13"/>
      <c r="C772" s="13"/>
      <c r="D772" s="13"/>
      <c r="E772" s="13"/>
    </row>
    <row r="773" spans="1:5" ht="15.75" customHeight="1">
      <c r="A773" s="13"/>
      <c r="B773" s="13"/>
      <c r="C773" s="13"/>
      <c r="D773" s="13"/>
      <c r="E773" s="13"/>
    </row>
    <row r="774" spans="1:5" ht="15.75" customHeight="1">
      <c r="A774" s="13"/>
      <c r="B774" s="13"/>
      <c r="C774" s="13"/>
      <c r="D774" s="13"/>
      <c r="E774" s="13"/>
    </row>
    <row r="775" spans="1:5" ht="15.75" customHeight="1">
      <c r="A775" s="13"/>
      <c r="B775" s="13"/>
      <c r="C775" s="13"/>
      <c r="D775" s="13"/>
      <c r="E775" s="13"/>
    </row>
    <row r="776" spans="1:5" ht="15.75" customHeight="1">
      <c r="A776" s="13"/>
      <c r="B776" s="13"/>
      <c r="C776" s="13"/>
      <c r="D776" s="13"/>
      <c r="E776" s="13"/>
    </row>
    <row r="777" spans="1:5" ht="15.75" customHeight="1">
      <c r="A777" s="13"/>
      <c r="B777" s="13"/>
      <c r="C777" s="13"/>
      <c r="D777" s="13"/>
      <c r="E777" s="13"/>
    </row>
    <row r="778" spans="1:5" ht="15.75" customHeight="1">
      <c r="A778" s="13"/>
      <c r="B778" s="13"/>
      <c r="C778" s="13"/>
      <c r="D778" s="13"/>
      <c r="E778" s="13"/>
    </row>
    <row r="779" spans="1:5" ht="15.75" customHeight="1">
      <c r="A779" s="13"/>
      <c r="B779" s="13"/>
      <c r="C779" s="13"/>
      <c r="D779" s="13"/>
      <c r="E779" s="13"/>
    </row>
    <row r="780" spans="1:5" ht="15.75" customHeight="1">
      <c r="A780" s="13"/>
      <c r="B780" s="13"/>
      <c r="C780" s="13"/>
      <c r="D780" s="13"/>
      <c r="E780" s="13"/>
    </row>
    <row r="781" spans="1:5" ht="15.75" customHeight="1">
      <c r="A781" s="13"/>
      <c r="B781" s="13"/>
      <c r="C781" s="13"/>
      <c r="D781" s="13"/>
      <c r="E781" s="13"/>
    </row>
    <row r="782" spans="1:5" ht="15.75" customHeight="1">
      <c r="A782" s="13"/>
      <c r="B782" s="13"/>
      <c r="C782" s="13"/>
      <c r="D782" s="13"/>
      <c r="E782" s="13"/>
    </row>
    <row r="783" spans="1:5" ht="15.75" customHeight="1">
      <c r="A783" s="13"/>
      <c r="B783" s="13"/>
      <c r="C783" s="13"/>
      <c r="D783" s="13"/>
      <c r="E783" s="13"/>
    </row>
    <row r="784" spans="1:5" ht="15.75" customHeight="1">
      <c r="A784" s="13"/>
      <c r="B784" s="13"/>
      <c r="C784" s="13"/>
      <c r="D784" s="13"/>
      <c r="E784" s="13"/>
    </row>
    <row r="785" spans="1:5" ht="15.75" customHeight="1">
      <c r="A785" s="13"/>
      <c r="B785" s="13"/>
      <c r="C785" s="13"/>
      <c r="D785" s="13"/>
      <c r="E785" s="13"/>
    </row>
    <row r="786" spans="1:5" ht="15.75" customHeight="1">
      <c r="A786" s="13"/>
      <c r="B786" s="13"/>
      <c r="C786" s="13"/>
      <c r="D786" s="13"/>
      <c r="E786" s="13"/>
    </row>
    <row r="787" spans="1:5" ht="15.75" customHeight="1">
      <c r="A787" s="13"/>
      <c r="B787" s="13"/>
      <c r="C787" s="13"/>
      <c r="D787" s="13"/>
      <c r="E787" s="13"/>
    </row>
    <row r="788" spans="1:5" ht="15.75" customHeight="1">
      <c r="A788" s="13"/>
      <c r="B788" s="13"/>
      <c r="C788" s="13"/>
      <c r="D788" s="13"/>
      <c r="E788" s="13"/>
    </row>
    <row r="789" spans="1:5" ht="15.75" customHeight="1">
      <c r="A789" s="13"/>
      <c r="B789" s="13"/>
      <c r="C789" s="13"/>
      <c r="D789" s="13"/>
      <c r="E789" s="13"/>
    </row>
    <row r="790" spans="1:5" ht="15.75" customHeight="1">
      <c r="A790" s="13"/>
      <c r="B790" s="13"/>
      <c r="C790" s="13"/>
      <c r="D790" s="13"/>
      <c r="E790" s="13"/>
    </row>
    <row r="791" spans="1:5" ht="15.75" customHeight="1">
      <c r="A791" s="13"/>
      <c r="B791" s="13"/>
      <c r="C791" s="13"/>
      <c r="D791" s="13"/>
      <c r="E791" s="13"/>
    </row>
    <row r="792" spans="1:5" ht="15.75" customHeight="1">
      <c r="A792" s="13"/>
      <c r="B792" s="13"/>
      <c r="C792" s="13"/>
      <c r="D792" s="13"/>
      <c r="E792" s="13"/>
    </row>
    <row r="793" spans="1:5" ht="15.75" customHeight="1">
      <c r="A793" s="13"/>
      <c r="B793" s="13"/>
      <c r="C793" s="13"/>
      <c r="D793" s="13"/>
      <c r="E793" s="13"/>
    </row>
    <row r="794" spans="1:5" ht="15.75" customHeight="1">
      <c r="A794" s="13"/>
      <c r="B794" s="13"/>
      <c r="C794" s="13"/>
      <c r="D794" s="13"/>
      <c r="E794" s="13"/>
    </row>
    <row r="795" spans="1:5" ht="15.75" customHeight="1">
      <c r="A795" s="13"/>
      <c r="B795" s="13"/>
      <c r="C795" s="13"/>
      <c r="D795" s="13"/>
      <c r="E795" s="13"/>
    </row>
    <row r="796" spans="1:5" ht="15.75" customHeight="1">
      <c r="A796" s="13"/>
      <c r="B796" s="13"/>
      <c r="C796" s="13"/>
      <c r="D796" s="13"/>
      <c r="E796" s="13"/>
    </row>
    <row r="797" spans="1:5" ht="15.75" customHeight="1">
      <c r="A797" s="13"/>
      <c r="B797" s="13"/>
      <c r="C797" s="13"/>
      <c r="D797" s="13"/>
      <c r="E797" s="13"/>
    </row>
    <row r="798" spans="1:5" ht="15.75" customHeight="1">
      <c r="A798" s="13"/>
      <c r="B798" s="13"/>
      <c r="C798" s="13"/>
      <c r="D798" s="13"/>
      <c r="E798" s="13"/>
    </row>
    <row r="799" spans="1:5" ht="15.75" customHeight="1">
      <c r="A799" s="13"/>
      <c r="B799" s="13"/>
      <c r="C799" s="13"/>
      <c r="D799" s="13"/>
      <c r="E799" s="13"/>
    </row>
    <row r="800" spans="1:5" ht="15.75" customHeight="1">
      <c r="A800" s="13"/>
      <c r="B800" s="13"/>
      <c r="C800" s="13"/>
      <c r="D800" s="13"/>
      <c r="E800" s="13"/>
    </row>
    <row r="801" spans="1:5" ht="15.75" customHeight="1">
      <c r="A801" s="13"/>
      <c r="B801" s="13"/>
      <c r="C801" s="13"/>
      <c r="D801" s="13"/>
      <c r="E801" s="13"/>
    </row>
    <row r="802" spans="1:5" ht="15.75" customHeight="1">
      <c r="A802" s="13"/>
      <c r="B802" s="13"/>
      <c r="C802" s="13"/>
      <c r="D802" s="13"/>
      <c r="E802" s="13"/>
    </row>
    <row r="803" spans="1:5" ht="15.75" customHeight="1">
      <c r="A803" s="13"/>
      <c r="B803" s="13"/>
      <c r="C803" s="13"/>
      <c r="D803" s="13"/>
      <c r="E803" s="13"/>
    </row>
    <row r="804" spans="1:5" ht="15.75" customHeight="1">
      <c r="A804" s="13"/>
      <c r="B804" s="13"/>
      <c r="C804" s="13"/>
      <c r="D804" s="13"/>
      <c r="E804" s="13"/>
    </row>
    <row r="805" spans="1:5" ht="15.75" customHeight="1">
      <c r="A805" s="13"/>
      <c r="B805" s="13"/>
      <c r="C805" s="13"/>
      <c r="D805" s="13"/>
      <c r="E805" s="13"/>
    </row>
    <row r="806" spans="1:5" ht="15.75" customHeight="1">
      <c r="A806" s="13"/>
      <c r="B806" s="13"/>
      <c r="C806" s="13"/>
      <c r="D806" s="13"/>
      <c r="E806" s="13"/>
    </row>
    <row r="807" spans="1:5" ht="15.75" customHeight="1">
      <c r="A807" s="13"/>
      <c r="B807" s="13"/>
      <c r="C807" s="13"/>
      <c r="D807" s="13"/>
      <c r="E807" s="13"/>
    </row>
    <row r="808" spans="1:5" ht="15.75" customHeight="1">
      <c r="A808" s="13"/>
      <c r="B808" s="13"/>
      <c r="C808" s="13"/>
      <c r="D808" s="13"/>
      <c r="E808" s="13"/>
    </row>
    <row r="809" spans="1:5" ht="15.75" customHeight="1">
      <c r="A809" s="13"/>
      <c r="B809" s="13"/>
      <c r="C809" s="13"/>
      <c r="D809" s="13"/>
      <c r="E809" s="13"/>
    </row>
    <row r="810" spans="1:5" ht="15.75" customHeight="1">
      <c r="A810" s="13"/>
      <c r="B810" s="13"/>
      <c r="C810" s="13"/>
      <c r="D810" s="13"/>
      <c r="E810" s="13"/>
    </row>
    <row r="811" spans="1:5" ht="15.75" customHeight="1">
      <c r="A811" s="13"/>
      <c r="B811" s="13"/>
      <c r="C811" s="13"/>
      <c r="D811" s="13"/>
      <c r="E811" s="13"/>
    </row>
    <row r="812" spans="1:5" ht="15.75" customHeight="1">
      <c r="A812" s="13"/>
      <c r="B812" s="13"/>
      <c r="C812" s="13"/>
      <c r="D812" s="13"/>
      <c r="E812" s="13"/>
    </row>
    <row r="813" spans="1:5" ht="15.75" customHeight="1">
      <c r="A813" s="13"/>
      <c r="B813" s="13"/>
      <c r="C813" s="13"/>
      <c r="D813" s="13"/>
      <c r="E813" s="13"/>
    </row>
    <row r="814" spans="1:5" ht="15.75" customHeight="1">
      <c r="A814" s="13"/>
      <c r="B814" s="13"/>
      <c r="C814" s="13"/>
      <c r="D814" s="13"/>
      <c r="E814" s="13"/>
    </row>
    <row r="815" spans="1:5" ht="15.75" customHeight="1">
      <c r="A815" s="13"/>
      <c r="B815" s="13"/>
      <c r="C815" s="13"/>
      <c r="D815" s="13"/>
      <c r="E815" s="13"/>
    </row>
    <row r="816" spans="1:5" ht="15.75" customHeight="1">
      <c r="A816" s="13"/>
      <c r="B816" s="13"/>
      <c r="C816" s="13"/>
      <c r="D816" s="13"/>
      <c r="E816" s="13"/>
    </row>
    <row r="817" spans="1:5" ht="15.75" customHeight="1">
      <c r="A817" s="13"/>
      <c r="B817" s="13"/>
      <c r="C817" s="13"/>
      <c r="D817" s="13"/>
      <c r="E817" s="13"/>
    </row>
    <row r="818" spans="1:5" ht="15.75" customHeight="1">
      <c r="A818" s="13"/>
      <c r="B818" s="13"/>
      <c r="C818" s="13"/>
      <c r="D818" s="13"/>
      <c r="E818" s="13"/>
    </row>
    <row r="819" spans="1:5" ht="15.75" customHeight="1">
      <c r="A819" s="13"/>
      <c r="B819" s="13"/>
      <c r="C819" s="13"/>
      <c r="D819" s="13"/>
      <c r="E819" s="13"/>
    </row>
    <row r="820" spans="1:5" ht="15.75" customHeight="1">
      <c r="A820" s="13"/>
      <c r="B820" s="13"/>
      <c r="C820" s="13"/>
      <c r="D820" s="13"/>
      <c r="E820" s="13"/>
    </row>
    <row r="821" spans="1:5" ht="15.75" customHeight="1">
      <c r="A821" s="13"/>
      <c r="B821" s="13"/>
      <c r="C821" s="13"/>
      <c r="D821" s="13"/>
      <c r="E821" s="13"/>
    </row>
    <row r="822" spans="1:5" ht="15.75" customHeight="1">
      <c r="A822" s="13"/>
      <c r="B822" s="13"/>
      <c r="C822" s="13"/>
      <c r="D822" s="13"/>
      <c r="E822" s="13"/>
    </row>
    <row r="823" spans="1:5" ht="15.75" customHeight="1">
      <c r="A823" s="13"/>
      <c r="B823" s="13"/>
      <c r="C823" s="13"/>
      <c r="D823" s="13"/>
      <c r="E823" s="13"/>
    </row>
    <row r="824" spans="1:5" ht="15.75" customHeight="1">
      <c r="A824" s="13"/>
      <c r="B824" s="13"/>
      <c r="C824" s="13"/>
      <c r="D824" s="13"/>
      <c r="E824" s="13"/>
    </row>
    <row r="825" spans="1:5" ht="15.75" customHeight="1">
      <c r="A825" s="13"/>
      <c r="B825" s="13"/>
      <c r="C825" s="13"/>
      <c r="D825" s="13"/>
      <c r="E825" s="13"/>
    </row>
    <row r="826" spans="1:5" ht="15.75" customHeight="1">
      <c r="A826" s="13"/>
      <c r="B826" s="13"/>
      <c r="C826" s="13"/>
      <c r="D826" s="13"/>
      <c r="E826" s="13"/>
    </row>
    <row r="827" spans="1:5" ht="15.75" customHeight="1">
      <c r="A827" s="13"/>
      <c r="B827" s="13"/>
      <c r="C827" s="13"/>
      <c r="D827" s="13"/>
      <c r="E827" s="13"/>
    </row>
    <row r="828" spans="1:5" ht="15.75" customHeight="1">
      <c r="A828" s="13"/>
      <c r="B828" s="13"/>
      <c r="C828" s="13"/>
      <c r="D828" s="13"/>
      <c r="E828" s="13"/>
    </row>
    <row r="829" spans="1:5" ht="15.75" customHeight="1">
      <c r="A829" s="13"/>
      <c r="B829" s="13"/>
      <c r="C829" s="13"/>
      <c r="D829" s="13"/>
      <c r="E829" s="13"/>
    </row>
    <row r="830" spans="1:5" ht="15.75" customHeight="1">
      <c r="A830" s="13"/>
      <c r="B830" s="13"/>
      <c r="C830" s="13"/>
      <c r="D830" s="13"/>
      <c r="E830" s="13"/>
    </row>
    <row r="831" spans="1:5" ht="15.75" customHeight="1">
      <c r="A831" s="13"/>
      <c r="B831" s="13"/>
      <c r="C831" s="13"/>
      <c r="D831" s="13"/>
      <c r="E831" s="13"/>
    </row>
    <row r="832" spans="1:5" ht="15.75" customHeight="1">
      <c r="A832" s="13"/>
      <c r="B832" s="13"/>
      <c r="C832" s="13"/>
      <c r="D832" s="13"/>
      <c r="E832" s="13"/>
    </row>
    <row r="833" spans="1:5" ht="15.75" customHeight="1">
      <c r="A833" s="13"/>
      <c r="B833" s="13"/>
      <c r="C833" s="13"/>
      <c r="D833" s="13"/>
      <c r="E833" s="13"/>
    </row>
    <row r="834" spans="1:5" ht="15.75" customHeight="1">
      <c r="A834" s="13"/>
      <c r="B834" s="13"/>
      <c r="C834" s="13"/>
      <c r="D834" s="13"/>
      <c r="E834" s="13"/>
    </row>
    <row r="835" spans="1:5" ht="15.75" customHeight="1">
      <c r="A835" s="13"/>
      <c r="B835" s="13"/>
      <c r="C835" s="13"/>
      <c r="D835" s="13"/>
      <c r="E835" s="13"/>
    </row>
    <row r="836" spans="1:5" ht="15.75" customHeight="1">
      <c r="A836" s="13"/>
      <c r="B836" s="13"/>
      <c r="C836" s="13"/>
      <c r="D836" s="13"/>
      <c r="E836" s="13"/>
    </row>
    <row r="837" spans="1:5" ht="15.75" customHeight="1">
      <c r="A837" s="13"/>
      <c r="B837" s="13"/>
      <c r="C837" s="13"/>
      <c r="D837" s="13"/>
      <c r="E837" s="13"/>
    </row>
    <row r="838" spans="1:5" ht="15.75" customHeight="1">
      <c r="A838" s="13"/>
      <c r="B838" s="13"/>
      <c r="C838" s="13"/>
      <c r="D838" s="13"/>
      <c r="E838" s="13"/>
    </row>
    <row r="839" spans="1:5" ht="15.75" customHeight="1">
      <c r="A839" s="13"/>
      <c r="B839" s="13"/>
      <c r="C839" s="13"/>
      <c r="D839" s="13"/>
      <c r="E839" s="13"/>
    </row>
    <row r="840" spans="1:5" ht="15.75" customHeight="1">
      <c r="A840" s="13"/>
      <c r="B840" s="13"/>
      <c r="C840" s="13"/>
      <c r="D840" s="13"/>
      <c r="E840" s="13"/>
    </row>
    <row r="841" spans="1:5" ht="15.75" customHeight="1">
      <c r="A841" s="13"/>
      <c r="B841" s="13"/>
      <c r="C841" s="13"/>
      <c r="D841" s="13"/>
      <c r="E841" s="13"/>
    </row>
    <row r="842" spans="1:5" ht="15.75" customHeight="1">
      <c r="A842" s="13"/>
      <c r="B842" s="13"/>
      <c r="C842" s="13"/>
      <c r="D842" s="13"/>
      <c r="E842" s="13"/>
    </row>
    <row r="843" spans="1:5" ht="15.75" customHeight="1">
      <c r="A843" s="13"/>
      <c r="B843" s="13"/>
      <c r="C843" s="13"/>
      <c r="D843" s="13"/>
      <c r="E843" s="13"/>
    </row>
    <row r="844" spans="1:5" ht="15.75" customHeight="1">
      <c r="A844" s="13"/>
      <c r="B844" s="13"/>
      <c r="C844" s="13"/>
      <c r="D844" s="13"/>
      <c r="E844" s="13"/>
    </row>
    <row r="845" spans="1:5" ht="15.75" customHeight="1">
      <c r="A845" s="13"/>
      <c r="B845" s="13"/>
      <c r="C845" s="13"/>
      <c r="D845" s="13"/>
      <c r="E845" s="13"/>
    </row>
    <row r="846" spans="1:5" ht="15.75" customHeight="1">
      <c r="A846" s="13"/>
      <c r="B846" s="13"/>
      <c r="C846" s="13"/>
      <c r="D846" s="13"/>
      <c r="E846" s="13"/>
    </row>
    <row r="847" spans="1:5" ht="15.75" customHeight="1">
      <c r="A847" s="13"/>
      <c r="B847" s="13"/>
      <c r="C847" s="13"/>
      <c r="D847" s="13"/>
      <c r="E847" s="13"/>
    </row>
    <row r="848" spans="1:5" ht="15.75" customHeight="1">
      <c r="A848" s="13"/>
      <c r="B848" s="13"/>
      <c r="C848" s="13"/>
      <c r="D848" s="13"/>
      <c r="E848" s="13"/>
    </row>
    <row r="849" spans="1:5" ht="15.75" customHeight="1">
      <c r="A849" s="13"/>
      <c r="B849" s="13"/>
      <c r="C849" s="13"/>
      <c r="D849" s="13"/>
      <c r="E849" s="13"/>
    </row>
    <row r="850" spans="1:5" ht="15.75" customHeight="1">
      <c r="A850" s="13"/>
      <c r="B850" s="13"/>
      <c r="C850" s="13"/>
      <c r="D850" s="13"/>
      <c r="E850" s="13"/>
    </row>
    <row r="851" spans="1:5" ht="15.75" customHeight="1">
      <c r="A851" s="13"/>
      <c r="B851" s="13"/>
      <c r="C851" s="13"/>
      <c r="D851" s="13"/>
      <c r="E851" s="13"/>
    </row>
    <row r="852" spans="1:5" ht="15.75" customHeight="1">
      <c r="A852" s="13"/>
      <c r="B852" s="13"/>
      <c r="C852" s="13"/>
      <c r="D852" s="13"/>
      <c r="E852" s="13"/>
    </row>
    <row r="853" spans="1:5" ht="15.75" customHeight="1">
      <c r="A853" s="13"/>
      <c r="B853" s="13"/>
      <c r="C853" s="13"/>
      <c r="D853" s="13"/>
      <c r="E853" s="13"/>
    </row>
    <row r="854" spans="1:5" ht="15.75" customHeight="1">
      <c r="A854" s="13"/>
      <c r="B854" s="13"/>
      <c r="C854" s="13"/>
      <c r="D854" s="13"/>
      <c r="E854" s="13"/>
    </row>
    <row r="855" spans="1:5" ht="15.75" customHeight="1">
      <c r="A855" s="13"/>
      <c r="B855" s="13"/>
      <c r="C855" s="13"/>
      <c r="D855" s="13"/>
      <c r="E855" s="13"/>
    </row>
    <row r="856" spans="1:5" ht="15.75" customHeight="1">
      <c r="A856" s="13"/>
      <c r="B856" s="13"/>
      <c r="C856" s="13"/>
      <c r="D856" s="13"/>
      <c r="E856" s="13"/>
    </row>
    <row r="857" spans="1:5" ht="15.75" customHeight="1">
      <c r="A857" s="13"/>
      <c r="B857" s="13"/>
      <c r="C857" s="13"/>
      <c r="D857" s="13"/>
      <c r="E857" s="13"/>
    </row>
    <row r="858" spans="1:5" ht="15.75" customHeight="1">
      <c r="A858" s="13"/>
      <c r="B858" s="13"/>
      <c r="C858" s="13"/>
      <c r="D858" s="13"/>
      <c r="E858" s="13"/>
    </row>
    <row r="859" spans="1:5" ht="15.75" customHeight="1">
      <c r="A859" s="13"/>
      <c r="B859" s="13"/>
      <c r="C859" s="13"/>
      <c r="D859" s="13"/>
      <c r="E859" s="13"/>
    </row>
    <row r="860" spans="1:5" ht="15.75" customHeight="1">
      <c r="A860" s="13"/>
      <c r="B860" s="13"/>
      <c r="C860" s="13"/>
      <c r="D860" s="13"/>
      <c r="E860" s="13"/>
    </row>
    <row r="861" spans="1:5" ht="15.75" customHeight="1">
      <c r="A861" s="13"/>
      <c r="B861" s="13"/>
      <c r="C861" s="13"/>
      <c r="D861" s="13"/>
      <c r="E861" s="13"/>
    </row>
    <row r="862" spans="1:5" ht="15.75" customHeight="1">
      <c r="A862" s="13"/>
      <c r="B862" s="13"/>
      <c r="C862" s="13"/>
      <c r="D862" s="13"/>
      <c r="E862" s="13"/>
    </row>
    <row r="863" spans="1:5" ht="15.75" customHeight="1">
      <c r="A863" s="13"/>
      <c r="B863" s="13"/>
      <c r="C863" s="13"/>
      <c r="D863" s="13"/>
      <c r="E863" s="13"/>
    </row>
    <row r="864" spans="1:5" ht="15.75" customHeight="1">
      <c r="A864" s="13"/>
      <c r="B864" s="13"/>
      <c r="C864" s="13"/>
      <c r="D864" s="13"/>
      <c r="E864" s="13"/>
    </row>
    <row r="865" spans="1:5" ht="15.75" customHeight="1">
      <c r="A865" s="13"/>
      <c r="B865" s="13"/>
      <c r="C865" s="13"/>
      <c r="D865" s="13"/>
      <c r="E865" s="13"/>
    </row>
    <row r="866" spans="1:5" ht="15.75" customHeight="1">
      <c r="A866" s="13"/>
      <c r="B866" s="13"/>
      <c r="C866" s="13"/>
      <c r="D866" s="13"/>
      <c r="E866" s="13"/>
    </row>
    <row r="867" spans="1:5" ht="15.75" customHeight="1">
      <c r="A867" s="13"/>
      <c r="B867" s="13"/>
      <c r="C867" s="13"/>
      <c r="D867" s="13"/>
      <c r="E867" s="13"/>
    </row>
    <row r="868" spans="1:5" ht="15.75" customHeight="1">
      <c r="A868" s="13"/>
      <c r="B868" s="13"/>
      <c r="C868" s="13"/>
      <c r="D868" s="13"/>
      <c r="E868" s="13"/>
    </row>
    <row r="869" spans="1:5" ht="15.75" customHeight="1">
      <c r="A869" s="13"/>
      <c r="B869" s="13"/>
      <c r="C869" s="13"/>
      <c r="D869" s="13"/>
      <c r="E869" s="13"/>
    </row>
    <row r="870" spans="1:5" ht="15.75" customHeight="1">
      <c r="A870" s="13"/>
      <c r="B870" s="13"/>
      <c r="C870" s="13"/>
      <c r="D870" s="13"/>
      <c r="E870" s="13"/>
    </row>
    <row r="871" spans="1:5" ht="15.75" customHeight="1">
      <c r="A871" s="13"/>
      <c r="B871" s="13"/>
      <c r="C871" s="13"/>
      <c r="D871" s="13"/>
      <c r="E871" s="13"/>
    </row>
    <row r="872" spans="1:5" ht="15.75" customHeight="1">
      <c r="A872" s="13"/>
      <c r="B872" s="13"/>
      <c r="C872" s="13"/>
      <c r="D872" s="13"/>
      <c r="E872" s="13"/>
    </row>
    <row r="873" spans="1:5" ht="15.75" customHeight="1">
      <c r="A873" s="13"/>
      <c r="B873" s="13"/>
      <c r="C873" s="13"/>
      <c r="D873" s="13"/>
      <c r="E873" s="13"/>
    </row>
    <row r="874" spans="1:5" ht="15.75" customHeight="1">
      <c r="A874" s="13"/>
      <c r="B874" s="13"/>
      <c r="C874" s="13"/>
      <c r="D874" s="13"/>
      <c r="E874" s="13"/>
    </row>
    <row r="875" spans="1:5" ht="15.75" customHeight="1">
      <c r="A875" s="13"/>
      <c r="B875" s="13"/>
      <c r="C875" s="13"/>
      <c r="D875" s="13"/>
      <c r="E875" s="13"/>
    </row>
    <row r="876" spans="1:5" ht="15.75" customHeight="1">
      <c r="A876" s="13"/>
      <c r="B876" s="13"/>
      <c r="C876" s="13"/>
      <c r="D876" s="13"/>
      <c r="E876" s="13"/>
    </row>
    <row r="877" spans="1:5" ht="15.75" customHeight="1">
      <c r="A877" s="13"/>
      <c r="B877" s="13"/>
      <c r="C877" s="13"/>
      <c r="D877" s="13"/>
      <c r="E877" s="13"/>
    </row>
    <row r="878" spans="1:5" ht="15.75" customHeight="1">
      <c r="A878" s="13"/>
      <c r="B878" s="13"/>
      <c r="C878" s="13"/>
      <c r="D878" s="13"/>
      <c r="E878" s="13"/>
    </row>
    <row r="879" spans="1:5" ht="15.75" customHeight="1">
      <c r="A879" s="13"/>
      <c r="B879" s="13"/>
      <c r="C879" s="13"/>
      <c r="D879" s="13"/>
      <c r="E879" s="13"/>
    </row>
    <row r="880" spans="1:5" ht="15.75" customHeight="1">
      <c r="A880" s="13"/>
      <c r="B880" s="13"/>
      <c r="C880" s="13"/>
      <c r="D880" s="13"/>
      <c r="E880" s="13"/>
    </row>
    <row r="881" spans="1:5" ht="15.75" customHeight="1">
      <c r="A881" s="13"/>
      <c r="B881" s="13"/>
      <c r="C881" s="13"/>
      <c r="D881" s="13"/>
      <c r="E881" s="13"/>
    </row>
    <row r="882" spans="1:5" ht="15.75" customHeight="1">
      <c r="A882" s="13"/>
      <c r="B882" s="13"/>
      <c r="C882" s="13"/>
      <c r="D882" s="13"/>
      <c r="E882" s="13"/>
    </row>
    <row r="883" spans="1:5" ht="15.75" customHeight="1">
      <c r="A883" s="13"/>
      <c r="B883" s="13"/>
      <c r="C883" s="13"/>
      <c r="D883" s="13"/>
      <c r="E883" s="13"/>
    </row>
    <row r="884" spans="1:5" ht="15.75" customHeight="1">
      <c r="A884" s="13"/>
      <c r="B884" s="13"/>
      <c r="C884" s="13"/>
      <c r="D884" s="13"/>
      <c r="E884" s="13"/>
    </row>
    <row r="885" spans="1:5" ht="15.75" customHeight="1">
      <c r="A885" s="13"/>
      <c r="B885" s="13"/>
      <c r="C885" s="13"/>
      <c r="D885" s="13"/>
      <c r="E885" s="13"/>
    </row>
    <row r="886" spans="1:5" ht="15.75" customHeight="1">
      <c r="A886" s="13"/>
      <c r="B886" s="13"/>
      <c r="C886" s="13"/>
      <c r="D886" s="13"/>
      <c r="E886" s="13"/>
    </row>
    <row r="887" spans="1:5" ht="15.75" customHeight="1">
      <c r="A887" s="13"/>
      <c r="B887" s="13"/>
      <c r="C887" s="13"/>
      <c r="D887" s="13"/>
      <c r="E887" s="13"/>
    </row>
    <row r="888" spans="1:5" ht="15.75" customHeight="1">
      <c r="A888" s="13"/>
      <c r="B888" s="13"/>
      <c r="C888" s="13"/>
      <c r="D888" s="13"/>
      <c r="E888" s="13"/>
    </row>
    <row r="889" spans="1:5" ht="15.75" customHeight="1">
      <c r="A889" s="13"/>
      <c r="B889" s="13"/>
      <c r="C889" s="13"/>
      <c r="D889" s="13"/>
      <c r="E889" s="13"/>
    </row>
    <row r="890" spans="1:5" ht="15.75" customHeight="1">
      <c r="A890" s="13"/>
      <c r="B890" s="13"/>
      <c r="C890" s="13"/>
      <c r="D890" s="13"/>
      <c r="E890" s="13"/>
    </row>
    <row r="891" spans="1:5" ht="15.75" customHeight="1">
      <c r="A891" s="13"/>
      <c r="B891" s="13"/>
      <c r="C891" s="13"/>
      <c r="D891" s="13"/>
      <c r="E891" s="13"/>
    </row>
    <row r="892" spans="1:5" ht="15.75" customHeight="1">
      <c r="A892" s="13"/>
      <c r="B892" s="13"/>
      <c r="C892" s="13"/>
      <c r="D892" s="13"/>
      <c r="E892" s="13"/>
    </row>
    <row r="893" spans="1:5" ht="15.75" customHeight="1">
      <c r="A893" s="13"/>
      <c r="B893" s="13"/>
      <c r="C893" s="13"/>
      <c r="D893" s="13"/>
      <c r="E893" s="13"/>
    </row>
    <row r="894" spans="1:5" ht="15.75" customHeight="1">
      <c r="A894" s="13"/>
      <c r="B894" s="13"/>
      <c r="C894" s="13"/>
      <c r="D894" s="13"/>
      <c r="E894" s="13"/>
    </row>
    <row r="895" spans="1:5" ht="15.75" customHeight="1">
      <c r="A895" s="13"/>
      <c r="B895" s="13"/>
      <c r="C895" s="13"/>
      <c r="D895" s="13"/>
      <c r="E895" s="13"/>
    </row>
    <row r="896" spans="1:5" ht="15.75" customHeight="1">
      <c r="A896" s="13"/>
      <c r="B896" s="13"/>
      <c r="C896" s="13"/>
      <c r="D896" s="13"/>
      <c r="E896" s="13"/>
    </row>
    <row r="897" spans="1:5" ht="15.75" customHeight="1">
      <c r="A897" s="13"/>
      <c r="B897" s="13"/>
      <c r="C897" s="13"/>
      <c r="D897" s="13"/>
      <c r="E897" s="13"/>
    </row>
    <row r="898" spans="1:5" ht="15.75" customHeight="1">
      <c r="A898" s="13"/>
      <c r="B898" s="13"/>
      <c r="C898" s="13"/>
      <c r="D898" s="13"/>
      <c r="E898" s="13"/>
    </row>
    <row r="899" spans="1:5" ht="15.75" customHeight="1">
      <c r="A899" s="13"/>
      <c r="B899" s="13"/>
      <c r="C899" s="13"/>
      <c r="D899" s="13"/>
      <c r="E899" s="13"/>
    </row>
    <row r="900" spans="1:5" ht="15.75" customHeight="1">
      <c r="A900" s="13"/>
      <c r="B900" s="13"/>
      <c r="C900" s="13"/>
      <c r="D900" s="13"/>
      <c r="E900" s="13"/>
    </row>
    <row r="901" spans="1:5" ht="15.75" customHeight="1">
      <c r="A901" s="13"/>
      <c r="B901" s="13"/>
      <c r="C901" s="13"/>
      <c r="D901" s="13"/>
      <c r="E901" s="13"/>
    </row>
    <row r="902" spans="1:5" ht="15.75" customHeight="1">
      <c r="A902" s="13"/>
      <c r="B902" s="13"/>
      <c r="C902" s="13"/>
      <c r="D902" s="13"/>
      <c r="E902" s="13"/>
    </row>
    <row r="903" spans="1:5" ht="15.75" customHeight="1">
      <c r="A903" s="13"/>
      <c r="B903" s="13"/>
      <c r="C903" s="13"/>
      <c r="D903" s="13"/>
      <c r="E903" s="13"/>
    </row>
    <row r="904" spans="1:5" ht="15.75" customHeight="1">
      <c r="A904" s="13"/>
      <c r="B904" s="13"/>
      <c r="C904" s="13"/>
      <c r="D904" s="13"/>
      <c r="E904" s="13"/>
    </row>
    <row r="905" spans="1:5" ht="15.75" customHeight="1">
      <c r="A905" s="13"/>
      <c r="B905" s="13"/>
      <c r="C905" s="13"/>
      <c r="D905" s="13"/>
      <c r="E905" s="13"/>
    </row>
    <row r="906" spans="1:5" ht="15.75" customHeight="1">
      <c r="A906" s="13"/>
      <c r="B906" s="13"/>
      <c r="C906" s="13"/>
      <c r="D906" s="13"/>
      <c r="E906" s="13"/>
    </row>
    <row r="907" spans="1:5" ht="15.75" customHeight="1">
      <c r="A907" s="13"/>
      <c r="B907" s="13"/>
      <c r="C907" s="13"/>
      <c r="D907" s="13"/>
      <c r="E907" s="13"/>
    </row>
    <row r="908" spans="1:5" ht="15.75" customHeight="1">
      <c r="A908" s="13"/>
      <c r="B908" s="13"/>
      <c r="C908" s="13"/>
      <c r="D908" s="13"/>
      <c r="E908" s="13"/>
    </row>
    <row r="909" spans="1:5" ht="15.75" customHeight="1">
      <c r="A909" s="13"/>
      <c r="B909" s="13"/>
      <c r="C909" s="13"/>
      <c r="D909" s="13"/>
      <c r="E909" s="13"/>
    </row>
    <row r="910" spans="1:5" ht="15.75" customHeight="1">
      <c r="A910" s="13"/>
      <c r="B910" s="13"/>
      <c r="C910" s="13"/>
      <c r="D910" s="13"/>
      <c r="E910" s="13"/>
    </row>
    <row r="911" spans="1:5" ht="15.75" customHeight="1">
      <c r="A911" s="13"/>
      <c r="B911" s="13"/>
      <c r="C911" s="13"/>
      <c r="D911" s="13"/>
      <c r="E911" s="13"/>
    </row>
    <row r="912" spans="1:5" ht="15.75" customHeight="1">
      <c r="A912" s="13"/>
      <c r="B912" s="13"/>
      <c r="C912" s="13"/>
      <c r="D912" s="13"/>
      <c r="E912" s="13"/>
    </row>
    <row r="913" spans="1:5" ht="15.75" customHeight="1">
      <c r="A913" s="13"/>
      <c r="B913" s="13"/>
      <c r="C913" s="13"/>
      <c r="D913" s="13"/>
      <c r="E913" s="13"/>
    </row>
    <row r="914" spans="1:5" ht="15.75" customHeight="1">
      <c r="A914" s="13"/>
      <c r="B914" s="13"/>
      <c r="C914" s="13"/>
      <c r="D914" s="13"/>
      <c r="E914" s="13"/>
    </row>
    <row r="915" spans="1:5" ht="15.75" customHeight="1">
      <c r="A915" s="13"/>
      <c r="B915" s="13"/>
      <c r="C915" s="13"/>
      <c r="D915" s="13"/>
      <c r="E915" s="13"/>
    </row>
    <row r="916" spans="1:5" ht="15.75" customHeight="1">
      <c r="A916" s="13"/>
      <c r="B916" s="13"/>
      <c r="C916" s="13"/>
      <c r="D916" s="13"/>
      <c r="E916" s="13"/>
    </row>
    <row r="917" spans="1:5" ht="15.75" customHeight="1">
      <c r="A917" s="13"/>
      <c r="B917" s="13"/>
      <c r="C917" s="13"/>
      <c r="D917" s="13"/>
      <c r="E917" s="13"/>
    </row>
    <row r="918" spans="1:5" ht="15.75" customHeight="1">
      <c r="A918" s="13"/>
      <c r="B918" s="13"/>
      <c r="C918" s="13"/>
      <c r="D918" s="13"/>
      <c r="E918" s="13"/>
    </row>
    <row r="919" spans="1:5" ht="15.75" customHeight="1">
      <c r="A919" s="13"/>
      <c r="B919" s="13"/>
      <c r="C919" s="13"/>
      <c r="D919" s="13"/>
      <c r="E919" s="13"/>
    </row>
    <row r="920" spans="1:5" ht="15.75" customHeight="1">
      <c r="A920" s="13"/>
      <c r="B920" s="13"/>
      <c r="C920" s="13"/>
      <c r="D920" s="13"/>
      <c r="E920" s="13"/>
    </row>
    <row r="921" spans="1:5" ht="15.75" customHeight="1">
      <c r="A921" s="13"/>
      <c r="B921" s="13"/>
      <c r="C921" s="13"/>
      <c r="D921" s="13"/>
      <c r="E921" s="13"/>
    </row>
    <row r="922" spans="1:5" ht="15.75" customHeight="1">
      <c r="A922" s="13"/>
      <c r="B922" s="13"/>
      <c r="C922" s="13"/>
      <c r="D922" s="13"/>
      <c r="E922" s="13"/>
    </row>
    <row r="923" spans="1:5" ht="15.75" customHeight="1">
      <c r="A923" s="13"/>
      <c r="B923" s="13"/>
      <c r="C923" s="13"/>
      <c r="D923" s="13"/>
      <c r="E923" s="13"/>
    </row>
    <row r="924" spans="1:5" ht="15.75" customHeight="1">
      <c r="A924" s="13"/>
      <c r="B924" s="13"/>
      <c r="C924" s="13"/>
      <c r="D924" s="13"/>
      <c r="E924" s="13"/>
    </row>
    <row r="925" spans="1:5" ht="15.75" customHeight="1">
      <c r="A925" s="13"/>
      <c r="B925" s="13"/>
      <c r="C925" s="13"/>
      <c r="D925" s="13"/>
      <c r="E925" s="13"/>
    </row>
    <row r="926" spans="1:5" ht="15.75" customHeight="1">
      <c r="A926" s="13"/>
      <c r="B926" s="13"/>
      <c r="C926" s="13"/>
      <c r="D926" s="13"/>
      <c r="E926" s="13"/>
    </row>
    <row r="927" spans="1:5" ht="15.75" customHeight="1">
      <c r="A927" s="13"/>
      <c r="B927" s="13"/>
      <c r="C927" s="13"/>
      <c r="D927" s="13"/>
      <c r="E927" s="13"/>
    </row>
    <row r="928" spans="1:5" ht="15.75" customHeight="1">
      <c r="A928" s="13"/>
      <c r="B928" s="13"/>
      <c r="C928" s="13"/>
      <c r="D928" s="13"/>
      <c r="E928" s="13"/>
    </row>
    <row r="929" spans="1:5" ht="15.75" customHeight="1">
      <c r="A929" s="13"/>
      <c r="B929" s="13"/>
      <c r="C929" s="13"/>
      <c r="D929" s="13"/>
      <c r="E929" s="13"/>
    </row>
    <row r="930" spans="1:5" ht="15.75" customHeight="1">
      <c r="A930" s="13"/>
      <c r="B930" s="13"/>
      <c r="C930" s="13"/>
      <c r="D930" s="13"/>
      <c r="E930" s="13"/>
    </row>
    <row r="931" spans="1:5" ht="15.75" customHeight="1">
      <c r="A931" s="13"/>
      <c r="B931" s="13"/>
      <c r="C931" s="13"/>
      <c r="D931" s="13"/>
      <c r="E931" s="13"/>
    </row>
    <row r="932" spans="1:5" ht="15.75" customHeight="1">
      <c r="A932" s="13"/>
      <c r="B932" s="13"/>
      <c r="C932" s="13"/>
      <c r="D932" s="13"/>
      <c r="E932" s="13"/>
    </row>
    <row r="933" spans="1:5" ht="15.75" customHeight="1">
      <c r="A933" s="13"/>
      <c r="B933" s="13"/>
      <c r="C933" s="13"/>
      <c r="D933" s="13"/>
      <c r="E933" s="13"/>
    </row>
    <row r="934" spans="1:5" ht="15.75" customHeight="1">
      <c r="A934" s="13"/>
      <c r="B934" s="13"/>
      <c r="C934" s="13"/>
      <c r="D934" s="13"/>
      <c r="E934" s="13"/>
    </row>
    <row r="935" spans="1:5" ht="15.75" customHeight="1">
      <c r="A935" s="13"/>
      <c r="B935" s="13"/>
      <c r="C935" s="13"/>
      <c r="D935" s="13"/>
      <c r="E935" s="13"/>
    </row>
    <row r="936" spans="1:5" ht="15.75" customHeight="1">
      <c r="A936" s="13"/>
      <c r="B936" s="13"/>
      <c r="C936" s="13"/>
      <c r="D936" s="13"/>
      <c r="E936" s="13"/>
    </row>
    <row r="937" spans="1:5" ht="15.75" customHeight="1">
      <c r="A937" s="13"/>
      <c r="B937" s="13"/>
      <c r="C937" s="13"/>
      <c r="D937" s="13"/>
      <c r="E937" s="13"/>
    </row>
    <row r="938" spans="1:5" ht="15.75" customHeight="1">
      <c r="A938" s="13"/>
      <c r="B938" s="13"/>
      <c r="C938" s="13"/>
      <c r="D938" s="13"/>
      <c r="E938" s="13"/>
    </row>
    <row r="939" spans="1:5" ht="15.75" customHeight="1">
      <c r="A939" s="13"/>
      <c r="B939" s="13"/>
      <c r="C939" s="13"/>
      <c r="D939" s="13"/>
      <c r="E939" s="13"/>
    </row>
    <row r="940" spans="1:5" ht="15.75" customHeight="1">
      <c r="A940" s="13"/>
      <c r="B940" s="13"/>
      <c r="C940" s="13"/>
      <c r="D940" s="13"/>
      <c r="E940" s="13"/>
    </row>
    <row r="941" spans="1:5" ht="15.75" customHeight="1">
      <c r="A941" s="13"/>
      <c r="B941" s="13"/>
      <c r="C941" s="13"/>
      <c r="D941" s="13"/>
      <c r="E941" s="13"/>
    </row>
    <row r="942" spans="1:5" ht="15.75" customHeight="1">
      <c r="A942" s="13"/>
      <c r="B942" s="13"/>
      <c r="C942" s="13"/>
      <c r="D942" s="13"/>
      <c r="E942" s="13"/>
    </row>
    <row r="943" spans="1:5" ht="15.75" customHeight="1">
      <c r="A943" s="13"/>
      <c r="B943" s="13"/>
      <c r="C943" s="13"/>
      <c r="D943" s="13"/>
      <c r="E943" s="13"/>
    </row>
    <row r="944" spans="1:5" ht="15.75" customHeight="1">
      <c r="A944" s="13"/>
      <c r="B944" s="13"/>
      <c r="C944" s="13"/>
      <c r="D944" s="13"/>
      <c r="E944" s="13"/>
    </row>
    <row r="945" spans="1:5" ht="15.75" customHeight="1">
      <c r="A945" s="13"/>
      <c r="B945" s="13"/>
      <c r="C945" s="13"/>
      <c r="D945" s="13"/>
      <c r="E945" s="13"/>
    </row>
    <row r="946" spans="1:5" ht="15.75" customHeight="1">
      <c r="A946" s="13"/>
      <c r="B946" s="13"/>
      <c r="C946" s="13"/>
      <c r="D946" s="13"/>
      <c r="E946" s="13"/>
    </row>
    <row r="947" spans="1:5" ht="15.75" customHeight="1">
      <c r="A947" s="13"/>
      <c r="B947" s="13"/>
      <c r="C947" s="13"/>
      <c r="D947" s="13"/>
      <c r="E947" s="13"/>
    </row>
    <row r="948" spans="1:5" ht="15.75" customHeight="1">
      <c r="A948" s="13"/>
      <c r="B948" s="13"/>
      <c r="C948" s="13"/>
      <c r="D948" s="13"/>
      <c r="E948" s="13"/>
    </row>
    <row r="949" spans="1:5" ht="15.75" customHeight="1">
      <c r="A949" s="13"/>
      <c r="B949" s="13"/>
      <c r="C949" s="13"/>
      <c r="D949" s="13"/>
      <c r="E949" s="13"/>
    </row>
    <row r="950" spans="1:5" ht="15.75" customHeight="1">
      <c r="A950" s="13"/>
      <c r="B950" s="13"/>
      <c r="C950" s="13"/>
      <c r="D950" s="13"/>
      <c r="E950" s="13"/>
    </row>
    <row r="951" spans="1:5" ht="15.75" customHeight="1">
      <c r="A951" s="13"/>
      <c r="B951" s="13"/>
      <c r="C951" s="13"/>
      <c r="D951" s="13"/>
      <c r="E951" s="13"/>
    </row>
    <row r="952" spans="1:5" ht="15.75" customHeight="1">
      <c r="A952" s="13"/>
      <c r="B952" s="13"/>
      <c r="C952" s="13"/>
      <c r="D952" s="13"/>
      <c r="E952" s="13"/>
    </row>
    <row r="953" spans="1:5" ht="15.75" customHeight="1">
      <c r="A953" s="13"/>
      <c r="B953" s="13"/>
      <c r="C953" s="13"/>
      <c r="D953" s="13"/>
      <c r="E953" s="13"/>
    </row>
    <row r="954" spans="1:5" ht="15.75" customHeight="1">
      <c r="A954" s="13"/>
      <c r="B954" s="13"/>
      <c r="C954" s="13"/>
      <c r="D954" s="13"/>
      <c r="E954" s="13"/>
    </row>
    <row r="955" spans="1:5" ht="15.75" customHeight="1">
      <c r="A955" s="13"/>
      <c r="B955" s="13"/>
      <c r="C955" s="13"/>
      <c r="D955" s="13"/>
      <c r="E955" s="13"/>
    </row>
    <row r="956" spans="1:5" ht="15.75" customHeight="1">
      <c r="A956" s="13"/>
      <c r="B956" s="13"/>
      <c r="C956" s="13"/>
      <c r="D956" s="13"/>
      <c r="E956" s="13"/>
    </row>
    <row r="957" spans="1:5" ht="15.75" customHeight="1">
      <c r="A957" s="13"/>
      <c r="B957" s="13"/>
      <c r="C957" s="13"/>
      <c r="D957" s="13"/>
      <c r="E957" s="13"/>
    </row>
    <row r="958" spans="1:5" ht="15.75" customHeight="1">
      <c r="A958" s="13"/>
      <c r="B958" s="13"/>
      <c r="C958" s="13"/>
      <c r="D958" s="13"/>
      <c r="E958" s="13"/>
    </row>
    <row r="959" spans="1:5" ht="15.75" customHeight="1">
      <c r="A959" s="13"/>
      <c r="B959" s="13"/>
      <c r="C959" s="13"/>
      <c r="D959" s="13"/>
      <c r="E959" s="13"/>
    </row>
    <row r="960" spans="1:5" ht="15.75" customHeight="1">
      <c r="A960" s="13"/>
      <c r="B960" s="13"/>
      <c r="C960" s="13"/>
      <c r="D960" s="13"/>
      <c r="E960" s="13"/>
    </row>
    <row r="961" spans="1:5" ht="15.75" customHeight="1">
      <c r="A961" s="13"/>
      <c r="B961" s="13"/>
      <c r="C961" s="13"/>
      <c r="D961" s="13"/>
      <c r="E961" s="13"/>
    </row>
    <row r="962" spans="1:5" ht="15.75" customHeight="1">
      <c r="A962" s="13"/>
      <c r="B962" s="13"/>
      <c r="C962" s="13"/>
      <c r="D962" s="13"/>
      <c r="E962" s="13"/>
    </row>
    <row r="963" spans="1:5" ht="15.75" customHeight="1">
      <c r="A963" s="13"/>
      <c r="B963" s="13"/>
      <c r="C963" s="13"/>
      <c r="D963" s="13"/>
      <c r="E963" s="13"/>
    </row>
    <row r="964" spans="1:5" ht="15.75" customHeight="1">
      <c r="A964" s="13"/>
      <c r="B964" s="13"/>
      <c r="C964" s="13"/>
      <c r="D964" s="13"/>
      <c r="E964" s="13"/>
    </row>
    <row r="965" spans="1:5" ht="15.75" customHeight="1">
      <c r="A965" s="13"/>
      <c r="B965" s="13"/>
      <c r="C965" s="13"/>
      <c r="D965" s="13"/>
      <c r="E965" s="13"/>
    </row>
    <row r="966" spans="1:5" ht="15.75" customHeight="1">
      <c r="A966" s="13"/>
      <c r="B966" s="13"/>
      <c r="C966" s="13"/>
      <c r="D966" s="13"/>
      <c r="E966" s="13"/>
    </row>
    <row r="967" spans="1:5" ht="15.75" customHeight="1">
      <c r="A967" s="13"/>
      <c r="B967" s="13"/>
      <c r="C967" s="13"/>
      <c r="D967" s="13"/>
      <c r="E967" s="13"/>
    </row>
    <row r="968" spans="1:5" ht="15.75" customHeight="1">
      <c r="A968" s="13"/>
      <c r="B968" s="13"/>
      <c r="C968" s="13"/>
      <c r="D968" s="13"/>
      <c r="E968" s="13"/>
    </row>
    <row r="969" spans="1:5" ht="15.75" customHeight="1">
      <c r="A969" s="13"/>
      <c r="B969" s="13"/>
      <c r="C969" s="13"/>
      <c r="D969" s="13"/>
      <c r="E969" s="13"/>
    </row>
    <row r="970" spans="1:5" ht="15.75" customHeight="1">
      <c r="A970" s="13"/>
      <c r="B970" s="13"/>
      <c r="C970" s="13"/>
      <c r="D970" s="13"/>
      <c r="E970" s="13"/>
    </row>
    <row r="971" spans="1:5" ht="15.75" customHeight="1">
      <c r="A971" s="13"/>
      <c r="B971" s="13"/>
      <c r="C971" s="13"/>
      <c r="D971" s="13"/>
      <c r="E971" s="13"/>
    </row>
    <row r="972" spans="1:5" ht="15.75" customHeight="1">
      <c r="A972" s="13"/>
      <c r="B972" s="13"/>
      <c r="C972" s="13"/>
      <c r="D972" s="13"/>
      <c r="E972" s="13"/>
    </row>
    <row r="973" spans="1:5" ht="15.75" customHeight="1">
      <c r="A973" s="13"/>
      <c r="B973" s="13"/>
      <c r="C973" s="13"/>
      <c r="D973" s="13"/>
      <c r="E973" s="13"/>
    </row>
    <row r="974" spans="1:5" ht="15.75" customHeight="1">
      <c r="A974" s="13"/>
      <c r="B974" s="13"/>
      <c r="C974" s="13"/>
      <c r="D974" s="13"/>
      <c r="E974" s="13"/>
    </row>
    <row r="975" spans="1:5" ht="15.75" customHeight="1">
      <c r="A975" s="13"/>
      <c r="B975" s="13"/>
      <c r="C975" s="13"/>
      <c r="D975" s="13"/>
      <c r="E975" s="13"/>
    </row>
    <row r="976" spans="1:5" ht="15.75" customHeight="1">
      <c r="A976" s="13"/>
      <c r="B976" s="13"/>
      <c r="C976" s="13"/>
      <c r="D976" s="13"/>
      <c r="E976" s="13"/>
    </row>
    <row r="977" spans="1:5" ht="15.75" customHeight="1">
      <c r="A977" s="13"/>
      <c r="B977" s="13"/>
      <c r="C977" s="13"/>
      <c r="D977" s="13"/>
      <c r="E977" s="13"/>
    </row>
    <row r="978" spans="1:5" ht="15.75" customHeight="1">
      <c r="A978" s="13"/>
      <c r="B978" s="13"/>
      <c r="C978" s="13"/>
      <c r="D978" s="13"/>
      <c r="E978" s="13"/>
    </row>
    <row r="979" spans="1:5" ht="15.75" customHeight="1">
      <c r="A979" s="13"/>
      <c r="B979" s="13"/>
      <c r="C979" s="13"/>
      <c r="D979" s="13"/>
      <c r="E979" s="13"/>
    </row>
    <row r="980" spans="1:5" ht="15.75" customHeight="1">
      <c r="A980" s="13"/>
      <c r="B980" s="13"/>
      <c r="C980" s="13"/>
      <c r="D980" s="13"/>
      <c r="E980" s="13"/>
    </row>
    <row r="981" spans="1:5" ht="15.75" customHeight="1">
      <c r="A981" s="13"/>
      <c r="B981" s="13"/>
      <c r="C981" s="13"/>
      <c r="D981" s="13"/>
      <c r="E981" s="13"/>
    </row>
    <row r="982" spans="1:5" ht="15.75" customHeight="1">
      <c r="A982" s="13"/>
      <c r="B982" s="13"/>
      <c r="C982" s="13"/>
      <c r="D982" s="13"/>
      <c r="E982" s="13"/>
    </row>
    <row r="983" spans="1:5" ht="15.75" customHeight="1">
      <c r="A983" s="13"/>
      <c r="B983" s="13"/>
      <c r="C983" s="13"/>
      <c r="D983" s="13"/>
      <c r="E983" s="13"/>
    </row>
    <row r="984" spans="1:5" ht="15.75" customHeight="1">
      <c r="A984" s="13"/>
      <c r="B984" s="13"/>
      <c r="C984" s="13"/>
      <c r="D984" s="13"/>
      <c r="E984" s="13"/>
    </row>
    <row r="985" spans="1:5" ht="15.75" customHeight="1">
      <c r="A985" s="13"/>
      <c r="B985" s="13"/>
      <c r="C985" s="13"/>
      <c r="D985" s="13"/>
      <c r="E985" s="13"/>
    </row>
    <row r="986" spans="1:5" ht="15.75" customHeight="1">
      <c r="A986" s="13"/>
      <c r="B986" s="13"/>
      <c r="C986" s="13"/>
      <c r="D986" s="13"/>
      <c r="E986" s="13"/>
    </row>
    <row r="987" spans="1:5" ht="15.75" customHeight="1">
      <c r="A987" s="13"/>
      <c r="B987" s="13"/>
      <c r="C987" s="13"/>
      <c r="D987" s="13"/>
      <c r="E987" s="13"/>
    </row>
    <row r="988" spans="1:5" ht="15.75" customHeight="1">
      <c r="A988" s="13"/>
      <c r="B988" s="13"/>
      <c r="C988" s="13"/>
      <c r="D988" s="13"/>
      <c r="E988" s="13"/>
    </row>
    <row r="989" spans="1:5" ht="15.75" customHeight="1">
      <c r="A989" s="13"/>
      <c r="B989" s="13"/>
      <c r="C989" s="13"/>
      <c r="D989" s="13"/>
      <c r="E989" s="13"/>
    </row>
    <row r="990" spans="1:5" ht="15.75" customHeight="1">
      <c r="A990" s="13"/>
      <c r="B990" s="13"/>
      <c r="C990" s="13"/>
      <c r="D990" s="13"/>
      <c r="E990" s="13"/>
    </row>
    <row r="991" spans="1:5" ht="15.75" customHeight="1">
      <c r="A991" s="13"/>
      <c r="B991" s="13"/>
      <c r="C991" s="13"/>
      <c r="D991" s="13"/>
      <c r="E991" s="13"/>
    </row>
    <row r="992" spans="1:5" ht="15.75" customHeight="1">
      <c r="A992" s="13"/>
      <c r="B992" s="13"/>
      <c r="C992" s="13"/>
      <c r="D992" s="13"/>
      <c r="E992" s="13"/>
    </row>
    <row r="993" spans="1:5" ht="15.75" customHeight="1">
      <c r="A993" s="13"/>
      <c r="B993" s="13"/>
      <c r="C993" s="13"/>
      <c r="D993" s="13"/>
      <c r="E993" s="13"/>
    </row>
    <row r="994" spans="1:5" ht="15.75" customHeight="1">
      <c r="A994" s="13"/>
      <c r="B994" s="13"/>
      <c r="C994" s="13"/>
      <c r="D994" s="13"/>
      <c r="E994" s="13"/>
    </row>
    <row r="995" spans="1:5" ht="15.75" customHeight="1">
      <c r="A995" s="13"/>
      <c r="B995" s="13"/>
      <c r="C995" s="13"/>
      <c r="D995" s="13"/>
      <c r="E995" s="13"/>
    </row>
    <row r="996" spans="1:5" ht="15.75" customHeight="1">
      <c r="A996" s="13"/>
      <c r="B996" s="13"/>
      <c r="C996" s="13"/>
      <c r="D996" s="13"/>
      <c r="E996" s="13"/>
    </row>
    <row r="997" spans="1:5" ht="15.75" customHeight="1">
      <c r="A997" s="13"/>
      <c r="B997" s="13"/>
      <c r="C997" s="13"/>
      <c r="D997" s="13"/>
      <c r="E997" s="13"/>
    </row>
    <row r="998" spans="1:5" ht="15.75" customHeight="1">
      <c r="A998" s="13"/>
      <c r="B998" s="13"/>
      <c r="C998" s="13"/>
      <c r="D998" s="13"/>
      <c r="E998" s="13"/>
    </row>
  </sheetData>
  <mergeCells count="46">
    <mergeCell ref="K7:K10"/>
    <mergeCell ref="A4:A5"/>
    <mergeCell ref="B4:B5"/>
    <mergeCell ref="C4:C5"/>
    <mergeCell ref="D4:D5"/>
    <mergeCell ref="E4:E5"/>
    <mergeCell ref="F4:F5"/>
    <mergeCell ref="G4:G5"/>
    <mergeCell ref="H4:H5"/>
    <mergeCell ref="A6:E6"/>
    <mergeCell ref="A7:A15"/>
    <mergeCell ref="B7:B10"/>
    <mergeCell ref="C7:C10"/>
    <mergeCell ref="E7:E10"/>
    <mergeCell ref="I45:J45"/>
    <mergeCell ref="L4:N4"/>
    <mergeCell ref="B22:B25"/>
    <mergeCell ref="C22:C25"/>
    <mergeCell ref="K22:K27"/>
    <mergeCell ref="A26:E26"/>
    <mergeCell ref="A27:A40"/>
    <mergeCell ref="B27:B40"/>
    <mergeCell ref="C27:C28"/>
    <mergeCell ref="E27:E28"/>
    <mergeCell ref="C29:C32"/>
    <mergeCell ref="E29:E32"/>
    <mergeCell ref="B12:B15"/>
    <mergeCell ref="C12:C15"/>
    <mergeCell ref="K12:K15"/>
    <mergeCell ref="A16:E16"/>
    <mergeCell ref="A2:N3"/>
    <mergeCell ref="B1:N1"/>
    <mergeCell ref="L6:N6"/>
    <mergeCell ref="L41:N41"/>
    <mergeCell ref="K29:K44"/>
    <mergeCell ref="C33:C36"/>
    <mergeCell ref="E34:E36"/>
    <mergeCell ref="C38:C40"/>
    <mergeCell ref="A17:A25"/>
    <mergeCell ref="B17:B21"/>
    <mergeCell ref="C17:C18"/>
    <mergeCell ref="K17:K21"/>
    <mergeCell ref="C20:C21"/>
    <mergeCell ref="I4:I5"/>
    <mergeCell ref="J4:J5"/>
    <mergeCell ref="K4:K5"/>
  </mergeCells>
  <hyperlinks>
    <hyperlink ref="A1" location="null!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4:B15"/>
  <sheetViews>
    <sheetView workbookViewId="0">
      <selection activeCell="D23" sqref="D23"/>
    </sheetView>
  </sheetViews>
  <sheetFormatPr baseColWidth="10" defaultRowHeight="14.25"/>
  <cols>
    <col min="2" max="2" width="32.625" customWidth="1"/>
  </cols>
  <sheetData>
    <row r="4" spans="2:2" ht="15">
      <c r="B4" s="47" t="s">
        <v>193</v>
      </c>
    </row>
    <row r="5" spans="2:2" ht="15">
      <c r="B5" s="47" t="s">
        <v>194</v>
      </c>
    </row>
    <row r="6" spans="2:2" ht="15">
      <c r="B6" s="47" t="s">
        <v>195</v>
      </c>
    </row>
    <row r="7" spans="2:2" ht="15">
      <c r="B7" s="47" t="s">
        <v>196</v>
      </c>
    </row>
    <row r="8" spans="2:2" ht="15">
      <c r="B8" s="47" t="s">
        <v>197</v>
      </c>
    </row>
    <row r="9" spans="2:2">
      <c r="B9" s="48"/>
    </row>
    <row r="10" spans="2:2">
      <c r="B10" s="48"/>
    </row>
    <row r="11" spans="2:2">
      <c r="B11" s="48" t="s">
        <v>163</v>
      </c>
    </row>
    <row r="12" spans="2:2">
      <c r="B12" s="48" t="s">
        <v>198</v>
      </c>
    </row>
    <row r="13" spans="2:2">
      <c r="B13" s="48" t="s">
        <v>199</v>
      </c>
    </row>
    <row r="14" spans="2:2">
      <c r="B14" s="48" t="s">
        <v>200</v>
      </c>
    </row>
    <row r="15" spans="2:2">
      <c r="B15" s="48" t="s">
        <v>201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2:C1000"/>
  <sheetViews>
    <sheetView workbookViewId="0"/>
  </sheetViews>
  <sheetFormatPr baseColWidth="10" defaultColWidth="12.625" defaultRowHeight="15" customHeight="1"/>
  <cols>
    <col min="1" max="2" width="9.375" customWidth="1"/>
    <col min="3" max="3" width="42.5" customWidth="1"/>
    <col min="4" max="26" width="9.375" customWidth="1"/>
  </cols>
  <sheetData>
    <row r="2" spans="3:3">
      <c r="C2" s="23" t="s">
        <v>193</v>
      </c>
    </row>
    <row r="3" spans="3:3">
      <c r="C3" s="23" t="s">
        <v>194</v>
      </c>
    </row>
    <row r="4" spans="3:3">
      <c r="C4" s="23" t="s">
        <v>195</v>
      </c>
    </row>
    <row r="5" spans="3:3">
      <c r="C5" s="23" t="s">
        <v>196</v>
      </c>
    </row>
    <row r="6" spans="3:3">
      <c r="C6" s="23" t="s">
        <v>197</v>
      </c>
    </row>
    <row r="9" spans="3:3">
      <c r="C9" s="24" t="s">
        <v>163</v>
      </c>
    </row>
    <row r="10" spans="3:3">
      <c r="C10" s="24" t="s">
        <v>198</v>
      </c>
    </row>
    <row r="11" spans="3:3">
      <c r="C11" s="24" t="s">
        <v>199</v>
      </c>
    </row>
    <row r="12" spans="3:3">
      <c r="C12" s="24" t="s">
        <v>200</v>
      </c>
    </row>
    <row r="13" spans="3:3">
      <c r="C13" s="24" t="s">
        <v>201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00"/>
  <sheetViews>
    <sheetView zoomScale="70" zoomScaleNormal="70" workbookViewId="0">
      <selection activeCell="S15" sqref="S15"/>
    </sheetView>
  </sheetViews>
  <sheetFormatPr baseColWidth="10" defaultColWidth="12.625" defaultRowHeight="15" customHeight="1"/>
  <cols>
    <col min="1" max="1" width="18.75" customWidth="1"/>
    <col min="2" max="2" width="10.75" customWidth="1"/>
    <col min="3" max="3" width="20" customWidth="1"/>
    <col min="4" max="4" width="42.625" customWidth="1"/>
    <col min="5" max="5" width="18.625" customWidth="1"/>
    <col min="6" max="6" width="50.5" customWidth="1"/>
    <col min="7" max="7" width="29.375" customWidth="1"/>
    <col min="8" max="27" width="8" customWidth="1"/>
  </cols>
  <sheetData>
    <row r="1" spans="1:27" ht="14.25" customHeight="1">
      <c r="A1" s="114"/>
      <c r="B1" s="733"/>
      <c r="C1" s="734"/>
      <c r="D1" s="734"/>
      <c r="E1" s="734"/>
      <c r="F1" s="734"/>
      <c r="G1" s="734"/>
      <c r="H1" s="115"/>
      <c r="I1" s="115"/>
      <c r="J1" s="115"/>
      <c r="K1" s="115"/>
      <c r="L1" s="115"/>
      <c r="M1" s="115"/>
      <c r="N1" s="115"/>
      <c r="O1" s="115"/>
      <c r="P1" s="115"/>
      <c r="Q1" s="115"/>
      <c r="R1" s="115"/>
      <c r="S1" s="115"/>
      <c r="T1" s="115"/>
      <c r="U1" s="115"/>
      <c r="V1" s="115"/>
      <c r="W1" s="115"/>
      <c r="X1" s="115"/>
      <c r="Y1" s="115"/>
      <c r="Z1" s="115"/>
      <c r="AA1" s="115"/>
    </row>
    <row r="2" spans="1:27" ht="17.25" customHeight="1">
      <c r="A2" s="731" t="s">
        <v>0</v>
      </c>
      <c r="B2" s="732"/>
      <c r="C2" s="732"/>
      <c r="D2" s="732"/>
      <c r="E2" s="732"/>
      <c r="F2" s="732"/>
      <c r="G2" s="732"/>
      <c r="H2" s="115"/>
      <c r="I2" s="115"/>
      <c r="J2" s="115"/>
      <c r="K2" s="115"/>
      <c r="L2" s="115"/>
      <c r="M2" s="115"/>
      <c r="N2" s="115"/>
      <c r="O2" s="115"/>
      <c r="P2" s="115"/>
      <c r="Q2" s="115"/>
      <c r="R2" s="115"/>
      <c r="S2" s="115"/>
      <c r="T2" s="115"/>
      <c r="U2" s="115"/>
      <c r="V2" s="115"/>
      <c r="W2" s="115"/>
      <c r="X2" s="115"/>
      <c r="Y2" s="115"/>
      <c r="Z2" s="115"/>
      <c r="AA2" s="115"/>
    </row>
    <row r="3" spans="1:27" s="527" customFormat="1" ht="20.25" customHeight="1">
      <c r="A3" s="731" t="s">
        <v>615</v>
      </c>
      <c r="B3" s="732"/>
      <c r="C3" s="732"/>
      <c r="D3" s="732"/>
      <c r="E3" s="732"/>
      <c r="F3" s="732"/>
      <c r="G3" s="732"/>
      <c r="H3" s="526"/>
      <c r="I3" s="526"/>
      <c r="J3" s="526"/>
      <c r="K3" s="526"/>
      <c r="L3" s="526"/>
      <c r="M3" s="526"/>
      <c r="N3" s="526"/>
      <c r="O3" s="526"/>
      <c r="P3" s="526"/>
      <c r="Q3" s="526"/>
      <c r="R3" s="526"/>
      <c r="S3" s="526"/>
      <c r="T3" s="526"/>
      <c r="U3" s="526"/>
      <c r="V3" s="526"/>
      <c r="W3" s="526"/>
      <c r="X3" s="526"/>
      <c r="Y3" s="526"/>
      <c r="Z3" s="526"/>
      <c r="AA3" s="526"/>
    </row>
    <row r="4" spans="1:27" s="527" customFormat="1" ht="18" customHeight="1">
      <c r="A4" s="731" t="s">
        <v>612</v>
      </c>
      <c r="B4" s="732"/>
      <c r="C4" s="732"/>
      <c r="D4" s="732"/>
      <c r="E4" s="732"/>
      <c r="F4" s="732"/>
      <c r="G4" s="732"/>
      <c r="H4" s="526"/>
      <c r="I4" s="526"/>
      <c r="J4" s="526"/>
      <c r="K4" s="526"/>
      <c r="L4" s="526"/>
      <c r="M4" s="526"/>
      <c r="N4" s="526"/>
      <c r="O4" s="526"/>
      <c r="P4" s="526"/>
      <c r="Q4" s="526"/>
      <c r="R4" s="526"/>
      <c r="S4" s="526"/>
      <c r="T4" s="526"/>
      <c r="U4" s="526"/>
      <c r="V4" s="526"/>
      <c r="W4" s="526"/>
      <c r="X4" s="526"/>
      <c r="Y4" s="526"/>
      <c r="Z4" s="526"/>
      <c r="AA4" s="526"/>
    </row>
    <row r="5" spans="1:27" s="527" customFormat="1" ht="18" customHeight="1" thickBot="1">
      <c r="A5" s="520"/>
      <c r="B5" s="519"/>
      <c r="C5" s="519"/>
      <c r="D5" s="519"/>
      <c r="E5" s="519"/>
      <c r="F5" s="519"/>
      <c r="G5" s="519"/>
      <c r="H5" s="526"/>
      <c r="I5" s="526"/>
      <c r="J5" s="526"/>
      <c r="K5" s="526"/>
      <c r="L5" s="526"/>
      <c r="M5" s="526"/>
      <c r="N5" s="526"/>
      <c r="O5" s="526"/>
      <c r="P5" s="526"/>
      <c r="Q5" s="526"/>
      <c r="R5" s="526"/>
      <c r="S5" s="526"/>
      <c r="T5" s="526"/>
      <c r="U5" s="526"/>
      <c r="V5" s="526"/>
      <c r="W5" s="526"/>
      <c r="X5" s="526"/>
      <c r="Y5" s="526"/>
      <c r="Z5" s="526"/>
      <c r="AA5" s="526"/>
    </row>
    <row r="6" spans="1:27" ht="24.75" customHeight="1" thickBot="1">
      <c r="A6" s="532" t="s">
        <v>1</v>
      </c>
      <c r="B6" s="533" t="s">
        <v>2</v>
      </c>
      <c r="C6" s="533" t="s">
        <v>3</v>
      </c>
      <c r="D6" s="533" t="s">
        <v>4</v>
      </c>
      <c r="E6" s="533" t="s">
        <v>5</v>
      </c>
      <c r="F6" s="534" t="s">
        <v>273</v>
      </c>
      <c r="G6" s="535" t="s">
        <v>6</v>
      </c>
      <c r="H6" s="115"/>
      <c r="I6" s="115"/>
      <c r="J6" s="115"/>
      <c r="K6" s="115"/>
      <c r="L6" s="115"/>
      <c r="M6" s="115"/>
      <c r="N6" s="115"/>
      <c r="O6" s="115"/>
      <c r="P6" s="115"/>
      <c r="Q6" s="115"/>
      <c r="R6" s="115"/>
      <c r="S6" s="115"/>
      <c r="T6" s="115"/>
      <c r="U6" s="115"/>
      <c r="V6" s="115"/>
      <c r="W6" s="115"/>
      <c r="X6" s="115"/>
      <c r="Y6" s="115"/>
      <c r="Z6" s="115"/>
      <c r="AA6" s="115"/>
    </row>
    <row r="7" spans="1:27" ht="52.5" customHeight="1">
      <c r="A7" s="729" t="s">
        <v>7</v>
      </c>
      <c r="B7" s="728" t="s">
        <v>8</v>
      </c>
      <c r="C7" s="528" t="s">
        <v>9</v>
      </c>
      <c r="D7" s="529" t="s">
        <v>10</v>
      </c>
      <c r="E7" s="528" t="s">
        <v>11</v>
      </c>
      <c r="F7" s="530" t="s">
        <v>12</v>
      </c>
      <c r="G7" s="531" t="s">
        <v>12</v>
      </c>
      <c r="H7" s="115"/>
      <c r="I7" s="115"/>
      <c r="J7" s="115"/>
      <c r="K7" s="115"/>
      <c r="L7" s="115"/>
      <c r="M7" s="115"/>
      <c r="N7" s="115"/>
      <c r="O7" s="115"/>
      <c r="P7" s="115"/>
      <c r="Q7" s="115"/>
      <c r="R7" s="115"/>
      <c r="S7" s="115"/>
      <c r="T7" s="115"/>
      <c r="U7" s="115"/>
      <c r="V7" s="115"/>
      <c r="W7" s="115"/>
      <c r="X7" s="115"/>
      <c r="Y7" s="115"/>
      <c r="Z7" s="115"/>
      <c r="AA7" s="115"/>
    </row>
    <row r="8" spans="1:27" ht="74.25" customHeight="1">
      <c r="A8" s="717"/>
      <c r="B8" s="719"/>
      <c r="C8" s="727" t="s">
        <v>13</v>
      </c>
      <c r="D8" s="125" t="s">
        <v>274</v>
      </c>
      <c r="E8" s="1" t="s">
        <v>14</v>
      </c>
      <c r="F8" s="107" t="s">
        <v>297</v>
      </c>
      <c r="G8" s="126" t="s">
        <v>12</v>
      </c>
      <c r="H8" s="115"/>
      <c r="I8" s="115"/>
      <c r="J8" s="115"/>
      <c r="K8" s="115"/>
      <c r="L8" s="115"/>
      <c r="M8" s="115"/>
      <c r="N8" s="115"/>
      <c r="O8" s="115"/>
      <c r="P8" s="115"/>
      <c r="Q8" s="115"/>
      <c r="R8" s="115"/>
      <c r="S8" s="115"/>
      <c r="T8" s="115"/>
      <c r="U8" s="115"/>
      <c r="V8" s="115"/>
      <c r="W8" s="115"/>
      <c r="X8" s="115"/>
      <c r="Y8" s="115"/>
      <c r="Z8" s="115"/>
      <c r="AA8" s="115"/>
    </row>
    <row r="9" spans="1:27" ht="36" customHeight="1">
      <c r="A9" s="717"/>
      <c r="B9" s="719"/>
      <c r="C9" s="719"/>
      <c r="D9" s="125" t="s">
        <v>275</v>
      </c>
      <c r="E9" s="1" t="s">
        <v>14</v>
      </c>
      <c r="F9" s="127" t="s">
        <v>276</v>
      </c>
      <c r="G9" s="126" t="s">
        <v>12</v>
      </c>
      <c r="H9" s="115"/>
      <c r="I9" s="115"/>
      <c r="J9" s="115"/>
      <c r="K9" s="115"/>
      <c r="L9" s="115"/>
      <c r="M9" s="115"/>
      <c r="N9" s="115"/>
      <c r="O9" s="115"/>
      <c r="P9" s="115"/>
      <c r="Q9" s="115"/>
      <c r="R9" s="115"/>
      <c r="S9" s="115"/>
      <c r="T9" s="115"/>
      <c r="U9" s="115"/>
      <c r="V9" s="115"/>
      <c r="W9" s="115"/>
      <c r="X9" s="115"/>
      <c r="Y9" s="115"/>
      <c r="Z9" s="115"/>
      <c r="AA9" s="115"/>
    </row>
    <row r="10" spans="1:27" ht="36" customHeight="1">
      <c r="A10" s="717"/>
      <c r="B10" s="719"/>
      <c r="C10" s="721"/>
      <c r="D10" s="125" t="s">
        <v>277</v>
      </c>
      <c r="E10" s="1" t="s">
        <v>15</v>
      </c>
      <c r="F10" s="128" t="s">
        <v>278</v>
      </c>
      <c r="G10" s="126" t="s">
        <v>12</v>
      </c>
      <c r="H10" s="115"/>
      <c r="I10" s="115"/>
      <c r="J10" s="115"/>
      <c r="K10" s="115"/>
      <c r="L10" s="115"/>
      <c r="M10" s="115"/>
      <c r="N10" s="115"/>
      <c r="O10" s="115"/>
      <c r="P10" s="115"/>
      <c r="Q10" s="115"/>
      <c r="R10" s="115"/>
      <c r="S10" s="115"/>
      <c r="T10" s="115"/>
      <c r="U10" s="115"/>
      <c r="V10" s="115"/>
      <c r="W10" s="115"/>
      <c r="X10" s="115"/>
      <c r="Y10" s="115"/>
      <c r="Z10" s="115"/>
      <c r="AA10" s="115"/>
    </row>
    <row r="11" spans="1:27" ht="162" customHeight="1">
      <c r="A11" s="717"/>
      <c r="B11" s="719"/>
      <c r="C11" s="1" t="s">
        <v>16</v>
      </c>
      <c r="D11" s="125" t="s">
        <v>17</v>
      </c>
      <c r="E11" s="1" t="s">
        <v>18</v>
      </c>
      <c r="F11" s="127" t="s">
        <v>279</v>
      </c>
      <c r="G11" s="126" t="s">
        <v>12</v>
      </c>
      <c r="H11" s="115"/>
      <c r="I11" s="115"/>
      <c r="J11" s="115"/>
      <c r="K11" s="115"/>
      <c r="L11" s="115"/>
      <c r="M11" s="115"/>
      <c r="N11" s="115"/>
      <c r="O11" s="115"/>
      <c r="P11" s="115"/>
      <c r="Q11" s="115"/>
      <c r="R11" s="115"/>
      <c r="S11" s="115"/>
      <c r="T11" s="115"/>
      <c r="U11" s="115"/>
      <c r="V11" s="115"/>
      <c r="W11" s="115"/>
      <c r="X11" s="115"/>
      <c r="Y11" s="115"/>
      <c r="Z11" s="115"/>
      <c r="AA11" s="115"/>
    </row>
    <row r="12" spans="1:27" ht="117.75" customHeight="1">
      <c r="A12" s="717"/>
      <c r="B12" s="719"/>
      <c r="C12" s="727" t="s">
        <v>19</v>
      </c>
      <c r="D12" s="125" t="s">
        <v>280</v>
      </c>
      <c r="E12" s="2" t="s">
        <v>20</v>
      </c>
      <c r="F12" s="94" t="s">
        <v>407</v>
      </c>
      <c r="G12" s="126" t="s">
        <v>12</v>
      </c>
      <c r="H12" s="115"/>
      <c r="I12" s="115"/>
      <c r="J12" s="115"/>
      <c r="K12" s="115"/>
      <c r="L12" s="115"/>
      <c r="M12" s="115"/>
      <c r="N12" s="115"/>
      <c r="O12" s="115"/>
      <c r="P12" s="115"/>
      <c r="Q12" s="115"/>
      <c r="R12" s="115"/>
      <c r="S12" s="115"/>
      <c r="T12" s="115"/>
      <c r="U12" s="115"/>
      <c r="V12" s="115"/>
      <c r="W12" s="115"/>
      <c r="X12" s="115"/>
      <c r="Y12" s="115"/>
      <c r="Z12" s="115"/>
      <c r="AA12" s="115"/>
    </row>
    <row r="13" spans="1:27" ht="66.75" customHeight="1">
      <c r="A13" s="717"/>
      <c r="B13" s="719"/>
      <c r="C13" s="719"/>
      <c r="D13" s="125" t="s">
        <v>281</v>
      </c>
      <c r="E13" s="2" t="s">
        <v>21</v>
      </c>
      <c r="F13" s="129" t="s">
        <v>282</v>
      </c>
      <c r="G13" s="126" t="s">
        <v>12</v>
      </c>
      <c r="H13" s="115"/>
      <c r="I13" s="115"/>
      <c r="J13" s="115"/>
      <c r="K13" s="115"/>
      <c r="L13" s="115"/>
      <c r="M13" s="115"/>
      <c r="N13" s="115"/>
      <c r="O13" s="115"/>
      <c r="P13" s="115"/>
      <c r="Q13" s="115"/>
      <c r="R13" s="115"/>
      <c r="S13" s="115"/>
      <c r="T13" s="115"/>
      <c r="U13" s="115"/>
      <c r="V13" s="115"/>
      <c r="W13" s="115"/>
      <c r="X13" s="115"/>
      <c r="Y13" s="115"/>
      <c r="Z13" s="115"/>
      <c r="AA13" s="115"/>
    </row>
    <row r="14" spans="1:27" ht="107.25" customHeight="1">
      <c r="A14" s="717"/>
      <c r="B14" s="721"/>
      <c r="C14" s="721"/>
      <c r="D14" s="125" t="s">
        <v>408</v>
      </c>
      <c r="E14" s="95" t="s">
        <v>21</v>
      </c>
      <c r="F14" s="94" t="s">
        <v>283</v>
      </c>
      <c r="G14" s="126" t="s">
        <v>12</v>
      </c>
      <c r="H14" s="115"/>
      <c r="I14" s="115"/>
      <c r="J14" s="115"/>
      <c r="K14" s="115"/>
      <c r="L14" s="115"/>
      <c r="M14" s="115"/>
      <c r="N14" s="115"/>
      <c r="O14" s="115"/>
      <c r="P14" s="115"/>
      <c r="Q14" s="115"/>
      <c r="R14" s="115"/>
      <c r="S14" s="115"/>
      <c r="T14" s="115"/>
      <c r="U14" s="115"/>
      <c r="V14" s="115"/>
      <c r="W14" s="115"/>
      <c r="X14" s="115"/>
      <c r="Y14" s="115"/>
      <c r="Z14" s="115"/>
      <c r="AA14" s="115"/>
    </row>
    <row r="15" spans="1:27" ht="72.75" customHeight="1">
      <c r="A15" s="717"/>
      <c r="B15" s="130" t="s">
        <v>22</v>
      </c>
      <c r="C15" s="1" t="s">
        <v>23</v>
      </c>
      <c r="D15" s="125" t="s">
        <v>24</v>
      </c>
      <c r="E15" s="1" t="s">
        <v>25</v>
      </c>
      <c r="F15" s="129" t="s">
        <v>284</v>
      </c>
      <c r="G15" s="126" t="s">
        <v>12</v>
      </c>
      <c r="H15" s="115"/>
      <c r="I15" s="115"/>
      <c r="J15" s="115"/>
      <c r="K15" s="115"/>
      <c r="L15" s="115"/>
      <c r="M15" s="115"/>
      <c r="N15" s="115"/>
      <c r="O15" s="115"/>
      <c r="P15" s="115"/>
      <c r="Q15" s="115"/>
      <c r="R15" s="115"/>
      <c r="S15" s="115"/>
      <c r="T15" s="115"/>
      <c r="U15" s="115"/>
      <c r="V15" s="115"/>
      <c r="W15" s="115"/>
      <c r="X15" s="115"/>
      <c r="Y15" s="115"/>
      <c r="Z15" s="115"/>
      <c r="AA15" s="115"/>
    </row>
    <row r="16" spans="1:27" ht="66" customHeight="1">
      <c r="A16" s="717"/>
      <c r="B16" s="727" t="s">
        <v>26</v>
      </c>
      <c r="C16" s="727" t="s">
        <v>27</v>
      </c>
      <c r="D16" s="125" t="s">
        <v>409</v>
      </c>
      <c r="E16" s="1" t="s">
        <v>21</v>
      </c>
      <c r="F16" s="129" t="s">
        <v>285</v>
      </c>
      <c r="G16" s="131" t="s">
        <v>28</v>
      </c>
      <c r="H16" s="115"/>
      <c r="I16" s="115"/>
      <c r="J16" s="115"/>
      <c r="K16" s="115"/>
      <c r="L16" s="115"/>
      <c r="M16" s="115"/>
      <c r="N16" s="115"/>
      <c r="O16" s="115"/>
      <c r="P16" s="115"/>
      <c r="Q16" s="115"/>
      <c r="R16" s="115"/>
      <c r="S16" s="115"/>
      <c r="T16" s="115"/>
      <c r="U16" s="115"/>
      <c r="V16" s="115"/>
      <c r="W16" s="115"/>
      <c r="X16" s="115"/>
      <c r="Y16" s="115"/>
      <c r="Z16" s="115"/>
      <c r="AA16" s="115"/>
    </row>
    <row r="17" spans="1:27" ht="57.75" customHeight="1">
      <c r="A17" s="717"/>
      <c r="B17" s="719"/>
      <c r="C17" s="719"/>
      <c r="D17" s="125" t="s">
        <v>410</v>
      </c>
      <c r="E17" s="1" t="s">
        <v>29</v>
      </c>
      <c r="F17" s="107" t="s">
        <v>411</v>
      </c>
      <c r="G17" s="131" t="s">
        <v>30</v>
      </c>
      <c r="H17" s="115"/>
      <c r="I17" s="115"/>
      <c r="J17" s="115"/>
      <c r="K17" s="115"/>
      <c r="L17" s="115"/>
      <c r="M17" s="115"/>
      <c r="N17" s="115"/>
      <c r="O17" s="115"/>
      <c r="P17" s="115"/>
      <c r="Q17" s="115"/>
      <c r="R17" s="115"/>
      <c r="S17" s="115"/>
      <c r="T17" s="115"/>
      <c r="U17" s="115"/>
      <c r="V17" s="115"/>
      <c r="W17" s="115"/>
      <c r="X17" s="115"/>
      <c r="Y17" s="115"/>
      <c r="Z17" s="115"/>
      <c r="AA17" s="115"/>
    </row>
    <row r="18" spans="1:27" ht="38.25" customHeight="1">
      <c r="A18" s="717"/>
      <c r="B18" s="719"/>
      <c r="C18" s="719"/>
      <c r="D18" s="125" t="s">
        <v>286</v>
      </c>
      <c r="E18" s="1" t="s">
        <v>29</v>
      </c>
      <c r="F18" s="129" t="s">
        <v>287</v>
      </c>
      <c r="G18" s="131" t="s">
        <v>31</v>
      </c>
      <c r="H18" s="115"/>
      <c r="I18" s="115"/>
      <c r="J18" s="115"/>
      <c r="K18" s="115"/>
      <c r="L18" s="115"/>
      <c r="M18" s="115"/>
      <c r="N18" s="115"/>
      <c r="O18" s="115"/>
      <c r="P18" s="115"/>
      <c r="Q18" s="115"/>
      <c r="R18" s="115"/>
      <c r="S18" s="115"/>
      <c r="T18" s="115"/>
      <c r="U18" s="115"/>
      <c r="V18" s="115"/>
      <c r="W18" s="115"/>
      <c r="X18" s="115"/>
      <c r="Y18" s="115"/>
      <c r="Z18" s="115"/>
      <c r="AA18" s="115"/>
    </row>
    <row r="19" spans="1:27" ht="38.25" customHeight="1">
      <c r="A19" s="717"/>
      <c r="B19" s="719"/>
      <c r="C19" s="719"/>
      <c r="D19" s="125" t="s">
        <v>288</v>
      </c>
      <c r="E19" s="1" t="s">
        <v>29</v>
      </c>
      <c r="F19" s="129" t="s">
        <v>289</v>
      </c>
      <c r="G19" s="131" t="s">
        <v>32</v>
      </c>
      <c r="H19" s="115"/>
      <c r="I19" s="115"/>
      <c r="J19" s="115"/>
      <c r="K19" s="115"/>
      <c r="L19" s="115"/>
      <c r="M19" s="115"/>
      <c r="N19" s="115"/>
      <c r="O19" s="115"/>
      <c r="P19" s="115"/>
      <c r="Q19" s="115"/>
      <c r="R19" s="115"/>
      <c r="S19" s="115"/>
      <c r="T19" s="115"/>
      <c r="U19" s="115"/>
      <c r="V19" s="115"/>
      <c r="W19" s="115"/>
      <c r="X19" s="115"/>
      <c r="Y19" s="115"/>
      <c r="Z19" s="115"/>
      <c r="AA19" s="115"/>
    </row>
    <row r="20" spans="1:27" ht="33" customHeight="1">
      <c r="A20" s="717"/>
      <c r="B20" s="719"/>
      <c r="C20" s="719"/>
      <c r="D20" s="125" t="s">
        <v>290</v>
      </c>
      <c r="E20" s="1" t="s">
        <v>29</v>
      </c>
      <c r="F20" s="129" t="s">
        <v>291</v>
      </c>
      <c r="G20" s="131" t="s">
        <v>33</v>
      </c>
      <c r="H20" s="115"/>
      <c r="I20" s="115"/>
      <c r="J20" s="115"/>
      <c r="K20" s="115"/>
      <c r="L20" s="115"/>
      <c r="M20" s="115"/>
      <c r="N20" s="115"/>
      <c r="O20" s="115"/>
      <c r="P20" s="115"/>
      <c r="Q20" s="115"/>
      <c r="R20" s="115"/>
      <c r="S20" s="115"/>
      <c r="T20" s="115"/>
      <c r="U20" s="115"/>
      <c r="V20" s="115"/>
      <c r="W20" s="115"/>
      <c r="X20" s="115"/>
      <c r="Y20" s="115"/>
      <c r="Z20" s="115"/>
      <c r="AA20" s="115"/>
    </row>
    <row r="21" spans="1:27" ht="90" customHeight="1">
      <c r="A21" s="717"/>
      <c r="B21" s="719"/>
      <c r="C21" s="721"/>
      <c r="D21" s="125" t="s">
        <v>292</v>
      </c>
      <c r="E21" s="1" t="s">
        <v>29</v>
      </c>
      <c r="F21" s="129" t="s">
        <v>293</v>
      </c>
      <c r="G21" s="131" t="s">
        <v>34</v>
      </c>
      <c r="H21" s="115"/>
      <c r="I21" s="115"/>
      <c r="J21" s="115"/>
      <c r="K21" s="115"/>
      <c r="L21" s="115"/>
      <c r="M21" s="115"/>
      <c r="N21" s="115"/>
      <c r="O21" s="115"/>
      <c r="P21" s="115"/>
      <c r="Q21" s="115"/>
      <c r="R21" s="115"/>
      <c r="S21" s="115"/>
      <c r="T21" s="115"/>
      <c r="U21" s="115"/>
      <c r="V21" s="115"/>
      <c r="W21" s="115"/>
      <c r="X21" s="115"/>
      <c r="Y21" s="115"/>
      <c r="Z21" s="115"/>
      <c r="AA21" s="115"/>
    </row>
    <row r="22" spans="1:27" ht="28.5" customHeight="1">
      <c r="A22" s="717"/>
      <c r="B22" s="719"/>
      <c r="C22" s="727" t="s">
        <v>35</v>
      </c>
      <c r="D22" s="125" t="s">
        <v>294</v>
      </c>
      <c r="E22" s="1" t="s">
        <v>14</v>
      </c>
      <c r="F22" s="129" t="s">
        <v>295</v>
      </c>
      <c r="G22" s="126" t="s">
        <v>12</v>
      </c>
      <c r="H22" s="115"/>
      <c r="I22" s="115"/>
      <c r="J22" s="115"/>
      <c r="K22" s="115"/>
      <c r="L22" s="115"/>
      <c r="M22" s="115"/>
      <c r="N22" s="115"/>
      <c r="O22" s="115"/>
      <c r="P22" s="115"/>
      <c r="Q22" s="115"/>
      <c r="R22" s="115"/>
      <c r="S22" s="115"/>
      <c r="T22" s="115"/>
      <c r="U22" s="115"/>
      <c r="V22" s="115"/>
      <c r="W22" s="115"/>
      <c r="X22" s="115"/>
      <c r="Y22" s="115"/>
      <c r="Z22" s="115"/>
      <c r="AA22" s="115"/>
    </row>
    <row r="23" spans="1:27" ht="34.5" customHeight="1">
      <c r="A23" s="717"/>
      <c r="B23" s="719"/>
      <c r="C23" s="719"/>
      <c r="D23" s="125" t="s">
        <v>296</v>
      </c>
      <c r="E23" s="1" t="s">
        <v>14</v>
      </c>
      <c r="F23" s="129" t="s">
        <v>297</v>
      </c>
      <c r="G23" s="126" t="s">
        <v>12</v>
      </c>
      <c r="H23" s="115"/>
      <c r="I23" s="115"/>
      <c r="J23" s="115"/>
      <c r="K23" s="115"/>
      <c r="L23" s="115"/>
      <c r="M23" s="115"/>
      <c r="N23" s="115"/>
      <c r="O23" s="115"/>
      <c r="P23" s="115"/>
      <c r="Q23" s="115"/>
      <c r="R23" s="115"/>
      <c r="S23" s="115"/>
      <c r="T23" s="115"/>
      <c r="U23" s="115"/>
      <c r="V23" s="115"/>
      <c r="W23" s="115"/>
      <c r="X23" s="115"/>
      <c r="Y23" s="115"/>
      <c r="Z23" s="115"/>
      <c r="AA23" s="115"/>
    </row>
    <row r="24" spans="1:27" ht="38.25" customHeight="1">
      <c r="A24" s="717"/>
      <c r="B24" s="719"/>
      <c r="C24" s="721"/>
      <c r="D24" s="125" t="s">
        <v>298</v>
      </c>
      <c r="E24" s="1" t="s">
        <v>36</v>
      </c>
      <c r="F24" s="129" t="s">
        <v>299</v>
      </c>
      <c r="G24" s="126" t="s">
        <v>12</v>
      </c>
      <c r="H24" s="115"/>
      <c r="I24" s="115"/>
      <c r="J24" s="115"/>
      <c r="K24" s="115"/>
      <c r="L24" s="115"/>
      <c r="M24" s="115"/>
      <c r="N24" s="115"/>
      <c r="O24" s="115"/>
      <c r="P24" s="115"/>
      <c r="Q24" s="115"/>
      <c r="R24" s="115"/>
      <c r="S24" s="115"/>
      <c r="T24" s="115"/>
      <c r="U24" s="115"/>
      <c r="V24" s="115"/>
      <c r="W24" s="115"/>
      <c r="X24" s="115"/>
      <c r="Y24" s="115"/>
      <c r="Z24" s="115"/>
      <c r="AA24" s="115"/>
    </row>
    <row r="25" spans="1:27" ht="108.75" customHeight="1">
      <c r="A25" s="717"/>
      <c r="B25" s="719"/>
      <c r="C25" s="727" t="s">
        <v>37</v>
      </c>
      <c r="D25" s="125" t="s">
        <v>300</v>
      </c>
      <c r="E25" s="1" t="s">
        <v>38</v>
      </c>
      <c r="F25" s="107" t="s">
        <v>353</v>
      </c>
      <c r="G25" s="126" t="s">
        <v>12</v>
      </c>
      <c r="H25" s="115"/>
      <c r="I25" s="115"/>
      <c r="J25" s="115"/>
      <c r="K25" s="115"/>
      <c r="L25" s="115"/>
      <c r="M25" s="115"/>
      <c r="N25" s="115"/>
      <c r="O25" s="115"/>
      <c r="P25" s="115"/>
      <c r="Q25" s="115"/>
      <c r="R25" s="115"/>
      <c r="S25" s="115"/>
      <c r="T25" s="115"/>
      <c r="U25" s="115"/>
      <c r="V25" s="115"/>
      <c r="W25" s="115"/>
      <c r="X25" s="115"/>
      <c r="Y25" s="115"/>
      <c r="Z25" s="115"/>
      <c r="AA25" s="115"/>
    </row>
    <row r="26" spans="1:27" ht="61.5" customHeight="1">
      <c r="A26" s="717"/>
      <c r="B26" s="719"/>
      <c r="C26" s="719"/>
      <c r="D26" s="125" t="s">
        <v>301</v>
      </c>
      <c r="E26" s="1" t="s">
        <v>38</v>
      </c>
      <c r="F26" s="129" t="s">
        <v>302</v>
      </c>
      <c r="G26" s="126" t="s">
        <v>12</v>
      </c>
      <c r="H26" s="115"/>
      <c r="I26" s="115"/>
      <c r="J26" s="115"/>
      <c r="K26" s="115"/>
      <c r="L26" s="115"/>
      <c r="M26" s="115"/>
      <c r="N26" s="115"/>
      <c r="O26" s="115"/>
      <c r="P26" s="115"/>
      <c r="Q26" s="115"/>
      <c r="R26" s="115"/>
      <c r="S26" s="115"/>
      <c r="T26" s="115"/>
      <c r="U26" s="115"/>
      <c r="V26" s="115"/>
      <c r="W26" s="115"/>
      <c r="X26" s="115"/>
      <c r="Y26" s="115"/>
      <c r="Z26" s="115"/>
      <c r="AA26" s="115"/>
    </row>
    <row r="27" spans="1:27" ht="48.75" customHeight="1">
      <c r="A27" s="717"/>
      <c r="B27" s="719"/>
      <c r="C27" s="719"/>
      <c r="D27" s="125" t="s">
        <v>303</v>
      </c>
      <c r="E27" s="1" t="s">
        <v>38</v>
      </c>
      <c r="F27" s="129" t="s">
        <v>304</v>
      </c>
      <c r="G27" s="126" t="s">
        <v>12</v>
      </c>
      <c r="H27" s="115"/>
      <c r="I27" s="115"/>
      <c r="J27" s="115"/>
      <c r="K27" s="115"/>
      <c r="L27" s="115"/>
      <c r="M27" s="115"/>
      <c r="N27" s="115"/>
      <c r="O27" s="115"/>
      <c r="P27" s="115"/>
      <c r="Q27" s="115"/>
      <c r="R27" s="115"/>
      <c r="S27" s="115"/>
      <c r="T27" s="115"/>
      <c r="U27" s="115"/>
      <c r="V27" s="115"/>
      <c r="W27" s="115"/>
      <c r="X27" s="115"/>
      <c r="Y27" s="115"/>
      <c r="Z27" s="115"/>
      <c r="AA27" s="115"/>
    </row>
    <row r="28" spans="1:27" ht="108" customHeight="1">
      <c r="A28" s="717"/>
      <c r="B28" s="719"/>
      <c r="C28" s="719"/>
      <c r="D28" s="125" t="s">
        <v>305</v>
      </c>
      <c r="E28" s="1" t="s">
        <v>38</v>
      </c>
      <c r="F28" s="128" t="s">
        <v>396</v>
      </c>
      <c r="G28" s="126" t="s">
        <v>12</v>
      </c>
      <c r="H28" s="115"/>
      <c r="I28" s="115"/>
      <c r="J28" s="115"/>
      <c r="K28" s="115"/>
      <c r="L28" s="115"/>
      <c r="M28" s="115"/>
      <c r="N28" s="115"/>
      <c r="O28" s="115"/>
      <c r="P28" s="115"/>
      <c r="Q28" s="115"/>
      <c r="R28" s="115"/>
      <c r="S28" s="115"/>
      <c r="T28" s="115"/>
      <c r="U28" s="115"/>
      <c r="V28" s="115"/>
      <c r="W28" s="115"/>
      <c r="X28" s="115"/>
      <c r="Y28" s="115"/>
      <c r="Z28" s="115"/>
      <c r="AA28" s="115"/>
    </row>
    <row r="29" spans="1:27" ht="48.75" customHeight="1">
      <c r="A29" s="717"/>
      <c r="B29" s="719"/>
      <c r="C29" s="721"/>
      <c r="D29" s="125" t="s">
        <v>306</v>
      </c>
      <c r="E29" s="1" t="s">
        <v>39</v>
      </c>
      <c r="F29" s="129" t="s">
        <v>307</v>
      </c>
      <c r="G29" s="126" t="s">
        <v>12</v>
      </c>
      <c r="H29" s="115"/>
      <c r="I29" s="115"/>
      <c r="J29" s="115"/>
      <c r="K29" s="115"/>
      <c r="L29" s="115"/>
      <c r="M29" s="115"/>
      <c r="N29" s="115"/>
      <c r="O29" s="115"/>
      <c r="P29" s="115"/>
      <c r="Q29" s="115"/>
      <c r="R29" s="115"/>
      <c r="S29" s="115"/>
      <c r="T29" s="115"/>
      <c r="U29" s="115"/>
      <c r="V29" s="115"/>
      <c r="W29" s="115"/>
      <c r="X29" s="115"/>
      <c r="Y29" s="115"/>
      <c r="Z29" s="115"/>
      <c r="AA29" s="115"/>
    </row>
    <row r="30" spans="1:27" ht="15.75" customHeight="1">
      <c r="A30" s="717"/>
      <c r="B30" s="719"/>
      <c r="C30" s="727" t="s">
        <v>40</v>
      </c>
      <c r="D30" s="125" t="s">
        <v>308</v>
      </c>
      <c r="E30" s="1" t="s">
        <v>41</v>
      </c>
      <c r="F30" s="129" t="s">
        <v>309</v>
      </c>
      <c r="G30" s="131" t="s">
        <v>42</v>
      </c>
      <c r="H30" s="115"/>
      <c r="I30" s="115"/>
      <c r="J30" s="115"/>
      <c r="K30" s="115"/>
      <c r="L30" s="115"/>
      <c r="M30" s="115"/>
      <c r="N30" s="115"/>
      <c r="O30" s="115"/>
      <c r="P30" s="115"/>
      <c r="Q30" s="115"/>
      <c r="R30" s="115"/>
      <c r="S30" s="115"/>
      <c r="T30" s="115"/>
      <c r="U30" s="115"/>
      <c r="V30" s="115"/>
      <c r="W30" s="115"/>
      <c r="X30" s="115"/>
      <c r="Y30" s="115"/>
      <c r="Z30" s="115"/>
      <c r="AA30" s="115"/>
    </row>
    <row r="31" spans="1:27" ht="47.25" customHeight="1">
      <c r="A31" s="717"/>
      <c r="B31" s="719"/>
      <c r="C31" s="719"/>
      <c r="D31" s="125" t="s">
        <v>310</v>
      </c>
      <c r="E31" s="1" t="s">
        <v>41</v>
      </c>
      <c r="F31" s="129" t="s">
        <v>311</v>
      </c>
      <c r="G31" s="131" t="s">
        <v>42</v>
      </c>
      <c r="H31" s="115"/>
      <c r="I31" s="115"/>
      <c r="J31" s="115"/>
      <c r="K31" s="115"/>
      <c r="L31" s="115"/>
      <c r="M31" s="115"/>
      <c r="N31" s="115"/>
      <c r="O31" s="115"/>
      <c r="P31" s="115"/>
      <c r="Q31" s="115"/>
      <c r="R31" s="115"/>
      <c r="S31" s="115"/>
      <c r="T31" s="115"/>
      <c r="U31" s="115"/>
      <c r="V31" s="115"/>
      <c r="W31" s="115"/>
      <c r="X31" s="115"/>
      <c r="Y31" s="115"/>
      <c r="Z31" s="115"/>
      <c r="AA31" s="115"/>
    </row>
    <row r="32" spans="1:27" ht="45" customHeight="1">
      <c r="A32" s="717"/>
      <c r="B32" s="719"/>
      <c r="C32" s="719"/>
      <c r="D32" s="125" t="s">
        <v>312</v>
      </c>
      <c r="E32" s="1" t="s">
        <v>43</v>
      </c>
      <c r="F32" s="129" t="s">
        <v>313</v>
      </c>
      <c r="G32" s="126" t="s">
        <v>12</v>
      </c>
      <c r="H32" s="115"/>
      <c r="I32" s="115"/>
      <c r="J32" s="115"/>
      <c r="K32" s="115"/>
      <c r="L32" s="115"/>
      <c r="M32" s="115"/>
      <c r="N32" s="115"/>
      <c r="O32" s="115"/>
      <c r="P32" s="115"/>
      <c r="Q32" s="115"/>
      <c r="R32" s="115"/>
      <c r="S32" s="115"/>
      <c r="T32" s="115"/>
      <c r="U32" s="115"/>
      <c r="V32" s="115"/>
      <c r="W32" s="115"/>
      <c r="X32" s="115"/>
      <c r="Y32" s="115"/>
      <c r="Z32" s="115"/>
      <c r="AA32" s="115"/>
    </row>
    <row r="33" spans="1:27" ht="36" customHeight="1">
      <c r="A33" s="717"/>
      <c r="B33" s="719"/>
      <c r="C33" s="719"/>
      <c r="D33" s="125" t="s">
        <v>431</v>
      </c>
      <c r="E33" s="1" t="s">
        <v>41</v>
      </c>
      <c r="F33" s="129" t="s">
        <v>314</v>
      </c>
      <c r="G33" s="126" t="s">
        <v>44</v>
      </c>
      <c r="H33" s="115"/>
      <c r="I33" s="115"/>
      <c r="J33" s="115"/>
      <c r="K33" s="115"/>
      <c r="L33" s="115"/>
      <c r="M33" s="115"/>
      <c r="N33" s="115"/>
      <c r="O33" s="115"/>
      <c r="P33" s="115"/>
      <c r="Q33" s="115"/>
      <c r="R33" s="115"/>
      <c r="S33" s="115"/>
      <c r="T33" s="115"/>
      <c r="U33" s="115"/>
      <c r="V33" s="115"/>
      <c r="W33" s="115"/>
      <c r="X33" s="115"/>
      <c r="Y33" s="115"/>
      <c r="Z33" s="115"/>
      <c r="AA33" s="115"/>
    </row>
    <row r="34" spans="1:27" ht="53.25" customHeight="1">
      <c r="A34" s="717"/>
      <c r="B34" s="719"/>
      <c r="C34" s="721"/>
      <c r="D34" s="125" t="s">
        <v>315</v>
      </c>
      <c r="E34" s="1" t="s">
        <v>41</v>
      </c>
      <c r="F34" s="129" t="s">
        <v>316</v>
      </c>
      <c r="G34" s="131" t="s">
        <v>42</v>
      </c>
      <c r="H34" s="115"/>
      <c r="I34" s="115"/>
      <c r="J34" s="115"/>
      <c r="K34" s="115"/>
      <c r="L34" s="115"/>
      <c r="M34" s="115"/>
      <c r="N34" s="115"/>
      <c r="O34" s="115"/>
      <c r="P34" s="115"/>
      <c r="Q34" s="115"/>
      <c r="R34" s="115"/>
      <c r="S34" s="115"/>
      <c r="T34" s="115"/>
      <c r="U34" s="115"/>
      <c r="V34" s="115"/>
      <c r="W34" s="115"/>
      <c r="X34" s="115"/>
      <c r="Y34" s="115"/>
      <c r="Z34" s="115"/>
      <c r="AA34" s="115"/>
    </row>
    <row r="35" spans="1:27" ht="58.5" customHeight="1">
      <c r="A35" s="717"/>
      <c r="B35" s="719"/>
      <c r="C35" s="727" t="s">
        <v>45</v>
      </c>
      <c r="D35" s="132" t="s">
        <v>317</v>
      </c>
      <c r="E35" s="2" t="s">
        <v>46</v>
      </c>
      <c r="F35" s="129" t="s">
        <v>318</v>
      </c>
      <c r="G35" s="131" t="s">
        <v>47</v>
      </c>
      <c r="H35" s="115"/>
      <c r="I35" s="115"/>
      <c r="J35" s="115"/>
      <c r="K35" s="115"/>
      <c r="L35" s="115"/>
      <c r="M35" s="115"/>
      <c r="N35" s="115"/>
      <c r="O35" s="115"/>
      <c r="P35" s="115"/>
      <c r="Q35" s="115"/>
      <c r="R35" s="115"/>
      <c r="S35" s="115"/>
      <c r="T35" s="115"/>
      <c r="U35" s="115"/>
      <c r="V35" s="115"/>
      <c r="W35" s="115"/>
      <c r="X35" s="115"/>
      <c r="Y35" s="115"/>
      <c r="Z35" s="115"/>
      <c r="AA35" s="115"/>
    </row>
    <row r="36" spans="1:27" ht="58.5" customHeight="1">
      <c r="A36" s="717"/>
      <c r="B36" s="719"/>
      <c r="C36" s="719"/>
      <c r="D36" s="132" t="s">
        <v>319</v>
      </c>
      <c r="E36" s="1" t="s">
        <v>48</v>
      </c>
      <c r="F36" s="129" t="s">
        <v>320</v>
      </c>
      <c r="G36" s="131" t="s">
        <v>49</v>
      </c>
      <c r="H36" s="115"/>
      <c r="I36" s="115"/>
      <c r="J36" s="115"/>
      <c r="K36" s="115"/>
      <c r="L36" s="115"/>
      <c r="M36" s="115"/>
      <c r="N36" s="115"/>
      <c r="O36" s="115"/>
      <c r="P36" s="115"/>
      <c r="Q36" s="115"/>
      <c r="R36" s="115"/>
      <c r="S36" s="115"/>
      <c r="T36" s="115"/>
      <c r="U36" s="115"/>
      <c r="V36" s="115"/>
      <c r="W36" s="115"/>
      <c r="X36" s="115"/>
      <c r="Y36" s="115"/>
      <c r="Z36" s="115"/>
      <c r="AA36" s="115"/>
    </row>
    <row r="37" spans="1:27" ht="58.5" customHeight="1">
      <c r="A37" s="717"/>
      <c r="B37" s="719"/>
      <c r="C37" s="719"/>
      <c r="D37" s="132" t="s">
        <v>321</v>
      </c>
      <c r="E37" s="1" t="s">
        <v>50</v>
      </c>
      <c r="F37" s="129" t="s">
        <v>322</v>
      </c>
      <c r="G37" s="131" t="s">
        <v>51</v>
      </c>
      <c r="H37" s="115"/>
      <c r="I37" s="115"/>
      <c r="J37" s="115"/>
      <c r="K37" s="115"/>
      <c r="L37" s="115"/>
      <c r="M37" s="115"/>
      <c r="N37" s="115"/>
      <c r="O37" s="115"/>
      <c r="P37" s="115"/>
      <c r="Q37" s="115"/>
      <c r="R37" s="115"/>
      <c r="S37" s="115"/>
      <c r="T37" s="115"/>
      <c r="U37" s="115"/>
      <c r="V37" s="115"/>
      <c r="W37" s="115"/>
      <c r="X37" s="115"/>
      <c r="Y37" s="115"/>
      <c r="Z37" s="115"/>
      <c r="AA37" s="115"/>
    </row>
    <row r="38" spans="1:27" ht="70.5" customHeight="1">
      <c r="A38" s="717"/>
      <c r="B38" s="719"/>
      <c r="C38" s="719"/>
      <c r="D38" s="132" t="s">
        <v>323</v>
      </c>
      <c r="E38" s="1" t="s">
        <v>29</v>
      </c>
      <c r="F38" s="129" t="s">
        <v>322</v>
      </c>
      <c r="G38" s="131" t="s">
        <v>52</v>
      </c>
      <c r="H38" s="115"/>
      <c r="I38" s="115"/>
      <c r="J38" s="115"/>
      <c r="K38" s="115"/>
      <c r="L38" s="115"/>
      <c r="M38" s="115"/>
      <c r="N38" s="115"/>
      <c r="O38" s="115"/>
      <c r="P38" s="115"/>
      <c r="Q38" s="115"/>
      <c r="R38" s="115"/>
      <c r="S38" s="115"/>
      <c r="T38" s="115"/>
      <c r="U38" s="115"/>
      <c r="V38" s="115"/>
      <c r="W38" s="115"/>
      <c r="X38" s="115"/>
      <c r="Y38" s="115"/>
      <c r="Z38" s="115"/>
      <c r="AA38" s="115"/>
    </row>
    <row r="39" spans="1:27" ht="58.5" customHeight="1">
      <c r="A39" s="717"/>
      <c r="B39" s="719"/>
      <c r="C39" s="719"/>
      <c r="D39" s="132" t="s">
        <v>324</v>
      </c>
      <c r="E39" s="1" t="s">
        <v>53</v>
      </c>
      <c r="F39" s="129" t="s">
        <v>325</v>
      </c>
      <c r="G39" s="126" t="s">
        <v>12</v>
      </c>
      <c r="H39" s="115"/>
      <c r="I39" s="115"/>
      <c r="J39" s="115"/>
      <c r="K39" s="115"/>
      <c r="L39" s="115"/>
      <c r="M39" s="115"/>
      <c r="N39" s="115"/>
      <c r="O39" s="115"/>
      <c r="P39" s="115"/>
      <c r="Q39" s="115"/>
      <c r="R39" s="115"/>
      <c r="S39" s="115"/>
      <c r="T39" s="115"/>
      <c r="U39" s="115"/>
      <c r="V39" s="115"/>
      <c r="W39" s="115"/>
      <c r="X39" s="115"/>
      <c r="Y39" s="115"/>
      <c r="Z39" s="115"/>
      <c r="AA39" s="115"/>
    </row>
    <row r="40" spans="1:27" ht="58.5" customHeight="1">
      <c r="A40" s="717"/>
      <c r="B40" s="719"/>
      <c r="C40" s="719"/>
      <c r="D40" s="132" t="s">
        <v>326</v>
      </c>
      <c r="E40" s="1" t="s">
        <v>54</v>
      </c>
      <c r="F40" s="129" t="s">
        <v>327</v>
      </c>
      <c r="G40" s="126" t="s">
        <v>12</v>
      </c>
      <c r="H40" s="115"/>
      <c r="I40" s="115"/>
      <c r="J40" s="115"/>
      <c r="K40" s="115"/>
      <c r="L40" s="115"/>
      <c r="M40" s="115"/>
      <c r="N40" s="115"/>
      <c r="O40" s="115"/>
      <c r="P40" s="115"/>
      <c r="Q40" s="115"/>
      <c r="R40" s="115"/>
      <c r="S40" s="115"/>
      <c r="T40" s="115"/>
      <c r="U40" s="115"/>
      <c r="V40" s="115"/>
      <c r="W40" s="115"/>
      <c r="X40" s="115"/>
      <c r="Y40" s="115"/>
      <c r="Z40" s="115"/>
      <c r="AA40" s="115"/>
    </row>
    <row r="41" spans="1:27" ht="81" customHeight="1">
      <c r="A41" s="717"/>
      <c r="B41" s="719"/>
      <c r="C41" s="721"/>
      <c r="D41" s="125" t="s">
        <v>412</v>
      </c>
      <c r="E41" s="1" t="s">
        <v>54</v>
      </c>
      <c r="F41" s="129" t="s">
        <v>328</v>
      </c>
      <c r="G41" s="131" t="s">
        <v>42</v>
      </c>
      <c r="H41" s="115"/>
      <c r="I41" s="115"/>
      <c r="J41" s="115"/>
      <c r="K41" s="115"/>
      <c r="L41" s="115"/>
      <c r="M41" s="115"/>
      <c r="N41" s="115"/>
      <c r="O41" s="115"/>
      <c r="P41" s="115"/>
      <c r="Q41" s="115"/>
      <c r="R41" s="115"/>
      <c r="S41" s="115"/>
      <c r="T41" s="115"/>
      <c r="U41" s="115"/>
      <c r="V41" s="115"/>
      <c r="W41" s="115"/>
      <c r="X41" s="115"/>
      <c r="Y41" s="115"/>
      <c r="Z41" s="115"/>
      <c r="AA41" s="115"/>
    </row>
    <row r="42" spans="1:27" ht="47.25" customHeight="1">
      <c r="A42" s="717"/>
      <c r="B42" s="719"/>
      <c r="C42" s="727" t="s">
        <v>55</v>
      </c>
      <c r="D42" s="125" t="s">
        <v>329</v>
      </c>
      <c r="E42" s="1" t="s">
        <v>21</v>
      </c>
      <c r="F42" s="129" t="s">
        <v>330</v>
      </c>
      <c r="G42" s="126" t="s">
        <v>12</v>
      </c>
      <c r="H42" s="115"/>
      <c r="I42" s="115"/>
      <c r="J42" s="115"/>
      <c r="K42" s="115"/>
      <c r="L42" s="115"/>
      <c r="M42" s="115"/>
      <c r="N42" s="115"/>
      <c r="O42" s="115"/>
      <c r="P42" s="115"/>
      <c r="Q42" s="115"/>
      <c r="R42" s="115"/>
      <c r="S42" s="115"/>
      <c r="T42" s="115"/>
      <c r="U42" s="115"/>
      <c r="V42" s="115"/>
      <c r="W42" s="115"/>
      <c r="X42" s="115"/>
      <c r="Y42" s="115"/>
      <c r="Z42" s="115"/>
      <c r="AA42" s="115"/>
    </row>
    <row r="43" spans="1:27" ht="36.75" customHeight="1">
      <c r="A43" s="717"/>
      <c r="B43" s="719"/>
      <c r="C43" s="719"/>
      <c r="D43" s="125" t="s">
        <v>331</v>
      </c>
      <c r="E43" s="1" t="s">
        <v>332</v>
      </c>
      <c r="F43" s="129" t="s">
        <v>333</v>
      </c>
      <c r="G43" s="126" t="s">
        <v>12</v>
      </c>
      <c r="H43" s="115"/>
      <c r="I43" s="115"/>
      <c r="J43" s="115"/>
      <c r="K43" s="115"/>
      <c r="L43" s="115"/>
      <c r="M43" s="115"/>
      <c r="N43" s="115"/>
      <c r="O43" s="115"/>
      <c r="P43" s="115"/>
      <c r="Q43" s="115"/>
      <c r="R43" s="115"/>
      <c r="S43" s="115"/>
      <c r="T43" s="115"/>
      <c r="U43" s="115"/>
      <c r="V43" s="115"/>
      <c r="W43" s="115"/>
      <c r="X43" s="115"/>
      <c r="Y43" s="115"/>
      <c r="Z43" s="115"/>
      <c r="AA43" s="115"/>
    </row>
    <row r="44" spans="1:27" ht="60.75" customHeight="1">
      <c r="A44" s="717"/>
      <c r="B44" s="721"/>
      <c r="C44" s="721"/>
      <c r="D44" s="125" t="s">
        <v>432</v>
      </c>
      <c r="E44" s="1" t="s">
        <v>41</v>
      </c>
      <c r="F44" s="129" t="s">
        <v>334</v>
      </c>
      <c r="G44" s="131" t="s">
        <v>42</v>
      </c>
      <c r="H44" s="115"/>
      <c r="I44" s="115"/>
      <c r="J44" s="115"/>
      <c r="K44" s="115"/>
      <c r="L44" s="115"/>
      <c r="M44" s="115"/>
      <c r="N44" s="115"/>
      <c r="O44" s="115"/>
      <c r="P44" s="115"/>
      <c r="Q44" s="115"/>
      <c r="R44" s="115"/>
      <c r="S44" s="115"/>
      <c r="T44" s="115"/>
      <c r="U44" s="115"/>
      <c r="V44" s="115"/>
      <c r="W44" s="115"/>
      <c r="X44" s="115"/>
      <c r="Y44" s="115"/>
      <c r="Z44" s="115"/>
      <c r="AA44" s="115"/>
    </row>
    <row r="45" spans="1:27" ht="111.75" customHeight="1">
      <c r="A45" s="717"/>
      <c r="B45" s="727" t="s">
        <v>56</v>
      </c>
      <c r="C45" s="727" t="s">
        <v>57</v>
      </c>
      <c r="D45" s="125" t="s">
        <v>335</v>
      </c>
      <c r="E45" s="1" t="s">
        <v>50</v>
      </c>
      <c r="F45" s="94" t="s">
        <v>336</v>
      </c>
      <c r="G45" s="126" t="s">
        <v>12</v>
      </c>
      <c r="H45" s="115"/>
      <c r="I45" s="115"/>
      <c r="J45" s="115"/>
      <c r="K45" s="115"/>
      <c r="L45" s="115"/>
      <c r="M45" s="115"/>
      <c r="N45" s="115"/>
      <c r="O45" s="115"/>
      <c r="P45" s="115"/>
      <c r="Q45" s="115"/>
      <c r="R45" s="115"/>
      <c r="S45" s="115"/>
      <c r="T45" s="115"/>
      <c r="U45" s="115"/>
      <c r="V45" s="115"/>
      <c r="W45" s="115"/>
      <c r="X45" s="115"/>
      <c r="Y45" s="115"/>
      <c r="Z45" s="115"/>
      <c r="AA45" s="115"/>
    </row>
    <row r="46" spans="1:27" ht="62.25" customHeight="1">
      <c r="A46" s="717"/>
      <c r="B46" s="721"/>
      <c r="C46" s="721"/>
      <c r="D46" s="125" t="s">
        <v>337</v>
      </c>
      <c r="E46" s="1" t="s">
        <v>58</v>
      </c>
      <c r="F46" s="129" t="s">
        <v>338</v>
      </c>
      <c r="G46" s="126" t="s">
        <v>12</v>
      </c>
      <c r="H46" s="115"/>
      <c r="I46" s="115"/>
      <c r="J46" s="115"/>
      <c r="K46" s="115"/>
      <c r="L46" s="115"/>
      <c r="M46" s="115"/>
      <c r="N46" s="115"/>
      <c r="O46" s="115"/>
      <c r="P46" s="115"/>
      <c r="Q46" s="115"/>
      <c r="R46" s="115"/>
      <c r="S46" s="115"/>
      <c r="T46" s="115"/>
      <c r="U46" s="115"/>
      <c r="V46" s="115"/>
      <c r="W46" s="115"/>
      <c r="X46" s="115"/>
      <c r="Y46" s="115"/>
      <c r="Z46" s="115"/>
      <c r="AA46" s="115"/>
    </row>
    <row r="47" spans="1:27" ht="65.25" customHeight="1">
      <c r="A47" s="717"/>
      <c r="B47" s="730" t="s">
        <v>59</v>
      </c>
      <c r="C47" s="730" t="s">
        <v>60</v>
      </c>
      <c r="D47" s="125" t="s">
        <v>433</v>
      </c>
      <c r="E47" s="1" t="s">
        <v>41</v>
      </c>
      <c r="F47" s="129" t="s">
        <v>339</v>
      </c>
      <c r="G47" s="126" t="s">
        <v>44</v>
      </c>
      <c r="H47" s="115"/>
      <c r="I47" s="115"/>
      <c r="J47" s="115"/>
      <c r="K47" s="115"/>
      <c r="L47" s="115"/>
      <c r="M47" s="115"/>
      <c r="N47" s="115"/>
      <c r="O47" s="115"/>
      <c r="P47" s="115"/>
      <c r="Q47" s="115"/>
      <c r="R47" s="115"/>
      <c r="S47" s="115"/>
      <c r="T47" s="115"/>
      <c r="U47" s="115"/>
      <c r="V47" s="115"/>
      <c r="W47" s="115"/>
      <c r="X47" s="115"/>
      <c r="Y47" s="115"/>
      <c r="Z47" s="115"/>
      <c r="AA47" s="115"/>
    </row>
    <row r="48" spans="1:27" ht="46.5" customHeight="1">
      <c r="A48" s="717"/>
      <c r="B48" s="719"/>
      <c r="C48" s="719"/>
      <c r="D48" s="125" t="s">
        <v>434</v>
      </c>
      <c r="E48" s="1" t="s">
        <v>61</v>
      </c>
      <c r="F48" s="129" t="s">
        <v>340</v>
      </c>
      <c r="G48" s="126" t="s">
        <v>44</v>
      </c>
      <c r="H48" s="115"/>
      <c r="I48" s="115"/>
      <c r="J48" s="115"/>
      <c r="K48" s="115"/>
      <c r="L48" s="115"/>
      <c r="M48" s="115"/>
      <c r="N48" s="115"/>
      <c r="O48" s="115"/>
      <c r="P48" s="115"/>
      <c r="Q48" s="115"/>
      <c r="R48" s="115"/>
      <c r="S48" s="115"/>
      <c r="T48" s="115"/>
      <c r="U48" s="115"/>
      <c r="V48" s="115"/>
      <c r="W48" s="115"/>
      <c r="X48" s="115"/>
      <c r="Y48" s="115"/>
      <c r="Z48" s="115"/>
      <c r="AA48" s="115"/>
    </row>
    <row r="49" spans="1:27" ht="44.25" customHeight="1">
      <c r="A49" s="717"/>
      <c r="B49" s="719"/>
      <c r="C49" s="719"/>
      <c r="D49" s="125" t="s">
        <v>341</v>
      </c>
      <c r="E49" s="1" t="s">
        <v>62</v>
      </c>
      <c r="F49" s="129" t="s">
        <v>342</v>
      </c>
      <c r="G49" s="131" t="s">
        <v>42</v>
      </c>
      <c r="H49" s="115"/>
      <c r="I49" s="115"/>
      <c r="J49" s="115"/>
      <c r="K49" s="115"/>
      <c r="L49" s="115"/>
      <c r="M49" s="115"/>
      <c r="N49" s="115"/>
      <c r="O49" s="115"/>
      <c r="P49" s="115"/>
      <c r="Q49" s="115"/>
      <c r="R49" s="115"/>
      <c r="S49" s="115"/>
      <c r="T49" s="115"/>
      <c r="U49" s="115"/>
      <c r="V49" s="115"/>
      <c r="W49" s="115"/>
      <c r="X49" s="115"/>
      <c r="Y49" s="115"/>
      <c r="Z49" s="115"/>
      <c r="AA49" s="115"/>
    </row>
    <row r="50" spans="1:27" ht="48" customHeight="1">
      <c r="A50" s="717"/>
      <c r="B50" s="719"/>
      <c r="C50" s="719"/>
      <c r="D50" s="125" t="s">
        <v>343</v>
      </c>
      <c r="E50" s="1" t="s">
        <v>63</v>
      </c>
      <c r="F50" s="107" t="s">
        <v>596</v>
      </c>
      <c r="G50" s="126" t="s">
        <v>12</v>
      </c>
      <c r="H50" s="115"/>
      <c r="I50" s="115"/>
      <c r="J50" s="115"/>
      <c r="K50" s="115"/>
      <c r="L50" s="115"/>
      <c r="M50" s="115"/>
      <c r="N50" s="115"/>
      <c r="O50" s="115"/>
      <c r="P50" s="115"/>
      <c r="Q50" s="115"/>
      <c r="R50" s="115"/>
      <c r="S50" s="115"/>
      <c r="T50" s="115"/>
      <c r="U50" s="115"/>
      <c r="V50" s="115"/>
      <c r="W50" s="115"/>
      <c r="X50" s="115"/>
      <c r="Y50" s="115"/>
      <c r="Z50" s="115"/>
      <c r="AA50" s="115"/>
    </row>
    <row r="51" spans="1:27" ht="62.25" customHeight="1">
      <c r="A51" s="717"/>
      <c r="B51" s="719"/>
      <c r="C51" s="719"/>
      <c r="D51" s="125" t="s">
        <v>413</v>
      </c>
      <c r="E51" s="1" t="s">
        <v>43</v>
      </c>
      <c r="F51" s="129" t="s">
        <v>344</v>
      </c>
      <c r="G51" s="126" t="s">
        <v>12</v>
      </c>
      <c r="H51" s="115"/>
      <c r="I51" s="115"/>
      <c r="J51" s="115"/>
      <c r="K51" s="115"/>
      <c r="L51" s="115"/>
      <c r="M51" s="115"/>
      <c r="N51" s="115"/>
      <c r="O51" s="115"/>
      <c r="P51" s="115"/>
      <c r="Q51" s="115"/>
      <c r="R51" s="115"/>
      <c r="S51" s="115"/>
      <c r="T51" s="115"/>
      <c r="U51" s="115"/>
      <c r="V51" s="115"/>
      <c r="W51" s="115"/>
      <c r="X51" s="115"/>
      <c r="Y51" s="115"/>
      <c r="Z51" s="115"/>
      <c r="AA51" s="115"/>
    </row>
    <row r="52" spans="1:27" ht="78.75" customHeight="1">
      <c r="A52" s="717"/>
      <c r="B52" s="719"/>
      <c r="C52" s="719"/>
      <c r="D52" s="125" t="s">
        <v>345</v>
      </c>
      <c r="E52" s="1" t="s">
        <v>64</v>
      </c>
      <c r="F52" s="107" t="s">
        <v>414</v>
      </c>
      <c r="G52" s="126" t="s">
        <v>12</v>
      </c>
      <c r="H52" s="115"/>
      <c r="I52" s="115"/>
      <c r="J52" s="115"/>
      <c r="K52" s="115"/>
      <c r="L52" s="115"/>
      <c r="M52" s="115"/>
      <c r="N52" s="115"/>
      <c r="O52" s="115"/>
      <c r="P52" s="115"/>
      <c r="Q52" s="115"/>
      <c r="R52" s="115"/>
      <c r="S52" s="115"/>
      <c r="T52" s="115"/>
      <c r="U52" s="115"/>
      <c r="V52" s="115"/>
      <c r="W52" s="115"/>
      <c r="X52" s="115"/>
      <c r="Y52" s="115"/>
      <c r="Z52" s="115"/>
      <c r="AA52" s="115"/>
    </row>
    <row r="53" spans="1:27" ht="60" customHeight="1">
      <c r="A53" s="717"/>
      <c r="B53" s="721"/>
      <c r="C53" s="721"/>
      <c r="D53" s="125" t="s">
        <v>341</v>
      </c>
      <c r="E53" s="1" t="s">
        <v>65</v>
      </c>
      <c r="F53" s="129" t="s">
        <v>342</v>
      </c>
      <c r="G53" s="126" t="s">
        <v>12</v>
      </c>
      <c r="H53" s="115"/>
      <c r="I53" s="115"/>
      <c r="J53" s="115"/>
      <c r="K53" s="115"/>
      <c r="L53" s="115"/>
      <c r="M53" s="115"/>
      <c r="N53" s="115"/>
      <c r="O53" s="115"/>
      <c r="P53" s="115"/>
      <c r="Q53" s="115"/>
      <c r="R53" s="115"/>
      <c r="S53" s="115"/>
      <c r="T53" s="115"/>
      <c r="U53" s="115"/>
      <c r="V53" s="115"/>
      <c r="W53" s="115"/>
      <c r="X53" s="115"/>
      <c r="Y53" s="115"/>
      <c r="Z53" s="115"/>
      <c r="AA53" s="115"/>
    </row>
    <row r="54" spans="1:27" ht="80.25" customHeight="1">
      <c r="A54" s="717"/>
      <c r="B54" s="730" t="s">
        <v>66</v>
      </c>
      <c r="C54" s="730" t="s">
        <v>67</v>
      </c>
      <c r="D54" s="125" t="s">
        <v>68</v>
      </c>
      <c r="E54" s="1" t="s">
        <v>63</v>
      </c>
      <c r="F54" s="93" t="s">
        <v>346</v>
      </c>
      <c r="G54" s="126" t="s">
        <v>12</v>
      </c>
      <c r="H54" s="115"/>
      <c r="I54" s="115"/>
      <c r="J54" s="115"/>
      <c r="K54" s="115"/>
      <c r="L54" s="115"/>
      <c r="M54" s="115"/>
      <c r="N54" s="115"/>
      <c r="O54" s="115"/>
      <c r="P54" s="115"/>
      <c r="Q54" s="115"/>
      <c r="R54" s="115"/>
      <c r="S54" s="115"/>
      <c r="T54" s="115"/>
      <c r="U54" s="115"/>
      <c r="V54" s="115"/>
      <c r="W54" s="115"/>
      <c r="X54" s="115"/>
      <c r="Y54" s="115"/>
      <c r="Z54" s="115"/>
      <c r="AA54" s="115"/>
    </row>
    <row r="55" spans="1:27" ht="96.75" customHeight="1">
      <c r="A55" s="717"/>
      <c r="B55" s="721"/>
      <c r="C55" s="721"/>
      <c r="D55" s="125" t="s">
        <v>69</v>
      </c>
      <c r="E55" s="1" t="s">
        <v>70</v>
      </c>
      <c r="F55" s="93" t="s">
        <v>415</v>
      </c>
      <c r="G55" s="126" t="s">
        <v>12</v>
      </c>
      <c r="H55" s="115"/>
      <c r="I55" s="115"/>
      <c r="J55" s="115"/>
      <c r="K55" s="115"/>
      <c r="L55" s="115"/>
      <c r="M55" s="115"/>
      <c r="N55" s="115"/>
      <c r="O55" s="115"/>
      <c r="P55" s="115"/>
      <c r="Q55" s="115"/>
      <c r="R55" s="115"/>
      <c r="S55" s="115"/>
      <c r="T55" s="115"/>
      <c r="U55" s="115"/>
      <c r="V55" s="115"/>
      <c r="W55" s="115"/>
      <c r="X55" s="115"/>
      <c r="Y55" s="115"/>
      <c r="Z55" s="115"/>
      <c r="AA55" s="115"/>
    </row>
    <row r="56" spans="1:27" ht="40.5" customHeight="1">
      <c r="A56" s="717"/>
      <c r="B56" s="727" t="s">
        <v>71</v>
      </c>
      <c r="C56" s="730" t="s">
        <v>72</v>
      </c>
      <c r="D56" s="125" t="s">
        <v>347</v>
      </c>
      <c r="E56" s="1" t="s">
        <v>73</v>
      </c>
      <c r="F56" s="127" t="s">
        <v>348</v>
      </c>
      <c r="G56" s="126" t="s">
        <v>12</v>
      </c>
      <c r="H56" s="115"/>
      <c r="I56" s="115"/>
      <c r="J56" s="115"/>
      <c r="K56" s="115"/>
      <c r="L56" s="115"/>
      <c r="M56" s="115"/>
      <c r="N56" s="115"/>
      <c r="O56" s="115"/>
      <c r="P56" s="115"/>
      <c r="Q56" s="115"/>
      <c r="R56" s="115"/>
      <c r="S56" s="115"/>
      <c r="T56" s="115"/>
      <c r="U56" s="115"/>
      <c r="V56" s="115"/>
      <c r="W56" s="115"/>
      <c r="X56" s="115"/>
      <c r="Y56" s="115"/>
      <c r="Z56" s="115"/>
      <c r="AA56" s="115"/>
    </row>
    <row r="57" spans="1:27" ht="60.75" customHeight="1">
      <c r="A57" s="717"/>
      <c r="B57" s="719"/>
      <c r="C57" s="719"/>
      <c r="D57" s="125" t="s">
        <v>349</v>
      </c>
      <c r="E57" s="1" t="s">
        <v>73</v>
      </c>
      <c r="F57" s="127" t="s">
        <v>350</v>
      </c>
      <c r="G57" s="126" t="s">
        <v>12</v>
      </c>
      <c r="H57" s="115"/>
      <c r="I57" s="115"/>
      <c r="J57" s="115"/>
      <c r="K57" s="115"/>
      <c r="L57" s="115"/>
      <c r="M57" s="115"/>
      <c r="N57" s="115"/>
      <c r="O57" s="115"/>
      <c r="P57" s="115"/>
      <c r="Q57" s="115"/>
      <c r="R57" s="115"/>
      <c r="S57" s="115"/>
      <c r="T57" s="115"/>
      <c r="U57" s="115"/>
      <c r="V57" s="115"/>
      <c r="W57" s="115"/>
      <c r="X57" s="115"/>
      <c r="Y57" s="115"/>
      <c r="Z57" s="115"/>
      <c r="AA57" s="115"/>
    </row>
    <row r="58" spans="1:27" ht="60.75" customHeight="1">
      <c r="A58" s="717"/>
      <c r="B58" s="719"/>
      <c r="C58" s="721"/>
      <c r="D58" s="125" t="s">
        <v>351</v>
      </c>
      <c r="E58" s="1" t="s">
        <v>74</v>
      </c>
      <c r="F58" s="127" t="s">
        <v>352</v>
      </c>
      <c r="G58" s="126" t="s">
        <v>12</v>
      </c>
      <c r="H58" s="115"/>
      <c r="I58" s="115"/>
      <c r="J58" s="115"/>
      <c r="K58" s="115"/>
      <c r="L58" s="115"/>
      <c r="M58" s="115"/>
      <c r="N58" s="115"/>
      <c r="O58" s="115"/>
      <c r="P58" s="115"/>
      <c r="Q58" s="115"/>
      <c r="R58" s="115"/>
      <c r="S58" s="115"/>
      <c r="T58" s="115"/>
      <c r="U58" s="115"/>
      <c r="V58" s="115"/>
      <c r="W58" s="115"/>
      <c r="X58" s="115"/>
      <c r="Y58" s="115"/>
      <c r="Z58" s="115"/>
      <c r="AA58" s="115"/>
    </row>
    <row r="59" spans="1:27" ht="26.25" customHeight="1">
      <c r="A59" s="717"/>
      <c r="B59" s="719"/>
      <c r="C59" s="2" t="s">
        <v>75</v>
      </c>
      <c r="D59" s="125" t="s">
        <v>76</v>
      </c>
      <c r="E59" s="1" t="s">
        <v>74</v>
      </c>
      <c r="F59" s="128" t="s">
        <v>278</v>
      </c>
      <c r="G59" s="126" t="s">
        <v>12</v>
      </c>
      <c r="H59" s="115"/>
      <c r="I59" s="115"/>
      <c r="J59" s="115"/>
      <c r="K59" s="115"/>
      <c r="L59" s="115"/>
      <c r="M59" s="115"/>
      <c r="N59" s="115"/>
      <c r="O59" s="115"/>
      <c r="P59" s="115"/>
      <c r="Q59" s="115"/>
      <c r="R59" s="115"/>
      <c r="S59" s="115"/>
      <c r="T59" s="115"/>
      <c r="U59" s="115"/>
      <c r="V59" s="115"/>
      <c r="W59" s="115"/>
      <c r="X59" s="115"/>
      <c r="Y59" s="115"/>
      <c r="Z59" s="115"/>
      <c r="AA59" s="115"/>
    </row>
    <row r="60" spans="1:27" ht="45" customHeight="1">
      <c r="A60" s="717"/>
      <c r="B60" s="721"/>
      <c r="C60" s="2" t="s">
        <v>77</v>
      </c>
      <c r="D60" s="125" t="s">
        <v>78</v>
      </c>
      <c r="E60" s="1" t="s">
        <v>79</v>
      </c>
      <c r="F60" s="93" t="s">
        <v>12</v>
      </c>
      <c r="G60" s="126" t="s">
        <v>12</v>
      </c>
      <c r="H60" s="115"/>
      <c r="I60" s="115"/>
      <c r="J60" s="115"/>
      <c r="K60" s="115"/>
      <c r="L60" s="115"/>
      <c r="M60" s="115"/>
      <c r="N60" s="115"/>
      <c r="O60" s="115"/>
      <c r="P60" s="115"/>
      <c r="Q60" s="115"/>
      <c r="R60" s="115"/>
      <c r="S60" s="115"/>
      <c r="T60" s="115"/>
      <c r="U60" s="115"/>
      <c r="V60" s="115"/>
      <c r="W60" s="115"/>
      <c r="X60" s="115"/>
      <c r="Y60" s="115"/>
      <c r="Z60" s="115"/>
      <c r="AA60" s="115"/>
    </row>
    <row r="61" spans="1:27" ht="24" customHeight="1">
      <c r="A61" s="717"/>
      <c r="B61" s="730" t="s">
        <v>38</v>
      </c>
      <c r="C61" s="2" t="s">
        <v>80</v>
      </c>
      <c r="D61" s="125" t="s">
        <v>81</v>
      </c>
      <c r="E61" s="1" t="s">
        <v>38</v>
      </c>
      <c r="F61" s="93" t="s">
        <v>12</v>
      </c>
      <c r="G61" s="126" t="s">
        <v>12</v>
      </c>
      <c r="H61" s="115"/>
      <c r="I61" s="115"/>
      <c r="J61" s="115"/>
      <c r="K61" s="115"/>
      <c r="L61" s="115"/>
      <c r="M61" s="115"/>
      <c r="N61" s="115"/>
      <c r="O61" s="115"/>
      <c r="P61" s="115"/>
      <c r="Q61" s="115"/>
      <c r="R61" s="115"/>
      <c r="S61" s="115"/>
      <c r="T61" s="115"/>
      <c r="U61" s="115"/>
      <c r="V61" s="115"/>
      <c r="W61" s="115"/>
      <c r="X61" s="115"/>
      <c r="Y61" s="115"/>
      <c r="Z61" s="115"/>
      <c r="AA61" s="115"/>
    </row>
    <row r="62" spans="1:27" ht="47.25" customHeight="1">
      <c r="A62" s="717"/>
      <c r="B62" s="719"/>
      <c r="C62" s="730" t="s">
        <v>82</v>
      </c>
      <c r="D62" s="125" t="s">
        <v>83</v>
      </c>
      <c r="E62" s="1" t="s">
        <v>84</v>
      </c>
      <c r="F62" s="127" t="s">
        <v>353</v>
      </c>
      <c r="G62" s="126" t="s">
        <v>12</v>
      </c>
      <c r="H62" s="115"/>
      <c r="I62" s="115"/>
      <c r="J62" s="115"/>
      <c r="K62" s="115"/>
      <c r="L62" s="115"/>
      <c r="M62" s="115"/>
      <c r="N62" s="115"/>
      <c r="O62" s="115"/>
      <c r="P62" s="115"/>
      <c r="Q62" s="115"/>
      <c r="R62" s="115"/>
      <c r="S62" s="115"/>
      <c r="T62" s="115"/>
      <c r="U62" s="115"/>
      <c r="V62" s="115"/>
      <c r="W62" s="115"/>
      <c r="X62" s="115"/>
      <c r="Y62" s="115"/>
      <c r="Z62" s="115"/>
      <c r="AA62" s="115"/>
    </row>
    <row r="63" spans="1:27" ht="37.5" customHeight="1">
      <c r="A63" s="717"/>
      <c r="B63" s="719"/>
      <c r="C63" s="719"/>
      <c r="D63" s="125" t="s">
        <v>85</v>
      </c>
      <c r="E63" s="1" t="s">
        <v>86</v>
      </c>
      <c r="F63" s="93" t="s">
        <v>12</v>
      </c>
      <c r="G63" s="126" t="s">
        <v>12</v>
      </c>
      <c r="H63" s="115"/>
      <c r="I63" s="115"/>
      <c r="J63" s="115"/>
      <c r="K63" s="115"/>
      <c r="L63" s="115"/>
      <c r="M63" s="115"/>
      <c r="N63" s="115"/>
      <c r="O63" s="115"/>
      <c r="P63" s="115"/>
      <c r="Q63" s="115"/>
      <c r="R63" s="115"/>
      <c r="S63" s="115"/>
      <c r="T63" s="115"/>
      <c r="U63" s="115"/>
      <c r="V63" s="115"/>
      <c r="W63" s="115"/>
      <c r="X63" s="115"/>
      <c r="Y63" s="115"/>
      <c r="Z63" s="115"/>
      <c r="AA63" s="115"/>
    </row>
    <row r="64" spans="1:27" ht="34.5" customHeight="1">
      <c r="A64" s="717"/>
      <c r="B64" s="719"/>
      <c r="C64" s="719"/>
      <c r="D64" s="125" t="s">
        <v>87</v>
      </c>
      <c r="E64" s="1" t="s">
        <v>88</v>
      </c>
      <c r="F64" s="93" t="s">
        <v>12</v>
      </c>
      <c r="G64" s="126" t="s">
        <v>12</v>
      </c>
      <c r="H64" s="115"/>
      <c r="I64" s="115"/>
      <c r="J64" s="115"/>
      <c r="K64" s="115"/>
      <c r="L64" s="115"/>
      <c r="M64" s="115"/>
      <c r="N64" s="115"/>
      <c r="O64" s="115"/>
      <c r="P64" s="115"/>
      <c r="Q64" s="115"/>
      <c r="R64" s="115"/>
      <c r="S64" s="115"/>
      <c r="T64" s="115"/>
      <c r="U64" s="115"/>
      <c r="V64" s="115"/>
      <c r="W64" s="115"/>
      <c r="X64" s="115"/>
      <c r="Y64" s="115"/>
      <c r="Z64" s="115"/>
      <c r="AA64" s="115"/>
    </row>
    <row r="65" spans="1:27" ht="45" customHeight="1">
      <c r="A65" s="717"/>
      <c r="B65" s="719"/>
      <c r="C65" s="721"/>
      <c r="D65" s="125" t="s">
        <v>354</v>
      </c>
      <c r="E65" s="1" t="s">
        <v>64</v>
      </c>
      <c r="F65" s="127" t="s">
        <v>355</v>
      </c>
      <c r="G65" s="126" t="s">
        <v>12</v>
      </c>
      <c r="H65" s="115"/>
      <c r="I65" s="115"/>
      <c r="J65" s="115"/>
      <c r="K65" s="115"/>
      <c r="L65" s="115"/>
      <c r="M65" s="115"/>
      <c r="N65" s="115"/>
      <c r="O65" s="115"/>
      <c r="P65" s="115"/>
      <c r="Q65" s="115"/>
      <c r="R65" s="115"/>
      <c r="S65" s="115"/>
      <c r="T65" s="115"/>
      <c r="U65" s="115"/>
      <c r="V65" s="115"/>
      <c r="W65" s="115"/>
      <c r="X65" s="115"/>
      <c r="Y65" s="115"/>
      <c r="Z65" s="115"/>
      <c r="AA65" s="115"/>
    </row>
    <row r="66" spans="1:27" ht="25.5" customHeight="1">
      <c r="A66" s="717"/>
      <c r="B66" s="719"/>
      <c r="C66" s="730" t="s">
        <v>89</v>
      </c>
      <c r="D66" s="125" t="s">
        <v>90</v>
      </c>
      <c r="E66" s="1" t="s">
        <v>38</v>
      </c>
      <c r="F66" s="93" t="s">
        <v>12</v>
      </c>
      <c r="G66" s="126" t="s">
        <v>12</v>
      </c>
      <c r="H66" s="115"/>
      <c r="I66" s="115"/>
      <c r="J66" s="115"/>
      <c r="K66" s="115"/>
      <c r="L66" s="115"/>
      <c r="M66" s="115"/>
      <c r="N66" s="115"/>
      <c r="O66" s="115"/>
      <c r="P66" s="115"/>
      <c r="Q66" s="115"/>
      <c r="R66" s="115"/>
      <c r="S66" s="115"/>
      <c r="T66" s="115"/>
      <c r="U66" s="115"/>
      <c r="V66" s="115"/>
      <c r="W66" s="115"/>
      <c r="X66" s="115"/>
      <c r="Y66" s="115"/>
      <c r="Z66" s="115"/>
      <c r="AA66" s="115"/>
    </row>
    <row r="67" spans="1:27" ht="15" customHeight="1">
      <c r="A67" s="717"/>
      <c r="B67" s="719"/>
      <c r="C67" s="721"/>
      <c r="D67" s="125" t="s">
        <v>91</v>
      </c>
      <c r="E67" s="1" t="s">
        <v>88</v>
      </c>
      <c r="F67" s="93" t="s">
        <v>12</v>
      </c>
      <c r="G67" s="126" t="s">
        <v>12</v>
      </c>
      <c r="H67" s="115"/>
      <c r="I67" s="115"/>
      <c r="J67" s="115"/>
      <c r="K67" s="115"/>
      <c r="L67" s="115"/>
      <c r="M67" s="115"/>
      <c r="N67" s="115"/>
      <c r="O67" s="115"/>
      <c r="P67" s="115"/>
      <c r="Q67" s="115"/>
      <c r="R67" s="115"/>
      <c r="S67" s="115"/>
      <c r="T67" s="115"/>
      <c r="U67" s="115"/>
      <c r="V67" s="115"/>
      <c r="W67" s="115"/>
      <c r="X67" s="115"/>
      <c r="Y67" s="115"/>
      <c r="Z67" s="115"/>
      <c r="AA67" s="115"/>
    </row>
    <row r="68" spans="1:27" ht="15" customHeight="1">
      <c r="A68" s="717"/>
      <c r="B68" s="719"/>
      <c r="C68" s="730" t="s">
        <v>92</v>
      </c>
      <c r="D68" s="125" t="s">
        <v>93</v>
      </c>
      <c r="E68" s="1" t="s">
        <v>38</v>
      </c>
      <c r="F68" s="93" t="s">
        <v>12</v>
      </c>
      <c r="G68" s="126" t="s">
        <v>12</v>
      </c>
      <c r="H68" s="115"/>
      <c r="I68" s="115"/>
      <c r="J68" s="115"/>
      <c r="K68" s="115"/>
      <c r="L68" s="115"/>
      <c r="M68" s="115"/>
      <c r="N68" s="115"/>
      <c r="O68" s="115"/>
      <c r="P68" s="115"/>
      <c r="Q68" s="115"/>
      <c r="R68" s="115"/>
      <c r="S68" s="115"/>
      <c r="T68" s="115"/>
      <c r="U68" s="115"/>
      <c r="V68" s="115"/>
      <c r="W68" s="115"/>
      <c r="X68" s="115"/>
      <c r="Y68" s="115"/>
      <c r="Z68" s="115"/>
      <c r="AA68" s="115"/>
    </row>
    <row r="69" spans="1:27" ht="15" customHeight="1">
      <c r="A69" s="717"/>
      <c r="B69" s="719"/>
      <c r="C69" s="719"/>
      <c r="D69" s="125" t="s">
        <v>94</v>
      </c>
      <c r="E69" s="1" t="s">
        <v>38</v>
      </c>
      <c r="F69" s="93" t="s">
        <v>12</v>
      </c>
      <c r="G69" s="126" t="s">
        <v>12</v>
      </c>
      <c r="H69" s="115"/>
      <c r="I69" s="115"/>
      <c r="J69" s="115"/>
      <c r="K69" s="115"/>
      <c r="L69" s="115"/>
      <c r="M69" s="115"/>
      <c r="N69" s="115"/>
      <c r="O69" s="115"/>
      <c r="P69" s="115"/>
      <c r="Q69" s="115"/>
      <c r="R69" s="115"/>
      <c r="S69" s="115"/>
      <c r="T69" s="115"/>
      <c r="U69" s="115"/>
      <c r="V69" s="115"/>
      <c r="W69" s="115"/>
      <c r="X69" s="115"/>
      <c r="Y69" s="115"/>
      <c r="Z69" s="115"/>
      <c r="AA69" s="115"/>
    </row>
    <row r="70" spans="1:27" ht="15" customHeight="1">
      <c r="A70" s="717"/>
      <c r="B70" s="719"/>
      <c r="C70" s="719"/>
      <c r="D70" s="125" t="s">
        <v>95</v>
      </c>
      <c r="E70" s="1" t="s">
        <v>88</v>
      </c>
      <c r="F70" s="93" t="s">
        <v>12</v>
      </c>
      <c r="G70" s="126" t="s">
        <v>12</v>
      </c>
      <c r="H70" s="115"/>
      <c r="I70" s="115"/>
      <c r="J70" s="115"/>
      <c r="K70" s="115"/>
      <c r="L70" s="115"/>
      <c r="M70" s="115"/>
      <c r="N70" s="115"/>
      <c r="O70" s="115"/>
      <c r="P70" s="115"/>
      <c r="Q70" s="115"/>
      <c r="R70" s="115"/>
      <c r="S70" s="115"/>
      <c r="T70" s="115"/>
      <c r="U70" s="115"/>
      <c r="V70" s="115"/>
      <c r="W70" s="115"/>
      <c r="X70" s="115"/>
      <c r="Y70" s="115"/>
      <c r="Z70" s="115"/>
      <c r="AA70" s="115"/>
    </row>
    <row r="71" spans="1:27" ht="111.75" customHeight="1">
      <c r="A71" s="717"/>
      <c r="B71" s="721"/>
      <c r="C71" s="721"/>
      <c r="D71" s="125" t="s">
        <v>356</v>
      </c>
      <c r="E71" s="1" t="s">
        <v>88</v>
      </c>
      <c r="F71" s="93" t="s">
        <v>597</v>
      </c>
      <c r="G71" s="126" t="s">
        <v>12</v>
      </c>
      <c r="H71" s="115"/>
      <c r="I71" s="115"/>
      <c r="J71" s="115"/>
      <c r="K71" s="115"/>
      <c r="L71" s="115"/>
      <c r="M71" s="115"/>
      <c r="N71" s="115"/>
      <c r="O71" s="115"/>
      <c r="P71" s="115"/>
      <c r="Q71" s="115"/>
      <c r="R71" s="115"/>
      <c r="S71" s="115"/>
      <c r="T71" s="115"/>
      <c r="U71" s="115"/>
      <c r="V71" s="115"/>
      <c r="W71" s="115"/>
      <c r="X71" s="115"/>
      <c r="Y71" s="115"/>
      <c r="Z71" s="115"/>
      <c r="AA71" s="115"/>
    </row>
    <row r="72" spans="1:27" ht="43.5" customHeight="1">
      <c r="A72" s="717"/>
      <c r="B72" s="727" t="s">
        <v>96</v>
      </c>
      <c r="C72" s="1" t="s">
        <v>97</v>
      </c>
      <c r="D72" s="125" t="s">
        <v>357</v>
      </c>
      <c r="E72" s="1" t="s">
        <v>43</v>
      </c>
      <c r="F72" s="127" t="s">
        <v>358</v>
      </c>
      <c r="G72" s="126" t="s">
        <v>12</v>
      </c>
      <c r="H72" s="115"/>
      <c r="I72" s="115"/>
      <c r="J72" s="115"/>
      <c r="K72" s="115"/>
      <c r="L72" s="115"/>
      <c r="M72" s="115"/>
      <c r="N72" s="115"/>
      <c r="O72" s="115"/>
      <c r="P72" s="115"/>
      <c r="Q72" s="115"/>
      <c r="R72" s="115"/>
      <c r="S72" s="115"/>
      <c r="T72" s="115"/>
      <c r="U72" s="115"/>
      <c r="V72" s="115"/>
      <c r="W72" s="115"/>
      <c r="X72" s="115"/>
      <c r="Y72" s="115"/>
      <c r="Z72" s="115"/>
      <c r="AA72" s="115"/>
    </row>
    <row r="73" spans="1:27" ht="111" customHeight="1">
      <c r="A73" s="717"/>
      <c r="B73" s="721"/>
      <c r="C73" s="1" t="s">
        <v>98</v>
      </c>
      <c r="D73" s="125" t="s">
        <v>99</v>
      </c>
      <c r="E73" s="1" t="s">
        <v>100</v>
      </c>
      <c r="F73" s="93" t="s">
        <v>12</v>
      </c>
      <c r="G73" s="126" t="s">
        <v>12</v>
      </c>
      <c r="H73" s="115"/>
      <c r="I73" s="115"/>
      <c r="J73" s="115"/>
      <c r="K73" s="115"/>
      <c r="L73" s="115"/>
      <c r="M73" s="115"/>
      <c r="N73" s="115"/>
      <c r="O73" s="115"/>
      <c r="P73" s="115"/>
      <c r="Q73" s="115"/>
      <c r="R73" s="115"/>
      <c r="S73" s="115"/>
      <c r="T73" s="115"/>
      <c r="U73" s="115"/>
      <c r="V73" s="115"/>
      <c r="W73" s="115"/>
      <c r="X73" s="115"/>
      <c r="Y73" s="115"/>
      <c r="Z73" s="115"/>
      <c r="AA73" s="115"/>
    </row>
    <row r="74" spans="1:27" ht="76.5" customHeight="1">
      <c r="A74" s="717"/>
      <c r="B74" s="727" t="s">
        <v>101</v>
      </c>
      <c r="C74" s="727" t="s">
        <v>102</v>
      </c>
      <c r="D74" s="125" t="s">
        <v>359</v>
      </c>
      <c r="E74" s="1" t="s">
        <v>41</v>
      </c>
      <c r="F74" s="93" t="s">
        <v>360</v>
      </c>
      <c r="G74" s="131" t="s">
        <v>103</v>
      </c>
      <c r="H74" s="115"/>
      <c r="I74" s="115"/>
      <c r="J74" s="115"/>
      <c r="K74" s="115"/>
      <c r="L74" s="115"/>
      <c r="M74" s="115"/>
      <c r="N74" s="115"/>
      <c r="O74" s="115"/>
      <c r="P74" s="115"/>
      <c r="Q74" s="115"/>
      <c r="R74" s="115"/>
      <c r="S74" s="115"/>
      <c r="T74" s="115"/>
      <c r="U74" s="115"/>
      <c r="V74" s="115"/>
      <c r="W74" s="115"/>
      <c r="X74" s="115"/>
      <c r="Y74" s="115"/>
      <c r="Z74" s="115"/>
      <c r="AA74" s="115"/>
    </row>
    <row r="75" spans="1:27" ht="268.5" customHeight="1">
      <c r="A75" s="717"/>
      <c r="B75" s="719"/>
      <c r="C75" s="719"/>
      <c r="D75" s="125" t="s">
        <v>435</v>
      </c>
      <c r="E75" s="1" t="s">
        <v>41</v>
      </c>
      <c r="F75" s="93" t="s">
        <v>361</v>
      </c>
      <c r="G75" s="126" t="s">
        <v>44</v>
      </c>
      <c r="H75" s="115"/>
      <c r="I75" s="115"/>
      <c r="J75" s="115"/>
      <c r="K75" s="115"/>
      <c r="L75" s="115"/>
      <c r="M75" s="115"/>
      <c r="N75" s="115"/>
      <c r="O75" s="115"/>
      <c r="P75" s="115"/>
      <c r="Q75" s="115"/>
      <c r="R75" s="115"/>
      <c r="S75" s="115"/>
      <c r="T75" s="115"/>
      <c r="U75" s="115"/>
      <c r="V75" s="115"/>
      <c r="W75" s="115"/>
      <c r="X75" s="115"/>
      <c r="Y75" s="115"/>
      <c r="Z75" s="115"/>
      <c r="AA75" s="115"/>
    </row>
    <row r="76" spans="1:27" ht="59.25" customHeight="1">
      <c r="A76" s="717"/>
      <c r="B76" s="719"/>
      <c r="C76" s="719"/>
      <c r="D76" s="125" t="s">
        <v>362</v>
      </c>
      <c r="E76" s="1" t="s">
        <v>41</v>
      </c>
      <c r="F76" s="127" t="s">
        <v>363</v>
      </c>
      <c r="G76" s="131" t="s">
        <v>42</v>
      </c>
      <c r="H76" s="115"/>
      <c r="I76" s="115"/>
      <c r="J76" s="115"/>
      <c r="K76" s="115"/>
      <c r="L76" s="115"/>
      <c r="M76" s="115"/>
      <c r="N76" s="115"/>
      <c r="O76" s="115"/>
      <c r="P76" s="115"/>
      <c r="Q76" s="115"/>
      <c r="R76" s="115"/>
      <c r="S76" s="115"/>
      <c r="T76" s="115"/>
      <c r="U76" s="115"/>
      <c r="V76" s="115"/>
      <c r="W76" s="115"/>
      <c r="X76" s="115"/>
      <c r="Y76" s="115"/>
      <c r="Z76" s="115"/>
      <c r="AA76" s="115"/>
    </row>
    <row r="77" spans="1:27" ht="39.75" customHeight="1">
      <c r="A77" s="717"/>
      <c r="B77" s="719"/>
      <c r="C77" s="721"/>
      <c r="D77" s="125" t="s">
        <v>364</v>
      </c>
      <c r="E77" s="1" t="s">
        <v>41</v>
      </c>
      <c r="F77" s="127" t="s">
        <v>365</v>
      </c>
      <c r="G77" s="131" t="s">
        <v>42</v>
      </c>
      <c r="H77" s="115"/>
      <c r="I77" s="115"/>
      <c r="J77" s="115"/>
      <c r="K77" s="115"/>
      <c r="L77" s="115"/>
      <c r="M77" s="115"/>
      <c r="N77" s="115"/>
      <c r="O77" s="115"/>
      <c r="P77" s="115"/>
      <c r="Q77" s="115"/>
      <c r="R77" s="115"/>
      <c r="S77" s="115"/>
      <c r="T77" s="115"/>
      <c r="U77" s="115"/>
      <c r="V77" s="115"/>
      <c r="W77" s="115"/>
      <c r="X77" s="115"/>
      <c r="Y77" s="115"/>
      <c r="Z77" s="115"/>
      <c r="AA77" s="115"/>
    </row>
    <row r="78" spans="1:27" ht="19.5" customHeight="1">
      <c r="A78" s="717"/>
      <c r="B78" s="116"/>
      <c r="C78" s="1" t="s">
        <v>104</v>
      </c>
      <c r="D78" s="125" t="s">
        <v>105</v>
      </c>
      <c r="E78" s="1" t="s">
        <v>104</v>
      </c>
      <c r="F78" s="127" t="s">
        <v>366</v>
      </c>
      <c r="G78" s="126" t="s">
        <v>12</v>
      </c>
      <c r="H78" s="115"/>
      <c r="I78" s="115"/>
      <c r="J78" s="115"/>
      <c r="K78" s="115"/>
      <c r="L78" s="115"/>
      <c r="M78" s="115"/>
      <c r="N78" s="115"/>
      <c r="O78" s="115"/>
      <c r="P78" s="115"/>
      <c r="Q78" s="115"/>
      <c r="R78" s="115"/>
      <c r="S78" s="115"/>
      <c r="T78" s="115"/>
      <c r="U78" s="115"/>
      <c r="V78" s="115"/>
      <c r="W78" s="115"/>
      <c r="X78" s="115"/>
      <c r="Y78" s="115"/>
      <c r="Z78" s="115"/>
      <c r="AA78" s="115"/>
    </row>
    <row r="79" spans="1:27" ht="33" customHeight="1">
      <c r="A79" s="717"/>
      <c r="B79" s="727" t="s">
        <v>106</v>
      </c>
      <c r="C79" s="727" t="s">
        <v>107</v>
      </c>
      <c r="D79" s="125" t="s">
        <v>367</v>
      </c>
      <c r="E79" s="1" t="s">
        <v>41</v>
      </c>
      <c r="F79" s="127" t="s">
        <v>368</v>
      </c>
      <c r="G79" s="131" t="s">
        <v>42</v>
      </c>
      <c r="H79" s="115"/>
      <c r="I79" s="115"/>
      <c r="J79" s="115"/>
      <c r="K79" s="115"/>
      <c r="L79" s="115"/>
      <c r="M79" s="115"/>
      <c r="N79" s="115"/>
      <c r="O79" s="115"/>
      <c r="P79" s="115"/>
      <c r="Q79" s="115"/>
      <c r="R79" s="115"/>
      <c r="S79" s="115"/>
      <c r="T79" s="115"/>
      <c r="U79" s="115"/>
      <c r="V79" s="115"/>
      <c r="W79" s="115"/>
      <c r="X79" s="115"/>
      <c r="Y79" s="115"/>
      <c r="Z79" s="115"/>
      <c r="AA79" s="115"/>
    </row>
    <row r="80" spans="1:27" ht="34.5" customHeight="1">
      <c r="A80" s="717"/>
      <c r="B80" s="719"/>
      <c r="C80" s="721"/>
      <c r="D80" s="125" t="s">
        <v>369</v>
      </c>
      <c r="E80" s="1" t="s">
        <v>41</v>
      </c>
      <c r="F80" s="127" t="s">
        <v>370</v>
      </c>
      <c r="G80" s="131" t="s">
        <v>42</v>
      </c>
      <c r="H80" s="115"/>
      <c r="I80" s="115"/>
      <c r="J80" s="115"/>
      <c r="K80" s="115"/>
      <c r="L80" s="115"/>
      <c r="M80" s="115"/>
      <c r="N80" s="115"/>
      <c r="O80" s="115"/>
      <c r="P80" s="115"/>
      <c r="Q80" s="115"/>
      <c r="R80" s="115"/>
      <c r="S80" s="115"/>
      <c r="T80" s="115"/>
      <c r="U80" s="115"/>
      <c r="V80" s="115"/>
      <c r="W80" s="115"/>
      <c r="X80" s="115"/>
      <c r="Y80" s="115"/>
      <c r="Z80" s="115"/>
      <c r="AA80" s="115"/>
    </row>
    <row r="81" spans="1:27" ht="25.5" customHeight="1">
      <c r="A81" s="717"/>
      <c r="B81" s="719"/>
      <c r="C81" s="727" t="s">
        <v>108</v>
      </c>
      <c r="D81" s="132" t="s">
        <v>109</v>
      </c>
      <c r="E81" s="1" t="s">
        <v>104</v>
      </c>
      <c r="F81" s="93" t="s">
        <v>12</v>
      </c>
      <c r="G81" s="126"/>
      <c r="H81" s="115"/>
      <c r="I81" s="115"/>
      <c r="J81" s="115"/>
      <c r="K81" s="115"/>
      <c r="L81" s="115"/>
      <c r="M81" s="115"/>
      <c r="N81" s="115"/>
      <c r="O81" s="115"/>
      <c r="P81" s="115"/>
      <c r="Q81" s="115"/>
      <c r="R81" s="115"/>
      <c r="S81" s="115"/>
      <c r="T81" s="115"/>
      <c r="U81" s="115"/>
      <c r="V81" s="115"/>
      <c r="W81" s="115"/>
      <c r="X81" s="115"/>
      <c r="Y81" s="115"/>
      <c r="Z81" s="115"/>
      <c r="AA81" s="115"/>
    </row>
    <row r="82" spans="1:27" ht="34.5" customHeight="1" thickBot="1">
      <c r="A82" s="723"/>
      <c r="B82" s="725"/>
      <c r="C82" s="725"/>
      <c r="D82" s="133" t="s">
        <v>110</v>
      </c>
      <c r="E82" s="1" t="s">
        <v>104</v>
      </c>
      <c r="F82" s="96" t="s">
        <v>12</v>
      </c>
      <c r="G82" s="134" t="s">
        <v>12</v>
      </c>
      <c r="H82" s="115"/>
      <c r="I82" s="115"/>
      <c r="J82" s="115"/>
      <c r="K82" s="115"/>
      <c r="L82" s="115"/>
      <c r="M82" s="115"/>
      <c r="N82" s="115"/>
      <c r="O82" s="115"/>
      <c r="P82" s="115"/>
      <c r="Q82" s="115"/>
      <c r="R82" s="115"/>
      <c r="S82" s="115"/>
      <c r="T82" s="115"/>
      <c r="U82" s="115"/>
      <c r="V82" s="115"/>
      <c r="W82" s="115"/>
      <c r="X82" s="115"/>
      <c r="Y82" s="115"/>
      <c r="Z82" s="115"/>
      <c r="AA82" s="115"/>
    </row>
    <row r="83" spans="1:27" ht="82.5" customHeight="1">
      <c r="A83" s="738" t="s">
        <v>111</v>
      </c>
      <c r="B83" s="739" t="s">
        <v>112</v>
      </c>
      <c r="C83" s="135" t="s">
        <v>113</v>
      </c>
      <c r="D83" s="136" t="s">
        <v>403</v>
      </c>
      <c r="E83" s="135" t="s">
        <v>50</v>
      </c>
      <c r="F83" s="137" t="s">
        <v>344</v>
      </c>
      <c r="G83" s="138" t="s">
        <v>417</v>
      </c>
      <c r="H83" s="115"/>
      <c r="I83" s="115"/>
      <c r="J83" s="115"/>
      <c r="K83" s="115"/>
      <c r="L83" s="115"/>
      <c r="M83" s="115"/>
      <c r="N83" s="115"/>
      <c r="O83" s="115"/>
      <c r="P83" s="115"/>
      <c r="Q83" s="115"/>
      <c r="R83" s="115"/>
      <c r="S83" s="115"/>
      <c r="T83" s="115"/>
      <c r="U83" s="115"/>
      <c r="V83" s="115"/>
      <c r="W83" s="115"/>
      <c r="X83" s="115"/>
      <c r="Y83" s="115"/>
      <c r="Z83" s="115"/>
      <c r="AA83" s="115"/>
    </row>
    <row r="84" spans="1:27" ht="41.25" customHeight="1">
      <c r="A84" s="717"/>
      <c r="B84" s="719"/>
      <c r="C84" s="3" t="s">
        <v>114</v>
      </c>
      <c r="D84" s="139" t="s">
        <v>115</v>
      </c>
      <c r="E84" s="3" t="s">
        <v>104</v>
      </c>
      <c r="F84" s="97" t="s">
        <v>12</v>
      </c>
      <c r="G84" s="140" t="s">
        <v>12</v>
      </c>
      <c r="H84" s="115"/>
      <c r="I84" s="115"/>
      <c r="J84" s="115"/>
      <c r="K84" s="115"/>
      <c r="L84" s="115"/>
      <c r="M84" s="115"/>
      <c r="N84" s="115"/>
      <c r="O84" s="115"/>
      <c r="P84" s="115"/>
      <c r="Q84" s="115"/>
      <c r="R84" s="115"/>
      <c r="S84" s="115"/>
      <c r="T84" s="115"/>
      <c r="U84" s="115"/>
      <c r="V84" s="115"/>
      <c r="W84" s="115"/>
      <c r="X84" s="115"/>
      <c r="Y84" s="115"/>
      <c r="Z84" s="115"/>
      <c r="AA84" s="115"/>
    </row>
    <row r="85" spans="1:27" ht="91.5" customHeight="1" thickBot="1">
      <c r="A85" s="717"/>
      <c r="B85" s="721"/>
      <c r="C85" s="4" t="s">
        <v>116</v>
      </c>
      <c r="D85" s="141" t="s">
        <v>268</v>
      </c>
      <c r="E85" s="4" t="s">
        <v>46</v>
      </c>
      <c r="F85" s="98" t="s">
        <v>12</v>
      </c>
      <c r="G85" s="142" t="s">
        <v>12</v>
      </c>
      <c r="H85" s="115"/>
      <c r="I85" s="115"/>
      <c r="J85" s="115"/>
      <c r="K85" s="115"/>
      <c r="L85" s="115"/>
      <c r="M85" s="115"/>
      <c r="N85" s="115"/>
      <c r="O85" s="115"/>
      <c r="P85" s="115"/>
      <c r="Q85" s="115"/>
      <c r="R85" s="115"/>
      <c r="S85" s="115"/>
      <c r="T85" s="115"/>
      <c r="U85" s="115"/>
      <c r="V85" s="115"/>
      <c r="W85" s="115"/>
      <c r="X85" s="115"/>
      <c r="Y85" s="115"/>
      <c r="Z85" s="115"/>
      <c r="AA85" s="115"/>
    </row>
    <row r="86" spans="1:27" ht="53.25" customHeight="1">
      <c r="A86" s="740" t="s">
        <v>117</v>
      </c>
      <c r="B86" s="741" t="s">
        <v>118</v>
      </c>
      <c r="C86" s="741" t="s">
        <v>119</v>
      </c>
      <c r="D86" s="143" t="s">
        <v>269</v>
      </c>
      <c r="E86" s="5" t="s">
        <v>48</v>
      </c>
      <c r="F86" s="99" t="s">
        <v>397</v>
      </c>
      <c r="G86" s="144" t="s">
        <v>12</v>
      </c>
      <c r="H86" s="115"/>
      <c r="I86" s="115"/>
      <c r="J86" s="115"/>
      <c r="K86" s="115"/>
      <c r="L86" s="115"/>
      <c r="M86" s="115"/>
      <c r="N86" s="115"/>
      <c r="O86" s="115"/>
      <c r="P86" s="115"/>
      <c r="Q86" s="115"/>
      <c r="R86" s="115"/>
      <c r="S86" s="115"/>
      <c r="T86" s="115"/>
      <c r="U86" s="115"/>
      <c r="V86" s="115"/>
      <c r="W86" s="115"/>
      <c r="X86" s="115"/>
      <c r="Y86" s="115"/>
      <c r="Z86" s="115"/>
      <c r="AA86" s="115"/>
    </row>
    <row r="87" spans="1:27" ht="45" customHeight="1">
      <c r="A87" s="717"/>
      <c r="B87" s="719"/>
      <c r="C87" s="721"/>
      <c r="D87" s="145" t="s">
        <v>371</v>
      </c>
      <c r="E87" s="6" t="s">
        <v>104</v>
      </c>
      <c r="F87" s="146" t="s">
        <v>372</v>
      </c>
      <c r="G87" s="147" t="s">
        <v>12</v>
      </c>
      <c r="H87" s="115"/>
      <c r="I87" s="115"/>
      <c r="J87" s="115"/>
      <c r="K87" s="115"/>
      <c r="L87" s="115"/>
      <c r="M87" s="115"/>
      <c r="N87" s="115"/>
      <c r="O87" s="115"/>
      <c r="P87" s="115"/>
      <c r="Q87" s="115"/>
      <c r="R87" s="115"/>
      <c r="S87" s="115"/>
      <c r="T87" s="115"/>
      <c r="U87" s="115"/>
      <c r="V87" s="115"/>
      <c r="W87" s="115"/>
      <c r="X87" s="115"/>
      <c r="Y87" s="115"/>
      <c r="Z87" s="115"/>
      <c r="AA87" s="115"/>
    </row>
    <row r="88" spans="1:27" ht="198" customHeight="1">
      <c r="A88" s="717"/>
      <c r="B88" s="719"/>
      <c r="C88" s="742" t="s">
        <v>120</v>
      </c>
      <c r="D88" s="145" t="s">
        <v>404</v>
      </c>
      <c r="E88" s="6" t="s">
        <v>50</v>
      </c>
      <c r="F88" s="100" t="s">
        <v>405</v>
      </c>
      <c r="G88" s="148" t="s">
        <v>416</v>
      </c>
      <c r="H88" s="115"/>
      <c r="I88" s="115"/>
      <c r="J88" s="115"/>
      <c r="K88" s="115"/>
      <c r="L88" s="115"/>
      <c r="M88" s="115"/>
      <c r="N88" s="115"/>
      <c r="O88" s="115"/>
      <c r="P88" s="115"/>
      <c r="Q88" s="115"/>
      <c r="R88" s="115"/>
      <c r="S88" s="115"/>
      <c r="T88" s="115"/>
      <c r="U88" s="115"/>
      <c r="V88" s="115"/>
      <c r="W88" s="115"/>
      <c r="X88" s="115"/>
      <c r="Y88" s="115"/>
      <c r="Z88" s="115"/>
      <c r="AA88" s="115"/>
    </row>
    <row r="89" spans="1:27" ht="45.75" customHeight="1">
      <c r="A89" s="717"/>
      <c r="B89" s="719"/>
      <c r="C89" s="719"/>
      <c r="D89" s="145" t="s">
        <v>373</v>
      </c>
      <c r="E89" s="6" t="s">
        <v>104</v>
      </c>
      <c r="F89" s="149" t="s">
        <v>374</v>
      </c>
      <c r="G89" s="147" t="s">
        <v>12</v>
      </c>
      <c r="H89" s="115"/>
      <c r="I89" s="115"/>
      <c r="J89" s="115"/>
      <c r="K89" s="115"/>
      <c r="L89" s="115"/>
      <c r="M89" s="115"/>
      <c r="N89" s="115"/>
      <c r="O89" s="115"/>
      <c r="P89" s="115"/>
      <c r="Q89" s="115"/>
      <c r="R89" s="115"/>
      <c r="S89" s="115"/>
      <c r="T89" s="115"/>
      <c r="U89" s="115"/>
      <c r="V89" s="115"/>
      <c r="W89" s="115"/>
      <c r="X89" s="115"/>
      <c r="Y89" s="115"/>
      <c r="Z89" s="115"/>
      <c r="AA89" s="115"/>
    </row>
    <row r="90" spans="1:27" ht="51" customHeight="1">
      <c r="A90" s="717"/>
      <c r="B90" s="719"/>
      <c r="C90" s="719"/>
      <c r="D90" s="145" t="s">
        <v>375</v>
      </c>
      <c r="E90" s="6" t="s">
        <v>21</v>
      </c>
      <c r="F90" s="100" t="s">
        <v>376</v>
      </c>
      <c r="G90" s="148" t="s">
        <v>121</v>
      </c>
      <c r="H90" s="115"/>
      <c r="I90" s="115"/>
      <c r="J90" s="115"/>
      <c r="K90" s="115"/>
      <c r="L90" s="115"/>
      <c r="M90" s="115"/>
      <c r="N90" s="115"/>
      <c r="O90" s="115"/>
      <c r="P90" s="115"/>
      <c r="Q90" s="115"/>
      <c r="R90" s="115"/>
      <c r="S90" s="115"/>
      <c r="T90" s="115"/>
      <c r="U90" s="115"/>
      <c r="V90" s="115"/>
      <c r="W90" s="115"/>
      <c r="X90" s="115"/>
      <c r="Y90" s="115"/>
      <c r="Z90" s="115"/>
      <c r="AA90" s="115"/>
    </row>
    <row r="91" spans="1:27" ht="212.25" customHeight="1">
      <c r="A91" s="717"/>
      <c r="B91" s="719"/>
      <c r="C91" s="719"/>
      <c r="D91" s="145" t="s">
        <v>377</v>
      </c>
      <c r="E91" s="6" t="s">
        <v>21</v>
      </c>
      <c r="F91" s="442" t="s">
        <v>598</v>
      </c>
      <c r="G91" s="147" t="s">
        <v>12</v>
      </c>
      <c r="H91" s="115"/>
      <c r="I91" s="115"/>
      <c r="J91" s="115"/>
      <c r="K91" s="115"/>
      <c r="L91" s="115"/>
      <c r="M91" s="115"/>
      <c r="N91" s="115"/>
      <c r="O91" s="115"/>
      <c r="P91" s="115"/>
      <c r="Q91" s="115"/>
      <c r="R91" s="115"/>
      <c r="S91" s="115"/>
      <c r="T91" s="115"/>
      <c r="U91" s="115"/>
      <c r="V91" s="115"/>
      <c r="W91" s="115"/>
      <c r="X91" s="115"/>
      <c r="Y91" s="115"/>
      <c r="Z91" s="115"/>
      <c r="AA91" s="115"/>
    </row>
    <row r="92" spans="1:27" ht="61.5" customHeight="1">
      <c r="A92" s="717"/>
      <c r="B92" s="719"/>
      <c r="C92" s="719"/>
      <c r="D92" s="150" t="s">
        <v>378</v>
      </c>
      <c r="E92" s="6" t="s">
        <v>21</v>
      </c>
      <c r="F92" s="146" t="s">
        <v>379</v>
      </c>
      <c r="G92" s="147" t="s">
        <v>12</v>
      </c>
      <c r="H92" s="115"/>
      <c r="I92" s="115"/>
      <c r="J92" s="115"/>
      <c r="K92" s="115"/>
      <c r="L92" s="115"/>
      <c r="M92" s="115"/>
      <c r="N92" s="115"/>
      <c r="O92" s="115"/>
      <c r="P92" s="115"/>
      <c r="Q92" s="115"/>
      <c r="R92" s="115"/>
      <c r="S92" s="115"/>
      <c r="T92" s="115"/>
      <c r="U92" s="115"/>
      <c r="V92" s="115"/>
      <c r="W92" s="115"/>
      <c r="X92" s="115"/>
      <c r="Y92" s="115"/>
      <c r="Z92" s="115"/>
      <c r="AA92" s="115"/>
    </row>
    <row r="93" spans="1:27" ht="63.75" customHeight="1">
      <c r="A93" s="717"/>
      <c r="B93" s="719"/>
      <c r="C93" s="719"/>
      <c r="D93" s="145" t="s">
        <v>380</v>
      </c>
      <c r="E93" s="6" t="s">
        <v>21</v>
      </c>
      <c r="F93" s="146" t="s">
        <v>381</v>
      </c>
      <c r="G93" s="147" t="s">
        <v>12</v>
      </c>
      <c r="H93" s="115"/>
      <c r="I93" s="115"/>
      <c r="J93" s="115"/>
      <c r="K93" s="115"/>
      <c r="L93" s="115"/>
      <c r="M93" s="115"/>
      <c r="N93" s="115"/>
      <c r="O93" s="115"/>
      <c r="P93" s="115"/>
      <c r="Q93" s="115"/>
      <c r="R93" s="115"/>
      <c r="S93" s="115"/>
      <c r="T93" s="115"/>
      <c r="U93" s="115"/>
      <c r="V93" s="115"/>
      <c r="W93" s="115"/>
      <c r="X93" s="115"/>
      <c r="Y93" s="115"/>
      <c r="Z93" s="115"/>
      <c r="AA93" s="115"/>
    </row>
    <row r="94" spans="1:27" ht="93" customHeight="1">
      <c r="A94" s="717"/>
      <c r="B94" s="719"/>
      <c r="C94" s="721"/>
      <c r="D94" s="145" t="s">
        <v>382</v>
      </c>
      <c r="E94" s="6" t="s">
        <v>122</v>
      </c>
      <c r="F94" s="146" t="s">
        <v>383</v>
      </c>
      <c r="G94" s="148" t="s">
        <v>436</v>
      </c>
      <c r="H94" s="115"/>
      <c r="I94" s="115"/>
      <c r="J94" s="115"/>
      <c r="K94" s="115"/>
      <c r="L94" s="115"/>
      <c r="M94" s="115"/>
      <c r="N94" s="115"/>
      <c r="O94" s="115"/>
      <c r="P94" s="115"/>
      <c r="Q94" s="115"/>
      <c r="R94" s="115"/>
      <c r="S94" s="115"/>
      <c r="T94" s="115"/>
      <c r="U94" s="115"/>
      <c r="V94" s="115"/>
      <c r="W94" s="115"/>
      <c r="X94" s="115"/>
      <c r="Y94" s="115"/>
      <c r="Z94" s="115"/>
      <c r="AA94" s="115"/>
    </row>
    <row r="95" spans="1:27" ht="120" customHeight="1">
      <c r="A95" s="717"/>
      <c r="B95" s="719"/>
      <c r="C95" s="742" t="s">
        <v>123</v>
      </c>
      <c r="D95" s="150" t="s">
        <v>270</v>
      </c>
      <c r="E95" s="6" t="s">
        <v>48</v>
      </c>
      <c r="F95" s="100" t="s">
        <v>12</v>
      </c>
      <c r="G95" s="147" t="s">
        <v>12</v>
      </c>
      <c r="H95" s="115"/>
      <c r="I95" s="115"/>
      <c r="J95" s="115"/>
      <c r="K95" s="115"/>
      <c r="L95" s="115"/>
      <c r="M95" s="115"/>
      <c r="N95" s="115"/>
      <c r="O95" s="115"/>
      <c r="P95" s="115"/>
      <c r="Q95" s="115"/>
      <c r="R95" s="115"/>
      <c r="S95" s="115"/>
      <c r="T95" s="115"/>
      <c r="U95" s="115"/>
      <c r="V95" s="115"/>
      <c r="W95" s="115"/>
      <c r="X95" s="115"/>
      <c r="Y95" s="115"/>
      <c r="Z95" s="115"/>
      <c r="AA95" s="115"/>
    </row>
    <row r="96" spans="1:27" ht="43.5" customHeight="1" thickBot="1">
      <c r="A96" s="723"/>
      <c r="B96" s="725"/>
      <c r="C96" s="725"/>
      <c r="D96" s="151" t="s">
        <v>124</v>
      </c>
      <c r="E96" s="7" t="s">
        <v>48</v>
      </c>
      <c r="F96" s="101" t="s">
        <v>12</v>
      </c>
      <c r="G96" s="152" t="s">
        <v>12</v>
      </c>
      <c r="H96" s="115"/>
      <c r="I96" s="115"/>
      <c r="J96" s="115"/>
      <c r="K96" s="115"/>
      <c r="L96" s="115"/>
      <c r="M96" s="115"/>
      <c r="N96" s="115"/>
      <c r="O96" s="115"/>
      <c r="P96" s="115"/>
      <c r="Q96" s="115"/>
      <c r="R96" s="115"/>
      <c r="S96" s="115"/>
      <c r="T96" s="115"/>
      <c r="U96" s="115"/>
      <c r="V96" s="115"/>
      <c r="W96" s="115"/>
      <c r="X96" s="115"/>
      <c r="Y96" s="115"/>
      <c r="Z96" s="115"/>
      <c r="AA96" s="115"/>
    </row>
    <row r="97" spans="1:27" ht="34.5" customHeight="1">
      <c r="A97" s="716" t="s">
        <v>125</v>
      </c>
      <c r="B97" s="718" t="s">
        <v>126</v>
      </c>
      <c r="C97" s="8" t="s">
        <v>127</v>
      </c>
      <c r="D97" s="153" t="s">
        <v>384</v>
      </c>
      <c r="E97" s="8" t="s">
        <v>14</v>
      </c>
      <c r="F97" s="154" t="s">
        <v>385</v>
      </c>
      <c r="G97" s="155" t="s">
        <v>12</v>
      </c>
      <c r="H97" s="115"/>
      <c r="I97" s="115"/>
      <c r="J97" s="115"/>
      <c r="K97" s="115"/>
      <c r="L97" s="115"/>
      <c r="M97" s="115"/>
      <c r="N97" s="115"/>
      <c r="O97" s="115"/>
      <c r="P97" s="115"/>
      <c r="Q97" s="115"/>
      <c r="R97" s="115"/>
      <c r="S97" s="115"/>
      <c r="T97" s="115"/>
      <c r="U97" s="115"/>
      <c r="V97" s="115"/>
      <c r="W97" s="115"/>
      <c r="X97" s="115"/>
      <c r="Y97" s="115"/>
      <c r="Z97" s="115"/>
      <c r="AA97" s="115"/>
    </row>
    <row r="98" spans="1:27" ht="43.5" customHeight="1">
      <c r="A98" s="717"/>
      <c r="B98" s="719"/>
      <c r="C98" s="720" t="s">
        <v>128</v>
      </c>
      <c r="D98" s="156" t="s">
        <v>386</v>
      </c>
      <c r="E98" s="9" t="s">
        <v>14</v>
      </c>
      <c r="F98" s="154" t="s">
        <v>387</v>
      </c>
      <c r="G98" s="157" t="s">
        <v>12</v>
      </c>
      <c r="H98" s="115"/>
      <c r="I98" s="115"/>
      <c r="J98" s="115"/>
      <c r="K98" s="115"/>
      <c r="L98" s="115"/>
      <c r="M98" s="115"/>
      <c r="N98" s="115"/>
      <c r="O98" s="115"/>
      <c r="P98" s="115"/>
      <c r="Q98" s="115"/>
      <c r="R98" s="115"/>
      <c r="S98" s="115"/>
      <c r="T98" s="115"/>
      <c r="U98" s="115"/>
      <c r="V98" s="115"/>
      <c r="W98" s="115"/>
      <c r="X98" s="115"/>
      <c r="Y98" s="115"/>
      <c r="Z98" s="115"/>
      <c r="AA98" s="115"/>
    </row>
    <row r="99" spans="1:27" ht="33" customHeight="1">
      <c r="A99" s="717"/>
      <c r="B99" s="719"/>
      <c r="C99" s="719"/>
      <c r="D99" s="156" t="s">
        <v>129</v>
      </c>
      <c r="E99" s="9" t="s">
        <v>14</v>
      </c>
      <c r="F99" s="154" t="s">
        <v>388</v>
      </c>
      <c r="G99" s="157" t="s">
        <v>12</v>
      </c>
      <c r="H99" s="115"/>
      <c r="I99" s="115"/>
      <c r="J99" s="115"/>
      <c r="K99" s="115"/>
      <c r="L99" s="115"/>
      <c r="M99" s="115"/>
      <c r="N99" s="115"/>
      <c r="O99" s="115"/>
      <c r="P99" s="115"/>
      <c r="Q99" s="115"/>
      <c r="R99" s="115"/>
      <c r="S99" s="115"/>
      <c r="T99" s="115"/>
      <c r="U99" s="115"/>
      <c r="V99" s="115"/>
      <c r="W99" s="115"/>
      <c r="X99" s="115"/>
      <c r="Y99" s="115"/>
      <c r="Z99" s="115"/>
      <c r="AA99" s="115"/>
    </row>
    <row r="100" spans="1:27" ht="59.25" customHeight="1">
      <c r="A100" s="717"/>
      <c r="B100" s="719"/>
      <c r="C100" s="721"/>
      <c r="D100" s="156" t="s">
        <v>389</v>
      </c>
      <c r="E100" s="9" t="s">
        <v>61</v>
      </c>
      <c r="F100" s="102" t="s">
        <v>390</v>
      </c>
      <c r="G100" s="158" t="s">
        <v>42</v>
      </c>
      <c r="H100" s="115"/>
      <c r="I100" s="115"/>
      <c r="J100" s="115"/>
      <c r="K100" s="115"/>
      <c r="L100" s="115"/>
      <c r="M100" s="115"/>
      <c r="N100" s="115"/>
      <c r="O100" s="115"/>
      <c r="P100" s="115"/>
      <c r="Q100" s="115"/>
      <c r="R100" s="115"/>
      <c r="S100" s="115"/>
      <c r="T100" s="115"/>
      <c r="U100" s="115"/>
      <c r="V100" s="115"/>
      <c r="W100" s="115"/>
      <c r="X100" s="115"/>
      <c r="Y100" s="115"/>
      <c r="Z100" s="115"/>
      <c r="AA100" s="115"/>
    </row>
    <row r="101" spans="1:27" ht="72.75" customHeight="1" thickBot="1">
      <c r="A101" s="717"/>
      <c r="B101" s="719"/>
      <c r="C101" s="92" t="s">
        <v>130</v>
      </c>
      <c r="D101" s="159" t="s">
        <v>391</v>
      </c>
      <c r="E101" s="92" t="s">
        <v>14</v>
      </c>
      <c r="F101" s="154" t="s">
        <v>392</v>
      </c>
      <c r="G101" s="160" t="s">
        <v>12</v>
      </c>
      <c r="H101" s="115"/>
      <c r="I101" s="115"/>
      <c r="J101" s="115"/>
      <c r="K101" s="115"/>
      <c r="L101" s="115"/>
      <c r="M101" s="115"/>
      <c r="N101" s="115"/>
      <c r="O101" s="115"/>
      <c r="P101" s="115"/>
      <c r="Q101" s="115"/>
      <c r="R101" s="115"/>
      <c r="S101" s="115"/>
      <c r="T101" s="115"/>
      <c r="U101" s="115"/>
      <c r="V101" s="115"/>
      <c r="W101" s="115"/>
      <c r="X101" s="115"/>
      <c r="Y101" s="115"/>
      <c r="Z101" s="115"/>
      <c r="AA101" s="115"/>
    </row>
    <row r="102" spans="1:27" ht="57.75" customHeight="1">
      <c r="A102" s="722" t="s">
        <v>131</v>
      </c>
      <c r="B102" s="724" t="s">
        <v>131</v>
      </c>
      <c r="C102" s="726" t="s">
        <v>132</v>
      </c>
      <c r="D102" s="161" t="s">
        <v>393</v>
      </c>
      <c r="E102" s="162" t="s">
        <v>133</v>
      </c>
      <c r="F102" s="163" t="s">
        <v>394</v>
      </c>
      <c r="G102" s="164" t="s">
        <v>42</v>
      </c>
      <c r="H102" s="115"/>
      <c r="I102" s="115"/>
      <c r="J102" s="115"/>
      <c r="K102" s="115"/>
      <c r="L102" s="115"/>
      <c r="M102" s="115"/>
      <c r="N102" s="115"/>
      <c r="O102" s="115"/>
      <c r="P102" s="115"/>
      <c r="Q102" s="115"/>
      <c r="R102" s="115"/>
      <c r="S102" s="115"/>
      <c r="T102" s="115"/>
      <c r="U102" s="115"/>
      <c r="V102" s="115"/>
      <c r="W102" s="115"/>
      <c r="X102" s="115"/>
      <c r="Y102" s="115"/>
      <c r="Z102" s="115"/>
      <c r="AA102" s="115"/>
    </row>
    <row r="103" spans="1:27" ht="39" customHeight="1" thickBot="1">
      <c r="A103" s="723"/>
      <c r="B103" s="725"/>
      <c r="C103" s="725"/>
      <c r="D103" s="165" t="s">
        <v>437</v>
      </c>
      <c r="E103" s="166" t="s">
        <v>133</v>
      </c>
      <c r="F103" s="167" t="s">
        <v>395</v>
      </c>
      <c r="G103" s="168" t="s">
        <v>42</v>
      </c>
      <c r="H103" s="115"/>
      <c r="I103" s="115"/>
      <c r="J103" s="115"/>
      <c r="K103" s="115"/>
      <c r="L103" s="115"/>
      <c r="M103" s="115"/>
      <c r="N103" s="115"/>
      <c r="O103" s="115"/>
      <c r="P103" s="115"/>
      <c r="Q103" s="115"/>
      <c r="R103" s="115"/>
      <c r="S103" s="115"/>
      <c r="T103" s="115"/>
      <c r="U103" s="115"/>
      <c r="V103" s="115"/>
      <c r="W103" s="115"/>
      <c r="X103" s="115"/>
      <c r="Y103" s="115"/>
      <c r="Z103" s="115"/>
      <c r="AA103" s="115"/>
    </row>
    <row r="104" spans="1:27" ht="25.5" customHeight="1">
      <c r="A104" s="735" t="s">
        <v>134</v>
      </c>
      <c r="B104" s="736" t="s">
        <v>135</v>
      </c>
      <c r="C104" s="736" t="s">
        <v>136</v>
      </c>
      <c r="D104" s="169" t="s">
        <v>137</v>
      </c>
      <c r="E104" s="103" t="s">
        <v>138</v>
      </c>
      <c r="F104" s="104" t="s">
        <v>12</v>
      </c>
      <c r="G104" s="170" t="s">
        <v>12</v>
      </c>
      <c r="H104" s="115"/>
      <c r="I104" s="115"/>
      <c r="J104" s="115"/>
      <c r="K104" s="115"/>
      <c r="L104" s="115"/>
      <c r="M104" s="115"/>
      <c r="N104" s="115"/>
      <c r="O104" s="115"/>
      <c r="P104" s="115"/>
      <c r="Q104" s="115"/>
      <c r="R104" s="115"/>
      <c r="S104" s="115"/>
      <c r="T104" s="115"/>
      <c r="U104" s="115"/>
      <c r="V104" s="115"/>
      <c r="W104" s="115"/>
      <c r="X104" s="115"/>
      <c r="Y104" s="115"/>
      <c r="Z104" s="115"/>
      <c r="AA104" s="115"/>
    </row>
    <row r="105" spans="1:27" ht="36.75" customHeight="1">
      <c r="A105" s="717"/>
      <c r="B105" s="719"/>
      <c r="C105" s="721"/>
      <c r="D105" s="171" t="s">
        <v>139</v>
      </c>
      <c r="E105" s="10" t="s">
        <v>39</v>
      </c>
      <c r="F105" s="105" t="s">
        <v>12</v>
      </c>
      <c r="G105" s="172" t="s">
        <v>12</v>
      </c>
      <c r="H105" s="115"/>
      <c r="I105" s="115"/>
      <c r="J105" s="115"/>
      <c r="K105" s="115"/>
      <c r="L105" s="115"/>
      <c r="M105" s="115"/>
      <c r="N105" s="115"/>
      <c r="O105" s="115"/>
      <c r="P105" s="115"/>
      <c r="Q105" s="115"/>
      <c r="R105" s="115"/>
      <c r="S105" s="115"/>
      <c r="T105" s="115"/>
      <c r="U105" s="115"/>
      <c r="V105" s="115"/>
      <c r="W105" s="115"/>
      <c r="X105" s="115"/>
      <c r="Y105" s="115"/>
      <c r="Z105" s="115"/>
      <c r="AA105" s="115"/>
    </row>
    <row r="106" spans="1:27" ht="107.25" customHeight="1">
      <c r="A106" s="717"/>
      <c r="B106" s="719"/>
      <c r="C106" s="737" t="s">
        <v>140</v>
      </c>
      <c r="D106" s="171" t="s">
        <v>438</v>
      </c>
      <c r="E106" s="10" t="s">
        <v>54</v>
      </c>
      <c r="F106" s="105" t="s">
        <v>12</v>
      </c>
      <c r="G106" s="172" t="s">
        <v>12</v>
      </c>
      <c r="H106" s="115"/>
      <c r="I106" s="115"/>
      <c r="J106" s="115"/>
      <c r="K106" s="115"/>
      <c r="L106" s="115"/>
      <c r="M106" s="115"/>
      <c r="N106" s="115"/>
      <c r="O106" s="115"/>
      <c r="P106" s="115"/>
      <c r="Q106" s="115"/>
      <c r="R106" s="115"/>
      <c r="S106" s="115"/>
      <c r="T106" s="115"/>
      <c r="U106" s="115"/>
      <c r="V106" s="115"/>
      <c r="W106" s="115"/>
      <c r="X106" s="115"/>
      <c r="Y106" s="115"/>
      <c r="Z106" s="115"/>
      <c r="AA106" s="115"/>
    </row>
    <row r="107" spans="1:27" ht="41.25" customHeight="1">
      <c r="A107" s="717"/>
      <c r="B107" s="719"/>
      <c r="C107" s="719"/>
      <c r="D107" s="171" t="s">
        <v>141</v>
      </c>
      <c r="E107" s="10" t="s">
        <v>54</v>
      </c>
      <c r="F107" s="105" t="s">
        <v>12</v>
      </c>
      <c r="G107" s="172" t="s">
        <v>12</v>
      </c>
      <c r="H107" s="115"/>
      <c r="I107" s="115"/>
      <c r="J107" s="115"/>
      <c r="K107" s="115"/>
      <c r="L107" s="115"/>
      <c r="M107" s="115"/>
      <c r="N107" s="115"/>
      <c r="O107" s="115"/>
      <c r="P107" s="115"/>
      <c r="Q107" s="115"/>
      <c r="R107" s="115"/>
      <c r="S107" s="115"/>
      <c r="T107" s="115"/>
      <c r="U107" s="115"/>
      <c r="V107" s="115"/>
      <c r="W107" s="115"/>
      <c r="X107" s="115"/>
      <c r="Y107" s="115"/>
      <c r="Z107" s="115"/>
      <c r="AA107" s="115"/>
    </row>
    <row r="108" spans="1:27" ht="130.5" customHeight="1">
      <c r="A108" s="717"/>
      <c r="B108" s="719"/>
      <c r="C108" s="721"/>
      <c r="D108" s="171" t="s">
        <v>142</v>
      </c>
      <c r="E108" s="10" t="s">
        <v>54</v>
      </c>
      <c r="F108" s="105" t="s">
        <v>12</v>
      </c>
      <c r="G108" s="172" t="s">
        <v>12</v>
      </c>
      <c r="H108" s="115"/>
      <c r="I108" s="115"/>
      <c r="J108" s="115"/>
      <c r="K108" s="115"/>
      <c r="L108" s="115"/>
      <c r="M108" s="115"/>
      <c r="N108" s="115"/>
      <c r="O108" s="115"/>
      <c r="P108" s="115"/>
      <c r="Q108" s="115"/>
      <c r="R108" s="115"/>
      <c r="S108" s="115"/>
      <c r="T108" s="115"/>
      <c r="U108" s="115"/>
      <c r="V108" s="115"/>
      <c r="W108" s="115"/>
      <c r="X108" s="115"/>
      <c r="Y108" s="115"/>
      <c r="Z108" s="115"/>
      <c r="AA108" s="115"/>
    </row>
    <row r="109" spans="1:27" ht="31.5" customHeight="1">
      <c r="A109" s="717"/>
      <c r="B109" s="719"/>
      <c r="C109" s="737" t="s">
        <v>143</v>
      </c>
      <c r="D109" s="173" t="s">
        <v>144</v>
      </c>
      <c r="E109" s="11" t="s">
        <v>14</v>
      </c>
      <c r="F109" s="106" t="s">
        <v>12</v>
      </c>
      <c r="G109" s="172" t="s">
        <v>12</v>
      </c>
      <c r="H109" s="115"/>
      <c r="I109" s="115"/>
      <c r="J109" s="115"/>
      <c r="K109" s="115"/>
      <c r="L109" s="115"/>
      <c r="M109" s="115"/>
      <c r="N109" s="115"/>
      <c r="O109" s="115"/>
      <c r="P109" s="115"/>
      <c r="Q109" s="115"/>
      <c r="R109" s="115"/>
      <c r="S109" s="115"/>
      <c r="T109" s="115"/>
      <c r="U109" s="115"/>
      <c r="V109" s="115"/>
      <c r="W109" s="115"/>
      <c r="X109" s="115"/>
      <c r="Y109" s="115"/>
      <c r="Z109" s="115"/>
      <c r="AA109" s="115"/>
    </row>
    <row r="110" spans="1:27" ht="60.75" customHeight="1">
      <c r="A110" s="717"/>
      <c r="B110" s="719"/>
      <c r="C110" s="719"/>
      <c r="D110" s="173" t="s">
        <v>145</v>
      </c>
      <c r="E110" s="11" t="s">
        <v>54</v>
      </c>
      <c r="F110" s="106" t="s">
        <v>12</v>
      </c>
      <c r="G110" s="172" t="s">
        <v>12</v>
      </c>
      <c r="H110" s="115"/>
      <c r="I110" s="115"/>
      <c r="J110" s="115"/>
      <c r="K110" s="115"/>
      <c r="L110" s="115"/>
      <c r="M110" s="115"/>
      <c r="N110" s="115"/>
      <c r="O110" s="115"/>
      <c r="P110" s="115"/>
      <c r="Q110" s="115"/>
      <c r="R110" s="115"/>
      <c r="S110" s="115"/>
      <c r="T110" s="115"/>
      <c r="U110" s="115"/>
      <c r="V110" s="115"/>
      <c r="W110" s="115"/>
      <c r="X110" s="115"/>
      <c r="Y110" s="115"/>
      <c r="Z110" s="115"/>
      <c r="AA110" s="115"/>
    </row>
    <row r="111" spans="1:27" ht="46.5" customHeight="1">
      <c r="A111" s="717"/>
      <c r="B111" s="719"/>
      <c r="C111" s="719"/>
      <c r="D111" s="173" t="s">
        <v>146</v>
      </c>
      <c r="E111" s="11" t="s">
        <v>39</v>
      </c>
      <c r="F111" s="106" t="s">
        <v>12</v>
      </c>
      <c r="G111" s="172" t="s">
        <v>12</v>
      </c>
      <c r="H111" s="115"/>
      <c r="I111" s="115"/>
      <c r="J111" s="115"/>
      <c r="K111" s="115"/>
      <c r="L111" s="115"/>
      <c r="M111" s="115"/>
      <c r="N111" s="115"/>
      <c r="O111" s="115"/>
      <c r="P111" s="115"/>
      <c r="Q111" s="115"/>
      <c r="R111" s="115"/>
      <c r="S111" s="115"/>
      <c r="T111" s="115"/>
      <c r="U111" s="115"/>
      <c r="V111" s="115"/>
      <c r="W111" s="115"/>
      <c r="X111" s="115"/>
      <c r="Y111" s="115"/>
      <c r="Z111" s="115"/>
      <c r="AA111" s="115"/>
    </row>
    <row r="112" spans="1:27" ht="42" customHeight="1" thickBot="1">
      <c r="A112" s="723"/>
      <c r="B112" s="725"/>
      <c r="C112" s="725"/>
      <c r="D112" s="174" t="s">
        <v>147</v>
      </c>
      <c r="E112" s="175" t="s">
        <v>43</v>
      </c>
      <c r="F112" s="176" t="s">
        <v>12</v>
      </c>
      <c r="G112" s="177" t="s">
        <v>12</v>
      </c>
      <c r="H112" s="115"/>
      <c r="I112" s="115"/>
      <c r="J112" s="115"/>
      <c r="K112" s="115"/>
      <c r="L112" s="115"/>
      <c r="M112" s="115"/>
      <c r="N112" s="115"/>
      <c r="O112" s="115"/>
      <c r="P112" s="115"/>
      <c r="Q112" s="115"/>
      <c r="R112" s="115"/>
      <c r="S112" s="115"/>
      <c r="T112" s="115"/>
      <c r="U112" s="115"/>
      <c r="V112" s="115"/>
      <c r="W112" s="115"/>
      <c r="X112" s="115"/>
      <c r="Y112" s="115"/>
      <c r="Z112" s="115"/>
      <c r="AA112" s="115"/>
    </row>
    <row r="113" spans="1:27" ht="14.25" customHeight="1">
      <c r="A113" s="115"/>
      <c r="B113" s="115"/>
      <c r="C113" s="117"/>
      <c r="D113" s="118"/>
      <c r="E113" s="119"/>
      <c r="F113" s="119"/>
      <c r="G113" s="117"/>
      <c r="H113" s="115"/>
      <c r="I113" s="115"/>
      <c r="J113" s="115"/>
      <c r="K113" s="115"/>
      <c r="L113" s="115"/>
      <c r="M113" s="115"/>
      <c r="N113" s="115"/>
      <c r="O113" s="115"/>
      <c r="P113" s="115"/>
      <c r="Q113" s="115"/>
      <c r="R113" s="115"/>
      <c r="S113" s="115"/>
      <c r="T113" s="115"/>
      <c r="U113" s="115"/>
      <c r="V113" s="115"/>
      <c r="W113" s="115"/>
      <c r="X113" s="115"/>
      <c r="Y113" s="115"/>
      <c r="Z113" s="115"/>
      <c r="AA113" s="115"/>
    </row>
    <row r="114" spans="1:27" ht="14.25" customHeight="1">
      <c r="A114" s="115"/>
      <c r="B114" s="115"/>
      <c r="C114" s="117"/>
      <c r="D114" s="118"/>
      <c r="E114" s="119"/>
      <c r="F114" s="119"/>
      <c r="G114" s="117"/>
      <c r="H114" s="115"/>
      <c r="I114" s="115"/>
      <c r="J114" s="115"/>
      <c r="K114" s="115"/>
      <c r="L114" s="115"/>
      <c r="M114" s="115"/>
      <c r="N114" s="115"/>
      <c r="O114" s="115"/>
      <c r="P114" s="115"/>
      <c r="Q114" s="115"/>
      <c r="R114" s="115"/>
      <c r="S114" s="115"/>
      <c r="T114" s="115"/>
      <c r="U114" s="115"/>
      <c r="V114" s="115"/>
      <c r="W114" s="115"/>
      <c r="X114" s="115"/>
      <c r="Y114" s="115"/>
      <c r="Z114" s="115"/>
      <c r="AA114" s="115"/>
    </row>
    <row r="115" spans="1:27" ht="14.25" customHeight="1">
      <c r="A115" s="115"/>
      <c r="B115" s="115"/>
      <c r="C115" s="117"/>
      <c r="D115" s="118"/>
      <c r="E115" s="119"/>
      <c r="F115" s="119"/>
      <c r="G115" s="117"/>
      <c r="H115" s="115"/>
      <c r="I115" s="115"/>
      <c r="J115" s="115"/>
      <c r="K115" s="115"/>
      <c r="L115" s="115"/>
      <c r="M115" s="115"/>
      <c r="N115" s="115"/>
      <c r="O115" s="115"/>
      <c r="P115" s="115"/>
      <c r="Q115" s="115"/>
      <c r="R115" s="115"/>
      <c r="S115" s="115"/>
      <c r="T115" s="115"/>
      <c r="U115" s="115"/>
      <c r="V115" s="115"/>
      <c r="W115" s="115"/>
      <c r="X115" s="115"/>
      <c r="Y115" s="115"/>
      <c r="Z115" s="115"/>
      <c r="AA115" s="115"/>
    </row>
    <row r="116" spans="1:27" ht="14.25" customHeight="1">
      <c r="A116" s="115"/>
      <c r="B116" s="115"/>
      <c r="C116" s="117"/>
      <c r="D116" s="118"/>
      <c r="E116" s="119"/>
      <c r="F116" s="119"/>
      <c r="G116" s="117"/>
      <c r="H116" s="115"/>
      <c r="I116" s="115"/>
      <c r="J116" s="115"/>
      <c r="K116" s="115"/>
      <c r="L116" s="115"/>
      <c r="M116" s="115"/>
      <c r="N116" s="115"/>
      <c r="O116" s="115"/>
      <c r="P116" s="115"/>
      <c r="Q116" s="115"/>
      <c r="R116" s="115"/>
      <c r="S116" s="115"/>
      <c r="T116" s="115"/>
      <c r="U116" s="115"/>
      <c r="V116" s="115"/>
      <c r="W116" s="115"/>
      <c r="X116" s="115"/>
      <c r="Y116" s="115"/>
      <c r="Z116" s="115"/>
      <c r="AA116" s="115"/>
    </row>
    <row r="117" spans="1:27" ht="14.25" customHeight="1">
      <c r="A117" s="115"/>
      <c r="B117" s="115"/>
      <c r="C117" s="117"/>
      <c r="D117" s="118"/>
      <c r="E117" s="119"/>
      <c r="F117" s="119"/>
      <c r="G117" s="117"/>
      <c r="H117" s="115"/>
      <c r="I117" s="115"/>
      <c r="J117" s="115"/>
      <c r="K117" s="115"/>
      <c r="L117" s="115"/>
      <c r="M117" s="115"/>
      <c r="N117" s="115"/>
      <c r="O117" s="115"/>
      <c r="P117" s="115"/>
      <c r="Q117" s="115"/>
      <c r="R117" s="115"/>
      <c r="S117" s="115"/>
      <c r="T117" s="115"/>
      <c r="U117" s="115"/>
      <c r="V117" s="115"/>
      <c r="W117" s="115"/>
      <c r="X117" s="115"/>
      <c r="Y117" s="115"/>
      <c r="Z117" s="115"/>
      <c r="AA117" s="115"/>
    </row>
    <row r="118" spans="1:27" ht="14.25" customHeight="1">
      <c r="A118" s="115"/>
      <c r="B118" s="115"/>
      <c r="C118" s="117"/>
      <c r="D118" s="118"/>
      <c r="E118" s="119"/>
      <c r="F118" s="119"/>
      <c r="G118" s="117"/>
      <c r="H118" s="115"/>
      <c r="I118" s="115"/>
      <c r="J118" s="115"/>
      <c r="K118" s="115"/>
      <c r="L118" s="115"/>
      <c r="M118" s="115"/>
      <c r="N118" s="115"/>
      <c r="O118" s="115"/>
      <c r="P118" s="115"/>
      <c r="Q118" s="115"/>
      <c r="R118" s="115"/>
      <c r="S118" s="115"/>
      <c r="T118" s="115"/>
      <c r="U118" s="115"/>
      <c r="V118" s="115"/>
      <c r="W118" s="115"/>
      <c r="X118" s="115"/>
      <c r="Y118" s="115"/>
      <c r="Z118" s="115"/>
      <c r="AA118" s="115"/>
    </row>
    <row r="119" spans="1:27" ht="14.25" customHeight="1">
      <c r="A119" s="115"/>
      <c r="B119" s="115"/>
      <c r="C119" s="117"/>
      <c r="D119" s="118"/>
      <c r="E119" s="119"/>
      <c r="F119" s="119"/>
      <c r="G119" s="117"/>
      <c r="H119" s="115"/>
      <c r="I119" s="115"/>
      <c r="J119" s="115"/>
      <c r="K119" s="115"/>
      <c r="L119" s="115"/>
      <c r="M119" s="115"/>
      <c r="N119" s="115"/>
      <c r="O119" s="115"/>
      <c r="P119" s="115"/>
      <c r="Q119" s="115"/>
      <c r="R119" s="115"/>
      <c r="S119" s="115"/>
      <c r="T119" s="115"/>
      <c r="U119" s="115"/>
      <c r="V119" s="115"/>
      <c r="W119" s="115"/>
      <c r="X119" s="115"/>
      <c r="Y119" s="115"/>
      <c r="Z119" s="115"/>
      <c r="AA119" s="115"/>
    </row>
    <row r="120" spans="1:27" ht="14.25" customHeight="1">
      <c r="A120" s="115"/>
      <c r="B120" s="115"/>
      <c r="C120" s="117"/>
      <c r="D120" s="118"/>
      <c r="E120" s="119"/>
      <c r="F120" s="119"/>
      <c r="G120" s="117"/>
      <c r="H120" s="115"/>
      <c r="I120" s="115"/>
      <c r="J120" s="115"/>
      <c r="K120" s="115"/>
      <c r="L120" s="115"/>
      <c r="M120" s="115"/>
      <c r="N120" s="115"/>
      <c r="O120" s="115"/>
      <c r="P120" s="115"/>
      <c r="Q120" s="115"/>
      <c r="R120" s="115"/>
      <c r="S120" s="115"/>
      <c r="T120" s="115"/>
      <c r="U120" s="115"/>
      <c r="V120" s="115"/>
      <c r="W120" s="115"/>
      <c r="X120" s="115"/>
      <c r="Y120" s="115"/>
      <c r="Z120" s="115"/>
      <c r="AA120" s="115"/>
    </row>
    <row r="121" spans="1:27" ht="14.25" customHeight="1">
      <c r="A121" s="115"/>
      <c r="B121" s="115"/>
      <c r="C121" s="117"/>
      <c r="D121" s="118"/>
      <c r="E121" s="119"/>
      <c r="F121" s="119"/>
      <c r="G121" s="117"/>
      <c r="H121" s="115"/>
      <c r="I121" s="115"/>
      <c r="J121" s="115"/>
      <c r="K121" s="115"/>
      <c r="L121" s="115"/>
      <c r="M121" s="115"/>
      <c r="N121" s="115"/>
      <c r="O121" s="115"/>
      <c r="P121" s="115"/>
      <c r="Q121" s="115"/>
      <c r="R121" s="115"/>
      <c r="S121" s="115"/>
      <c r="T121" s="115"/>
      <c r="U121" s="115"/>
      <c r="V121" s="115"/>
      <c r="W121" s="115"/>
      <c r="X121" s="115"/>
      <c r="Y121" s="115"/>
      <c r="Z121" s="115"/>
      <c r="AA121" s="115"/>
    </row>
    <row r="122" spans="1:27" ht="14.25" customHeight="1">
      <c r="A122" s="115"/>
      <c r="B122" s="115"/>
      <c r="C122" s="117"/>
      <c r="D122" s="118"/>
      <c r="E122" s="119"/>
      <c r="F122" s="119"/>
      <c r="G122" s="117"/>
      <c r="H122" s="115"/>
      <c r="I122" s="115"/>
      <c r="J122" s="115"/>
      <c r="K122" s="115"/>
      <c r="L122" s="115"/>
      <c r="M122" s="115"/>
      <c r="N122" s="115"/>
      <c r="O122" s="115"/>
      <c r="P122" s="115"/>
      <c r="Q122" s="115"/>
      <c r="R122" s="115"/>
      <c r="S122" s="115"/>
      <c r="T122" s="115"/>
      <c r="U122" s="115"/>
      <c r="V122" s="115"/>
      <c r="W122" s="115"/>
      <c r="X122" s="115"/>
      <c r="Y122" s="115"/>
      <c r="Z122" s="115"/>
      <c r="AA122" s="115"/>
    </row>
    <row r="123" spans="1:27" ht="14.25" customHeight="1">
      <c r="A123" s="115"/>
      <c r="B123" s="115"/>
      <c r="C123" s="117"/>
      <c r="D123" s="118"/>
      <c r="E123" s="119"/>
      <c r="F123" s="119"/>
      <c r="G123" s="117"/>
      <c r="H123" s="115"/>
      <c r="I123" s="115"/>
      <c r="J123" s="115"/>
      <c r="K123" s="115"/>
      <c r="L123" s="115"/>
      <c r="M123" s="115"/>
      <c r="N123" s="115"/>
      <c r="O123" s="115"/>
      <c r="P123" s="115"/>
      <c r="Q123" s="115"/>
      <c r="R123" s="115"/>
      <c r="S123" s="115"/>
      <c r="T123" s="115"/>
      <c r="U123" s="115"/>
      <c r="V123" s="115"/>
      <c r="W123" s="115"/>
      <c r="X123" s="115"/>
      <c r="Y123" s="115"/>
      <c r="Z123" s="115"/>
      <c r="AA123" s="115"/>
    </row>
    <row r="124" spans="1:27" ht="14.25" customHeight="1">
      <c r="A124" s="115"/>
      <c r="B124" s="115"/>
      <c r="C124" s="117"/>
      <c r="D124" s="118"/>
      <c r="E124" s="119"/>
      <c r="F124" s="119"/>
      <c r="G124" s="117"/>
      <c r="H124" s="115"/>
      <c r="I124" s="115"/>
      <c r="J124" s="115"/>
      <c r="K124" s="115"/>
      <c r="L124" s="115"/>
      <c r="M124" s="115"/>
      <c r="N124" s="115"/>
      <c r="O124" s="115"/>
      <c r="P124" s="115"/>
      <c r="Q124" s="115"/>
      <c r="R124" s="115"/>
      <c r="S124" s="115"/>
      <c r="T124" s="115"/>
      <c r="U124" s="115"/>
      <c r="V124" s="115"/>
      <c r="W124" s="115"/>
      <c r="X124" s="115"/>
      <c r="Y124" s="115"/>
      <c r="Z124" s="115"/>
      <c r="AA124" s="115"/>
    </row>
    <row r="125" spans="1:27" ht="14.25" customHeight="1">
      <c r="A125" s="115"/>
      <c r="B125" s="115"/>
      <c r="C125" s="117"/>
      <c r="D125" s="118"/>
      <c r="E125" s="119"/>
      <c r="F125" s="119"/>
      <c r="G125" s="117"/>
      <c r="H125" s="115"/>
      <c r="I125" s="115"/>
      <c r="J125" s="115"/>
      <c r="K125" s="115"/>
      <c r="L125" s="115"/>
      <c r="M125" s="115"/>
      <c r="N125" s="115"/>
      <c r="O125" s="115"/>
      <c r="P125" s="115"/>
      <c r="Q125" s="115"/>
      <c r="R125" s="115"/>
      <c r="S125" s="115"/>
      <c r="T125" s="115"/>
      <c r="U125" s="115"/>
      <c r="V125" s="115"/>
      <c r="W125" s="115"/>
      <c r="X125" s="115"/>
      <c r="Y125" s="115"/>
      <c r="Z125" s="115"/>
      <c r="AA125" s="115"/>
    </row>
    <row r="126" spans="1:27" ht="14.25" customHeight="1">
      <c r="A126" s="115"/>
      <c r="B126" s="115"/>
      <c r="C126" s="117"/>
      <c r="D126" s="118"/>
      <c r="E126" s="119"/>
      <c r="F126" s="119"/>
      <c r="G126" s="117"/>
      <c r="H126" s="115"/>
      <c r="I126" s="115"/>
      <c r="J126" s="115"/>
      <c r="K126" s="115"/>
      <c r="L126" s="115"/>
      <c r="M126" s="115"/>
      <c r="N126" s="115"/>
      <c r="O126" s="115"/>
      <c r="P126" s="115"/>
      <c r="Q126" s="115"/>
      <c r="R126" s="115"/>
      <c r="S126" s="115"/>
      <c r="T126" s="115"/>
      <c r="U126" s="115"/>
      <c r="V126" s="115"/>
      <c r="W126" s="115"/>
      <c r="X126" s="115"/>
      <c r="Y126" s="115"/>
      <c r="Z126" s="115"/>
      <c r="AA126" s="115"/>
    </row>
    <row r="127" spans="1:27" ht="14.25" customHeight="1">
      <c r="A127" s="115"/>
      <c r="B127" s="115"/>
      <c r="C127" s="117"/>
      <c r="D127" s="118"/>
      <c r="E127" s="119"/>
      <c r="F127" s="119"/>
      <c r="G127" s="117"/>
      <c r="H127" s="115"/>
      <c r="I127" s="115"/>
      <c r="J127" s="115"/>
      <c r="K127" s="115"/>
      <c r="L127" s="115"/>
      <c r="M127" s="115"/>
      <c r="N127" s="115"/>
      <c r="O127" s="115"/>
      <c r="P127" s="115"/>
      <c r="Q127" s="115"/>
      <c r="R127" s="115"/>
      <c r="S127" s="115"/>
      <c r="T127" s="115"/>
      <c r="U127" s="115"/>
      <c r="V127" s="115"/>
      <c r="W127" s="115"/>
      <c r="X127" s="115"/>
      <c r="Y127" s="115"/>
      <c r="Z127" s="115"/>
      <c r="AA127" s="115"/>
    </row>
    <row r="128" spans="1:27" ht="14.25" customHeight="1">
      <c r="A128" s="115"/>
      <c r="B128" s="115"/>
      <c r="C128" s="117"/>
      <c r="D128" s="118"/>
      <c r="E128" s="119"/>
      <c r="F128" s="119"/>
      <c r="G128" s="117"/>
      <c r="H128" s="115"/>
      <c r="I128" s="115"/>
      <c r="J128" s="115"/>
      <c r="K128" s="115"/>
      <c r="L128" s="115"/>
      <c r="M128" s="115"/>
      <c r="N128" s="115"/>
      <c r="O128" s="115"/>
      <c r="P128" s="115"/>
      <c r="Q128" s="115"/>
      <c r="R128" s="115"/>
      <c r="S128" s="115"/>
      <c r="T128" s="115"/>
      <c r="U128" s="115"/>
      <c r="V128" s="115"/>
      <c r="W128" s="115"/>
      <c r="X128" s="115"/>
      <c r="Y128" s="115"/>
      <c r="Z128" s="115"/>
      <c r="AA128" s="115"/>
    </row>
    <row r="129" spans="1:27" ht="14.25" customHeight="1">
      <c r="A129" s="115"/>
      <c r="B129" s="115"/>
      <c r="C129" s="117"/>
      <c r="D129" s="118"/>
      <c r="E129" s="119"/>
      <c r="F129" s="119"/>
      <c r="G129" s="117"/>
      <c r="H129" s="115"/>
      <c r="I129" s="115"/>
      <c r="J129" s="115"/>
      <c r="K129" s="115"/>
      <c r="L129" s="115"/>
      <c r="M129" s="115"/>
      <c r="N129" s="115"/>
      <c r="O129" s="115"/>
      <c r="P129" s="115"/>
      <c r="Q129" s="115"/>
      <c r="R129" s="115"/>
      <c r="S129" s="115"/>
      <c r="T129" s="115"/>
      <c r="U129" s="115"/>
      <c r="V129" s="115"/>
      <c r="W129" s="115"/>
      <c r="X129" s="115"/>
      <c r="Y129" s="115"/>
      <c r="Z129" s="115"/>
      <c r="AA129" s="115"/>
    </row>
    <row r="130" spans="1:27" ht="14.25" customHeight="1">
      <c r="A130" s="115"/>
      <c r="B130" s="115"/>
      <c r="C130" s="117"/>
      <c r="D130" s="118"/>
      <c r="E130" s="119"/>
      <c r="F130" s="119"/>
      <c r="G130" s="117"/>
      <c r="H130" s="115"/>
      <c r="I130" s="115"/>
      <c r="J130" s="115"/>
      <c r="K130" s="115"/>
      <c r="L130" s="115"/>
      <c r="M130" s="115"/>
      <c r="N130" s="115"/>
      <c r="O130" s="115"/>
      <c r="P130" s="115"/>
      <c r="Q130" s="115"/>
      <c r="R130" s="115"/>
      <c r="S130" s="115"/>
      <c r="T130" s="115"/>
      <c r="U130" s="115"/>
      <c r="V130" s="115"/>
      <c r="W130" s="115"/>
      <c r="X130" s="115"/>
      <c r="Y130" s="115"/>
      <c r="Z130" s="115"/>
      <c r="AA130" s="115"/>
    </row>
    <row r="131" spans="1:27" ht="14.25" customHeight="1">
      <c r="A131" s="115"/>
      <c r="B131" s="115"/>
      <c r="C131" s="117"/>
      <c r="D131" s="118"/>
      <c r="E131" s="119"/>
      <c r="F131" s="119"/>
      <c r="G131" s="117"/>
      <c r="H131" s="115"/>
      <c r="I131" s="115"/>
      <c r="J131" s="115"/>
      <c r="K131" s="115"/>
      <c r="L131" s="115"/>
      <c r="M131" s="115"/>
      <c r="N131" s="115"/>
      <c r="O131" s="115"/>
      <c r="P131" s="115"/>
      <c r="Q131" s="115"/>
      <c r="R131" s="115"/>
      <c r="S131" s="115"/>
      <c r="T131" s="115"/>
      <c r="U131" s="115"/>
      <c r="V131" s="115"/>
      <c r="W131" s="115"/>
      <c r="X131" s="115"/>
      <c r="Y131" s="115"/>
      <c r="Z131" s="115"/>
      <c r="AA131" s="115"/>
    </row>
    <row r="132" spans="1:27" ht="14.25" customHeight="1">
      <c r="A132" s="115"/>
      <c r="B132" s="115"/>
      <c r="C132" s="117"/>
      <c r="D132" s="118"/>
      <c r="E132" s="119"/>
      <c r="F132" s="119"/>
      <c r="G132" s="117"/>
      <c r="H132" s="115"/>
      <c r="I132" s="115"/>
      <c r="J132" s="115"/>
      <c r="K132" s="115"/>
      <c r="L132" s="115"/>
      <c r="M132" s="115"/>
      <c r="N132" s="115"/>
      <c r="O132" s="115"/>
      <c r="P132" s="115"/>
      <c r="Q132" s="115"/>
      <c r="R132" s="115"/>
      <c r="S132" s="115"/>
      <c r="T132" s="115"/>
      <c r="U132" s="115"/>
      <c r="V132" s="115"/>
      <c r="W132" s="115"/>
      <c r="X132" s="115"/>
      <c r="Y132" s="115"/>
      <c r="Z132" s="115"/>
      <c r="AA132" s="115"/>
    </row>
    <row r="133" spans="1:27" ht="14.25" customHeight="1">
      <c r="A133" s="115"/>
      <c r="B133" s="115"/>
      <c r="C133" s="117"/>
      <c r="D133" s="118"/>
      <c r="E133" s="119"/>
      <c r="F133" s="119"/>
      <c r="G133" s="117"/>
      <c r="H133" s="115"/>
      <c r="I133" s="115"/>
      <c r="J133" s="115"/>
      <c r="K133" s="115"/>
      <c r="L133" s="115"/>
      <c r="M133" s="115"/>
      <c r="N133" s="115"/>
      <c r="O133" s="115"/>
      <c r="P133" s="115"/>
      <c r="Q133" s="115"/>
      <c r="R133" s="115"/>
      <c r="S133" s="115"/>
      <c r="T133" s="115"/>
      <c r="U133" s="115"/>
      <c r="V133" s="115"/>
      <c r="W133" s="115"/>
      <c r="X133" s="115"/>
      <c r="Y133" s="115"/>
      <c r="Z133" s="115"/>
      <c r="AA133" s="115"/>
    </row>
    <row r="134" spans="1:27" ht="14.25" customHeight="1">
      <c r="A134" s="115"/>
      <c r="B134" s="115"/>
      <c r="C134" s="117"/>
      <c r="D134" s="118"/>
      <c r="E134" s="119"/>
      <c r="F134" s="119"/>
      <c r="G134" s="117"/>
      <c r="H134" s="115"/>
      <c r="I134" s="115"/>
      <c r="J134" s="115"/>
      <c r="K134" s="115"/>
      <c r="L134" s="115"/>
      <c r="M134" s="115"/>
      <c r="N134" s="115"/>
      <c r="O134" s="115"/>
      <c r="P134" s="115"/>
      <c r="Q134" s="115"/>
      <c r="R134" s="115"/>
      <c r="S134" s="115"/>
      <c r="T134" s="115"/>
      <c r="U134" s="115"/>
      <c r="V134" s="115"/>
      <c r="W134" s="115"/>
      <c r="X134" s="115"/>
      <c r="Y134" s="115"/>
      <c r="Z134" s="115"/>
      <c r="AA134" s="115"/>
    </row>
    <row r="135" spans="1:27" ht="14.25" customHeight="1">
      <c r="A135" s="115"/>
      <c r="B135" s="115"/>
      <c r="C135" s="117"/>
      <c r="D135" s="118"/>
      <c r="E135" s="119"/>
      <c r="F135" s="119"/>
      <c r="G135" s="117"/>
      <c r="H135" s="115"/>
      <c r="I135" s="115"/>
      <c r="J135" s="115"/>
      <c r="K135" s="115"/>
      <c r="L135" s="115"/>
      <c r="M135" s="115"/>
      <c r="N135" s="115"/>
      <c r="O135" s="115"/>
      <c r="P135" s="115"/>
      <c r="Q135" s="115"/>
      <c r="R135" s="115"/>
      <c r="S135" s="115"/>
      <c r="T135" s="115"/>
      <c r="U135" s="115"/>
      <c r="V135" s="115"/>
      <c r="W135" s="115"/>
      <c r="X135" s="115"/>
      <c r="Y135" s="115"/>
      <c r="Z135" s="115"/>
      <c r="AA135" s="115"/>
    </row>
    <row r="136" spans="1:27" ht="14.25" customHeight="1">
      <c r="A136" s="115"/>
      <c r="B136" s="115"/>
      <c r="C136" s="117"/>
      <c r="D136" s="118"/>
      <c r="E136" s="119"/>
      <c r="F136" s="119"/>
      <c r="G136" s="117"/>
      <c r="H136" s="115"/>
      <c r="I136" s="115"/>
      <c r="J136" s="115"/>
      <c r="K136" s="115"/>
      <c r="L136" s="115"/>
      <c r="M136" s="115"/>
      <c r="N136" s="115"/>
      <c r="O136" s="115"/>
      <c r="P136" s="115"/>
      <c r="Q136" s="115"/>
      <c r="R136" s="115"/>
      <c r="S136" s="115"/>
      <c r="T136" s="115"/>
      <c r="U136" s="115"/>
      <c r="V136" s="115"/>
      <c r="W136" s="115"/>
      <c r="X136" s="115"/>
      <c r="Y136" s="115"/>
      <c r="Z136" s="115"/>
      <c r="AA136" s="115"/>
    </row>
    <row r="137" spans="1:27" ht="14.25" customHeight="1">
      <c r="A137" s="115"/>
      <c r="B137" s="115"/>
      <c r="C137" s="117"/>
      <c r="D137" s="118"/>
      <c r="E137" s="119"/>
      <c r="F137" s="119"/>
      <c r="G137" s="117"/>
      <c r="H137" s="115"/>
      <c r="I137" s="115"/>
      <c r="J137" s="115"/>
      <c r="K137" s="115"/>
      <c r="L137" s="115"/>
      <c r="M137" s="115"/>
      <c r="N137" s="115"/>
      <c r="O137" s="115"/>
      <c r="P137" s="115"/>
      <c r="Q137" s="115"/>
      <c r="R137" s="115"/>
      <c r="S137" s="115"/>
      <c r="T137" s="115"/>
      <c r="U137" s="115"/>
      <c r="V137" s="115"/>
      <c r="W137" s="115"/>
      <c r="X137" s="115"/>
      <c r="Y137" s="115"/>
      <c r="Z137" s="115"/>
      <c r="AA137" s="115"/>
    </row>
    <row r="138" spans="1:27" ht="14.25" customHeight="1">
      <c r="A138" s="115"/>
      <c r="B138" s="115"/>
      <c r="C138" s="117"/>
      <c r="D138" s="118"/>
      <c r="E138" s="119"/>
      <c r="F138" s="119"/>
      <c r="G138" s="117"/>
      <c r="H138" s="115"/>
      <c r="I138" s="115"/>
      <c r="J138" s="115"/>
      <c r="K138" s="115"/>
      <c r="L138" s="115"/>
      <c r="M138" s="115"/>
      <c r="N138" s="115"/>
      <c r="O138" s="115"/>
      <c r="P138" s="115"/>
      <c r="Q138" s="115"/>
      <c r="R138" s="115"/>
      <c r="S138" s="115"/>
      <c r="T138" s="115"/>
      <c r="U138" s="115"/>
      <c r="V138" s="115"/>
      <c r="W138" s="115"/>
      <c r="X138" s="115"/>
      <c r="Y138" s="115"/>
      <c r="Z138" s="115"/>
      <c r="AA138" s="115"/>
    </row>
    <row r="139" spans="1:27" ht="14.25" customHeight="1">
      <c r="A139" s="115"/>
      <c r="B139" s="115"/>
      <c r="C139" s="117"/>
      <c r="D139" s="118"/>
      <c r="E139" s="119"/>
      <c r="F139" s="119"/>
      <c r="G139" s="117"/>
      <c r="H139" s="115"/>
      <c r="I139" s="115"/>
      <c r="J139" s="115"/>
      <c r="K139" s="115"/>
      <c r="L139" s="115"/>
      <c r="M139" s="115"/>
      <c r="N139" s="115"/>
      <c r="O139" s="115"/>
      <c r="P139" s="115"/>
      <c r="Q139" s="115"/>
      <c r="R139" s="115"/>
      <c r="S139" s="115"/>
      <c r="T139" s="115"/>
      <c r="U139" s="115"/>
      <c r="V139" s="115"/>
      <c r="W139" s="115"/>
      <c r="X139" s="115"/>
      <c r="Y139" s="115"/>
      <c r="Z139" s="115"/>
      <c r="AA139" s="115"/>
    </row>
    <row r="140" spans="1:27" ht="14.25" customHeight="1">
      <c r="A140" s="115"/>
      <c r="B140" s="115"/>
      <c r="C140" s="117"/>
      <c r="D140" s="118"/>
      <c r="E140" s="119"/>
      <c r="F140" s="119"/>
      <c r="G140" s="117"/>
      <c r="H140" s="115"/>
      <c r="I140" s="115"/>
      <c r="J140" s="115"/>
      <c r="K140" s="115"/>
      <c r="L140" s="115"/>
      <c r="M140" s="115"/>
      <c r="N140" s="115"/>
      <c r="O140" s="115"/>
      <c r="P140" s="115"/>
      <c r="Q140" s="115"/>
      <c r="R140" s="115"/>
      <c r="S140" s="115"/>
      <c r="T140" s="115"/>
      <c r="U140" s="115"/>
      <c r="V140" s="115"/>
      <c r="W140" s="115"/>
      <c r="X140" s="115"/>
      <c r="Y140" s="115"/>
      <c r="Z140" s="115"/>
      <c r="AA140" s="115"/>
    </row>
    <row r="141" spans="1:27" ht="14.25" customHeight="1">
      <c r="A141" s="115"/>
      <c r="B141" s="115"/>
      <c r="C141" s="117"/>
      <c r="D141" s="118"/>
      <c r="E141" s="119"/>
      <c r="F141" s="119"/>
      <c r="G141" s="117"/>
      <c r="H141" s="115"/>
      <c r="I141" s="115"/>
      <c r="J141" s="115"/>
      <c r="K141" s="115"/>
      <c r="L141" s="115"/>
      <c r="M141" s="115"/>
      <c r="N141" s="115"/>
      <c r="O141" s="115"/>
      <c r="P141" s="115"/>
      <c r="Q141" s="115"/>
      <c r="R141" s="115"/>
      <c r="S141" s="115"/>
      <c r="T141" s="115"/>
      <c r="U141" s="115"/>
      <c r="V141" s="115"/>
      <c r="W141" s="115"/>
      <c r="X141" s="115"/>
      <c r="Y141" s="115"/>
      <c r="Z141" s="115"/>
      <c r="AA141" s="115"/>
    </row>
    <row r="142" spans="1:27" ht="14.25" customHeight="1">
      <c r="A142" s="115"/>
      <c r="B142" s="115"/>
      <c r="C142" s="117"/>
      <c r="D142" s="118"/>
      <c r="E142" s="119"/>
      <c r="F142" s="119"/>
      <c r="G142" s="117"/>
      <c r="H142" s="115"/>
      <c r="I142" s="115"/>
      <c r="J142" s="115"/>
      <c r="K142" s="115"/>
      <c r="L142" s="115"/>
      <c r="M142" s="115"/>
      <c r="N142" s="115"/>
      <c r="O142" s="115"/>
      <c r="P142" s="115"/>
      <c r="Q142" s="115"/>
      <c r="R142" s="115"/>
      <c r="S142" s="115"/>
      <c r="T142" s="115"/>
      <c r="U142" s="115"/>
      <c r="V142" s="115"/>
      <c r="W142" s="115"/>
      <c r="X142" s="115"/>
      <c r="Y142" s="115"/>
      <c r="Z142" s="115"/>
      <c r="AA142" s="115"/>
    </row>
    <row r="143" spans="1:27" ht="14.25" customHeight="1">
      <c r="A143" s="115"/>
      <c r="B143" s="115"/>
      <c r="C143" s="117"/>
      <c r="D143" s="118"/>
      <c r="E143" s="119"/>
      <c r="F143" s="119"/>
      <c r="G143" s="117"/>
      <c r="H143" s="115"/>
      <c r="I143" s="115"/>
      <c r="J143" s="115"/>
      <c r="K143" s="115"/>
      <c r="L143" s="115"/>
      <c r="M143" s="115"/>
      <c r="N143" s="115"/>
      <c r="O143" s="115"/>
      <c r="P143" s="115"/>
      <c r="Q143" s="115"/>
      <c r="R143" s="115"/>
      <c r="S143" s="115"/>
      <c r="T143" s="115"/>
      <c r="U143" s="115"/>
      <c r="V143" s="115"/>
      <c r="W143" s="115"/>
      <c r="X143" s="115"/>
      <c r="Y143" s="115"/>
      <c r="Z143" s="115"/>
      <c r="AA143" s="115"/>
    </row>
    <row r="144" spans="1:27" ht="14.25" customHeight="1">
      <c r="A144" s="115"/>
      <c r="B144" s="115"/>
      <c r="C144" s="117"/>
      <c r="D144" s="118"/>
      <c r="E144" s="119"/>
      <c r="F144" s="119"/>
      <c r="G144" s="117"/>
      <c r="H144" s="115"/>
      <c r="I144" s="115"/>
      <c r="J144" s="115"/>
      <c r="K144" s="115"/>
      <c r="L144" s="115"/>
      <c r="M144" s="115"/>
      <c r="N144" s="115"/>
      <c r="O144" s="115"/>
      <c r="P144" s="115"/>
      <c r="Q144" s="115"/>
      <c r="R144" s="115"/>
      <c r="S144" s="115"/>
      <c r="T144" s="115"/>
      <c r="U144" s="115"/>
      <c r="V144" s="115"/>
      <c r="W144" s="115"/>
      <c r="X144" s="115"/>
      <c r="Y144" s="115"/>
      <c r="Z144" s="115"/>
      <c r="AA144" s="115"/>
    </row>
    <row r="145" spans="1:27" ht="14.25" customHeight="1">
      <c r="A145" s="115"/>
      <c r="B145" s="115"/>
      <c r="C145" s="117"/>
      <c r="D145" s="118"/>
      <c r="E145" s="119"/>
      <c r="F145" s="119"/>
      <c r="G145" s="117"/>
      <c r="H145" s="115"/>
      <c r="I145" s="115"/>
      <c r="J145" s="115"/>
      <c r="K145" s="115"/>
      <c r="L145" s="115"/>
      <c r="M145" s="115"/>
      <c r="N145" s="115"/>
      <c r="O145" s="115"/>
      <c r="P145" s="115"/>
      <c r="Q145" s="115"/>
      <c r="R145" s="115"/>
      <c r="S145" s="115"/>
      <c r="T145" s="115"/>
      <c r="U145" s="115"/>
      <c r="V145" s="115"/>
      <c r="W145" s="115"/>
      <c r="X145" s="115"/>
      <c r="Y145" s="115"/>
      <c r="Z145" s="115"/>
      <c r="AA145" s="115"/>
    </row>
    <row r="146" spans="1:27" ht="14.25" customHeight="1">
      <c r="A146" s="115"/>
      <c r="B146" s="115"/>
      <c r="C146" s="117"/>
      <c r="D146" s="118"/>
      <c r="E146" s="119"/>
      <c r="F146" s="119"/>
      <c r="G146" s="117"/>
      <c r="H146" s="115"/>
      <c r="I146" s="115"/>
      <c r="J146" s="115"/>
      <c r="K146" s="115"/>
      <c r="L146" s="115"/>
      <c r="M146" s="115"/>
      <c r="N146" s="115"/>
      <c r="O146" s="115"/>
      <c r="P146" s="115"/>
      <c r="Q146" s="115"/>
      <c r="R146" s="115"/>
      <c r="S146" s="115"/>
      <c r="T146" s="115"/>
      <c r="U146" s="115"/>
      <c r="V146" s="115"/>
      <c r="W146" s="115"/>
      <c r="X146" s="115"/>
      <c r="Y146" s="115"/>
      <c r="Z146" s="115"/>
      <c r="AA146" s="115"/>
    </row>
    <row r="147" spans="1:27" ht="14.25" customHeight="1">
      <c r="A147" s="115"/>
      <c r="B147" s="115"/>
      <c r="C147" s="117"/>
      <c r="D147" s="118"/>
      <c r="E147" s="119"/>
      <c r="F147" s="119"/>
      <c r="G147" s="117"/>
      <c r="H147" s="115"/>
      <c r="I147" s="115"/>
      <c r="J147" s="115"/>
      <c r="K147" s="115"/>
      <c r="L147" s="115"/>
      <c r="M147" s="115"/>
      <c r="N147" s="115"/>
      <c r="O147" s="115"/>
      <c r="P147" s="115"/>
      <c r="Q147" s="115"/>
      <c r="R147" s="115"/>
      <c r="S147" s="115"/>
      <c r="T147" s="115"/>
      <c r="U147" s="115"/>
      <c r="V147" s="115"/>
      <c r="W147" s="115"/>
      <c r="X147" s="115"/>
      <c r="Y147" s="115"/>
      <c r="Z147" s="115"/>
      <c r="AA147" s="115"/>
    </row>
    <row r="148" spans="1:27" ht="14.25" customHeight="1">
      <c r="A148" s="115"/>
      <c r="B148" s="115"/>
      <c r="C148" s="117"/>
      <c r="D148" s="118"/>
      <c r="E148" s="119"/>
      <c r="F148" s="119"/>
      <c r="G148" s="117"/>
      <c r="H148" s="115"/>
      <c r="I148" s="115"/>
      <c r="J148" s="115"/>
      <c r="K148" s="115"/>
      <c r="L148" s="115"/>
      <c r="M148" s="115"/>
      <c r="N148" s="115"/>
      <c r="O148" s="115"/>
      <c r="P148" s="115"/>
      <c r="Q148" s="115"/>
      <c r="R148" s="115"/>
      <c r="S148" s="115"/>
      <c r="T148" s="115"/>
      <c r="U148" s="115"/>
      <c r="V148" s="115"/>
      <c r="W148" s="115"/>
      <c r="X148" s="115"/>
      <c r="Y148" s="115"/>
      <c r="Z148" s="115"/>
      <c r="AA148" s="115"/>
    </row>
    <row r="149" spans="1:27" ht="14.25" customHeight="1">
      <c r="A149" s="115"/>
      <c r="B149" s="115"/>
      <c r="C149" s="117"/>
      <c r="D149" s="118"/>
      <c r="E149" s="119"/>
      <c r="F149" s="119"/>
      <c r="G149" s="117"/>
      <c r="H149" s="115"/>
      <c r="I149" s="115"/>
      <c r="J149" s="115"/>
      <c r="K149" s="115"/>
      <c r="L149" s="115"/>
      <c r="M149" s="115"/>
      <c r="N149" s="115"/>
      <c r="O149" s="115"/>
      <c r="P149" s="115"/>
      <c r="Q149" s="115"/>
      <c r="R149" s="115"/>
      <c r="S149" s="115"/>
      <c r="T149" s="115"/>
      <c r="U149" s="115"/>
      <c r="V149" s="115"/>
      <c r="W149" s="115"/>
      <c r="X149" s="115"/>
      <c r="Y149" s="115"/>
      <c r="Z149" s="115"/>
      <c r="AA149" s="115"/>
    </row>
    <row r="150" spans="1:27" ht="14.25" customHeight="1">
      <c r="A150" s="115"/>
      <c r="B150" s="115"/>
      <c r="C150" s="117"/>
      <c r="D150" s="118"/>
      <c r="E150" s="119"/>
      <c r="F150" s="119"/>
      <c r="G150" s="117"/>
      <c r="H150" s="115"/>
      <c r="I150" s="115"/>
      <c r="J150" s="115"/>
      <c r="K150" s="115"/>
      <c r="L150" s="115"/>
      <c r="M150" s="115"/>
      <c r="N150" s="115"/>
      <c r="O150" s="115"/>
      <c r="P150" s="115"/>
      <c r="Q150" s="115"/>
      <c r="R150" s="115"/>
      <c r="S150" s="115"/>
      <c r="T150" s="115"/>
      <c r="U150" s="115"/>
      <c r="V150" s="115"/>
      <c r="W150" s="115"/>
      <c r="X150" s="115"/>
      <c r="Y150" s="115"/>
      <c r="Z150" s="115"/>
      <c r="AA150" s="115"/>
    </row>
    <row r="151" spans="1:27" ht="14.25" customHeight="1">
      <c r="A151" s="115"/>
      <c r="B151" s="115"/>
      <c r="C151" s="117"/>
      <c r="D151" s="118"/>
      <c r="E151" s="119"/>
      <c r="F151" s="119"/>
      <c r="G151" s="117"/>
      <c r="H151" s="115"/>
      <c r="I151" s="115"/>
      <c r="J151" s="115"/>
      <c r="K151" s="115"/>
      <c r="L151" s="115"/>
      <c r="M151" s="115"/>
      <c r="N151" s="115"/>
      <c r="O151" s="115"/>
      <c r="P151" s="115"/>
      <c r="Q151" s="115"/>
      <c r="R151" s="115"/>
      <c r="S151" s="115"/>
      <c r="T151" s="115"/>
      <c r="U151" s="115"/>
      <c r="V151" s="115"/>
      <c r="W151" s="115"/>
      <c r="X151" s="115"/>
      <c r="Y151" s="115"/>
      <c r="Z151" s="115"/>
      <c r="AA151" s="115"/>
    </row>
    <row r="152" spans="1:27" ht="14.25" customHeight="1">
      <c r="A152" s="115"/>
      <c r="B152" s="115"/>
      <c r="C152" s="117"/>
      <c r="D152" s="118"/>
      <c r="E152" s="119"/>
      <c r="F152" s="119"/>
      <c r="G152" s="117"/>
      <c r="H152" s="115"/>
      <c r="I152" s="115"/>
      <c r="J152" s="115"/>
      <c r="K152" s="115"/>
      <c r="L152" s="115"/>
      <c r="M152" s="115"/>
      <c r="N152" s="115"/>
      <c r="O152" s="115"/>
      <c r="P152" s="115"/>
      <c r="Q152" s="115"/>
      <c r="R152" s="115"/>
      <c r="S152" s="115"/>
      <c r="T152" s="115"/>
      <c r="U152" s="115"/>
      <c r="V152" s="115"/>
      <c r="W152" s="115"/>
      <c r="X152" s="115"/>
      <c r="Y152" s="115"/>
      <c r="Z152" s="115"/>
      <c r="AA152" s="115"/>
    </row>
    <row r="153" spans="1:27" ht="14.25" customHeight="1">
      <c r="A153" s="115"/>
      <c r="B153" s="115"/>
      <c r="C153" s="117"/>
      <c r="D153" s="118"/>
      <c r="E153" s="119"/>
      <c r="F153" s="119"/>
      <c r="G153" s="117"/>
      <c r="H153" s="115"/>
      <c r="I153" s="115"/>
      <c r="J153" s="115"/>
      <c r="K153" s="115"/>
      <c r="L153" s="115"/>
      <c r="M153" s="115"/>
      <c r="N153" s="115"/>
      <c r="O153" s="115"/>
      <c r="P153" s="115"/>
      <c r="Q153" s="115"/>
      <c r="R153" s="115"/>
      <c r="S153" s="115"/>
      <c r="T153" s="115"/>
      <c r="U153" s="115"/>
      <c r="V153" s="115"/>
      <c r="W153" s="115"/>
      <c r="X153" s="115"/>
      <c r="Y153" s="115"/>
      <c r="Z153" s="115"/>
      <c r="AA153" s="115"/>
    </row>
    <row r="154" spans="1:27" ht="14.25" customHeight="1">
      <c r="A154" s="115"/>
      <c r="B154" s="115"/>
      <c r="C154" s="117"/>
      <c r="D154" s="118"/>
      <c r="E154" s="119"/>
      <c r="F154" s="119"/>
      <c r="G154" s="117"/>
      <c r="H154" s="115"/>
      <c r="I154" s="115"/>
      <c r="J154" s="115"/>
      <c r="K154" s="115"/>
      <c r="L154" s="115"/>
      <c r="M154" s="115"/>
      <c r="N154" s="115"/>
      <c r="O154" s="115"/>
      <c r="P154" s="115"/>
      <c r="Q154" s="115"/>
      <c r="R154" s="115"/>
      <c r="S154" s="115"/>
      <c r="T154" s="115"/>
      <c r="U154" s="115"/>
      <c r="V154" s="115"/>
      <c r="W154" s="115"/>
      <c r="X154" s="115"/>
      <c r="Y154" s="115"/>
      <c r="Z154" s="115"/>
      <c r="AA154" s="115"/>
    </row>
    <row r="155" spans="1:27" ht="14.25" customHeight="1">
      <c r="A155" s="115"/>
      <c r="B155" s="115"/>
      <c r="C155" s="117"/>
      <c r="D155" s="118"/>
      <c r="E155" s="119"/>
      <c r="F155" s="119"/>
      <c r="G155" s="117"/>
      <c r="H155" s="115"/>
      <c r="I155" s="115"/>
      <c r="J155" s="115"/>
      <c r="K155" s="115"/>
      <c r="L155" s="115"/>
      <c r="M155" s="115"/>
      <c r="N155" s="115"/>
      <c r="O155" s="115"/>
      <c r="P155" s="115"/>
      <c r="Q155" s="115"/>
      <c r="R155" s="115"/>
      <c r="S155" s="115"/>
      <c r="T155" s="115"/>
      <c r="U155" s="115"/>
      <c r="V155" s="115"/>
      <c r="W155" s="115"/>
      <c r="X155" s="115"/>
      <c r="Y155" s="115"/>
      <c r="Z155" s="115"/>
      <c r="AA155" s="115"/>
    </row>
    <row r="156" spans="1:27" ht="14.25" customHeight="1">
      <c r="A156" s="115"/>
      <c r="B156" s="115"/>
      <c r="C156" s="117"/>
      <c r="D156" s="118"/>
      <c r="E156" s="119"/>
      <c r="F156" s="119"/>
      <c r="G156" s="117"/>
      <c r="H156" s="115"/>
      <c r="I156" s="115"/>
      <c r="J156" s="115"/>
      <c r="K156" s="115"/>
      <c r="L156" s="115"/>
      <c r="M156" s="115"/>
      <c r="N156" s="115"/>
      <c r="O156" s="115"/>
      <c r="P156" s="115"/>
      <c r="Q156" s="115"/>
      <c r="R156" s="115"/>
      <c r="S156" s="115"/>
      <c r="T156" s="115"/>
      <c r="U156" s="115"/>
      <c r="V156" s="115"/>
      <c r="W156" s="115"/>
      <c r="X156" s="115"/>
      <c r="Y156" s="115"/>
      <c r="Z156" s="115"/>
      <c r="AA156" s="115"/>
    </row>
    <row r="157" spans="1:27" ht="14.25" customHeight="1">
      <c r="A157" s="115"/>
      <c r="B157" s="115"/>
      <c r="C157" s="117"/>
      <c r="D157" s="118"/>
      <c r="E157" s="119"/>
      <c r="F157" s="119"/>
      <c r="G157" s="117"/>
      <c r="H157" s="115"/>
      <c r="I157" s="115"/>
      <c r="J157" s="115"/>
      <c r="K157" s="115"/>
      <c r="L157" s="115"/>
      <c r="M157" s="115"/>
      <c r="N157" s="115"/>
      <c r="O157" s="115"/>
      <c r="P157" s="115"/>
      <c r="Q157" s="115"/>
      <c r="R157" s="115"/>
      <c r="S157" s="115"/>
      <c r="T157" s="115"/>
      <c r="U157" s="115"/>
      <c r="V157" s="115"/>
      <c r="W157" s="115"/>
      <c r="X157" s="115"/>
      <c r="Y157" s="115"/>
      <c r="Z157" s="115"/>
      <c r="AA157" s="115"/>
    </row>
    <row r="158" spans="1:27" ht="14.25" customHeight="1">
      <c r="A158" s="115"/>
      <c r="B158" s="115"/>
      <c r="C158" s="117"/>
      <c r="D158" s="118"/>
      <c r="E158" s="119"/>
      <c r="F158" s="119"/>
      <c r="G158" s="117"/>
      <c r="H158" s="115"/>
      <c r="I158" s="115"/>
      <c r="J158" s="115"/>
      <c r="K158" s="115"/>
      <c r="L158" s="115"/>
      <c r="M158" s="115"/>
      <c r="N158" s="115"/>
      <c r="O158" s="115"/>
      <c r="P158" s="115"/>
      <c r="Q158" s="115"/>
      <c r="R158" s="115"/>
      <c r="S158" s="115"/>
      <c r="T158" s="115"/>
      <c r="U158" s="115"/>
      <c r="V158" s="115"/>
      <c r="W158" s="115"/>
      <c r="X158" s="115"/>
      <c r="Y158" s="115"/>
      <c r="Z158" s="115"/>
      <c r="AA158" s="115"/>
    </row>
    <row r="159" spans="1:27" ht="14.25" customHeight="1">
      <c r="A159" s="115"/>
      <c r="B159" s="115"/>
      <c r="C159" s="117"/>
      <c r="D159" s="118"/>
      <c r="E159" s="119"/>
      <c r="F159" s="119"/>
      <c r="G159" s="117"/>
      <c r="H159" s="115"/>
      <c r="I159" s="115"/>
      <c r="J159" s="115"/>
      <c r="K159" s="115"/>
      <c r="L159" s="115"/>
      <c r="M159" s="115"/>
      <c r="N159" s="115"/>
      <c r="O159" s="115"/>
      <c r="P159" s="115"/>
      <c r="Q159" s="115"/>
      <c r="R159" s="115"/>
      <c r="S159" s="115"/>
      <c r="T159" s="115"/>
      <c r="U159" s="115"/>
      <c r="V159" s="115"/>
      <c r="W159" s="115"/>
      <c r="X159" s="115"/>
      <c r="Y159" s="115"/>
      <c r="Z159" s="115"/>
      <c r="AA159" s="115"/>
    </row>
    <row r="160" spans="1:27" ht="14.25" customHeight="1">
      <c r="A160" s="115"/>
      <c r="B160" s="115"/>
      <c r="C160" s="117"/>
      <c r="D160" s="118"/>
      <c r="E160" s="119"/>
      <c r="F160" s="119"/>
      <c r="G160" s="117"/>
      <c r="H160" s="115"/>
      <c r="I160" s="115"/>
      <c r="J160" s="115"/>
      <c r="K160" s="115"/>
      <c r="L160" s="115"/>
      <c r="M160" s="115"/>
      <c r="N160" s="115"/>
      <c r="O160" s="115"/>
      <c r="P160" s="115"/>
      <c r="Q160" s="115"/>
      <c r="R160" s="115"/>
      <c r="S160" s="115"/>
      <c r="T160" s="115"/>
      <c r="U160" s="115"/>
      <c r="V160" s="115"/>
      <c r="W160" s="115"/>
      <c r="X160" s="115"/>
      <c r="Y160" s="115"/>
      <c r="Z160" s="115"/>
      <c r="AA160" s="115"/>
    </row>
    <row r="161" spans="1:27" ht="14.25" customHeight="1">
      <c r="A161" s="115"/>
      <c r="B161" s="115"/>
      <c r="C161" s="117"/>
      <c r="D161" s="118"/>
      <c r="E161" s="119"/>
      <c r="F161" s="119"/>
      <c r="G161" s="117"/>
      <c r="H161" s="115"/>
      <c r="I161" s="115"/>
      <c r="J161" s="115"/>
      <c r="K161" s="115"/>
      <c r="L161" s="115"/>
      <c r="M161" s="115"/>
      <c r="N161" s="115"/>
      <c r="O161" s="115"/>
      <c r="P161" s="115"/>
      <c r="Q161" s="115"/>
      <c r="R161" s="115"/>
      <c r="S161" s="115"/>
      <c r="T161" s="115"/>
      <c r="U161" s="115"/>
      <c r="V161" s="115"/>
      <c r="W161" s="115"/>
      <c r="X161" s="115"/>
      <c r="Y161" s="115"/>
      <c r="Z161" s="115"/>
      <c r="AA161" s="115"/>
    </row>
    <row r="162" spans="1:27" ht="14.25" customHeight="1">
      <c r="A162" s="115"/>
      <c r="B162" s="115"/>
      <c r="C162" s="117"/>
      <c r="D162" s="118"/>
      <c r="E162" s="119"/>
      <c r="F162" s="119"/>
      <c r="G162" s="117"/>
      <c r="H162" s="115"/>
      <c r="I162" s="115"/>
      <c r="J162" s="115"/>
      <c r="K162" s="115"/>
      <c r="L162" s="115"/>
      <c r="M162" s="115"/>
      <c r="N162" s="115"/>
      <c r="O162" s="115"/>
      <c r="P162" s="115"/>
      <c r="Q162" s="115"/>
      <c r="R162" s="115"/>
      <c r="S162" s="115"/>
      <c r="T162" s="115"/>
      <c r="U162" s="115"/>
      <c r="V162" s="115"/>
      <c r="W162" s="115"/>
      <c r="X162" s="115"/>
      <c r="Y162" s="115"/>
      <c r="Z162" s="115"/>
      <c r="AA162" s="115"/>
    </row>
    <row r="163" spans="1:27" ht="14.25" customHeight="1">
      <c r="A163" s="115"/>
      <c r="B163" s="115"/>
      <c r="C163" s="117"/>
      <c r="D163" s="118"/>
      <c r="E163" s="119"/>
      <c r="F163" s="119"/>
      <c r="G163" s="117"/>
      <c r="H163" s="115"/>
      <c r="I163" s="115"/>
      <c r="J163" s="115"/>
      <c r="K163" s="115"/>
      <c r="L163" s="115"/>
      <c r="M163" s="115"/>
      <c r="N163" s="115"/>
      <c r="O163" s="115"/>
      <c r="P163" s="115"/>
      <c r="Q163" s="115"/>
      <c r="R163" s="115"/>
      <c r="S163" s="115"/>
      <c r="T163" s="115"/>
      <c r="U163" s="115"/>
      <c r="V163" s="115"/>
      <c r="W163" s="115"/>
      <c r="X163" s="115"/>
      <c r="Y163" s="115"/>
      <c r="Z163" s="115"/>
      <c r="AA163" s="115"/>
    </row>
    <row r="164" spans="1:27" ht="14.25" customHeight="1">
      <c r="A164" s="115"/>
      <c r="B164" s="115"/>
      <c r="C164" s="117"/>
      <c r="D164" s="118"/>
      <c r="E164" s="119"/>
      <c r="F164" s="119"/>
      <c r="G164" s="117"/>
      <c r="H164" s="115"/>
      <c r="I164" s="115"/>
      <c r="J164" s="115"/>
      <c r="K164" s="115"/>
      <c r="L164" s="115"/>
      <c r="M164" s="115"/>
      <c r="N164" s="115"/>
      <c r="O164" s="115"/>
      <c r="P164" s="115"/>
      <c r="Q164" s="115"/>
      <c r="R164" s="115"/>
      <c r="S164" s="115"/>
      <c r="T164" s="115"/>
      <c r="U164" s="115"/>
      <c r="V164" s="115"/>
      <c r="W164" s="115"/>
      <c r="X164" s="115"/>
      <c r="Y164" s="115"/>
      <c r="Z164" s="115"/>
      <c r="AA164" s="115"/>
    </row>
    <row r="165" spans="1:27" ht="14.25" customHeight="1">
      <c r="A165" s="115"/>
      <c r="B165" s="115"/>
      <c r="C165" s="117"/>
      <c r="D165" s="118"/>
      <c r="E165" s="119"/>
      <c r="F165" s="119"/>
      <c r="G165" s="117"/>
      <c r="H165" s="115"/>
      <c r="I165" s="115"/>
      <c r="J165" s="115"/>
      <c r="K165" s="115"/>
      <c r="L165" s="115"/>
      <c r="M165" s="115"/>
      <c r="N165" s="115"/>
      <c r="O165" s="115"/>
      <c r="P165" s="115"/>
      <c r="Q165" s="115"/>
      <c r="R165" s="115"/>
      <c r="S165" s="115"/>
      <c r="T165" s="115"/>
      <c r="U165" s="115"/>
      <c r="V165" s="115"/>
      <c r="W165" s="115"/>
      <c r="X165" s="115"/>
      <c r="Y165" s="115"/>
      <c r="Z165" s="115"/>
      <c r="AA165" s="115"/>
    </row>
    <row r="166" spans="1:27" ht="14.25" customHeight="1">
      <c r="A166" s="115"/>
      <c r="B166" s="115"/>
      <c r="C166" s="117"/>
      <c r="D166" s="118"/>
      <c r="E166" s="119"/>
      <c r="F166" s="119"/>
      <c r="G166" s="117"/>
      <c r="H166" s="115"/>
      <c r="I166" s="115"/>
      <c r="J166" s="115"/>
      <c r="K166" s="115"/>
      <c r="L166" s="115"/>
      <c r="M166" s="115"/>
      <c r="N166" s="115"/>
      <c r="O166" s="115"/>
      <c r="P166" s="115"/>
      <c r="Q166" s="115"/>
      <c r="R166" s="115"/>
      <c r="S166" s="115"/>
      <c r="T166" s="115"/>
      <c r="U166" s="115"/>
      <c r="V166" s="115"/>
      <c r="W166" s="115"/>
      <c r="X166" s="115"/>
      <c r="Y166" s="115"/>
      <c r="Z166" s="115"/>
      <c r="AA166" s="115"/>
    </row>
    <row r="167" spans="1:27" ht="14.25" customHeight="1">
      <c r="A167" s="115"/>
      <c r="B167" s="115"/>
      <c r="C167" s="117"/>
      <c r="D167" s="118"/>
      <c r="E167" s="119"/>
      <c r="F167" s="119"/>
      <c r="G167" s="117"/>
      <c r="H167" s="115"/>
      <c r="I167" s="115"/>
      <c r="J167" s="115"/>
      <c r="K167" s="115"/>
      <c r="L167" s="115"/>
      <c r="M167" s="115"/>
      <c r="N167" s="115"/>
      <c r="O167" s="115"/>
      <c r="P167" s="115"/>
      <c r="Q167" s="115"/>
      <c r="R167" s="115"/>
      <c r="S167" s="115"/>
      <c r="T167" s="115"/>
      <c r="U167" s="115"/>
      <c r="V167" s="115"/>
      <c r="W167" s="115"/>
      <c r="X167" s="115"/>
      <c r="Y167" s="115"/>
      <c r="Z167" s="115"/>
      <c r="AA167" s="115"/>
    </row>
    <row r="168" spans="1:27" ht="14.25" customHeight="1">
      <c r="A168" s="115"/>
      <c r="B168" s="115"/>
      <c r="C168" s="117"/>
      <c r="D168" s="118"/>
      <c r="E168" s="119"/>
      <c r="F168" s="119"/>
      <c r="G168" s="117"/>
      <c r="H168" s="115"/>
      <c r="I168" s="115"/>
      <c r="J168" s="115"/>
      <c r="K168" s="115"/>
      <c r="L168" s="115"/>
      <c r="M168" s="115"/>
      <c r="N168" s="115"/>
      <c r="O168" s="115"/>
      <c r="P168" s="115"/>
      <c r="Q168" s="115"/>
      <c r="R168" s="115"/>
      <c r="S168" s="115"/>
      <c r="T168" s="115"/>
      <c r="U168" s="115"/>
      <c r="V168" s="115"/>
      <c r="W168" s="115"/>
      <c r="X168" s="115"/>
      <c r="Y168" s="115"/>
      <c r="Z168" s="115"/>
      <c r="AA168" s="115"/>
    </row>
    <row r="169" spans="1:27" ht="14.25" customHeight="1">
      <c r="A169" s="115"/>
      <c r="B169" s="115"/>
      <c r="C169" s="117"/>
      <c r="D169" s="118"/>
      <c r="E169" s="119"/>
      <c r="F169" s="119"/>
      <c r="G169" s="117"/>
      <c r="H169" s="115"/>
      <c r="I169" s="115"/>
      <c r="J169" s="115"/>
      <c r="K169" s="115"/>
      <c r="L169" s="115"/>
      <c r="M169" s="115"/>
      <c r="N169" s="115"/>
      <c r="O169" s="115"/>
      <c r="P169" s="115"/>
      <c r="Q169" s="115"/>
      <c r="R169" s="115"/>
      <c r="S169" s="115"/>
      <c r="T169" s="115"/>
      <c r="U169" s="115"/>
      <c r="V169" s="115"/>
      <c r="W169" s="115"/>
      <c r="X169" s="115"/>
      <c r="Y169" s="115"/>
      <c r="Z169" s="115"/>
      <c r="AA169" s="115"/>
    </row>
    <row r="170" spans="1:27" ht="14.25" customHeight="1">
      <c r="A170" s="115"/>
      <c r="B170" s="115"/>
      <c r="C170" s="117"/>
      <c r="D170" s="118"/>
      <c r="E170" s="119"/>
      <c r="F170" s="119"/>
      <c r="G170" s="117"/>
      <c r="H170" s="115"/>
      <c r="I170" s="115"/>
      <c r="J170" s="115"/>
      <c r="K170" s="115"/>
      <c r="L170" s="115"/>
      <c r="M170" s="115"/>
      <c r="N170" s="115"/>
      <c r="O170" s="115"/>
      <c r="P170" s="115"/>
      <c r="Q170" s="115"/>
      <c r="R170" s="115"/>
      <c r="S170" s="115"/>
      <c r="T170" s="115"/>
      <c r="U170" s="115"/>
      <c r="V170" s="115"/>
      <c r="W170" s="115"/>
      <c r="X170" s="115"/>
      <c r="Y170" s="115"/>
      <c r="Z170" s="115"/>
      <c r="AA170" s="115"/>
    </row>
    <row r="171" spans="1:27" ht="14.25" customHeight="1">
      <c r="A171" s="115"/>
      <c r="B171" s="115"/>
      <c r="C171" s="117"/>
      <c r="D171" s="118"/>
      <c r="E171" s="119"/>
      <c r="F171" s="119"/>
      <c r="G171" s="117"/>
      <c r="H171" s="115"/>
      <c r="I171" s="115"/>
      <c r="J171" s="115"/>
      <c r="K171" s="115"/>
      <c r="L171" s="115"/>
      <c r="M171" s="115"/>
      <c r="N171" s="115"/>
      <c r="O171" s="115"/>
      <c r="P171" s="115"/>
      <c r="Q171" s="115"/>
      <c r="R171" s="115"/>
      <c r="S171" s="115"/>
      <c r="T171" s="115"/>
      <c r="U171" s="115"/>
      <c r="V171" s="115"/>
      <c r="W171" s="115"/>
      <c r="X171" s="115"/>
      <c r="Y171" s="115"/>
      <c r="Z171" s="115"/>
      <c r="AA171" s="115"/>
    </row>
    <row r="172" spans="1:27" ht="14.25" customHeight="1">
      <c r="A172" s="115"/>
      <c r="B172" s="115"/>
      <c r="C172" s="117"/>
      <c r="D172" s="118"/>
      <c r="E172" s="119"/>
      <c r="F172" s="119"/>
      <c r="G172" s="117"/>
      <c r="H172" s="115"/>
      <c r="I172" s="115"/>
      <c r="J172" s="115"/>
      <c r="K172" s="115"/>
      <c r="L172" s="115"/>
      <c r="M172" s="115"/>
      <c r="N172" s="115"/>
      <c r="O172" s="115"/>
      <c r="P172" s="115"/>
      <c r="Q172" s="115"/>
      <c r="R172" s="115"/>
      <c r="S172" s="115"/>
      <c r="T172" s="115"/>
      <c r="U172" s="115"/>
      <c r="V172" s="115"/>
      <c r="W172" s="115"/>
      <c r="X172" s="115"/>
      <c r="Y172" s="115"/>
      <c r="Z172" s="115"/>
      <c r="AA172" s="115"/>
    </row>
    <row r="173" spans="1:27" ht="14.25" customHeight="1">
      <c r="A173" s="115"/>
      <c r="B173" s="115"/>
      <c r="C173" s="117"/>
      <c r="D173" s="118"/>
      <c r="E173" s="119"/>
      <c r="F173" s="119"/>
      <c r="G173" s="117"/>
      <c r="H173" s="115"/>
      <c r="I173" s="115"/>
      <c r="J173" s="115"/>
      <c r="K173" s="115"/>
      <c r="L173" s="115"/>
      <c r="M173" s="115"/>
      <c r="N173" s="115"/>
      <c r="O173" s="115"/>
      <c r="P173" s="115"/>
      <c r="Q173" s="115"/>
      <c r="R173" s="115"/>
      <c r="S173" s="115"/>
      <c r="T173" s="115"/>
      <c r="U173" s="115"/>
      <c r="V173" s="115"/>
      <c r="W173" s="115"/>
      <c r="X173" s="115"/>
      <c r="Y173" s="115"/>
      <c r="Z173" s="115"/>
      <c r="AA173" s="115"/>
    </row>
    <row r="174" spans="1:27" ht="14.25" customHeight="1">
      <c r="A174" s="115"/>
      <c r="B174" s="115"/>
      <c r="C174" s="117"/>
      <c r="D174" s="118"/>
      <c r="E174" s="119"/>
      <c r="F174" s="119"/>
      <c r="G174" s="117"/>
      <c r="H174" s="115"/>
      <c r="I174" s="115"/>
      <c r="J174" s="115"/>
      <c r="K174" s="115"/>
      <c r="L174" s="115"/>
      <c r="M174" s="115"/>
      <c r="N174" s="115"/>
      <c r="O174" s="115"/>
      <c r="P174" s="115"/>
      <c r="Q174" s="115"/>
      <c r="R174" s="115"/>
      <c r="S174" s="115"/>
      <c r="T174" s="115"/>
      <c r="U174" s="115"/>
      <c r="V174" s="115"/>
      <c r="W174" s="115"/>
      <c r="X174" s="115"/>
      <c r="Y174" s="115"/>
      <c r="Z174" s="115"/>
      <c r="AA174" s="115"/>
    </row>
    <row r="175" spans="1:27" ht="14.25" customHeight="1">
      <c r="A175" s="115"/>
      <c r="B175" s="115"/>
      <c r="C175" s="117"/>
      <c r="D175" s="118"/>
      <c r="E175" s="119"/>
      <c r="F175" s="119"/>
      <c r="G175" s="117"/>
      <c r="H175" s="115"/>
      <c r="I175" s="115"/>
      <c r="J175" s="115"/>
      <c r="K175" s="115"/>
      <c r="L175" s="115"/>
      <c r="M175" s="115"/>
      <c r="N175" s="115"/>
      <c r="O175" s="115"/>
      <c r="P175" s="115"/>
      <c r="Q175" s="115"/>
      <c r="R175" s="115"/>
      <c r="S175" s="115"/>
      <c r="T175" s="115"/>
      <c r="U175" s="115"/>
      <c r="V175" s="115"/>
      <c r="W175" s="115"/>
      <c r="X175" s="115"/>
      <c r="Y175" s="115"/>
      <c r="Z175" s="115"/>
      <c r="AA175" s="115"/>
    </row>
    <row r="176" spans="1:27" ht="14.25" customHeight="1">
      <c r="A176" s="115"/>
      <c r="B176" s="115"/>
      <c r="C176" s="117"/>
      <c r="D176" s="118"/>
      <c r="E176" s="119"/>
      <c r="F176" s="119"/>
      <c r="G176" s="117"/>
      <c r="H176" s="115"/>
      <c r="I176" s="115"/>
      <c r="J176" s="115"/>
      <c r="K176" s="115"/>
      <c r="L176" s="115"/>
      <c r="M176" s="115"/>
      <c r="N176" s="115"/>
      <c r="O176" s="115"/>
      <c r="P176" s="115"/>
      <c r="Q176" s="115"/>
      <c r="R176" s="115"/>
      <c r="S176" s="115"/>
      <c r="T176" s="115"/>
      <c r="U176" s="115"/>
      <c r="V176" s="115"/>
      <c r="W176" s="115"/>
      <c r="X176" s="115"/>
      <c r="Y176" s="115"/>
      <c r="Z176" s="115"/>
      <c r="AA176" s="115"/>
    </row>
    <row r="177" spans="1:27" ht="14.25" customHeight="1">
      <c r="A177" s="115"/>
      <c r="B177" s="115"/>
      <c r="C177" s="117"/>
      <c r="D177" s="118"/>
      <c r="E177" s="119"/>
      <c r="F177" s="119"/>
      <c r="G177" s="117"/>
      <c r="H177" s="115"/>
      <c r="I177" s="115"/>
      <c r="J177" s="115"/>
      <c r="K177" s="115"/>
      <c r="L177" s="115"/>
      <c r="M177" s="115"/>
      <c r="N177" s="115"/>
      <c r="O177" s="115"/>
      <c r="P177" s="115"/>
      <c r="Q177" s="115"/>
      <c r="R177" s="115"/>
      <c r="S177" s="115"/>
      <c r="T177" s="115"/>
      <c r="U177" s="115"/>
      <c r="V177" s="115"/>
      <c r="W177" s="115"/>
      <c r="X177" s="115"/>
      <c r="Y177" s="115"/>
      <c r="Z177" s="115"/>
      <c r="AA177" s="115"/>
    </row>
    <row r="178" spans="1:27" ht="14.25" customHeight="1">
      <c r="A178" s="115"/>
      <c r="B178" s="115"/>
      <c r="C178" s="117"/>
      <c r="D178" s="118"/>
      <c r="E178" s="119"/>
      <c r="F178" s="119"/>
      <c r="G178" s="117"/>
      <c r="H178" s="115"/>
      <c r="I178" s="115"/>
      <c r="J178" s="115"/>
      <c r="K178" s="115"/>
      <c r="L178" s="115"/>
      <c r="M178" s="115"/>
      <c r="N178" s="115"/>
      <c r="O178" s="115"/>
      <c r="P178" s="115"/>
      <c r="Q178" s="115"/>
      <c r="R178" s="115"/>
      <c r="S178" s="115"/>
      <c r="T178" s="115"/>
      <c r="U178" s="115"/>
      <c r="V178" s="115"/>
      <c r="W178" s="115"/>
      <c r="X178" s="115"/>
      <c r="Y178" s="115"/>
      <c r="Z178" s="115"/>
      <c r="AA178" s="115"/>
    </row>
    <row r="179" spans="1:27" ht="14.25" customHeight="1">
      <c r="A179" s="115"/>
      <c r="B179" s="115"/>
      <c r="C179" s="117"/>
      <c r="D179" s="118"/>
      <c r="E179" s="119"/>
      <c r="F179" s="119"/>
      <c r="G179" s="117"/>
      <c r="H179" s="115"/>
      <c r="I179" s="115"/>
      <c r="J179" s="115"/>
      <c r="K179" s="115"/>
      <c r="L179" s="115"/>
      <c r="M179" s="115"/>
      <c r="N179" s="115"/>
      <c r="O179" s="115"/>
      <c r="P179" s="115"/>
      <c r="Q179" s="115"/>
      <c r="R179" s="115"/>
      <c r="S179" s="115"/>
      <c r="T179" s="115"/>
      <c r="U179" s="115"/>
      <c r="V179" s="115"/>
      <c r="W179" s="115"/>
      <c r="X179" s="115"/>
      <c r="Y179" s="115"/>
      <c r="Z179" s="115"/>
      <c r="AA179" s="115"/>
    </row>
    <row r="180" spans="1:27" ht="14.25" customHeight="1">
      <c r="A180" s="115"/>
      <c r="B180" s="115"/>
      <c r="C180" s="117"/>
      <c r="D180" s="118"/>
      <c r="E180" s="119"/>
      <c r="F180" s="119"/>
      <c r="G180" s="117"/>
      <c r="H180" s="115"/>
      <c r="I180" s="115"/>
      <c r="J180" s="115"/>
      <c r="K180" s="115"/>
      <c r="L180" s="115"/>
      <c r="M180" s="115"/>
      <c r="N180" s="115"/>
      <c r="O180" s="115"/>
      <c r="P180" s="115"/>
      <c r="Q180" s="115"/>
      <c r="R180" s="115"/>
      <c r="S180" s="115"/>
      <c r="T180" s="115"/>
      <c r="U180" s="115"/>
      <c r="V180" s="115"/>
      <c r="W180" s="115"/>
      <c r="X180" s="115"/>
      <c r="Y180" s="115"/>
      <c r="Z180" s="115"/>
      <c r="AA180" s="115"/>
    </row>
    <row r="181" spans="1:27" ht="14.25" customHeight="1">
      <c r="A181" s="115"/>
      <c r="B181" s="115"/>
      <c r="C181" s="117"/>
      <c r="D181" s="118"/>
      <c r="E181" s="119"/>
      <c r="F181" s="119"/>
      <c r="G181" s="117"/>
      <c r="H181" s="115"/>
      <c r="I181" s="115"/>
      <c r="J181" s="115"/>
      <c r="K181" s="115"/>
      <c r="L181" s="115"/>
      <c r="M181" s="115"/>
      <c r="N181" s="115"/>
      <c r="O181" s="115"/>
      <c r="P181" s="115"/>
      <c r="Q181" s="115"/>
      <c r="R181" s="115"/>
      <c r="S181" s="115"/>
      <c r="T181" s="115"/>
      <c r="U181" s="115"/>
      <c r="V181" s="115"/>
      <c r="W181" s="115"/>
      <c r="X181" s="115"/>
      <c r="Y181" s="115"/>
      <c r="Z181" s="115"/>
      <c r="AA181" s="115"/>
    </row>
    <row r="182" spans="1:27" ht="14.25" customHeight="1">
      <c r="A182" s="115"/>
      <c r="B182" s="115"/>
      <c r="C182" s="117"/>
      <c r="D182" s="118"/>
      <c r="E182" s="119"/>
      <c r="F182" s="119"/>
      <c r="G182" s="117"/>
      <c r="H182" s="115"/>
      <c r="I182" s="115"/>
      <c r="J182" s="115"/>
      <c r="K182" s="115"/>
      <c r="L182" s="115"/>
      <c r="M182" s="115"/>
      <c r="N182" s="115"/>
      <c r="O182" s="115"/>
      <c r="P182" s="115"/>
      <c r="Q182" s="115"/>
      <c r="R182" s="115"/>
      <c r="S182" s="115"/>
      <c r="T182" s="115"/>
      <c r="U182" s="115"/>
      <c r="V182" s="115"/>
      <c r="W182" s="115"/>
      <c r="X182" s="115"/>
      <c r="Y182" s="115"/>
      <c r="Z182" s="115"/>
      <c r="AA182" s="115"/>
    </row>
    <row r="183" spans="1:27" ht="14.25" customHeight="1">
      <c r="A183" s="115"/>
      <c r="B183" s="115"/>
      <c r="C183" s="117"/>
      <c r="D183" s="118"/>
      <c r="E183" s="119"/>
      <c r="F183" s="119"/>
      <c r="G183" s="117"/>
      <c r="H183" s="115"/>
      <c r="I183" s="115"/>
      <c r="J183" s="115"/>
      <c r="K183" s="115"/>
      <c r="L183" s="115"/>
      <c r="M183" s="115"/>
      <c r="N183" s="115"/>
      <c r="O183" s="115"/>
      <c r="P183" s="115"/>
      <c r="Q183" s="115"/>
      <c r="R183" s="115"/>
      <c r="S183" s="115"/>
      <c r="T183" s="115"/>
      <c r="U183" s="115"/>
      <c r="V183" s="115"/>
      <c r="W183" s="115"/>
      <c r="X183" s="115"/>
      <c r="Y183" s="115"/>
      <c r="Z183" s="115"/>
      <c r="AA183" s="115"/>
    </row>
    <row r="184" spans="1:27" ht="14.25" customHeight="1">
      <c r="A184" s="115"/>
      <c r="B184" s="115"/>
      <c r="C184" s="117"/>
      <c r="D184" s="118"/>
      <c r="E184" s="119"/>
      <c r="F184" s="119"/>
      <c r="G184" s="117"/>
      <c r="H184" s="115"/>
      <c r="I184" s="115"/>
      <c r="J184" s="115"/>
      <c r="K184" s="115"/>
      <c r="L184" s="115"/>
      <c r="M184" s="115"/>
      <c r="N184" s="115"/>
      <c r="O184" s="115"/>
      <c r="P184" s="115"/>
      <c r="Q184" s="115"/>
      <c r="R184" s="115"/>
      <c r="S184" s="115"/>
      <c r="T184" s="115"/>
      <c r="U184" s="115"/>
      <c r="V184" s="115"/>
      <c r="W184" s="115"/>
      <c r="X184" s="115"/>
      <c r="Y184" s="115"/>
      <c r="Z184" s="115"/>
      <c r="AA184" s="115"/>
    </row>
    <row r="185" spans="1:27" ht="14.25" customHeight="1">
      <c r="A185" s="115"/>
      <c r="B185" s="115"/>
      <c r="C185" s="117"/>
      <c r="D185" s="118"/>
      <c r="E185" s="119"/>
      <c r="F185" s="119"/>
      <c r="G185" s="117"/>
      <c r="H185" s="115"/>
      <c r="I185" s="115"/>
      <c r="J185" s="115"/>
      <c r="K185" s="115"/>
      <c r="L185" s="115"/>
      <c r="M185" s="115"/>
      <c r="N185" s="115"/>
      <c r="O185" s="115"/>
      <c r="P185" s="115"/>
      <c r="Q185" s="115"/>
      <c r="R185" s="115"/>
      <c r="S185" s="115"/>
      <c r="T185" s="115"/>
      <c r="U185" s="115"/>
      <c r="V185" s="115"/>
      <c r="W185" s="115"/>
      <c r="X185" s="115"/>
      <c r="Y185" s="115"/>
      <c r="Z185" s="115"/>
      <c r="AA185" s="115"/>
    </row>
    <row r="186" spans="1:27" ht="14.25" customHeight="1">
      <c r="A186" s="115"/>
      <c r="B186" s="115"/>
      <c r="C186" s="117"/>
      <c r="D186" s="118"/>
      <c r="E186" s="119"/>
      <c r="F186" s="119"/>
      <c r="G186" s="117"/>
      <c r="H186" s="115"/>
      <c r="I186" s="115"/>
      <c r="J186" s="115"/>
      <c r="K186" s="115"/>
      <c r="L186" s="115"/>
      <c r="M186" s="115"/>
      <c r="N186" s="115"/>
      <c r="O186" s="115"/>
      <c r="P186" s="115"/>
      <c r="Q186" s="115"/>
      <c r="R186" s="115"/>
      <c r="S186" s="115"/>
      <c r="T186" s="115"/>
      <c r="U186" s="115"/>
      <c r="V186" s="115"/>
      <c r="W186" s="115"/>
      <c r="X186" s="115"/>
      <c r="Y186" s="115"/>
      <c r="Z186" s="115"/>
      <c r="AA186" s="115"/>
    </row>
    <row r="187" spans="1:27" ht="14.25" customHeight="1">
      <c r="A187" s="115"/>
      <c r="B187" s="115"/>
      <c r="C187" s="117"/>
      <c r="D187" s="118"/>
      <c r="E187" s="119"/>
      <c r="F187" s="119"/>
      <c r="G187" s="117"/>
      <c r="H187" s="115"/>
      <c r="I187" s="115"/>
      <c r="J187" s="115"/>
      <c r="K187" s="115"/>
      <c r="L187" s="115"/>
      <c r="M187" s="115"/>
      <c r="N187" s="115"/>
      <c r="O187" s="115"/>
      <c r="P187" s="115"/>
      <c r="Q187" s="115"/>
      <c r="R187" s="115"/>
      <c r="S187" s="115"/>
      <c r="T187" s="115"/>
      <c r="U187" s="115"/>
      <c r="V187" s="115"/>
      <c r="W187" s="115"/>
      <c r="X187" s="115"/>
      <c r="Y187" s="115"/>
      <c r="Z187" s="115"/>
      <c r="AA187" s="115"/>
    </row>
    <row r="188" spans="1:27" ht="14.25" customHeight="1">
      <c r="A188" s="115"/>
      <c r="B188" s="115"/>
      <c r="C188" s="117"/>
      <c r="D188" s="118"/>
      <c r="E188" s="119"/>
      <c r="F188" s="119"/>
      <c r="G188" s="117"/>
      <c r="H188" s="115"/>
      <c r="I188" s="115"/>
      <c r="J188" s="115"/>
      <c r="K188" s="115"/>
      <c r="L188" s="115"/>
      <c r="M188" s="115"/>
      <c r="N188" s="115"/>
      <c r="O188" s="115"/>
      <c r="P188" s="115"/>
      <c r="Q188" s="115"/>
      <c r="R188" s="115"/>
      <c r="S188" s="115"/>
      <c r="T188" s="115"/>
      <c r="U188" s="115"/>
      <c r="V188" s="115"/>
      <c r="W188" s="115"/>
      <c r="X188" s="115"/>
      <c r="Y188" s="115"/>
      <c r="Z188" s="115"/>
      <c r="AA188" s="115"/>
    </row>
    <row r="189" spans="1:27" ht="14.25" customHeight="1">
      <c r="A189" s="115"/>
      <c r="B189" s="115"/>
      <c r="C189" s="117"/>
      <c r="D189" s="118"/>
      <c r="E189" s="119"/>
      <c r="F189" s="119"/>
      <c r="G189" s="117"/>
      <c r="H189" s="115"/>
      <c r="I189" s="115"/>
      <c r="J189" s="115"/>
      <c r="K189" s="115"/>
      <c r="L189" s="115"/>
      <c r="M189" s="115"/>
      <c r="N189" s="115"/>
      <c r="O189" s="115"/>
      <c r="P189" s="115"/>
      <c r="Q189" s="115"/>
      <c r="R189" s="115"/>
      <c r="S189" s="115"/>
      <c r="T189" s="115"/>
      <c r="U189" s="115"/>
      <c r="V189" s="115"/>
      <c r="W189" s="115"/>
      <c r="X189" s="115"/>
      <c r="Y189" s="115"/>
      <c r="Z189" s="115"/>
      <c r="AA189" s="115"/>
    </row>
    <row r="190" spans="1:27" ht="14.25" customHeight="1">
      <c r="A190" s="115"/>
      <c r="B190" s="115"/>
      <c r="C190" s="117"/>
      <c r="D190" s="118"/>
      <c r="E190" s="119"/>
      <c r="F190" s="119"/>
      <c r="G190" s="117"/>
      <c r="H190" s="115"/>
      <c r="I190" s="115"/>
      <c r="J190" s="115"/>
      <c r="K190" s="115"/>
      <c r="L190" s="115"/>
      <c r="M190" s="115"/>
      <c r="N190" s="115"/>
      <c r="O190" s="115"/>
      <c r="P190" s="115"/>
      <c r="Q190" s="115"/>
      <c r="R190" s="115"/>
      <c r="S190" s="115"/>
      <c r="T190" s="115"/>
      <c r="U190" s="115"/>
      <c r="V190" s="115"/>
      <c r="W190" s="115"/>
      <c r="X190" s="115"/>
      <c r="Y190" s="115"/>
      <c r="Z190" s="115"/>
      <c r="AA190" s="115"/>
    </row>
    <row r="191" spans="1:27" ht="14.25" customHeight="1">
      <c r="A191" s="115"/>
      <c r="B191" s="115"/>
      <c r="C191" s="117"/>
      <c r="D191" s="118"/>
      <c r="E191" s="119"/>
      <c r="F191" s="119"/>
      <c r="G191" s="117"/>
      <c r="H191" s="115"/>
      <c r="I191" s="115"/>
      <c r="J191" s="115"/>
      <c r="K191" s="115"/>
      <c r="L191" s="115"/>
      <c r="M191" s="115"/>
      <c r="N191" s="115"/>
      <c r="O191" s="115"/>
      <c r="P191" s="115"/>
      <c r="Q191" s="115"/>
      <c r="R191" s="115"/>
      <c r="S191" s="115"/>
      <c r="T191" s="115"/>
      <c r="U191" s="115"/>
      <c r="V191" s="115"/>
      <c r="W191" s="115"/>
      <c r="X191" s="115"/>
      <c r="Y191" s="115"/>
      <c r="Z191" s="115"/>
      <c r="AA191" s="115"/>
    </row>
    <row r="192" spans="1:27" ht="14.25" customHeight="1">
      <c r="A192" s="115"/>
      <c r="B192" s="115"/>
      <c r="C192" s="117"/>
      <c r="D192" s="118"/>
      <c r="E192" s="119"/>
      <c r="F192" s="119"/>
      <c r="G192" s="117"/>
      <c r="H192" s="115"/>
      <c r="I192" s="115"/>
      <c r="J192" s="115"/>
      <c r="K192" s="115"/>
      <c r="L192" s="115"/>
      <c r="M192" s="115"/>
      <c r="N192" s="115"/>
      <c r="O192" s="115"/>
      <c r="P192" s="115"/>
      <c r="Q192" s="115"/>
      <c r="R192" s="115"/>
      <c r="S192" s="115"/>
      <c r="T192" s="115"/>
      <c r="U192" s="115"/>
      <c r="V192" s="115"/>
      <c r="W192" s="115"/>
      <c r="X192" s="115"/>
      <c r="Y192" s="115"/>
      <c r="Z192" s="115"/>
      <c r="AA192" s="115"/>
    </row>
    <row r="193" spans="1:27" ht="14.25" customHeight="1">
      <c r="A193" s="115"/>
      <c r="B193" s="115"/>
      <c r="C193" s="117"/>
      <c r="D193" s="118"/>
      <c r="E193" s="119"/>
      <c r="F193" s="119"/>
      <c r="G193" s="117"/>
      <c r="H193" s="115"/>
      <c r="I193" s="115"/>
      <c r="J193" s="115"/>
      <c r="K193" s="115"/>
      <c r="L193" s="115"/>
      <c r="M193" s="115"/>
      <c r="N193" s="115"/>
      <c r="O193" s="115"/>
      <c r="P193" s="115"/>
      <c r="Q193" s="115"/>
      <c r="R193" s="115"/>
      <c r="S193" s="115"/>
      <c r="T193" s="115"/>
      <c r="U193" s="115"/>
      <c r="V193" s="115"/>
      <c r="W193" s="115"/>
      <c r="X193" s="115"/>
      <c r="Y193" s="115"/>
      <c r="Z193" s="115"/>
      <c r="AA193" s="115"/>
    </row>
    <row r="194" spans="1:27" ht="14.25" customHeight="1">
      <c r="A194" s="115"/>
      <c r="B194" s="115"/>
      <c r="C194" s="117"/>
      <c r="D194" s="118"/>
      <c r="E194" s="119"/>
      <c r="F194" s="119"/>
      <c r="G194" s="117"/>
      <c r="H194" s="115"/>
      <c r="I194" s="115"/>
      <c r="J194" s="115"/>
      <c r="K194" s="115"/>
      <c r="L194" s="115"/>
      <c r="M194" s="115"/>
      <c r="N194" s="115"/>
      <c r="O194" s="115"/>
      <c r="P194" s="115"/>
      <c r="Q194" s="115"/>
      <c r="R194" s="115"/>
      <c r="S194" s="115"/>
      <c r="T194" s="115"/>
      <c r="U194" s="115"/>
      <c r="V194" s="115"/>
      <c r="W194" s="115"/>
      <c r="X194" s="115"/>
      <c r="Y194" s="115"/>
      <c r="Z194" s="115"/>
      <c r="AA194" s="115"/>
    </row>
    <row r="195" spans="1:27" ht="14.25" customHeight="1">
      <c r="A195" s="115"/>
      <c r="B195" s="115"/>
      <c r="C195" s="117"/>
      <c r="D195" s="118"/>
      <c r="E195" s="119"/>
      <c r="F195" s="119"/>
      <c r="G195" s="117"/>
      <c r="H195" s="115"/>
      <c r="I195" s="115"/>
      <c r="J195" s="115"/>
      <c r="K195" s="115"/>
      <c r="L195" s="115"/>
      <c r="M195" s="115"/>
      <c r="N195" s="115"/>
      <c r="O195" s="115"/>
      <c r="P195" s="115"/>
      <c r="Q195" s="115"/>
      <c r="R195" s="115"/>
      <c r="S195" s="115"/>
      <c r="T195" s="115"/>
      <c r="U195" s="115"/>
      <c r="V195" s="115"/>
      <c r="W195" s="115"/>
      <c r="X195" s="115"/>
      <c r="Y195" s="115"/>
      <c r="Z195" s="115"/>
      <c r="AA195" s="115"/>
    </row>
    <row r="196" spans="1:27" ht="14.25" customHeight="1">
      <c r="A196" s="115"/>
      <c r="B196" s="115"/>
      <c r="C196" s="117"/>
      <c r="D196" s="118"/>
      <c r="E196" s="119"/>
      <c r="F196" s="119"/>
      <c r="G196" s="117"/>
      <c r="H196" s="115"/>
      <c r="I196" s="115"/>
      <c r="J196" s="115"/>
      <c r="K196" s="115"/>
      <c r="L196" s="115"/>
      <c r="M196" s="115"/>
      <c r="N196" s="115"/>
      <c r="O196" s="115"/>
      <c r="P196" s="115"/>
      <c r="Q196" s="115"/>
      <c r="R196" s="115"/>
      <c r="S196" s="115"/>
      <c r="T196" s="115"/>
      <c r="U196" s="115"/>
      <c r="V196" s="115"/>
      <c r="W196" s="115"/>
      <c r="X196" s="115"/>
      <c r="Y196" s="115"/>
      <c r="Z196" s="115"/>
      <c r="AA196" s="115"/>
    </row>
    <row r="197" spans="1:27" ht="14.25" customHeight="1">
      <c r="A197" s="115"/>
      <c r="B197" s="115"/>
      <c r="C197" s="117"/>
      <c r="D197" s="118"/>
      <c r="E197" s="119"/>
      <c r="F197" s="119"/>
      <c r="G197" s="117"/>
      <c r="H197" s="115"/>
      <c r="I197" s="115"/>
      <c r="J197" s="115"/>
      <c r="K197" s="115"/>
      <c r="L197" s="115"/>
      <c r="M197" s="115"/>
      <c r="N197" s="115"/>
      <c r="O197" s="115"/>
      <c r="P197" s="115"/>
      <c r="Q197" s="115"/>
      <c r="R197" s="115"/>
      <c r="S197" s="115"/>
      <c r="T197" s="115"/>
      <c r="U197" s="115"/>
      <c r="V197" s="115"/>
      <c r="W197" s="115"/>
      <c r="X197" s="115"/>
      <c r="Y197" s="115"/>
      <c r="Z197" s="115"/>
      <c r="AA197" s="115"/>
    </row>
    <row r="198" spans="1:27" ht="14.25" customHeight="1">
      <c r="A198" s="115"/>
      <c r="B198" s="115"/>
      <c r="C198" s="117"/>
      <c r="D198" s="118"/>
      <c r="E198" s="119"/>
      <c r="F198" s="119"/>
      <c r="G198" s="117"/>
      <c r="H198" s="115"/>
      <c r="I198" s="115"/>
      <c r="J198" s="115"/>
      <c r="K198" s="115"/>
      <c r="L198" s="115"/>
      <c r="M198" s="115"/>
      <c r="N198" s="115"/>
      <c r="O198" s="115"/>
      <c r="P198" s="115"/>
      <c r="Q198" s="115"/>
      <c r="R198" s="115"/>
      <c r="S198" s="115"/>
      <c r="T198" s="115"/>
      <c r="U198" s="115"/>
      <c r="V198" s="115"/>
      <c r="W198" s="115"/>
      <c r="X198" s="115"/>
      <c r="Y198" s="115"/>
      <c r="Z198" s="115"/>
      <c r="AA198" s="115"/>
    </row>
    <row r="199" spans="1:27" ht="14.25" customHeight="1">
      <c r="A199" s="115"/>
      <c r="B199" s="115"/>
      <c r="C199" s="117"/>
      <c r="D199" s="118"/>
      <c r="E199" s="119"/>
      <c r="F199" s="119"/>
      <c r="G199" s="117"/>
      <c r="H199" s="115"/>
      <c r="I199" s="115"/>
      <c r="J199" s="115"/>
      <c r="K199" s="115"/>
      <c r="L199" s="115"/>
      <c r="M199" s="115"/>
      <c r="N199" s="115"/>
      <c r="O199" s="115"/>
      <c r="P199" s="115"/>
      <c r="Q199" s="115"/>
      <c r="R199" s="115"/>
      <c r="S199" s="115"/>
      <c r="T199" s="115"/>
      <c r="U199" s="115"/>
      <c r="V199" s="115"/>
      <c r="W199" s="115"/>
      <c r="X199" s="115"/>
      <c r="Y199" s="115"/>
      <c r="Z199" s="115"/>
      <c r="AA199" s="115"/>
    </row>
    <row r="200" spans="1:27" ht="14.25" customHeight="1">
      <c r="A200" s="115"/>
      <c r="B200" s="115"/>
      <c r="C200" s="117"/>
      <c r="D200" s="118"/>
      <c r="E200" s="119"/>
      <c r="F200" s="119"/>
      <c r="G200" s="117"/>
      <c r="H200" s="115"/>
      <c r="I200" s="115"/>
      <c r="J200" s="115"/>
      <c r="K200" s="115"/>
      <c r="L200" s="115"/>
      <c r="M200" s="115"/>
      <c r="N200" s="115"/>
      <c r="O200" s="115"/>
      <c r="P200" s="115"/>
      <c r="Q200" s="115"/>
      <c r="R200" s="115"/>
      <c r="S200" s="115"/>
      <c r="T200" s="115"/>
      <c r="U200" s="115"/>
      <c r="V200" s="115"/>
      <c r="W200" s="115"/>
      <c r="X200" s="115"/>
      <c r="Y200" s="115"/>
      <c r="Z200" s="115"/>
      <c r="AA200" s="115"/>
    </row>
    <row r="201" spans="1:27" ht="14.25" customHeight="1">
      <c r="A201" s="115"/>
      <c r="B201" s="115"/>
      <c r="C201" s="117"/>
      <c r="D201" s="118"/>
      <c r="E201" s="119"/>
      <c r="F201" s="119"/>
      <c r="G201" s="117"/>
      <c r="H201" s="115"/>
      <c r="I201" s="115"/>
      <c r="J201" s="115"/>
      <c r="K201" s="115"/>
      <c r="L201" s="115"/>
      <c r="M201" s="115"/>
      <c r="N201" s="115"/>
      <c r="O201" s="115"/>
      <c r="P201" s="115"/>
      <c r="Q201" s="115"/>
      <c r="R201" s="115"/>
      <c r="S201" s="115"/>
      <c r="T201" s="115"/>
      <c r="U201" s="115"/>
      <c r="V201" s="115"/>
      <c r="W201" s="115"/>
      <c r="X201" s="115"/>
      <c r="Y201" s="115"/>
      <c r="Z201" s="115"/>
      <c r="AA201" s="115"/>
    </row>
    <row r="202" spans="1:27" ht="14.25" customHeight="1">
      <c r="A202" s="115"/>
      <c r="B202" s="115"/>
      <c r="C202" s="117"/>
      <c r="D202" s="118"/>
      <c r="E202" s="119"/>
      <c r="F202" s="119"/>
      <c r="G202" s="117"/>
      <c r="H202" s="115"/>
      <c r="I202" s="115"/>
      <c r="J202" s="115"/>
      <c r="K202" s="115"/>
      <c r="L202" s="115"/>
      <c r="M202" s="115"/>
      <c r="N202" s="115"/>
      <c r="O202" s="115"/>
      <c r="P202" s="115"/>
      <c r="Q202" s="115"/>
      <c r="R202" s="115"/>
      <c r="S202" s="115"/>
      <c r="T202" s="115"/>
      <c r="U202" s="115"/>
      <c r="V202" s="115"/>
      <c r="W202" s="115"/>
      <c r="X202" s="115"/>
      <c r="Y202" s="115"/>
      <c r="Z202" s="115"/>
      <c r="AA202" s="115"/>
    </row>
    <row r="203" spans="1:27" ht="14.25" customHeight="1">
      <c r="A203" s="115"/>
      <c r="B203" s="115"/>
      <c r="C203" s="117"/>
      <c r="D203" s="118"/>
      <c r="E203" s="119"/>
      <c r="F203" s="119"/>
      <c r="G203" s="117"/>
      <c r="H203" s="115"/>
      <c r="I203" s="115"/>
      <c r="J203" s="115"/>
      <c r="K203" s="115"/>
      <c r="L203" s="115"/>
      <c r="M203" s="115"/>
      <c r="N203" s="115"/>
      <c r="O203" s="115"/>
      <c r="P203" s="115"/>
      <c r="Q203" s="115"/>
      <c r="R203" s="115"/>
      <c r="S203" s="115"/>
      <c r="T203" s="115"/>
      <c r="U203" s="115"/>
      <c r="V203" s="115"/>
      <c r="W203" s="115"/>
      <c r="X203" s="115"/>
      <c r="Y203" s="115"/>
      <c r="Z203" s="115"/>
      <c r="AA203" s="115"/>
    </row>
    <row r="204" spans="1:27" ht="14.25" customHeight="1">
      <c r="A204" s="115"/>
      <c r="B204" s="115"/>
      <c r="C204" s="117"/>
      <c r="D204" s="118"/>
      <c r="E204" s="119"/>
      <c r="F204" s="119"/>
      <c r="G204" s="117"/>
      <c r="H204" s="115"/>
      <c r="I204" s="115"/>
      <c r="J204" s="115"/>
      <c r="K204" s="115"/>
      <c r="L204" s="115"/>
      <c r="M204" s="115"/>
      <c r="N204" s="115"/>
      <c r="O204" s="115"/>
      <c r="P204" s="115"/>
      <c r="Q204" s="115"/>
      <c r="R204" s="115"/>
      <c r="S204" s="115"/>
      <c r="T204" s="115"/>
      <c r="U204" s="115"/>
      <c r="V204" s="115"/>
      <c r="W204" s="115"/>
      <c r="X204" s="115"/>
      <c r="Y204" s="115"/>
      <c r="Z204" s="115"/>
      <c r="AA204" s="115"/>
    </row>
    <row r="205" spans="1:27" ht="14.25" customHeight="1">
      <c r="A205" s="115"/>
      <c r="B205" s="115"/>
      <c r="C205" s="117"/>
      <c r="D205" s="118"/>
      <c r="E205" s="119"/>
      <c r="F205" s="119"/>
      <c r="G205" s="117"/>
      <c r="H205" s="115"/>
      <c r="I205" s="115"/>
      <c r="J205" s="115"/>
      <c r="K205" s="115"/>
      <c r="L205" s="115"/>
      <c r="M205" s="115"/>
      <c r="N205" s="115"/>
      <c r="O205" s="115"/>
      <c r="P205" s="115"/>
      <c r="Q205" s="115"/>
      <c r="R205" s="115"/>
      <c r="S205" s="115"/>
      <c r="T205" s="115"/>
      <c r="U205" s="115"/>
      <c r="V205" s="115"/>
      <c r="W205" s="115"/>
      <c r="X205" s="115"/>
      <c r="Y205" s="115"/>
      <c r="Z205" s="115"/>
      <c r="AA205" s="115"/>
    </row>
    <row r="206" spans="1:27" ht="14.25" customHeight="1">
      <c r="A206" s="115"/>
      <c r="B206" s="115"/>
      <c r="C206" s="117"/>
      <c r="D206" s="118"/>
      <c r="E206" s="119"/>
      <c r="F206" s="119"/>
      <c r="G206" s="117"/>
      <c r="H206" s="115"/>
      <c r="I206" s="115"/>
      <c r="J206" s="115"/>
      <c r="K206" s="115"/>
      <c r="L206" s="115"/>
      <c r="M206" s="115"/>
      <c r="N206" s="115"/>
      <c r="O206" s="115"/>
      <c r="P206" s="115"/>
      <c r="Q206" s="115"/>
      <c r="R206" s="115"/>
      <c r="S206" s="115"/>
      <c r="T206" s="115"/>
      <c r="U206" s="115"/>
      <c r="V206" s="115"/>
      <c r="W206" s="115"/>
      <c r="X206" s="115"/>
      <c r="Y206" s="115"/>
      <c r="Z206" s="115"/>
      <c r="AA206" s="115"/>
    </row>
    <row r="207" spans="1:27" ht="14.25" customHeight="1">
      <c r="A207" s="115"/>
      <c r="B207" s="115"/>
      <c r="C207" s="117"/>
      <c r="D207" s="118"/>
      <c r="E207" s="119"/>
      <c r="F207" s="119"/>
      <c r="G207" s="117"/>
      <c r="H207" s="115"/>
      <c r="I207" s="115"/>
      <c r="J207" s="115"/>
      <c r="K207" s="115"/>
      <c r="L207" s="115"/>
      <c r="M207" s="115"/>
      <c r="N207" s="115"/>
      <c r="O207" s="115"/>
      <c r="P207" s="115"/>
      <c r="Q207" s="115"/>
      <c r="R207" s="115"/>
      <c r="S207" s="115"/>
      <c r="T207" s="115"/>
      <c r="U207" s="115"/>
      <c r="V207" s="115"/>
      <c r="W207" s="115"/>
      <c r="X207" s="115"/>
      <c r="Y207" s="115"/>
      <c r="Z207" s="115"/>
      <c r="AA207" s="115"/>
    </row>
    <row r="208" spans="1:27" ht="14.25" customHeight="1">
      <c r="A208" s="115"/>
      <c r="B208" s="115"/>
      <c r="C208" s="117"/>
      <c r="D208" s="118"/>
      <c r="E208" s="119"/>
      <c r="F208" s="119"/>
      <c r="G208" s="117"/>
      <c r="H208" s="115"/>
      <c r="I208" s="115"/>
      <c r="J208" s="115"/>
      <c r="K208" s="115"/>
      <c r="L208" s="115"/>
      <c r="M208" s="115"/>
      <c r="N208" s="115"/>
      <c r="O208" s="115"/>
      <c r="P208" s="115"/>
      <c r="Q208" s="115"/>
      <c r="R208" s="115"/>
      <c r="S208" s="115"/>
      <c r="T208" s="115"/>
      <c r="U208" s="115"/>
      <c r="V208" s="115"/>
      <c r="W208" s="115"/>
      <c r="X208" s="115"/>
      <c r="Y208" s="115"/>
      <c r="Z208" s="115"/>
      <c r="AA208" s="115"/>
    </row>
    <row r="209" spans="1:27" ht="14.25" customHeight="1">
      <c r="A209" s="115"/>
      <c r="B209" s="115"/>
      <c r="C209" s="117"/>
      <c r="D209" s="118"/>
      <c r="E209" s="119"/>
      <c r="F209" s="119"/>
      <c r="G209" s="117"/>
      <c r="H209" s="115"/>
      <c r="I209" s="115"/>
      <c r="J209" s="115"/>
      <c r="K209" s="115"/>
      <c r="L209" s="115"/>
      <c r="M209" s="115"/>
      <c r="N209" s="115"/>
      <c r="O209" s="115"/>
      <c r="P209" s="115"/>
      <c r="Q209" s="115"/>
      <c r="R209" s="115"/>
      <c r="S209" s="115"/>
      <c r="T209" s="115"/>
      <c r="U209" s="115"/>
      <c r="V209" s="115"/>
      <c r="W209" s="115"/>
      <c r="X209" s="115"/>
      <c r="Y209" s="115"/>
      <c r="Z209" s="115"/>
      <c r="AA209" s="115"/>
    </row>
    <row r="210" spans="1:27" ht="14.25" customHeight="1">
      <c r="A210" s="115"/>
      <c r="B210" s="115"/>
      <c r="C210" s="117"/>
      <c r="D210" s="118"/>
      <c r="E210" s="119"/>
      <c r="F210" s="119"/>
      <c r="G210" s="117"/>
      <c r="H210" s="115"/>
      <c r="I210" s="115"/>
      <c r="J210" s="115"/>
      <c r="K210" s="115"/>
      <c r="L210" s="115"/>
      <c r="M210" s="115"/>
      <c r="N210" s="115"/>
      <c r="O210" s="115"/>
      <c r="P210" s="115"/>
      <c r="Q210" s="115"/>
      <c r="R210" s="115"/>
      <c r="S210" s="115"/>
      <c r="T210" s="115"/>
      <c r="U210" s="115"/>
      <c r="V210" s="115"/>
      <c r="W210" s="115"/>
      <c r="X210" s="115"/>
      <c r="Y210" s="115"/>
      <c r="Z210" s="115"/>
      <c r="AA210" s="115"/>
    </row>
    <row r="211" spans="1:27" ht="14.25" customHeight="1">
      <c r="A211" s="115"/>
      <c r="B211" s="115"/>
      <c r="C211" s="117"/>
      <c r="D211" s="118"/>
      <c r="E211" s="119"/>
      <c r="F211" s="119"/>
      <c r="G211" s="117"/>
      <c r="H211" s="115"/>
      <c r="I211" s="115"/>
      <c r="J211" s="115"/>
      <c r="K211" s="115"/>
      <c r="L211" s="115"/>
      <c r="M211" s="115"/>
      <c r="N211" s="115"/>
      <c r="O211" s="115"/>
      <c r="P211" s="115"/>
      <c r="Q211" s="115"/>
      <c r="R211" s="115"/>
      <c r="S211" s="115"/>
      <c r="T211" s="115"/>
      <c r="U211" s="115"/>
      <c r="V211" s="115"/>
      <c r="W211" s="115"/>
      <c r="X211" s="115"/>
      <c r="Y211" s="115"/>
      <c r="Z211" s="115"/>
      <c r="AA211" s="115"/>
    </row>
    <row r="212" spans="1:27" ht="14.25" customHeight="1">
      <c r="A212" s="115"/>
      <c r="B212" s="115"/>
      <c r="C212" s="117"/>
      <c r="D212" s="118"/>
      <c r="E212" s="119"/>
      <c r="F212" s="119"/>
      <c r="G212" s="117"/>
      <c r="H212" s="115"/>
      <c r="I212" s="115"/>
      <c r="J212" s="115"/>
      <c r="K212" s="115"/>
      <c r="L212" s="115"/>
      <c r="M212" s="115"/>
      <c r="N212" s="115"/>
      <c r="O212" s="115"/>
      <c r="P212" s="115"/>
      <c r="Q212" s="115"/>
      <c r="R212" s="115"/>
      <c r="S212" s="115"/>
      <c r="T212" s="115"/>
      <c r="U212" s="115"/>
      <c r="V212" s="115"/>
      <c r="W212" s="115"/>
      <c r="X212" s="115"/>
      <c r="Y212" s="115"/>
      <c r="Z212" s="115"/>
      <c r="AA212" s="115"/>
    </row>
    <row r="213" spans="1:27" ht="14.25" customHeight="1">
      <c r="A213" s="115"/>
      <c r="B213" s="115"/>
      <c r="C213" s="117"/>
      <c r="D213" s="118"/>
      <c r="E213" s="119"/>
      <c r="F213" s="119"/>
      <c r="G213" s="117"/>
      <c r="H213" s="115"/>
      <c r="I213" s="115"/>
      <c r="J213" s="115"/>
      <c r="K213" s="115"/>
      <c r="L213" s="115"/>
      <c r="M213" s="115"/>
      <c r="N213" s="115"/>
      <c r="O213" s="115"/>
      <c r="P213" s="115"/>
      <c r="Q213" s="115"/>
      <c r="R213" s="115"/>
      <c r="S213" s="115"/>
      <c r="T213" s="115"/>
      <c r="U213" s="115"/>
      <c r="V213" s="115"/>
      <c r="W213" s="115"/>
      <c r="X213" s="115"/>
      <c r="Y213" s="115"/>
      <c r="Z213" s="115"/>
      <c r="AA213" s="115"/>
    </row>
    <row r="214" spans="1:27" ht="14.25" customHeight="1">
      <c r="A214" s="115"/>
      <c r="B214" s="115"/>
      <c r="C214" s="117"/>
      <c r="D214" s="118"/>
      <c r="E214" s="119"/>
      <c r="F214" s="119"/>
      <c r="G214" s="117"/>
      <c r="H214" s="115"/>
      <c r="I214" s="115"/>
      <c r="J214" s="115"/>
      <c r="K214" s="115"/>
      <c r="L214" s="115"/>
      <c r="M214" s="115"/>
      <c r="N214" s="115"/>
      <c r="O214" s="115"/>
      <c r="P214" s="115"/>
      <c r="Q214" s="115"/>
      <c r="R214" s="115"/>
      <c r="S214" s="115"/>
      <c r="T214" s="115"/>
      <c r="U214" s="115"/>
      <c r="V214" s="115"/>
      <c r="W214" s="115"/>
      <c r="X214" s="115"/>
      <c r="Y214" s="115"/>
      <c r="Z214" s="115"/>
      <c r="AA214" s="115"/>
    </row>
    <row r="215" spans="1:27" ht="14.25" customHeight="1">
      <c r="A215" s="115"/>
      <c r="B215" s="115"/>
      <c r="C215" s="117"/>
      <c r="D215" s="118"/>
      <c r="E215" s="119"/>
      <c r="F215" s="119"/>
      <c r="G215" s="117"/>
      <c r="H215" s="115"/>
      <c r="I215" s="115"/>
      <c r="J215" s="115"/>
      <c r="K215" s="115"/>
      <c r="L215" s="115"/>
      <c r="M215" s="115"/>
      <c r="N215" s="115"/>
      <c r="O215" s="115"/>
      <c r="P215" s="115"/>
      <c r="Q215" s="115"/>
      <c r="R215" s="115"/>
      <c r="S215" s="115"/>
      <c r="T215" s="115"/>
      <c r="U215" s="115"/>
      <c r="V215" s="115"/>
      <c r="W215" s="115"/>
      <c r="X215" s="115"/>
      <c r="Y215" s="115"/>
      <c r="Z215" s="115"/>
      <c r="AA215" s="115"/>
    </row>
    <row r="216" spans="1:27" ht="14.25" customHeight="1">
      <c r="A216" s="115"/>
      <c r="B216" s="115"/>
      <c r="C216" s="117"/>
      <c r="D216" s="118"/>
      <c r="E216" s="119"/>
      <c r="F216" s="119"/>
      <c r="G216" s="117"/>
      <c r="H216" s="115"/>
      <c r="I216" s="115"/>
      <c r="J216" s="115"/>
      <c r="K216" s="115"/>
      <c r="L216" s="115"/>
      <c r="M216" s="115"/>
      <c r="N216" s="115"/>
      <c r="O216" s="115"/>
      <c r="P216" s="115"/>
      <c r="Q216" s="115"/>
      <c r="R216" s="115"/>
      <c r="S216" s="115"/>
      <c r="T216" s="115"/>
      <c r="U216" s="115"/>
      <c r="V216" s="115"/>
      <c r="W216" s="115"/>
      <c r="X216" s="115"/>
      <c r="Y216" s="115"/>
      <c r="Z216" s="115"/>
      <c r="AA216" s="115"/>
    </row>
    <row r="217" spans="1:27" ht="14.25" customHeight="1">
      <c r="A217" s="115"/>
      <c r="B217" s="115"/>
      <c r="C217" s="117"/>
      <c r="D217" s="118"/>
      <c r="E217" s="119"/>
      <c r="F217" s="119"/>
      <c r="G217" s="117"/>
      <c r="H217" s="115"/>
      <c r="I217" s="115"/>
      <c r="J217" s="115"/>
      <c r="K217" s="115"/>
      <c r="L217" s="115"/>
      <c r="M217" s="115"/>
      <c r="N217" s="115"/>
      <c r="O217" s="115"/>
      <c r="P217" s="115"/>
      <c r="Q217" s="115"/>
      <c r="R217" s="115"/>
      <c r="S217" s="115"/>
      <c r="T217" s="115"/>
      <c r="U217" s="115"/>
      <c r="V217" s="115"/>
      <c r="W217" s="115"/>
      <c r="X217" s="115"/>
      <c r="Y217" s="115"/>
      <c r="Z217" s="115"/>
      <c r="AA217" s="115"/>
    </row>
    <row r="218" spans="1:27" ht="14.25" customHeight="1">
      <c r="A218" s="115"/>
      <c r="B218" s="115"/>
      <c r="C218" s="117"/>
      <c r="D218" s="118"/>
      <c r="E218" s="119"/>
      <c r="F218" s="119"/>
      <c r="G218" s="117"/>
      <c r="H218" s="115"/>
      <c r="I218" s="115"/>
      <c r="J218" s="115"/>
      <c r="K218" s="115"/>
      <c r="L218" s="115"/>
      <c r="M218" s="115"/>
      <c r="N218" s="115"/>
      <c r="O218" s="115"/>
      <c r="P218" s="115"/>
      <c r="Q218" s="115"/>
      <c r="R218" s="115"/>
      <c r="S218" s="115"/>
      <c r="T218" s="115"/>
      <c r="U218" s="115"/>
      <c r="V218" s="115"/>
      <c r="W218" s="115"/>
      <c r="X218" s="115"/>
      <c r="Y218" s="115"/>
      <c r="Z218" s="115"/>
      <c r="AA218" s="115"/>
    </row>
    <row r="219" spans="1:27" ht="14.25" customHeight="1">
      <c r="A219" s="115"/>
      <c r="B219" s="115"/>
      <c r="C219" s="117"/>
      <c r="D219" s="118"/>
      <c r="E219" s="119"/>
      <c r="F219" s="119"/>
      <c r="G219" s="117"/>
      <c r="H219" s="115"/>
      <c r="I219" s="115"/>
      <c r="J219" s="115"/>
      <c r="K219" s="115"/>
      <c r="L219" s="115"/>
      <c r="M219" s="115"/>
      <c r="N219" s="115"/>
      <c r="O219" s="115"/>
      <c r="P219" s="115"/>
      <c r="Q219" s="115"/>
      <c r="R219" s="115"/>
      <c r="S219" s="115"/>
      <c r="T219" s="115"/>
      <c r="U219" s="115"/>
      <c r="V219" s="115"/>
      <c r="W219" s="115"/>
      <c r="X219" s="115"/>
      <c r="Y219" s="115"/>
      <c r="Z219" s="115"/>
      <c r="AA219" s="115"/>
    </row>
    <row r="220" spans="1:27" ht="14.25" customHeight="1">
      <c r="A220" s="115"/>
      <c r="B220" s="115"/>
      <c r="C220" s="117"/>
      <c r="D220" s="118"/>
      <c r="E220" s="119"/>
      <c r="F220" s="119"/>
      <c r="G220" s="117"/>
      <c r="H220" s="115"/>
      <c r="I220" s="115"/>
      <c r="J220" s="115"/>
      <c r="K220" s="115"/>
      <c r="L220" s="115"/>
      <c r="M220" s="115"/>
      <c r="N220" s="115"/>
      <c r="O220" s="115"/>
      <c r="P220" s="115"/>
      <c r="Q220" s="115"/>
      <c r="R220" s="115"/>
      <c r="S220" s="115"/>
      <c r="T220" s="115"/>
      <c r="U220" s="115"/>
      <c r="V220" s="115"/>
      <c r="W220" s="115"/>
      <c r="X220" s="115"/>
      <c r="Y220" s="115"/>
      <c r="Z220" s="115"/>
      <c r="AA220" s="115"/>
    </row>
    <row r="221" spans="1:27" ht="14.25" customHeight="1">
      <c r="A221" s="115"/>
      <c r="B221" s="115"/>
      <c r="C221" s="117"/>
      <c r="D221" s="118"/>
      <c r="E221" s="119"/>
      <c r="F221" s="119"/>
      <c r="G221" s="117"/>
      <c r="H221" s="115"/>
      <c r="I221" s="115"/>
      <c r="J221" s="115"/>
      <c r="K221" s="115"/>
      <c r="L221" s="115"/>
      <c r="M221" s="115"/>
      <c r="N221" s="115"/>
      <c r="O221" s="115"/>
      <c r="P221" s="115"/>
      <c r="Q221" s="115"/>
      <c r="R221" s="115"/>
      <c r="S221" s="115"/>
      <c r="T221" s="115"/>
      <c r="U221" s="115"/>
      <c r="V221" s="115"/>
      <c r="W221" s="115"/>
      <c r="X221" s="115"/>
      <c r="Y221" s="115"/>
      <c r="Z221" s="115"/>
      <c r="AA221" s="115"/>
    </row>
    <row r="222" spans="1:27" ht="14.25" customHeight="1">
      <c r="A222" s="115"/>
      <c r="B222" s="115"/>
      <c r="C222" s="117"/>
      <c r="D222" s="118"/>
      <c r="E222" s="119"/>
      <c r="F222" s="119"/>
      <c r="G222" s="117"/>
      <c r="H222" s="115"/>
      <c r="I222" s="115"/>
      <c r="J222" s="115"/>
      <c r="K222" s="115"/>
      <c r="L222" s="115"/>
      <c r="M222" s="115"/>
      <c r="N222" s="115"/>
      <c r="O222" s="115"/>
      <c r="P222" s="115"/>
      <c r="Q222" s="115"/>
      <c r="R222" s="115"/>
      <c r="S222" s="115"/>
      <c r="T222" s="115"/>
      <c r="U222" s="115"/>
      <c r="V222" s="115"/>
      <c r="W222" s="115"/>
      <c r="X222" s="115"/>
      <c r="Y222" s="115"/>
      <c r="Z222" s="115"/>
      <c r="AA222" s="115"/>
    </row>
    <row r="223" spans="1:27" ht="14.25" customHeight="1">
      <c r="A223" s="115"/>
      <c r="B223" s="115"/>
      <c r="C223" s="117"/>
      <c r="D223" s="118"/>
      <c r="E223" s="119"/>
      <c r="F223" s="119"/>
      <c r="G223" s="117"/>
      <c r="H223" s="115"/>
      <c r="I223" s="115"/>
      <c r="J223" s="115"/>
      <c r="K223" s="115"/>
      <c r="L223" s="115"/>
      <c r="M223" s="115"/>
      <c r="N223" s="115"/>
      <c r="O223" s="115"/>
      <c r="P223" s="115"/>
      <c r="Q223" s="115"/>
      <c r="R223" s="115"/>
      <c r="S223" s="115"/>
      <c r="T223" s="115"/>
      <c r="U223" s="115"/>
      <c r="V223" s="115"/>
      <c r="W223" s="115"/>
      <c r="X223" s="115"/>
      <c r="Y223" s="115"/>
      <c r="Z223" s="115"/>
      <c r="AA223" s="115"/>
    </row>
    <row r="224" spans="1:27" ht="14.25" customHeight="1">
      <c r="A224" s="115"/>
      <c r="B224" s="115"/>
      <c r="C224" s="117"/>
      <c r="D224" s="118"/>
      <c r="E224" s="119"/>
      <c r="F224" s="119"/>
      <c r="G224" s="117"/>
      <c r="H224" s="115"/>
      <c r="I224" s="115"/>
      <c r="J224" s="115"/>
      <c r="K224" s="115"/>
      <c r="L224" s="115"/>
      <c r="M224" s="115"/>
      <c r="N224" s="115"/>
      <c r="O224" s="115"/>
      <c r="P224" s="115"/>
      <c r="Q224" s="115"/>
      <c r="R224" s="115"/>
      <c r="S224" s="115"/>
      <c r="T224" s="115"/>
      <c r="U224" s="115"/>
      <c r="V224" s="115"/>
      <c r="W224" s="115"/>
      <c r="X224" s="115"/>
      <c r="Y224" s="115"/>
      <c r="Z224" s="115"/>
      <c r="AA224" s="115"/>
    </row>
    <row r="225" spans="1:27" ht="14.25" customHeight="1">
      <c r="A225" s="115"/>
      <c r="B225" s="115"/>
      <c r="C225" s="117"/>
      <c r="D225" s="118"/>
      <c r="E225" s="119"/>
      <c r="F225" s="119"/>
      <c r="G225" s="117"/>
      <c r="H225" s="115"/>
      <c r="I225" s="115"/>
      <c r="J225" s="115"/>
      <c r="K225" s="115"/>
      <c r="L225" s="115"/>
      <c r="M225" s="115"/>
      <c r="N225" s="115"/>
      <c r="O225" s="115"/>
      <c r="P225" s="115"/>
      <c r="Q225" s="115"/>
      <c r="R225" s="115"/>
      <c r="S225" s="115"/>
      <c r="T225" s="115"/>
      <c r="U225" s="115"/>
      <c r="V225" s="115"/>
      <c r="W225" s="115"/>
      <c r="X225" s="115"/>
      <c r="Y225" s="115"/>
      <c r="Z225" s="115"/>
      <c r="AA225" s="115"/>
    </row>
    <row r="226" spans="1:27" ht="14.25" customHeight="1">
      <c r="A226" s="115"/>
      <c r="B226" s="115"/>
      <c r="C226" s="117"/>
      <c r="D226" s="118"/>
      <c r="E226" s="119"/>
      <c r="F226" s="119"/>
      <c r="G226" s="117"/>
      <c r="H226" s="115"/>
      <c r="I226" s="115"/>
      <c r="J226" s="115"/>
      <c r="K226" s="115"/>
      <c r="L226" s="115"/>
      <c r="M226" s="115"/>
      <c r="N226" s="115"/>
      <c r="O226" s="115"/>
      <c r="P226" s="115"/>
      <c r="Q226" s="115"/>
      <c r="R226" s="115"/>
      <c r="S226" s="115"/>
      <c r="T226" s="115"/>
      <c r="U226" s="115"/>
      <c r="V226" s="115"/>
      <c r="W226" s="115"/>
      <c r="X226" s="115"/>
      <c r="Y226" s="115"/>
      <c r="Z226" s="115"/>
      <c r="AA226" s="115"/>
    </row>
    <row r="227" spans="1:27" ht="14.25" customHeight="1">
      <c r="A227" s="115"/>
      <c r="B227" s="115"/>
      <c r="C227" s="117"/>
      <c r="D227" s="118"/>
      <c r="E227" s="119"/>
      <c r="F227" s="119"/>
      <c r="G227" s="117"/>
      <c r="H227" s="115"/>
      <c r="I227" s="115"/>
      <c r="J227" s="115"/>
      <c r="K227" s="115"/>
      <c r="L227" s="115"/>
      <c r="M227" s="115"/>
      <c r="N227" s="115"/>
      <c r="O227" s="115"/>
      <c r="P227" s="115"/>
      <c r="Q227" s="115"/>
      <c r="R227" s="115"/>
      <c r="S227" s="115"/>
      <c r="T227" s="115"/>
      <c r="U227" s="115"/>
      <c r="V227" s="115"/>
      <c r="W227" s="115"/>
      <c r="X227" s="115"/>
      <c r="Y227" s="115"/>
      <c r="Z227" s="115"/>
      <c r="AA227" s="115"/>
    </row>
    <row r="228" spans="1:27" ht="14.25" customHeight="1">
      <c r="A228" s="115"/>
      <c r="B228" s="115"/>
      <c r="C228" s="117"/>
      <c r="D228" s="118"/>
      <c r="E228" s="119"/>
      <c r="F228" s="119"/>
      <c r="G228" s="117"/>
      <c r="H228" s="115"/>
      <c r="I228" s="115"/>
      <c r="J228" s="115"/>
      <c r="K228" s="115"/>
      <c r="L228" s="115"/>
      <c r="M228" s="115"/>
      <c r="N228" s="115"/>
      <c r="O228" s="115"/>
      <c r="P228" s="115"/>
      <c r="Q228" s="115"/>
      <c r="R228" s="115"/>
      <c r="S228" s="115"/>
      <c r="T228" s="115"/>
      <c r="U228" s="115"/>
      <c r="V228" s="115"/>
      <c r="W228" s="115"/>
      <c r="X228" s="115"/>
      <c r="Y228" s="115"/>
      <c r="Z228" s="115"/>
      <c r="AA228" s="115"/>
    </row>
    <row r="229" spans="1:27" ht="14.25" customHeight="1">
      <c r="A229" s="115"/>
      <c r="B229" s="115"/>
      <c r="C229" s="117"/>
      <c r="D229" s="118"/>
      <c r="E229" s="119"/>
      <c r="F229" s="119"/>
      <c r="G229" s="117"/>
      <c r="H229" s="115"/>
      <c r="I229" s="115"/>
      <c r="J229" s="115"/>
      <c r="K229" s="115"/>
      <c r="L229" s="115"/>
      <c r="M229" s="115"/>
      <c r="N229" s="115"/>
      <c r="O229" s="115"/>
      <c r="P229" s="115"/>
      <c r="Q229" s="115"/>
      <c r="R229" s="115"/>
      <c r="S229" s="115"/>
      <c r="T229" s="115"/>
      <c r="U229" s="115"/>
      <c r="V229" s="115"/>
      <c r="W229" s="115"/>
      <c r="X229" s="115"/>
      <c r="Y229" s="115"/>
      <c r="Z229" s="115"/>
      <c r="AA229" s="115"/>
    </row>
    <row r="230" spans="1:27" ht="14.25" customHeight="1">
      <c r="A230" s="115"/>
      <c r="B230" s="115"/>
      <c r="C230" s="117"/>
      <c r="D230" s="118"/>
      <c r="E230" s="119"/>
      <c r="F230" s="119"/>
      <c r="G230" s="117"/>
      <c r="H230" s="115"/>
      <c r="I230" s="115"/>
      <c r="J230" s="115"/>
      <c r="K230" s="115"/>
      <c r="L230" s="115"/>
      <c r="M230" s="115"/>
      <c r="N230" s="115"/>
      <c r="O230" s="115"/>
      <c r="P230" s="115"/>
      <c r="Q230" s="115"/>
      <c r="R230" s="115"/>
      <c r="S230" s="115"/>
      <c r="T230" s="115"/>
      <c r="U230" s="115"/>
      <c r="V230" s="115"/>
      <c r="W230" s="115"/>
      <c r="X230" s="115"/>
      <c r="Y230" s="115"/>
      <c r="Z230" s="115"/>
      <c r="AA230" s="115"/>
    </row>
    <row r="231" spans="1:27" ht="14.25" customHeight="1">
      <c r="A231" s="115"/>
      <c r="B231" s="115"/>
      <c r="C231" s="117"/>
      <c r="D231" s="118"/>
      <c r="E231" s="119"/>
      <c r="F231" s="119"/>
      <c r="G231" s="117"/>
      <c r="H231" s="115"/>
      <c r="I231" s="115"/>
      <c r="J231" s="115"/>
      <c r="K231" s="115"/>
      <c r="L231" s="115"/>
      <c r="M231" s="115"/>
      <c r="N231" s="115"/>
      <c r="O231" s="115"/>
      <c r="P231" s="115"/>
      <c r="Q231" s="115"/>
      <c r="R231" s="115"/>
      <c r="S231" s="115"/>
      <c r="T231" s="115"/>
      <c r="U231" s="115"/>
      <c r="V231" s="115"/>
      <c r="W231" s="115"/>
      <c r="X231" s="115"/>
      <c r="Y231" s="115"/>
      <c r="Z231" s="115"/>
      <c r="AA231" s="115"/>
    </row>
    <row r="232" spans="1:27" ht="14.25" customHeight="1">
      <c r="A232" s="115"/>
      <c r="B232" s="115"/>
      <c r="C232" s="117"/>
      <c r="D232" s="118"/>
      <c r="E232" s="119"/>
      <c r="F232" s="119"/>
      <c r="G232" s="117"/>
      <c r="H232" s="115"/>
      <c r="I232" s="115"/>
      <c r="J232" s="115"/>
      <c r="K232" s="115"/>
      <c r="L232" s="115"/>
      <c r="M232" s="115"/>
      <c r="N232" s="115"/>
      <c r="O232" s="115"/>
      <c r="P232" s="115"/>
      <c r="Q232" s="115"/>
      <c r="R232" s="115"/>
      <c r="S232" s="115"/>
      <c r="T232" s="115"/>
      <c r="U232" s="115"/>
      <c r="V232" s="115"/>
      <c r="W232" s="115"/>
      <c r="X232" s="115"/>
      <c r="Y232" s="115"/>
      <c r="Z232" s="115"/>
      <c r="AA232" s="115"/>
    </row>
    <row r="233" spans="1:27" ht="14.25" customHeight="1">
      <c r="A233" s="115"/>
      <c r="B233" s="115"/>
      <c r="C233" s="117"/>
      <c r="D233" s="118"/>
      <c r="E233" s="119"/>
      <c r="F233" s="119"/>
      <c r="G233" s="117"/>
      <c r="H233" s="115"/>
      <c r="I233" s="115"/>
      <c r="J233" s="115"/>
      <c r="K233" s="115"/>
      <c r="L233" s="115"/>
      <c r="M233" s="115"/>
      <c r="N233" s="115"/>
      <c r="O233" s="115"/>
      <c r="P233" s="115"/>
      <c r="Q233" s="115"/>
      <c r="R233" s="115"/>
      <c r="S233" s="115"/>
      <c r="T233" s="115"/>
      <c r="U233" s="115"/>
      <c r="V233" s="115"/>
      <c r="W233" s="115"/>
      <c r="X233" s="115"/>
      <c r="Y233" s="115"/>
      <c r="Z233" s="115"/>
      <c r="AA233" s="115"/>
    </row>
    <row r="234" spans="1:27" ht="14.25" customHeight="1">
      <c r="A234" s="115"/>
      <c r="B234" s="115"/>
      <c r="C234" s="117"/>
      <c r="D234" s="118"/>
      <c r="E234" s="119"/>
      <c r="F234" s="119"/>
      <c r="G234" s="117"/>
      <c r="H234" s="115"/>
      <c r="I234" s="115"/>
      <c r="J234" s="115"/>
      <c r="K234" s="115"/>
      <c r="L234" s="115"/>
      <c r="M234" s="115"/>
      <c r="N234" s="115"/>
      <c r="O234" s="115"/>
      <c r="P234" s="115"/>
      <c r="Q234" s="115"/>
      <c r="R234" s="115"/>
      <c r="S234" s="115"/>
      <c r="T234" s="115"/>
      <c r="U234" s="115"/>
      <c r="V234" s="115"/>
      <c r="W234" s="115"/>
      <c r="X234" s="115"/>
      <c r="Y234" s="115"/>
      <c r="Z234" s="115"/>
      <c r="AA234" s="115"/>
    </row>
    <row r="235" spans="1:27" ht="14.25" customHeight="1">
      <c r="A235" s="115"/>
      <c r="B235" s="115"/>
      <c r="C235" s="117"/>
      <c r="D235" s="118"/>
      <c r="E235" s="119"/>
      <c r="F235" s="119"/>
      <c r="G235" s="117"/>
      <c r="H235" s="115"/>
      <c r="I235" s="115"/>
      <c r="J235" s="115"/>
      <c r="K235" s="115"/>
      <c r="L235" s="115"/>
      <c r="M235" s="115"/>
      <c r="N235" s="115"/>
      <c r="O235" s="115"/>
      <c r="P235" s="115"/>
      <c r="Q235" s="115"/>
      <c r="R235" s="115"/>
      <c r="S235" s="115"/>
      <c r="T235" s="115"/>
      <c r="U235" s="115"/>
      <c r="V235" s="115"/>
      <c r="W235" s="115"/>
      <c r="X235" s="115"/>
      <c r="Y235" s="115"/>
      <c r="Z235" s="115"/>
      <c r="AA235" s="115"/>
    </row>
    <row r="236" spans="1:27" ht="14.25" customHeight="1">
      <c r="A236" s="115"/>
      <c r="B236" s="115"/>
      <c r="C236" s="117"/>
      <c r="D236" s="118"/>
      <c r="E236" s="119"/>
      <c r="F236" s="119"/>
      <c r="G236" s="117"/>
      <c r="H236" s="115"/>
      <c r="I236" s="115"/>
      <c r="J236" s="115"/>
      <c r="K236" s="115"/>
      <c r="L236" s="115"/>
      <c r="M236" s="115"/>
      <c r="N236" s="115"/>
      <c r="O236" s="115"/>
      <c r="P236" s="115"/>
      <c r="Q236" s="115"/>
      <c r="R236" s="115"/>
      <c r="S236" s="115"/>
      <c r="T236" s="115"/>
      <c r="U236" s="115"/>
      <c r="V236" s="115"/>
      <c r="W236" s="115"/>
      <c r="X236" s="115"/>
      <c r="Y236" s="115"/>
      <c r="Z236" s="115"/>
      <c r="AA236" s="115"/>
    </row>
    <row r="237" spans="1:27" ht="14.25" customHeight="1">
      <c r="A237" s="115"/>
      <c r="B237" s="115"/>
      <c r="C237" s="117"/>
      <c r="D237" s="118"/>
      <c r="E237" s="119"/>
      <c r="F237" s="119"/>
      <c r="G237" s="117"/>
      <c r="H237" s="115"/>
      <c r="I237" s="115"/>
      <c r="J237" s="115"/>
      <c r="K237" s="115"/>
      <c r="L237" s="115"/>
      <c r="M237" s="115"/>
      <c r="N237" s="115"/>
      <c r="O237" s="115"/>
      <c r="P237" s="115"/>
      <c r="Q237" s="115"/>
      <c r="R237" s="115"/>
      <c r="S237" s="115"/>
      <c r="T237" s="115"/>
      <c r="U237" s="115"/>
      <c r="V237" s="115"/>
      <c r="W237" s="115"/>
      <c r="X237" s="115"/>
      <c r="Y237" s="115"/>
      <c r="Z237" s="115"/>
      <c r="AA237" s="115"/>
    </row>
    <row r="238" spans="1:27" ht="14.25" customHeight="1">
      <c r="A238" s="115"/>
      <c r="B238" s="115"/>
      <c r="C238" s="117"/>
      <c r="D238" s="118"/>
      <c r="E238" s="119"/>
      <c r="F238" s="119"/>
      <c r="G238" s="117"/>
      <c r="H238" s="115"/>
      <c r="I238" s="115"/>
      <c r="J238" s="115"/>
      <c r="K238" s="115"/>
      <c r="L238" s="115"/>
      <c r="M238" s="115"/>
      <c r="N238" s="115"/>
      <c r="O238" s="115"/>
      <c r="P238" s="115"/>
      <c r="Q238" s="115"/>
      <c r="R238" s="115"/>
      <c r="S238" s="115"/>
      <c r="T238" s="115"/>
      <c r="U238" s="115"/>
      <c r="V238" s="115"/>
      <c r="W238" s="115"/>
      <c r="X238" s="115"/>
      <c r="Y238" s="115"/>
      <c r="Z238" s="115"/>
      <c r="AA238" s="115"/>
    </row>
    <row r="239" spans="1:27" ht="14.25" customHeight="1">
      <c r="A239" s="115"/>
      <c r="B239" s="115"/>
      <c r="C239" s="117"/>
      <c r="D239" s="118"/>
      <c r="E239" s="119"/>
      <c r="F239" s="119"/>
      <c r="G239" s="117"/>
      <c r="H239" s="115"/>
      <c r="I239" s="115"/>
      <c r="J239" s="115"/>
      <c r="K239" s="115"/>
      <c r="L239" s="115"/>
      <c r="M239" s="115"/>
      <c r="N239" s="115"/>
      <c r="O239" s="115"/>
      <c r="P239" s="115"/>
      <c r="Q239" s="115"/>
      <c r="R239" s="115"/>
      <c r="S239" s="115"/>
      <c r="T239" s="115"/>
      <c r="U239" s="115"/>
      <c r="V239" s="115"/>
      <c r="W239" s="115"/>
      <c r="X239" s="115"/>
      <c r="Y239" s="115"/>
      <c r="Z239" s="115"/>
      <c r="AA239" s="115"/>
    </row>
    <row r="240" spans="1:27" ht="14.25" customHeight="1">
      <c r="A240" s="115"/>
      <c r="B240" s="115"/>
      <c r="C240" s="117"/>
      <c r="D240" s="118"/>
      <c r="E240" s="119"/>
      <c r="F240" s="119"/>
      <c r="G240" s="117"/>
      <c r="H240" s="115"/>
      <c r="I240" s="115"/>
      <c r="J240" s="115"/>
      <c r="K240" s="115"/>
      <c r="L240" s="115"/>
      <c r="M240" s="115"/>
      <c r="N240" s="115"/>
      <c r="O240" s="115"/>
      <c r="P240" s="115"/>
      <c r="Q240" s="115"/>
      <c r="R240" s="115"/>
      <c r="S240" s="115"/>
      <c r="T240" s="115"/>
      <c r="U240" s="115"/>
      <c r="V240" s="115"/>
      <c r="W240" s="115"/>
      <c r="X240" s="115"/>
      <c r="Y240" s="115"/>
      <c r="Z240" s="115"/>
      <c r="AA240" s="115"/>
    </row>
    <row r="241" spans="1:27" ht="14.25" customHeight="1">
      <c r="A241" s="115"/>
      <c r="B241" s="115"/>
      <c r="C241" s="117"/>
      <c r="D241" s="118"/>
      <c r="E241" s="119"/>
      <c r="F241" s="119"/>
      <c r="G241" s="117"/>
      <c r="H241" s="115"/>
      <c r="I241" s="115"/>
      <c r="J241" s="115"/>
      <c r="K241" s="115"/>
      <c r="L241" s="115"/>
      <c r="M241" s="115"/>
      <c r="N241" s="115"/>
      <c r="O241" s="115"/>
      <c r="P241" s="115"/>
      <c r="Q241" s="115"/>
      <c r="R241" s="115"/>
      <c r="S241" s="115"/>
      <c r="T241" s="115"/>
      <c r="U241" s="115"/>
      <c r="V241" s="115"/>
      <c r="W241" s="115"/>
      <c r="X241" s="115"/>
      <c r="Y241" s="115"/>
      <c r="Z241" s="115"/>
      <c r="AA241" s="115"/>
    </row>
    <row r="242" spans="1:27" ht="14.25" customHeight="1">
      <c r="A242" s="115"/>
      <c r="B242" s="115"/>
      <c r="C242" s="117"/>
      <c r="D242" s="118"/>
      <c r="E242" s="119"/>
      <c r="F242" s="119"/>
      <c r="G242" s="117"/>
      <c r="H242" s="115"/>
      <c r="I242" s="115"/>
      <c r="J242" s="115"/>
      <c r="K242" s="115"/>
      <c r="L242" s="115"/>
      <c r="M242" s="115"/>
      <c r="N242" s="115"/>
      <c r="O242" s="115"/>
      <c r="P242" s="115"/>
      <c r="Q242" s="115"/>
      <c r="R242" s="115"/>
      <c r="S242" s="115"/>
      <c r="T242" s="115"/>
      <c r="U242" s="115"/>
      <c r="V242" s="115"/>
      <c r="W242" s="115"/>
      <c r="X242" s="115"/>
      <c r="Y242" s="115"/>
      <c r="Z242" s="115"/>
      <c r="AA242" s="115"/>
    </row>
    <row r="243" spans="1:27" ht="14.25" customHeight="1">
      <c r="A243" s="115"/>
      <c r="B243" s="115"/>
      <c r="C243" s="117"/>
      <c r="D243" s="118"/>
      <c r="E243" s="119"/>
      <c r="F243" s="119"/>
      <c r="G243" s="117"/>
      <c r="H243" s="115"/>
      <c r="I243" s="115"/>
      <c r="J243" s="115"/>
      <c r="K243" s="115"/>
      <c r="L243" s="115"/>
      <c r="M243" s="115"/>
      <c r="N243" s="115"/>
      <c r="O243" s="115"/>
      <c r="P243" s="115"/>
      <c r="Q243" s="115"/>
      <c r="R243" s="115"/>
      <c r="S243" s="115"/>
      <c r="T243" s="115"/>
      <c r="U243" s="115"/>
      <c r="V243" s="115"/>
      <c r="W243" s="115"/>
      <c r="X243" s="115"/>
      <c r="Y243" s="115"/>
      <c r="Z243" s="115"/>
      <c r="AA243" s="115"/>
    </row>
    <row r="244" spans="1:27" ht="14.25" customHeight="1">
      <c r="A244" s="115"/>
      <c r="B244" s="115"/>
      <c r="C244" s="117"/>
      <c r="D244" s="118"/>
      <c r="E244" s="119"/>
      <c r="F244" s="119"/>
      <c r="G244" s="117"/>
      <c r="H244" s="115"/>
      <c r="I244" s="115"/>
      <c r="J244" s="115"/>
      <c r="K244" s="115"/>
      <c r="L244" s="115"/>
      <c r="M244" s="115"/>
      <c r="N244" s="115"/>
      <c r="O244" s="115"/>
      <c r="P244" s="115"/>
      <c r="Q244" s="115"/>
      <c r="R244" s="115"/>
      <c r="S244" s="115"/>
      <c r="T244" s="115"/>
      <c r="U244" s="115"/>
      <c r="V244" s="115"/>
      <c r="W244" s="115"/>
      <c r="X244" s="115"/>
      <c r="Y244" s="115"/>
      <c r="Z244" s="115"/>
      <c r="AA244" s="115"/>
    </row>
    <row r="245" spans="1:27" ht="14.25" customHeight="1">
      <c r="A245" s="115"/>
      <c r="B245" s="115"/>
      <c r="C245" s="117"/>
      <c r="D245" s="118"/>
      <c r="E245" s="119"/>
      <c r="F245" s="119"/>
      <c r="G245" s="117"/>
      <c r="H245" s="115"/>
      <c r="I245" s="115"/>
      <c r="J245" s="115"/>
      <c r="K245" s="115"/>
      <c r="L245" s="115"/>
      <c r="M245" s="115"/>
      <c r="N245" s="115"/>
      <c r="O245" s="115"/>
      <c r="P245" s="115"/>
      <c r="Q245" s="115"/>
      <c r="R245" s="115"/>
      <c r="S245" s="115"/>
      <c r="T245" s="115"/>
      <c r="U245" s="115"/>
      <c r="V245" s="115"/>
      <c r="W245" s="115"/>
      <c r="X245" s="115"/>
      <c r="Y245" s="115"/>
      <c r="Z245" s="115"/>
      <c r="AA245" s="115"/>
    </row>
    <row r="246" spans="1:27" ht="14.25" customHeight="1">
      <c r="A246" s="115"/>
      <c r="B246" s="115"/>
      <c r="C246" s="117"/>
      <c r="D246" s="118"/>
      <c r="E246" s="119"/>
      <c r="F246" s="119"/>
      <c r="G246" s="117"/>
      <c r="H246" s="115"/>
      <c r="I246" s="115"/>
      <c r="J246" s="115"/>
      <c r="K246" s="115"/>
      <c r="L246" s="115"/>
      <c r="M246" s="115"/>
      <c r="N246" s="115"/>
      <c r="O246" s="115"/>
      <c r="P246" s="115"/>
      <c r="Q246" s="115"/>
      <c r="R246" s="115"/>
      <c r="S246" s="115"/>
      <c r="T246" s="115"/>
      <c r="U246" s="115"/>
      <c r="V246" s="115"/>
      <c r="W246" s="115"/>
      <c r="X246" s="115"/>
      <c r="Y246" s="115"/>
      <c r="Z246" s="115"/>
      <c r="AA246" s="115"/>
    </row>
    <row r="247" spans="1:27" ht="14.25" customHeight="1">
      <c r="A247" s="115"/>
      <c r="B247" s="115"/>
      <c r="C247" s="117"/>
      <c r="D247" s="118"/>
      <c r="E247" s="119"/>
      <c r="F247" s="119"/>
      <c r="G247" s="117"/>
      <c r="H247" s="115"/>
      <c r="I247" s="115"/>
      <c r="J247" s="115"/>
      <c r="K247" s="115"/>
      <c r="L247" s="115"/>
      <c r="M247" s="115"/>
      <c r="N247" s="115"/>
      <c r="O247" s="115"/>
      <c r="P247" s="115"/>
      <c r="Q247" s="115"/>
      <c r="R247" s="115"/>
      <c r="S247" s="115"/>
      <c r="T247" s="115"/>
      <c r="U247" s="115"/>
      <c r="V247" s="115"/>
      <c r="W247" s="115"/>
      <c r="X247" s="115"/>
      <c r="Y247" s="115"/>
      <c r="Z247" s="115"/>
      <c r="AA247" s="115"/>
    </row>
    <row r="248" spans="1:27" ht="14.25" customHeight="1">
      <c r="A248" s="115"/>
      <c r="B248" s="115"/>
      <c r="C248" s="117"/>
      <c r="D248" s="118"/>
      <c r="E248" s="119"/>
      <c r="F248" s="119"/>
      <c r="G248" s="117"/>
      <c r="H248" s="115"/>
      <c r="I248" s="115"/>
      <c r="J248" s="115"/>
      <c r="K248" s="115"/>
      <c r="L248" s="115"/>
      <c r="M248" s="115"/>
      <c r="N248" s="115"/>
      <c r="O248" s="115"/>
      <c r="P248" s="115"/>
      <c r="Q248" s="115"/>
      <c r="R248" s="115"/>
      <c r="S248" s="115"/>
      <c r="T248" s="115"/>
      <c r="U248" s="115"/>
      <c r="V248" s="115"/>
      <c r="W248" s="115"/>
      <c r="X248" s="115"/>
      <c r="Y248" s="115"/>
      <c r="Z248" s="115"/>
      <c r="AA248" s="115"/>
    </row>
    <row r="249" spans="1:27" ht="14.25" customHeight="1">
      <c r="A249" s="115"/>
      <c r="B249" s="115"/>
      <c r="C249" s="117"/>
      <c r="D249" s="118"/>
      <c r="E249" s="119"/>
      <c r="F249" s="119"/>
      <c r="G249" s="117"/>
      <c r="H249" s="115"/>
      <c r="I249" s="115"/>
      <c r="J249" s="115"/>
      <c r="K249" s="115"/>
      <c r="L249" s="115"/>
      <c r="M249" s="115"/>
      <c r="N249" s="115"/>
      <c r="O249" s="115"/>
      <c r="P249" s="115"/>
      <c r="Q249" s="115"/>
      <c r="R249" s="115"/>
      <c r="S249" s="115"/>
      <c r="T249" s="115"/>
      <c r="U249" s="115"/>
      <c r="V249" s="115"/>
      <c r="W249" s="115"/>
      <c r="X249" s="115"/>
      <c r="Y249" s="115"/>
      <c r="Z249" s="115"/>
      <c r="AA249" s="115"/>
    </row>
    <row r="250" spans="1:27" ht="14.25" customHeight="1">
      <c r="A250" s="115"/>
      <c r="B250" s="115"/>
      <c r="C250" s="117"/>
      <c r="D250" s="118"/>
      <c r="E250" s="119"/>
      <c r="F250" s="119"/>
      <c r="G250" s="117"/>
      <c r="H250" s="115"/>
      <c r="I250" s="115"/>
      <c r="J250" s="115"/>
      <c r="K250" s="115"/>
      <c r="L250" s="115"/>
      <c r="M250" s="115"/>
      <c r="N250" s="115"/>
      <c r="O250" s="115"/>
      <c r="P250" s="115"/>
      <c r="Q250" s="115"/>
      <c r="R250" s="115"/>
      <c r="S250" s="115"/>
      <c r="T250" s="115"/>
      <c r="U250" s="115"/>
      <c r="V250" s="115"/>
      <c r="W250" s="115"/>
      <c r="X250" s="115"/>
      <c r="Y250" s="115"/>
      <c r="Z250" s="115"/>
      <c r="AA250" s="115"/>
    </row>
    <row r="251" spans="1:27" ht="14.25" customHeight="1">
      <c r="A251" s="115"/>
      <c r="B251" s="115"/>
      <c r="C251" s="117"/>
      <c r="D251" s="118"/>
      <c r="E251" s="119"/>
      <c r="F251" s="119"/>
      <c r="G251" s="117"/>
      <c r="H251" s="115"/>
      <c r="I251" s="115"/>
      <c r="J251" s="115"/>
      <c r="K251" s="115"/>
      <c r="L251" s="115"/>
      <c r="M251" s="115"/>
      <c r="N251" s="115"/>
      <c r="O251" s="115"/>
      <c r="P251" s="115"/>
      <c r="Q251" s="115"/>
      <c r="R251" s="115"/>
      <c r="S251" s="115"/>
      <c r="T251" s="115"/>
      <c r="U251" s="115"/>
      <c r="V251" s="115"/>
      <c r="W251" s="115"/>
      <c r="X251" s="115"/>
      <c r="Y251" s="115"/>
      <c r="Z251" s="115"/>
      <c r="AA251" s="115"/>
    </row>
    <row r="252" spans="1:27" ht="14.25" customHeight="1">
      <c r="A252" s="115"/>
      <c r="B252" s="115"/>
      <c r="C252" s="117"/>
      <c r="D252" s="118"/>
      <c r="E252" s="119"/>
      <c r="F252" s="119"/>
      <c r="G252" s="117"/>
      <c r="H252" s="115"/>
      <c r="I252" s="115"/>
      <c r="J252" s="115"/>
      <c r="K252" s="115"/>
      <c r="L252" s="115"/>
      <c r="M252" s="115"/>
      <c r="N252" s="115"/>
      <c r="O252" s="115"/>
      <c r="P252" s="115"/>
      <c r="Q252" s="115"/>
      <c r="R252" s="115"/>
      <c r="S252" s="115"/>
      <c r="T252" s="115"/>
      <c r="U252" s="115"/>
      <c r="V252" s="115"/>
      <c r="W252" s="115"/>
      <c r="X252" s="115"/>
      <c r="Y252" s="115"/>
      <c r="Z252" s="115"/>
      <c r="AA252" s="115"/>
    </row>
    <row r="253" spans="1:27" ht="14.25" customHeight="1">
      <c r="A253" s="115"/>
      <c r="B253" s="115"/>
      <c r="C253" s="117"/>
      <c r="D253" s="118"/>
      <c r="E253" s="119"/>
      <c r="F253" s="119"/>
      <c r="G253" s="117"/>
      <c r="H253" s="115"/>
      <c r="I253" s="115"/>
      <c r="J253" s="115"/>
      <c r="K253" s="115"/>
      <c r="L253" s="115"/>
      <c r="M253" s="115"/>
      <c r="N253" s="115"/>
      <c r="O253" s="115"/>
      <c r="P253" s="115"/>
      <c r="Q253" s="115"/>
      <c r="R253" s="115"/>
      <c r="S253" s="115"/>
      <c r="T253" s="115"/>
      <c r="U253" s="115"/>
      <c r="V253" s="115"/>
      <c r="W253" s="115"/>
      <c r="X253" s="115"/>
      <c r="Y253" s="115"/>
      <c r="Z253" s="115"/>
      <c r="AA253" s="115"/>
    </row>
    <row r="254" spans="1:27" ht="14.25" customHeight="1">
      <c r="A254" s="115"/>
      <c r="B254" s="115"/>
      <c r="C254" s="117"/>
      <c r="D254" s="118"/>
      <c r="E254" s="119"/>
      <c r="F254" s="119"/>
      <c r="G254" s="117"/>
      <c r="H254" s="115"/>
      <c r="I254" s="115"/>
      <c r="J254" s="115"/>
      <c r="K254" s="115"/>
      <c r="L254" s="115"/>
      <c r="M254" s="115"/>
      <c r="N254" s="115"/>
      <c r="O254" s="115"/>
      <c r="P254" s="115"/>
      <c r="Q254" s="115"/>
      <c r="R254" s="115"/>
      <c r="S254" s="115"/>
      <c r="T254" s="115"/>
      <c r="U254" s="115"/>
      <c r="V254" s="115"/>
      <c r="W254" s="115"/>
      <c r="X254" s="115"/>
      <c r="Y254" s="115"/>
      <c r="Z254" s="115"/>
      <c r="AA254" s="115"/>
    </row>
    <row r="255" spans="1:27" ht="14.25" customHeight="1">
      <c r="A255" s="115"/>
      <c r="B255" s="115"/>
      <c r="C255" s="117"/>
      <c r="D255" s="118"/>
      <c r="E255" s="119"/>
      <c r="F255" s="119"/>
      <c r="G255" s="117"/>
      <c r="H255" s="115"/>
      <c r="I255" s="115"/>
      <c r="J255" s="115"/>
      <c r="K255" s="115"/>
      <c r="L255" s="115"/>
      <c r="M255" s="115"/>
      <c r="N255" s="115"/>
      <c r="O255" s="115"/>
      <c r="P255" s="115"/>
      <c r="Q255" s="115"/>
      <c r="R255" s="115"/>
      <c r="S255" s="115"/>
      <c r="T255" s="115"/>
      <c r="U255" s="115"/>
      <c r="V255" s="115"/>
      <c r="W255" s="115"/>
      <c r="X255" s="115"/>
      <c r="Y255" s="115"/>
      <c r="Z255" s="115"/>
      <c r="AA255" s="115"/>
    </row>
    <row r="256" spans="1:27" ht="14.25" customHeight="1">
      <c r="A256" s="115"/>
      <c r="B256" s="115"/>
      <c r="C256" s="117"/>
      <c r="D256" s="118"/>
      <c r="E256" s="119"/>
      <c r="F256" s="119"/>
      <c r="G256" s="117"/>
      <c r="H256" s="115"/>
      <c r="I256" s="115"/>
      <c r="J256" s="115"/>
      <c r="K256" s="115"/>
      <c r="L256" s="115"/>
      <c r="M256" s="115"/>
      <c r="N256" s="115"/>
      <c r="O256" s="115"/>
      <c r="P256" s="115"/>
      <c r="Q256" s="115"/>
      <c r="R256" s="115"/>
      <c r="S256" s="115"/>
      <c r="T256" s="115"/>
      <c r="U256" s="115"/>
      <c r="V256" s="115"/>
      <c r="W256" s="115"/>
      <c r="X256" s="115"/>
      <c r="Y256" s="115"/>
      <c r="Z256" s="115"/>
      <c r="AA256" s="115"/>
    </row>
    <row r="257" spans="1:27" ht="14.25" customHeight="1">
      <c r="A257" s="115"/>
      <c r="B257" s="115"/>
      <c r="C257" s="117"/>
      <c r="D257" s="118"/>
      <c r="E257" s="119"/>
      <c r="F257" s="119"/>
      <c r="G257" s="117"/>
      <c r="H257" s="115"/>
      <c r="I257" s="115"/>
      <c r="J257" s="115"/>
      <c r="K257" s="115"/>
      <c r="L257" s="115"/>
      <c r="M257" s="115"/>
      <c r="N257" s="115"/>
      <c r="O257" s="115"/>
      <c r="P257" s="115"/>
      <c r="Q257" s="115"/>
      <c r="R257" s="115"/>
      <c r="S257" s="115"/>
      <c r="T257" s="115"/>
      <c r="U257" s="115"/>
      <c r="V257" s="115"/>
      <c r="W257" s="115"/>
      <c r="X257" s="115"/>
      <c r="Y257" s="115"/>
      <c r="Z257" s="115"/>
      <c r="AA257" s="115"/>
    </row>
    <row r="258" spans="1:27" ht="14.25" customHeight="1">
      <c r="A258" s="115"/>
      <c r="B258" s="115"/>
      <c r="C258" s="117"/>
      <c r="D258" s="118"/>
      <c r="E258" s="119"/>
      <c r="F258" s="119"/>
      <c r="G258" s="117"/>
      <c r="H258" s="115"/>
      <c r="I258" s="115"/>
      <c r="J258" s="115"/>
      <c r="K258" s="115"/>
      <c r="L258" s="115"/>
      <c r="M258" s="115"/>
      <c r="N258" s="115"/>
      <c r="O258" s="115"/>
      <c r="P258" s="115"/>
      <c r="Q258" s="115"/>
      <c r="R258" s="115"/>
      <c r="S258" s="115"/>
      <c r="T258" s="115"/>
      <c r="U258" s="115"/>
      <c r="V258" s="115"/>
      <c r="W258" s="115"/>
      <c r="X258" s="115"/>
      <c r="Y258" s="115"/>
      <c r="Z258" s="115"/>
      <c r="AA258" s="115"/>
    </row>
    <row r="259" spans="1:27" ht="14.25" customHeight="1">
      <c r="A259" s="115"/>
      <c r="B259" s="115"/>
      <c r="C259" s="117"/>
      <c r="D259" s="118"/>
      <c r="E259" s="119"/>
      <c r="F259" s="119"/>
      <c r="G259" s="117"/>
      <c r="H259" s="115"/>
      <c r="I259" s="115"/>
      <c r="J259" s="115"/>
      <c r="K259" s="115"/>
      <c r="L259" s="115"/>
      <c r="M259" s="115"/>
      <c r="N259" s="115"/>
      <c r="O259" s="115"/>
      <c r="P259" s="115"/>
      <c r="Q259" s="115"/>
      <c r="R259" s="115"/>
      <c r="S259" s="115"/>
      <c r="T259" s="115"/>
      <c r="U259" s="115"/>
      <c r="V259" s="115"/>
      <c r="W259" s="115"/>
      <c r="X259" s="115"/>
      <c r="Y259" s="115"/>
      <c r="Z259" s="115"/>
      <c r="AA259" s="115"/>
    </row>
    <row r="260" spans="1:27" ht="14.25" customHeight="1">
      <c r="A260" s="115"/>
      <c r="B260" s="115"/>
      <c r="C260" s="117"/>
      <c r="D260" s="118"/>
      <c r="E260" s="119"/>
      <c r="F260" s="119"/>
      <c r="G260" s="117"/>
      <c r="H260" s="115"/>
      <c r="I260" s="115"/>
      <c r="J260" s="115"/>
      <c r="K260" s="115"/>
      <c r="L260" s="115"/>
      <c r="M260" s="115"/>
      <c r="N260" s="115"/>
      <c r="O260" s="115"/>
      <c r="P260" s="115"/>
      <c r="Q260" s="115"/>
      <c r="R260" s="115"/>
      <c r="S260" s="115"/>
      <c r="T260" s="115"/>
      <c r="U260" s="115"/>
      <c r="V260" s="115"/>
      <c r="W260" s="115"/>
      <c r="X260" s="115"/>
      <c r="Y260" s="115"/>
      <c r="Z260" s="115"/>
      <c r="AA260" s="115"/>
    </row>
    <row r="261" spans="1:27" ht="14.25" customHeight="1">
      <c r="A261" s="115"/>
      <c r="B261" s="115"/>
      <c r="C261" s="117"/>
      <c r="D261" s="118"/>
      <c r="E261" s="119"/>
      <c r="F261" s="119"/>
      <c r="G261" s="117"/>
      <c r="H261" s="115"/>
      <c r="I261" s="115"/>
      <c r="J261" s="115"/>
      <c r="K261" s="115"/>
      <c r="L261" s="115"/>
      <c r="M261" s="115"/>
      <c r="N261" s="115"/>
      <c r="O261" s="115"/>
      <c r="P261" s="115"/>
      <c r="Q261" s="115"/>
      <c r="R261" s="115"/>
      <c r="S261" s="115"/>
      <c r="T261" s="115"/>
      <c r="U261" s="115"/>
      <c r="V261" s="115"/>
      <c r="W261" s="115"/>
      <c r="X261" s="115"/>
      <c r="Y261" s="115"/>
      <c r="Z261" s="115"/>
      <c r="AA261" s="115"/>
    </row>
    <row r="262" spans="1:27" ht="14.25" customHeight="1">
      <c r="A262" s="115"/>
      <c r="B262" s="115"/>
      <c r="C262" s="117"/>
      <c r="D262" s="118"/>
      <c r="E262" s="119"/>
      <c r="F262" s="119"/>
      <c r="G262" s="117"/>
      <c r="H262" s="115"/>
      <c r="I262" s="115"/>
      <c r="J262" s="115"/>
      <c r="K262" s="115"/>
      <c r="L262" s="115"/>
      <c r="M262" s="115"/>
      <c r="N262" s="115"/>
      <c r="O262" s="115"/>
      <c r="P262" s="115"/>
      <c r="Q262" s="115"/>
      <c r="R262" s="115"/>
      <c r="S262" s="115"/>
      <c r="T262" s="115"/>
      <c r="U262" s="115"/>
      <c r="V262" s="115"/>
      <c r="W262" s="115"/>
      <c r="X262" s="115"/>
      <c r="Y262" s="115"/>
      <c r="Z262" s="115"/>
      <c r="AA262" s="115"/>
    </row>
    <row r="263" spans="1:27" ht="14.25" customHeight="1">
      <c r="A263" s="115"/>
      <c r="B263" s="115"/>
      <c r="C263" s="117"/>
      <c r="D263" s="118"/>
      <c r="E263" s="119"/>
      <c r="F263" s="119"/>
      <c r="G263" s="117"/>
      <c r="H263" s="115"/>
      <c r="I263" s="115"/>
      <c r="J263" s="115"/>
      <c r="K263" s="115"/>
      <c r="L263" s="115"/>
      <c r="M263" s="115"/>
      <c r="N263" s="115"/>
      <c r="O263" s="115"/>
      <c r="P263" s="115"/>
      <c r="Q263" s="115"/>
      <c r="R263" s="115"/>
      <c r="S263" s="115"/>
      <c r="T263" s="115"/>
      <c r="U263" s="115"/>
      <c r="V263" s="115"/>
      <c r="W263" s="115"/>
      <c r="X263" s="115"/>
      <c r="Y263" s="115"/>
      <c r="Z263" s="115"/>
      <c r="AA263" s="115"/>
    </row>
    <row r="264" spans="1:27" ht="14.25" customHeight="1">
      <c r="A264" s="115"/>
      <c r="B264" s="115"/>
      <c r="C264" s="117"/>
      <c r="D264" s="118"/>
      <c r="E264" s="119"/>
      <c r="F264" s="119"/>
      <c r="G264" s="117"/>
      <c r="H264" s="115"/>
      <c r="I264" s="115"/>
      <c r="J264" s="115"/>
      <c r="K264" s="115"/>
      <c r="L264" s="115"/>
      <c r="M264" s="115"/>
      <c r="N264" s="115"/>
      <c r="O264" s="115"/>
      <c r="P264" s="115"/>
      <c r="Q264" s="115"/>
      <c r="R264" s="115"/>
      <c r="S264" s="115"/>
      <c r="T264" s="115"/>
      <c r="U264" s="115"/>
      <c r="V264" s="115"/>
      <c r="W264" s="115"/>
      <c r="X264" s="115"/>
      <c r="Y264" s="115"/>
      <c r="Z264" s="115"/>
      <c r="AA264" s="115"/>
    </row>
    <row r="265" spans="1:27" ht="14.25" customHeight="1">
      <c r="A265" s="115"/>
      <c r="B265" s="115"/>
      <c r="C265" s="117"/>
      <c r="D265" s="118"/>
      <c r="E265" s="119"/>
      <c r="F265" s="119"/>
      <c r="G265" s="117"/>
      <c r="H265" s="115"/>
      <c r="I265" s="115"/>
      <c r="J265" s="115"/>
      <c r="K265" s="115"/>
      <c r="L265" s="115"/>
      <c r="M265" s="115"/>
      <c r="N265" s="115"/>
      <c r="O265" s="115"/>
      <c r="P265" s="115"/>
      <c r="Q265" s="115"/>
      <c r="R265" s="115"/>
      <c r="S265" s="115"/>
      <c r="T265" s="115"/>
      <c r="U265" s="115"/>
      <c r="V265" s="115"/>
      <c r="W265" s="115"/>
      <c r="X265" s="115"/>
      <c r="Y265" s="115"/>
      <c r="Z265" s="115"/>
      <c r="AA265" s="115"/>
    </row>
    <row r="266" spans="1:27" ht="14.25" customHeight="1">
      <c r="A266" s="115"/>
      <c r="B266" s="115"/>
      <c r="C266" s="117"/>
      <c r="D266" s="118"/>
      <c r="E266" s="119"/>
      <c r="F266" s="119"/>
      <c r="G266" s="117"/>
      <c r="H266" s="115"/>
      <c r="I266" s="115"/>
      <c r="J266" s="115"/>
      <c r="K266" s="115"/>
      <c r="L266" s="115"/>
      <c r="M266" s="115"/>
      <c r="N266" s="115"/>
      <c r="O266" s="115"/>
      <c r="P266" s="115"/>
      <c r="Q266" s="115"/>
      <c r="R266" s="115"/>
      <c r="S266" s="115"/>
      <c r="T266" s="115"/>
      <c r="U266" s="115"/>
      <c r="V266" s="115"/>
      <c r="W266" s="115"/>
      <c r="X266" s="115"/>
      <c r="Y266" s="115"/>
      <c r="Z266" s="115"/>
      <c r="AA266" s="115"/>
    </row>
    <row r="267" spans="1:27" ht="14.25" customHeight="1">
      <c r="A267" s="115"/>
      <c r="B267" s="115"/>
      <c r="C267" s="117"/>
      <c r="D267" s="118"/>
      <c r="E267" s="119"/>
      <c r="F267" s="119"/>
      <c r="G267" s="117"/>
      <c r="H267" s="115"/>
      <c r="I267" s="115"/>
      <c r="J267" s="115"/>
      <c r="K267" s="115"/>
      <c r="L267" s="115"/>
      <c r="M267" s="115"/>
      <c r="N267" s="115"/>
      <c r="O267" s="115"/>
      <c r="P267" s="115"/>
      <c r="Q267" s="115"/>
      <c r="R267" s="115"/>
      <c r="S267" s="115"/>
      <c r="T267" s="115"/>
      <c r="U267" s="115"/>
      <c r="V267" s="115"/>
      <c r="W267" s="115"/>
      <c r="X267" s="115"/>
      <c r="Y267" s="115"/>
      <c r="Z267" s="115"/>
      <c r="AA267" s="115"/>
    </row>
    <row r="268" spans="1:27" ht="14.25" customHeight="1">
      <c r="A268" s="115"/>
      <c r="B268" s="115"/>
      <c r="C268" s="117"/>
      <c r="D268" s="118"/>
      <c r="E268" s="119"/>
      <c r="F268" s="119"/>
      <c r="G268" s="117"/>
      <c r="H268" s="115"/>
      <c r="I268" s="115"/>
      <c r="J268" s="115"/>
      <c r="K268" s="115"/>
      <c r="L268" s="115"/>
      <c r="M268" s="115"/>
      <c r="N268" s="115"/>
      <c r="O268" s="115"/>
      <c r="P268" s="115"/>
      <c r="Q268" s="115"/>
      <c r="R268" s="115"/>
      <c r="S268" s="115"/>
      <c r="T268" s="115"/>
      <c r="U268" s="115"/>
      <c r="V268" s="115"/>
      <c r="W268" s="115"/>
      <c r="X268" s="115"/>
      <c r="Y268" s="115"/>
      <c r="Z268" s="115"/>
      <c r="AA268" s="115"/>
    </row>
    <row r="269" spans="1:27" ht="14.25" customHeight="1">
      <c r="A269" s="115"/>
      <c r="B269" s="115"/>
      <c r="C269" s="117"/>
      <c r="D269" s="118"/>
      <c r="E269" s="119"/>
      <c r="F269" s="119"/>
      <c r="G269" s="117"/>
      <c r="H269" s="115"/>
      <c r="I269" s="115"/>
      <c r="J269" s="115"/>
      <c r="K269" s="115"/>
      <c r="L269" s="115"/>
      <c r="M269" s="115"/>
      <c r="N269" s="115"/>
      <c r="O269" s="115"/>
      <c r="P269" s="115"/>
      <c r="Q269" s="115"/>
      <c r="R269" s="115"/>
      <c r="S269" s="115"/>
      <c r="T269" s="115"/>
      <c r="U269" s="115"/>
      <c r="V269" s="115"/>
      <c r="W269" s="115"/>
      <c r="X269" s="115"/>
      <c r="Y269" s="115"/>
      <c r="Z269" s="115"/>
      <c r="AA269" s="115"/>
    </row>
    <row r="270" spans="1:27" ht="14.25" customHeight="1">
      <c r="A270" s="115"/>
      <c r="B270" s="115"/>
      <c r="C270" s="117"/>
      <c r="D270" s="118"/>
      <c r="E270" s="119"/>
      <c r="F270" s="119"/>
      <c r="G270" s="117"/>
      <c r="H270" s="115"/>
      <c r="I270" s="115"/>
      <c r="J270" s="115"/>
      <c r="K270" s="115"/>
      <c r="L270" s="115"/>
      <c r="M270" s="115"/>
      <c r="N270" s="115"/>
      <c r="O270" s="115"/>
      <c r="P270" s="115"/>
      <c r="Q270" s="115"/>
      <c r="R270" s="115"/>
      <c r="S270" s="115"/>
      <c r="T270" s="115"/>
      <c r="U270" s="115"/>
      <c r="V270" s="115"/>
      <c r="W270" s="115"/>
      <c r="X270" s="115"/>
      <c r="Y270" s="115"/>
      <c r="Z270" s="115"/>
      <c r="AA270" s="115"/>
    </row>
    <row r="271" spans="1:27" ht="14.25" customHeight="1">
      <c r="A271" s="115"/>
      <c r="B271" s="115"/>
      <c r="C271" s="117"/>
      <c r="D271" s="118"/>
      <c r="E271" s="119"/>
      <c r="F271" s="119"/>
      <c r="G271" s="117"/>
      <c r="H271" s="115"/>
      <c r="I271" s="115"/>
      <c r="J271" s="115"/>
      <c r="K271" s="115"/>
      <c r="L271" s="115"/>
      <c r="M271" s="115"/>
      <c r="N271" s="115"/>
      <c r="O271" s="115"/>
      <c r="P271" s="115"/>
      <c r="Q271" s="115"/>
      <c r="R271" s="115"/>
      <c r="S271" s="115"/>
      <c r="T271" s="115"/>
      <c r="U271" s="115"/>
      <c r="V271" s="115"/>
      <c r="W271" s="115"/>
      <c r="X271" s="115"/>
      <c r="Y271" s="115"/>
      <c r="Z271" s="115"/>
      <c r="AA271" s="115"/>
    </row>
    <row r="272" spans="1:27" ht="14.25" customHeight="1">
      <c r="A272" s="115"/>
      <c r="B272" s="115"/>
      <c r="C272" s="117"/>
      <c r="D272" s="118"/>
      <c r="E272" s="119"/>
      <c r="F272" s="119"/>
      <c r="G272" s="117"/>
      <c r="H272" s="115"/>
      <c r="I272" s="115"/>
      <c r="J272" s="115"/>
      <c r="K272" s="115"/>
      <c r="L272" s="115"/>
      <c r="M272" s="115"/>
      <c r="N272" s="115"/>
      <c r="O272" s="115"/>
      <c r="P272" s="115"/>
      <c r="Q272" s="115"/>
      <c r="R272" s="115"/>
      <c r="S272" s="115"/>
      <c r="T272" s="115"/>
      <c r="U272" s="115"/>
      <c r="V272" s="115"/>
      <c r="W272" s="115"/>
      <c r="X272" s="115"/>
      <c r="Y272" s="115"/>
      <c r="Z272" s="115"/>
      <c r="AA272" s="115"/>
    </row>
    <row r="273" spans="1:27" ht="14.25" customHeight="1">
      <c r="A273" s="115"/>
      <c r="B273" s="115"/>
      <c r="C273" s="117"/>
      <c r="D273" s="118"/>
      <c r="E273" s="119"/>
      <c r="F273" s="119"/>
      <c r="G273" s="117"/>
      <c r="H273" s="115"/>
      <c r="I273" s="115"/>
      <c r="J273" s="115"/>
      <c r="K273" s="115"/>
      <c r="L273" s="115"/>
      <c r="M273" s="115"/>
      <c r="N273" s="115"/>
      <c r="O273" s="115"/>
      <c r="P273" s="115"/>
      <c r="Q273" s="115"/>
      <c r="R273" s="115"/>
      <c r="S273" s="115"/>
      <c r="T273" s="115"/>
      <c r="U273" s="115"/>
      <c r="V273" s="115"/>
      <c r="W273" s="115"/>
      <c r="X273" s="115"/>
      <c r="Y273" s="115"/>
      <c r="Z273" s="115"/>
      <c r="AA273" s="115"/>
    </row>
    <row r="274" spans="1:27" ht="14.25" customHeight="1">
      <c r="A274" s="115"/>
      <c r="B274" s="115"/>
      <c r="C274" s="117"/>
      <c r="D274" s="118"/>
      <c r="E274" s="119"/>
      <c r="F274" s="119"/>
      <c r="G274" s="117"/>
      <c r="H274" s="115"/>
      <c r="I274" s="115"/>
      <c r="J274" s="115"/>
      <c r="K274" s="115"/>
      <c r="L274" s="115"/>
      <c r="M274" s="115"/>
      <c r="N274" s="115"/>
      <c r="O274" s="115"/>
      <c r="P274" s="115"/>
      <c r="Q274" s="115"/>
      <c r="R274" s="115"/>
      <c r="S274" s="115"/>
      <c r="T274" s="115"/>
      <c r="U274" s="115"/>
      <c r="V274" s="115"/>
      <c r="W274" s="115"/>
      <c r="X274" s="115"/>
      <c r="Y274" s="115"/>
      <c r="Z274" s="115"/>
      <c r="AA274" s="115"/>
    </row>
    <row r="275" spans="1:27" ht="14.25" customHeight="1">
      <c r="A275" s="115"/>
      <c r="B275" s="115"/>
      <c r="C275" s="117"/>
      <c r="D275" s="118"/>
      <c r="E275" s="119"/>
      <c r="F275" s="119"/>
      <c r="G275" s="117"/>
      <c r="H275" s="115"/>
      <c r="I275" s="115"/>
      <c r="J275" s="115"/>
      <c r="K275" s="115"/>
      <c r="L275" s="115"/>
      <c r="M275" s="115"/>
      <c r="N275" s="115"/>
      <c r="O275" s="115"/>
      <c r="P275" s="115"/>
      <c r="Q275" s="115"/>
      <c r="R275" s="115"/>
      <c r="S275" s="115"/>
      <c r="T275" s="115"/>
      <c r="U275" s="115"/>
      <c r="V275" s="115"/>
      <c r="W275" s="115"/>
      <c r="X275" s="115"/>
      <c r="Y275" s="115"/>
      <c r="Z275" s="115"/>
      <c r="AA275" s="115"/>
    </row>
    <row r="276" spans="1:27" ht="14.25" customHeight="1">
      <c r="A276" s="115"/>
      <c r="B276" s="115"/>
      <c r="C276" s="117"/>
      <c r="D276" s="118"/>
      <c r="E276" s="119"/>
      <c r="F276" s="119"/>
      <c r="G276" s="117"/>
      <c r="H276" s="115"/>
      <c r="I276" s="115"/>
      <c r="J276" s="115"/>
      <c r="K276" s="115"/>
      <c r="L276" s="115"/>
      <c r="M276" s="115"/>
      <c r="N276" s="115"/>
      <c r="O276" s="115"/>
      <c r="P276" s="115"/>
      <c r="Q276" s="115"/>
      <c r="R276" s="115"/>
      <c r="S276" s="115"/>
      <c r="T276" s="115"/>
      <c r="U276" s="115"/>
      <c r="V276" s="115"/>
      <c r="W276" s="115"/>
      <c r="X276" s="115"/>
      <c r="Y276" s="115"/>
      <c r="Z276" s="115"/>
      <c r="AA276" s="115"/>
    </row>
    <row r="277" spans="1:27" ht="14.25" customHeight="1">
      <c r="A277" s="115"/>
      <c r="B277" s="115"/>
      <c r="C277" s="117"/>
      <c r="D277" s="118"/>
      <c r="E277" s="119"/>
      <c r="F277" s="119"/>
      <c r="G277" s="117"/>
      <c r="H277" s="115"/>
      <c r="I277" s="115"/>
      <c r="J277" s="115"/>
      <c r="K277" s="115"/>
      <c r="L277" s="115"/>
      <c r="M277" s="115"/>
      <c r="N277" s="115"/>
      <c r="O277" s="115"/>
      <c r="P277" s="115"/>
      <c r="Q277" s="115"/>
      <c r="R277" s="115"/>
      <c r="S277" s="115"/>
      <c r="T277" s="115"/>
      <c r="U277" s="115"/>
      <c r="V277" s="115"/>
      <c r="W277" s="115"/>
      <c r="X277" s="115"/>
      <c r="Y277" s="115"/>
      <c r="Z277" s="115"/>
      <c r="AA277" s="115"/>
    </row>
    <row r="278" spans="1:27" ht="14.25" customHeight="1">
      <c r="A278" s="115"/>
      <c r="B278" s="115"/>
      <c r="C278" s="117"/>
      <c r="D278" s="118"/>
      <c r="E278" s="119"/>
      <c r="F278" s="119"/>
      <c r="G278" s="117"/>
      <c r="H278" s="115"/>
      <c r="I278" s="115"/>
      <c r="J278" s="115"/>
      <c r="K278" s="115"/>
      <c r="L278" s="115"/>
      <c r="M278" s="115"/>
      <c r="N278" s="115"/>
      <c r="O278" s="115"/>
      <c r="P278" s="115"/>
      <c r="Q278" s="115"/>
      <c r="R278" s="115"/>
      <c r="S278" s="115"/>
      <c r="T278" s="115"/>
      <c r="U278" s="115"/>
      <c r="V278" s="115"/>
      <c r="W278" s="115"/>
      <c r="X278" s="115"/>
      <c r="Y278" s="115"/>
      <c r="Z278" s="115"/>
      <c r="AA278" s="115"/>
    </row>
    <row r="279" spans="1:27" ht="14.25" customHeight="1">
      <c r="A279" s="115"/>
      <c r="B279" s="115"/>
      <c r="C279" s="117"/>
      <c r="D279" s="118"/>
      <c r="E279" s="119"/>
      <c r="F279" s="119"/>
      <c r="G279" s="117"/>
      <c r="H279" s="115"/>
      <c r="I279" s="115"/>
      <c r="J279" s="115"/>
      <c r="K279" s="115"/>
      <c r="L279" s="115"/>
      <c r="M279" s="115"/>
      <c r="N279" s="115"/>
      <c r="O279" s="115"/>
      <c r="P279" s="115"/>
      <c r="Q279" s="115"/>
      <c r="R279" s="115"/>
      <c r="S279" s="115"/>
      <c r="T279" s="115"/>
      <c r="U279" s="115"/>
      <c r="V279" s="115"/>
      <c r="W279" s="115"/>
      <c r="X279" s="115"/>
      <c r="Y279" s="115"/>
      <c r="Z279" s="115"/>
      <c r="AA279" s="115"/>
    </row>
    <row r="280" spans="1:27" ht="14.25" customHeight="1">
      <c r="A280" s="115"/>
      <c r="B280" s="115"/>
      <c r="C280" s="117"/>
      <c r="D280" s="118"/>
      <c r="E280" s="119"/>
      <c r="F280" s="119"/>
      <c r="G280" s="117"/>
      <c r="H280" s="115"/>
      <c r="I280" s="115"/>
      <c r="J280" s="115"/>
      <c r="K280" s="115"/>
      <c r="L280" s="115"/>
      <c r="M280" s="115"/>
      <c r="N280" s="115"/>
      <c r="O280" s="115"/>
      <c r="P280" s="115"/>
      <c r="Q280" s="115"/>
      <c r="R280" s="115"/>
      <c r="S280" s="115"/>
      <c r="T280" s="115"/>
      <c r="U280" s="115"/>
      <c r="V280" s="115"/>
      <c r="W280" s="115"/>
      <c r="X280" s="115"/>
      <c r="Y280" s="115"/>
      <c r="Z280" s="115"/>
      <c r="AA280" s="115"/>
    </row>
    <row r="281" spans="1:27" ht="14.25" customHeight="1">
      <c r="A281" s="115"/>
      <c r="B281" s="115"/>
      <c r="C281" s="117"/>
      <c r="D281" s="118"/>
      <c r="E281" s="119"/>
      <c r="F281" s="119"/>
      <c r="G281" s="117"/>
      <c r="H281" s="115"/>
      <c r="I281" s="115"/>
      <c r="J281" s="115"/>
      <c r="K281" s="115"/>
      <c r="L281" s="115"/>
      <c r="M281" s="115"/>
      <c r="N281" s="115"/>
      <c r="O281" s="115"/>
      <c r="P281" s="115"/>
      <c r="Q281" s="115"/>
      <c r="R281" s="115"/>
      <c r="S281" s="115"/>
      <c r="T281" s="115"/>
      <c r="U281" s="115"/>
      <c r="V281" s="115"/>
      <c r="W281" s="115"/>
      <c r="X281" s="115"/>
      <c r="Y281" s="115"/>
      <c r="Z281" s="115"/>
      <c r="AA281" s="115"/>
    </row>
    <row r="282" spans="1:27" ht="14.25" customHeight="1">
      <c r="A282" s="115"/>
      <c r="B282" s="115"/>
      <c r="C282" s="117"/>
      <c r="D282" s="118"/>
      <c r="E282" s="119"/>
      <c r="F282" s="119"/>
      <c r="G282" s="117"/>
      <c r="H282" s="115"/>
      <c r="I282" s="115"/>
      <c r="J282" s="115"/>
      <c r="K282" s="115"/>
      <c r="L282" s="115"/>
      <c r="M282" s="115"/>
      <c r="N282" s="115"/>
      <c r="O282" s="115"/>
      <c r="P282" s="115"/>
      <c r="Q282" s="115"/>
      <c r="R282" s="115"/>
      <c r="S282" s="115"/>
      <c r="T282" s="115"/>
      <c r="U282" s="115"/>
      <c r="V282" s="115"/>
      <c r="W282" s="115"/>
      <c r="X282" s="115"/>
      <c r="Y282" s="115"/>
      <c r="Z282" s="115"/>
      <c r="AA282" s="115"/>
    </row>
    <row r="283" spans="1:27" ht="14.25" customHeight="1">
      <c r="A283" s="115"/>
      <c r="B283" s="115"/>
      <c r="C283" s="117"/>
      <c r="D283" s="118"/>
      <c r="E283" s="119"/>
      <c r="F283" s="119"/>
      <c r="G283" s="117"/>
      <c r="H283" s="115"/>
      <c r="I283" s="115"/>
      <c r="J283" s="115"/>
      <c r="K283" s="115"/>
      <c r="L283" s="115"/>
      <c r="M283" s="115"/>
      <c r="N283" s="115"/>
      <c r="O283" s="115"/>
      <c r="P283" s="115"/>
      <c r="Q283" s="115"/>
      <c r="R283" s="115"/>
      <c r="S283" s="115"/>
      <c r="T283" s="115"/>
      <c r="U283" s="115"/>
      <c r="V283" s="115"/>
      <c r="W283" s="115"/>
      <c r="X283" s="115"/>
      <c r="Y283" s="115"/>
      <c r="Z283" s="115"/>
      <c r="AA283" s="115"/>
    </row>
    <row r="284" spans="1:27" ht="14.25" customHeight="1">
      <c r="A284" s="115"/>
      <c r="B284" s="115"/>
      <c r="C284" s="117"/>
      <c r="D284" s="118"/>
      <c r="E284" s="119"/>
      <c r="F284" s="119"/>
      <c r="G284" s="117"/>
      <c r="H284" s="115"/>
      <c r="I284" s="115"/>
      <c r="J284" s="115"/>
      <c r="K284" s="115"/>
      <c r="L284" s="115"/>
      <c r="M284" s="115"/>
      <c r="N284" s="115"/>
      <c r="O284" s="115"/>
      <c r="P284" s="115"/>
      <c r="Q284" s="115"/>
      <c r="R284" s="115"/>
      <c r="S284" s="115"/>
      <c r="T284" s="115"/>
      <c r="U284" s="115"/>
      <c r="V284" s="115"/>
      <c r="W284" s="115"/>
      <c r="X284" s="115"/>
      <c r="Y284" s="115"/>
      <c r="Z284" s="115"/>
      <c r="AA284" s="115"/>
    </row>
    <row r="285" spans="1:27" ht="14.25" customHeight="1">
      <c r="A285" s="115"/>
      <c r="B285" s="115"/>
      <c r="C285" s="117"/>
      <c r="D285" s="118"/>
      <c r="E285" s="119"/>
      <c r="F285" s="119"/>
      <c r="G285" s="117"/>
      <c r="H285" s="115"/>
      <c r="I285" s="115"/>
      <c r="J285" s="115"/>
      <c r="K285" s="115"/>
      <c r="L285" s="115"/>
      <c r="M285" s="115"/>
      <c r="N285" s="115"/>
      <c r="O285" s="115"/>
      <c r="P285" s="115"/>
      <c r="Q285" s="115"/>
      <c r="R285" s="115"/>
      <c r="S285" s="115"/>
      <c r="T285" s="115"/>
      <c r="U285" s="115"/>
      <c r="V285" s="115"/>
      <c r="W285" s="115"/>
      <c r="X285" s="115"/>
      <c r="Y285" s="115"/>
      <c r="Z285" s="115"/>
      <c r="AA285" s="115"/>
    </row>
    <row r="286" spans="1:27" ht="14.25" customHeight="1">
      <c r="A286" s="115"/>
      <c r="B286" s="115"/>
      <c r="C286" s="117"/>
      <c r="D286" s="118"/>
      <c r="E286" s="119"/>
      <c r="F286" s="119"/>
      <c r="G286" s="117"/>
      <c r="H286" s="115"/>
      <c r="I286" s="115"/>
      <c r="J286" s="115"/>
      <c r="K286" s="115"/>
      <c r="L286" s="115"/>
      <c r="M286" s="115"/>
      <c r="N286" s="115"/>
      <c r="O286" s="115"/>
      <c r="P286" s="115"/>
      <c r="Q286" s="115"/>
      <c r="R286" s="115"/>
      <c r="S286" s="115"/>
      <c r="T286" s="115"/>
      <c r="U286" s="115"/>
      <c r="V286" s="115"/>
      <c r="W286" s="115"/>
      <c r="X286" s="115"/>
      <c r="Y286" s="115"/>
      <c r="Z286" s="115"/>
      <c r="AA286" s="115"/>
    </row>
    <row r="287" spans="1:27" ht="14.25" customHeight="1">
      <c r="A287" s="115"/>
      <c r="B287" s="115"/>
      <c r="C287" s="117"/>
      <c r="D287" s="118"/>
      <c r="E287" s="119"/>
      <c r="F287" s="119"/>
      <c r="G287" s="117"/>
      <c r="H287" s="115"/>
      <c r="I287" s="115"/>
      <c r="J287" s="115"/>
      <c r="K287" s="115"/>
      <c r="L287" s="115"/>
      <c r="M287" s="115"/>
      <c r="N287" s="115"/>
      <c r="O287" s="115"/>
      <c r="P287" s="115"/>
      <c r="Q287" s="115"/>
      <c r="R287" s="115"/>
      <c r="S287" s="115"/>
      <c r="T287" s="115"/>
      <c r="U287" s="115"/>
      <c r="V287" s="115"/>
      <c r="W287" s="115"/>
      <c r="X287" s="115"/>
      <c r="Y287" s="115"/>
      <c r="Z287" s="115"/>
      <c r="AA287" s="115"/>
    </row>
    <row r="288" spans="1:27" ht="14.25" customHeight="1">
      <c r="A288" s="115"/>
      <c r="B288" s="115"/>
      <c r="C288" s="117"/>
      <c r="D288" s="118"/>
      <c r="E288" s="119"/>
      <c r="F288" s="119"/>
      <c r="G288" s="117"/>
      <c r="H288" s="115"/>
      <c r="I288" s="115"/>
      <c r="J288" s="115"/>
      <c r="K288" s="115"/>
      <c r="L288" s="115"/>
      <c r="M288" s="115"/>
      <c r="N288" s="115"/>
      <c r="O288" s="115"/>
      <c r="P288" s="115"/>
      <c r="Q288" s="115"/>
      <c r="R288" s="115"/>
      <c r="S288" s="115"/>
      <c r="T288" s="115"/>
      <c r="U288" s="115"/>
      <c r="V288" s="115"/>
      <c r="W288" s="115"/>
      <c r="X288" s="115"/>
      <c r="Y288" s="115"/>
      <c r="Z288" s="115"/>
      <c r="AA288" s="115"/>
    </row>
    <row r="289" spans="1:27" ht="14.25" customHeight="1">
      <c r="A289" s="115"/>
      <c r="B289" s="115"/>
      <c r="C289" s="117"/>
      <c r="D289" s="118"/>
      <c r="E289" s="119"/>
      <c r="F289" s="119"/>
      <c r="G289" s="117"/>
      <c r="H289" s="115"/>
      <c r="I289" s="115"/>
      <c r="J289" s="115"/>
      <c r="K289" s="115"/>
      <c r="L289" s="115"/>
      <c r="M289" s="115"/>
      <c r="N289" s="115"/>
      <c r="O289" s="115"/>
      <c r="P289" s="115"/>
      <c r="Q289" s="115"/>
      <c r="R289" s="115"/>
      <c r="S289" s="115"/>
      <c r="T289" s="115"/>
      <c r="U289" s="115"/>
      <c r="V289" s="115"/>
      <c r="W289" s="115"/>
      <c r="X289" s="115"/>
      <c r="Y289" s="115"/>
      <c r="Z289" s="115"/>
      <c r="AA289" s="115"/>
    </row>
    <row r="290" spans="1:27" ht="14.25" customHeight="1">
      <c r="A290" s="115"/>
      <c r="B290" s="115"/>
      <c r="C290" s="117"/>
      <c r="D290" s="118"/>
      <c r="E290" s="119"/>
      <c r="F290" s="119"/>
      <c r="G290" s="117"/>
      <c r="H290" s="115"/>
      <c r="I290" s="115"/>
      <c r="J290" s="115"/>
      <c r="K290" s="115"/>
      <c r="L290" s="115"/>
      <c r="M290" s="115"/>
      <c r="N290" s="115"/>
      <c r="O290" s="115"/>
      <c r="P290" s="115"/>
      <c r="Q290" s="115"/>
      <c r="R290" s="115"/>
      <c r="S290" s="115"/>
      <c r="T290" s="115"/>
      <c r="U290" s="115"/>
      <c r="V290" s="115"/>
      <c r="W290" s="115"/>
      <c r="X290" s="115"/>
      <c r="Y290" s="115"/>
      <c r="Z290" s="115"/>
      <c r="AA290" s="115"/>
    </row>
    <row r="291" spans="1:27" ht="14.25" customHeight="1">
      <c r="A291" s="115"/>
      <c r="B291" s="115"/>
      <c r="C291" s="117"/>
      <c r="D291" s="118"/>
      <c r="E291" s="119"/>
      <c r="F291" s="119"/>
      <c r="G291" s="117"/>
      <c r="H291" s="115"/>
      <c r="I291" s="115"/>
      <c r="J291" s="115"/>
      <c r="K291" s="115"/>
      <c r="L291" s="115"/>
      <c r="M291" s="115"/>
      <c r="N291" s="115"/>
      <c r="O291" s="115"/>
      <c r="P291" s="115"/>
      <c r="Q291" s="115"/>
      <c r="R291" s="115"/>
      <c r="S291" s="115"/>
      <c r="T291" s="115"/>
      <c r="U291" s="115"/>
      <c r="V291" s="115"/>
      <c r="W291" s="115"/>
      <c r="X291" s="115"/>
      <c r="Y291" s="115"/>
      <c r="Z291" s="115"/>
      <c r="AA291" s="115"/>
    </row>
    <row r="292" spans="1:27" ht="14.25" customHeight="1">
      <c r="A292" s="115"/>
      <c r="B292" s="115"/>
      <c r="C292" s="117"/>
      <c r="D292" s="118"/>
      <c r="E292" s="119"/>
      <c r="F292" s="119"/>
      <c r="G292" s="117"/>
      <c r="H292" s="115"/>
      <c r="I292" s="115"/>
      <c r="J292" s="115"/>
      <c r="K292" s="115"/>
      <c r="L292" s="115"/>
      <c r="M292" s="115"/>
      <c r="N292" s="115"/>
      <c r="O292" s="115"/>
      <c r="P292" s="115"/>
      <c r="Q292" s="115"/>
      <c r="R292" s="115"/>
      <c r="S292" s="115"/>
      <c r="T292" s="115"/>
      <c r="U292" s="115"/>
      <c r="V292" s="115"/>
      <c r="W292" s="115"/>
      <c r="X292" s="115"/>
      <c r="Y292" s="115"/>
      <c r="Z292" s="115"/>
      <c r="AA292" s="115"/>
    </row>
    <row r="293" spans="1:27" ht="14.25" customHeight="1">
      <c r="A293" s="115"/>
      <c r="B293" s="115"/>
      <c r="C293" s="117"/>
      <c r="D293" s="118"/>
      <c r="E293" s="119"/>
      <c r="F293" s="119"/>
      <c r="G293" s="117"/>
      <c r="H293" s="115"/>
      <c r="I293" s="115"/>
      <c r="J293" s="115"/>
      <c r="K293" s="115"/>
      <c r="L293" s="115"/>
      <c r="M293" s="115"/>
      <c r="N293" s="115"/>
      <c r="O293" s="115"/>
      <c r="P293" s="115"/>
      <c r="Q293" s="115"/>
      <c r="R293" s="115"/>
      <c r="S293" s="115"/>
      <c r="T293" s="115"/>
      <c r="U293" s="115"/>
      <c r="V293" s="115"/>
      <c r="W293" s="115"/>
      <c r="X293" s="115"/>
      <c r="Y293" s="115"/>
      <c r="Z293" s="115"/>
      <c r="AA293" s="115"/>
    </row>
    <row r="294" spans="1:27" ht="14.25" customHeight="1">
      <c r="A294" s="115"/>
      <c r="B294" s="115"/>
      <c r="C294" s="117"/>
      <c r="D294" s="118"/>
      <c r="E294" s="119"/>
      <c r="F294" s="119"/>
      <c r="G294" s="117"/>
      <c r="H294" s="115"/>
      <c r="I294" s="115"/>
      <c r="J294" s="115"/>
      <c r="K294" s="115"/>
      <c r="L294" s="115"/>
      <c r="M294" s="115"/>
      <c r="N294" s="115"/>
      <c r="O294" s="115"/>
      <c r="P294" s="115"/>
      <c r="Q294" s="115"/>
      <c r="R294" s="115"/>
      <c r="S294" s="115"/>
      <c r="T294" s="115"/>
      <c r="U294" s="115"/>
      <c r="V294" s="115"/>
      <c r="W294" s="115"/>
      <c r="X294" s="115"/>
      <c r="Y294" s="115"/>
      <c r="Z294" s="115"/>
      <c r="AA294" s="115"/>
    </row>
    <row r="295" spans="1:27" ht="14.25" customHeight="1">
      <c r="A295" s="115"/>
      <c r="B295" s="115"/>
      <c r="C295" s="117"/>
      <c r="D295" s="118"/>
      <c r="E295" s="119"/>
      <c r="F295" s="119"/>
      <c r="G295" s="117"/>
      <c r="H295" s="115"/>
      <c r="I295" s="115"/>
      <c r="J295" s="115"/>
      <c r="K295" s="115"/>
      <c r="L295" s="115"/>
      <c r="M295" s="115"/>
      <c r="N295" s="115"/>
      <c r="O295" s="115"/>
      <c r="P295" s="115"/>
      <c r="Q295" s="115"/>
      <c r="R295" s="115"/>
      <c r="S295" s="115"/>
      <c r="T295" s="115"/>
      <c r="U295" s="115"/>
      <c r="V295" s="115"/>
      <c r="W295" s="115"/>
      <c r="X295" s="115"/>
      <c r="Y295" s="115"/>
      <c r="Z295" s="115"/>
      <c r="AA295" s="115"/>
    </row>
    <row r="296" spans="1:27" ht="14.25" customHeight="1">
      <c r="A296" s="115"/>
      <c r="B296" s="115"/>
      <c r="C296" s="117"/>
      <c r="D296" s="118"/>
      <c r="E296" s="119"/>
      <c r="F296" s="119"/>
      <c r="G296" s="117"/>
      <c r="H296" s="115"/>
      <c r="I296" s="115"/>
      <c r="J296" s="115"/>
      <c r="K296" s="115"/>
      <c r="L296" s="115"/>
      <c r="M296" s="115"/>
      <c r="N296" s="115"/>
      <c r="O296" s="115"/>
      <c r="P296" s="115"/>
      <c r="Q296" s="115"/>
      <c r="R296" s="115"/>
      <c r="S296" s="115"/>
      <c r="T296" s="115"/>
      <c r="U296" s="115"/>
      <c r="V296" s="115"/>
      <c r="W296" s="115"/>
      <c r="X296" s="115"/>
      <c r="Y296" s="115"/>
      <c r="Z296" s="115"/>
      <c r="AA296" s="115"/>
    </row>
    <row r="297" spans="1:27" ht="14.25" customHeight="1">
      <c r="A297" s="115"/>
      <c r="B297" s="115"/>
      <c r="C297" s="117"/>
      <c r="D297" s="118"/>
      <c r="E297" s="119"/>
      <c r="F297" s="119"/>
      <c r="G297" s="117"/>
      <c r="H297" s="115"/>
      <c r="I297" s="115"/>
      <c r="J297" s="115"/>
      <c r="K297" s="115"/>
      <c r="L297" s="115"/>
      <c r="M297" s="115"/>
      <c r="N297" s="115"/>
      <c r="O297" s="115"/>
      <c r="P297" s="115"/>
      <c r="Q297" s="115"/>
      <c r="R297" s="115"/>
      <c r="S297" s="115"/>
      <c r="T297" s="115"/>
      <c r="U297" s="115"/>
      <c r="V297" s="115"/>
      <c r="W297" s="115"/>
      <c r="X297" s="115"/>
      <c r="Y297" s="115"/>
      <c r="Z297" s="115"/>
      <c r="AA297" s="115"/>
    </row>
    <row r="298" spans="1:27" ht="14.25" customHeight="1">
      <c r="A298" s="115"/>
      <c r="B298" s="115"/>
      <c r="C298" s="117"/>
      <c r="D298" s="118"/>
      <c r="E298" s="119"/>
      <c r="F298" s="119"/>
      <c r="G298" s="117"/>
      <c r="H298" s="115"/>
      <c r="I298" s="115"/>
      <c r="J298" s="115"/>
      <c r="K298" s="115"/>
      <c r="L298" s="115"/>
      <c r="M298" s="115"/>
      <c r="N298" s="115"/>
      <c r="O298" s="115"/>
      <c r="P298" s="115"/>
      <c r="Q298" s="115"/>
      <c r="R298" s="115"/>
      <c r="S298" s="115"/>
      <c r="T298" s="115"/>
      <c r="U298" s="115"/>
      <c r="V298" s="115"/>
      <c r="W298" s="115"/>
      <c r="X298" s="115"/>
      <c r="Y298" s="115"/>
      <c r="Z298" s="115"/>
      <c r="AA298" s="115"/>
    </row>
    <row r="299" spans="1:27" ht="14.25" customHeight="1">
      <c r="A299" s="115"/>
      <c r="B299" s="115"/>
      <c r="C299" s="117"/>
      <c r="D299" s="118"/>
      <c r="E299" s="119"/>
      <c r="F299" s="119"/>
      <c r="G299" s="117"/>
      <c r="H299" s="115"/>
      <c r="I299" s="115"/>
      <c r="J299" s="115"/>
      <c r="K299" s="115"/>
      <c r="L299" s="115"/>
      <c r="M299" s="115"/>
      <c r="N299" s="115"/>
      <c r="O299" s="115"/>
      <c r="P299" s="115"/>
      <c r="Q299" s="115"/>
      <c r="R299" s="115"/>
      <c r="S299" s="115"/>
      <c r="T299" s="115"/>
      <c r="U299" s="115"/>
      <c r="V299" s="115"/>
      <c r="W299" s="115"/>
      <c r="X299" s="115"/>
      <c r="Y299" s="115"/>
      <c r="Z299" s="115"/>
      <c r="AA299" s="115"/>
    </row>
    <row r="300" spans="1:27" ht="14.25" customHeight="1">
      <c r="A300" s="115"/>
      <c r="B300" s="115"/>
      <c r="C300" s="117"/>
      <c r="D300" s="118"/>
      <c r="E300" s="119"/>
      <c r="F300" s="119"/>
      <c r="G300" s="117"/>
      <c r="H300" s="115"/>
      <c r="I300" s="115"/>
      <c r="J300" s="115"/>
      <c r="K300" s="115"/>
      <c r="L300" s="115"/>
      <c r="M300" s="115"/>
      <c r="N300" s="115"/>
      <c r="O300" s="115"/>
      <c r="P300" s="115"/>
      <c r="Q300" s="115"/>
      <c r="R300" s="115"/>
      <c r="S300" s="115"/>
      <c r="T300" s="115"/>
      <c r="U300" s="115"/>
      <c r="V300" s="115"/>
      <c r="W300" s="115"/>
      <c r="X300" s="115"/>
      <c r="Y300" s="115"/>
      <c r="Z300" s="115"/>
      <c r="AA300" s="115"/>
    </row>
    <row r="301" spans="1:27" ht="14.25" customHeight="1">
      <c r="A301" s="115"/>
      <c r="B301" s="115"/>
      <c r="C301" s="117"/>
      <c r="D301" s="118"/>
      <c r="E301" s="119"/>
      <c r="F301" s="119"/>
      <c r="G301" s="117"/>
      <c r="H301" s="115"/>
      <c r="I301" s="115"/>
      <c r="J301" s="115"/>
      <c r="K301" s="115"/>
      <c r="L301" s="115"/>
      <c r="M301" s="115"/>
      <c r="N301" s="115"/>
      <c r="O301" s="115"/>
      <c r="P301" s="115"/>
      <c r="Q301" s="115"/>
      <c r="R301" s="115"/>
      <c r="S301" s="115"/>
      <c r="T301" s="115"/>
      <c r="U301" s="115"/>
      <c r="V301" s="115"/>
      <c r="W301" s="115"/>
      <c r="X301" s="115"/>
      <c r="Y301" s="115"/>
      <c r="Z301" s="115"/>
      <c r="AA301" s="115"/>
    </row>
    <row r="302" spans="1:27" ht="14.25" customHeight="1">
      <c r="A302" s="115"/>
      <c r="B302" s="115"/>
      <c r="C302" s="117"/>
      <c r="D302" s="118"/>
      <c r="E302" s="119"/>
      <c r="F302" s="119"/>
      <c r="G302" s="117"/>
      <c r="H302" s="115"/>
      <c r="I302" s="115"/>
      <c r="J302" s="115"/>
      <c r="K302" s="115"/>
      <c r="L302" s="115"/>
      <c r="M302" s="115"/>
      <c r="N302" s="115"/>
      <c r="O302" s="115"/>
      <c r="P302" s="115"/>
      <c r="Q302" s="115"/>
      <c r="R302" s="115"/>
      <c r="S302" s="115"/>
      <c r="T302" s="115"/>
      <c r="U302" s="115"/>
      <c r="V302" s="115"/>
      <c r="W302" s="115"/>
      <c r="X302" s="115"/>
      <c r="Y302" s="115"/>
      <c r="Z302" s="115"/>
      <c r="AA302" s="115"/>
    </row>
    <row r="303" spans="1:27" ht="14.25" customHeight="1">
      <c r="A303" s="115"/>
      <c r="B303" s="115"/>
      <c r="C303" s="117"/>
      <c r="D303" s="118"/>
      <c r="E303" s="119"/>
      <c r="F303" s="119"/>
      <c r="G303" s="117"/>
      <c r="H303" s="115"/>
      <c r="I303" s="115"/>
      <c r="J303" s="115"/>
      <c r="K303" s="115"/>
      <c r="L303" s="115"/>
      <c r="M303" s="115"/>
      <c r="N303" s="115"/>
      <c r="O303" s="115"/>
      <c r="P303" s="115"/>
      <c r="Q303" s="115"/>
      <c r="R303" s="115"/>
      <c r="S303" s="115"/>
      <c r="T303" s="115"/>
      <c r="U303" s="115"/>
      <c r="V303" s="115"/>
      <c r="W303" s="115"/>
      <c r="X303" s="115"/>
      <c r="Y303" s="115"/>
      <c r="Z303" s="115"/>
      <c r="AA303" s="115"/>
    </row>
    <row r="304" spans="1:27" ht="14.25" customHeight="1">
      <c r="A304" s="115"/>
      <c r="B304" s="115"/>
      <c r="C304" s="117"/>
      <c r="D304" s="118"/>
      <c r="E304" s="119"/>
      <c r="F304" s="119"/>
      <c r="G304" s="117"/>
      <c r="H304" s="115"/>
      <c r="I304" s="115"/>
      <c r="J304" s="115"/>
      <c r="K304" s="115"/>
      <c r="L304" s="115"/>
      <c r="M304" s="115"/>
      <c r="N304" s="115"/>
      <c r="O304" s="115"/>
      <c r="P304" s="115"/>
      <c r="Q304" s="115"/>
      <c r="R304" s="115"/>
      <c r="S304" s="115"/>
      <c r="T304" s="115"/>
      <c r="U304" s="115"/>
      <c r="V304" s="115"/>
      <c r="W304" s="115"/>
      <c r="X304" s="115"/>
      <c r="Y304" s="115"/>
      <c r="Z304" s="115"/>
      <c r="AA304" s="115"/>
    </row>
    <row r="305" spans="1:27" ht="14.25" customHeight="1">
      <c r="A305" s="115"/>
      <c r="B305" s="115"/>
      <c r="C305" s="117"/>
      <c r="D305" s="118"/>
      <c r="E305" s="119"/>
      <c r="F305" s="119"/>
      <c r="G305" s="117"/>
      <c r="H305" s="115"/>
      <c r="I305" s="115"/>
      <c r="J305" s="115"/>
      <c r="K305" s="115"/>
      <c r="L305" s="115"/>
      <c r="M305" s="115"/>
      <c r="N305" s="115"/>
      <c r="O305" s="115"/>
      <c r="P305" s="115"/>
      <c r="Q305" s="115"/>
      <c r="R305" s="115"/>
      <c r="S305" s="115"/>
      <c r="T305" s="115"/>
      <c r="U305" s="115"/>
      <c r="V305" s="115"/>
      <c r="W305" s="115"/>
      <c r="X305" s="115"/>
      <c r="Y305" s="115"/>
      <c r="Z305" s="115"/>
      <c r="AA305" s="115"/>
    </row>
    <row r="306" spans="1:27" ht="14.25" customHeight="1">
      <c r="A306" s="115"/>
      <c r="B306" s="115"/>
      <c r="C306" s="117"/>
      <c r="D306" s="118"/>
      <c r="E306" s="119"/>
      <c r="F306" s="119"/>
      <c r="G306" s="117"/>
      <c r="H306" s="115"/>
      <c r="I306" s="115"/>
      <c r="J306" s="115"/>
      <c r="K306" s="115"/>
      <c r="L306" s="115"/>
      <c r="M306" s="115"/>
      <c r="N306" s="115"/>
      <c r="O306" s="115"/>
      <c r="P306" s="115"/>
      <c r="Q306" s="115"/>
      <c r="R306" s="115"/>
      <c r="S306" s="115"/>
      <c r="T306" s="115"/>
      <c r="U306" s="115"/>
      <c r="V306" s="115"/>
      <c r="W306" s="115"/>
      <c r="X306" s="115"/>
      <c r="Y306" s="115"/>
      <c r="Z306" s="115"/>
      <c r="AA306" s="115"/>
    </row>
    <row r="307" spans="1:27" ht="14.25" customHeight="1">
      <c r="A307" s="115"/>
      <c r="B307" s="115"/>
      <c r="C307" s="117"/>
      <c r="D307" s="118"/>
      <c r="E307" s="119"/>
      <c r="F307" s="119"/>
      <c r="G307" s="117"/>
      <c r="H307" s="115"/>
      <c r="I307" s="115"/>
      <c r="J307" s="115"/>
      <c r="K307" s="115"/>
      <c r="L307" s="115"/>
      <c r="M307" s="115"/>
      <c r="N307" s="115"/>
      <c r="O307" s="115"/>
      <c r="P307" s="115"/>
      <c r="Q307" s="115"/>
      <c r="R307" s="115"/>
      <c r="S307" s="115"/>
      <c r="T307" s="115"/>
      <c r="U307" s="115"/>
      <c r="V307" s="115"/>
      <c r="W307" s="115"/>
      <c r="X307" s="115"/>
      <c r="Y307" s="115"/>
      <c r="Z307" s="115"/>
      <c r="AA307" s="115"/>
    </row>
    <row r="308" spans="1:27" ht="14.25" customHeight="1">
      <c r="A308" s="115"/>
      <c r="B308" s="115"/>
      <c r="C308" s="117"/>
      <c r="D308" s="118"/>
      <c r="E308" s="119"/>
      <c r="F308" s="119"/>
      <c r="G308" s="117"/>
      <c r="H308" s="115"/>
      <c r="I308" s="115"/>
      <c r="J308" s="115"/>
      <c r="K308" s="115"/>
      <c r="L308" s="115"/>
      <c r="M308" s="115"/>
      <c r="N308" s="115"/>
      <c r="O308" s="115"/>
      <c r="P308" s="115"/>
      <c r="Q308" s="115"/>
      <c r="R308" s="115"/>
      <c r="S308" s="115"/>
      <c r="T308" s="115"/>
      <c r="U308" s="115"/>
      <c r="V308" s="115"/>
      <c r="W308" s="115"/>
      <c r="X308" s="115"/>
      <c r="Y308" s="115"/>
      <c r="Z308" s="115"/>
      <c r="AA308" s="115"/>
    </row>
    <row r="309" spans="1:27" ht="14.25" customHeight="1">
      <c r="A309" s="115"/>
      <c r="B309" s="115"/>
      <c r="C309" s="117"/>
      <c r="D309" s="118"/>
      <c r="E309" s="119"/>
      <c r="F309" s="119"/>
      <c r="G309" s="117"/>
      <c r="H309" s="115"/>
      <c r="I309" s="115"/>
      <c r="J309" s="115"/>
      <c r="K309" s="115"/>
      <c r="L309" s="115"/>
      <c r="M309" s="115"/>
      <c r="N309" s="115"/>
      <c r="O309" s="115"/>
      <c r="P309" s="115"/>
      <c r="Q309" s="115"/>
      <c r="R309" s="115"/>
      <c r="S309" s="115"/>
      <c r="T309" s="115"/>
      <c r="U309" s="115"/>
      <c r="V309" s="115"/>
      <c r="W309" s="115"/>
      <c r="X309" s="115"/>
      <c r="Y309" s="115"/>
      <c r="Z309" s="115"/>
      <c r="AA309" s="115"/>
    </row>
    <row r="310" spans="1:27" ht="14.25" customHeight="1">
      <c r="A310" s="115"/>
      <c r="B310" s="115"/>
      <c r="C310" s="117"/>
      <c r="D310" s="118"/>
      <c r="E310" s="119"/>
      <c r="F310" s="119"/>
      <c r="G310" s="117"/>
      <c r="H310" s="115"/>
      <c r="I310" s="115"/>
      <c r="J310" s="115"/>
      <c r="K310" s="115"/>
      <c r="L310" s="115"/>
      <c r="M310" s="115"/>
      <c r="N310" s="115"/>
      <c r="O310" s="115"/>
      <c r="P310" s="115"/>
      <c r="Q310" s="115"/>
      <c r="R310" s="115"/>
      <c r="S310" s="115"/>
      <c r="T310" s="115"/>
      <c r="U310" s="115"/>
      <c r="V310" s="115"/>
      <c r="W310" s="115"/>
      <c r="X310" s="115"/>
      <c r="Y310" s="115"/>
      <c r="Z310" s="115"/>
      <c r="AA310" s="115"/>
    </row>
    <row r="311" spans="1:27" ht="14.25" customHeight="1">
      <c r="A311" s="115"/>
      <c r="B311" s="115"/>
      <c r="C311" s="117"/>
      <c r="D311" s="118"/>
      <c r="E311" s="119"/>
      <c r="F311" s="119"/>
      <c r="G311" s="117"/>
      <c r="H311" s="115"/>
      <c r="I311" s="115"/>
      <c r="J311" s="115"/>
      <c r="K311" s="115"/>
      <c r="L311" s="115"/>
      <c r="M311" s="115"/>
      <c r="N311" s="115"/>
      <c r="O311" s="115"/>
      <c r="P311" s="115"/>
      <c r="Q311" s="115"/>
      <c r="R311" s="115"/>
      <c r="S311" s="115"/>
      <c r="T311" s="115"/>
      <c r="U311" s="115"/>
      <c r="V311" s="115"/>
      <c r="W311" s="115"/>
      <c r="X311" s="115"/>
      <c r="Y311" s="115"/>
      <c r="Z311" s="115"/>
      <c r="AA311" s="115"/>
    </row>
    <row r="312" spans="1:27" ht="14.25" customHeight="1">
      <c r="A312" s="115"/>
      <c r="B312" s="115"/>
      <c r="C312" s="117"/>
      <c r="D312" s="118"/>
      <c r="E312" s="119"/>
      <c r="F312" s="119"/>
      <c r="G312" s="117"/>
      <c r="H312" s="115"/>
      <c r="I312" s="115"/>
      <c r="J312" s="115"/>
      <c r="K312" s="115"/>
      <c r="L312" s="115"/>
      <c r="M312" s="115"/>
      <c r="N312" s="115"/>
      <c r="O312" s="115"/>
      <c r="P312" s="115"/>
      <c r="Q312" s="115"/>
      <c r="R312" s="115"/>
      <c r="S312" s="115"/>
      <c r="T312" s="115"/>
      <c r="U312" s="115"/>
      <c r="V312" s="115"/>
      <c r="W312" s="115"/>
      <c r="X312" s="115"/>
      <c r="Y312" s="115"/>
      <c r="Z312" s="115"/>
      <c r="AA312" s="115"/>
    </row>
    <row r="313" spans="1:27" ht="15.75" customHeight="1"/>
    <row r="314" spans="1:27" ht="15.75" customHeight="1"/>
    <row r="315" spans="1:27" ht="15.75" customHeight="1"/>
    <row r="316" spans="1:27" ht="15.75" customHeight="1"/>
    <row r="317" spans="1:27" ht="15.75" customHeight="1"/>
    <row r="318" spans="1:27" ht="15.75" customHeight="1"/>
    <row r="319" spans="1:27" ht="15.75" customHeight="1"/>
    <row r="320" spans="1:27"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4:G4"/>
    <mergeCell ref="B1:G1"/>
    <mergeCell ref="A2:G2"/>
    <mergeCell ref="A3:G3"/>
    <mergeCell ref="A104:A112"/>
    <mergeCell ref="B104:B112"/>
    <mergeCell ref="C104:C105"/>
    <mergeCell ref="C106:C108"/>
    <mergeCell ref="C109:C112"/>
    <mergeCell ref="A83:A85"/>
    <mergeCell ref="B83:B85"/>
    <mergeCell ref="A86:A96"/>
    <mergeCell ref="B86:B96"/>
    <mergeCell ref="C86:C87"/>
    <mergeCell ref="C88:C94"/>
    <mergeCell ref="C95:C96"/>
    <mergeCell ref="B72:B73"/>
    <mergeCell ref="B74:B77"/>
    <mergeCell ref="C74:C77"/>
    <mergeCell ref="B79:B82"/>
    <mergeCell ref="C79:C80"/>
    <mergeCell ref="C81:C82"/>
    <mergeCell ref="C54:C55"/>
    <mergeCell ref="B56:B60"/>
    <mergeCell ref="C56:C58"/>
    <mergeCell ref="B61:B71"/>
    <mergeCell ref="C62:C65"/>
    <mergeCell ref="C66:C67"/>
    <mergeCell ref="C68:C71"/>
    <mergeCell ref="C8:C10"/>
    <mergeCell ref="B7:B14"/>
    <mergeCell ref="C12:C14"/>
    <mergeCell ref="A7:A82"/>
    <mergeCell ref="C35:C41"/>
    <mergeCell ref="C42:C44"/>
    <mergeCell ref="B45:B46"/>
    <mergeCell ref="C45:C46"/>
    <mergeCell ref="B47:B53"/>
    <mergeCell ref="C47:C53"/>
    <mergeCell ref="B16:B44"/>
    <mergeCell ref="C16:C21"/>
    <mergeCell ref="C22:C24"/>
    <mergeCell ref="C25:C29"/>
    <mergeCell ref="C30:C34"/>
    <mergeCell ref="B54:B55"/>
    <mergeCell ref="A97:A101"/>
    <mergeCell ref="B97:B101"/>
    <mergeCell ref="C98:C100"/>
    <mergeCell ref="A102:A103"/>
    <mergeCell ref="B102:B103"/>
    <mergeCell ref="C102:C103"/>
  </mergeCells>
  <hyperlinks>
    <hyperlink ref="F9" r:id="rId1" xr:uid="{00000000-0004-0000-0100-000000000000}"/>
    <hyperlink ref="F10" r:id="rId2" xr:uid="{00000000-0004-0000-0100-000001000000}"/>
    <hyperlink ref="F11" r:id="rId3" xr:uid="{00000000-0004-0000-0100-000002000000}"/>
    <hyperlink ref="F13" r:id="rId4" xr:uid="{00000000-0004-0000-0100-000003000000}"/>
    <hyperlink ref="F15" r:id="rId5" xr:uid="{00000000-0004-0000-0100-000004000000}"/>
    <hyperlink ref="F16" r:id="rId6" xr:uid="{00000000-0004-0000-0100-000005000000}"/>
    <hyperlink ref="F17" r:id="rId7" xr:uid="{00000000-0004-0000-0100-000006000000}"/>
    <hyperlink ref="F18" r:id="rId8" xr:uid="{00000000-0004-0000-0100-000007000000}"/>
    <hyperlink ref="F19" r:id="rId9" xr:uid="{00000000-0004-0000-0100-000008000000}"/>
    <hyperlink ref="F20" r:id="rId10" xr:uid="{00000000-0004-0000-0100-000009000000}"/>
    <hyperlink ref="F21" r:id="rId11" xr:uid="{00000000-0004-0000-0100-00000A000000}"/>
    <hyperlink ref="F22" r:id="rId12" xr:uid="{00000000-0004-0000-0100-00000B000000}"/>
    <hyperlink ref="F23" r:id="rId13" xr:uid="{00000000-0004-0000-0100-00000C000000}"/>
    <hyperlink ref="F24" r:id="rId14" xr:uid="{00000000-0004-0000-0100-00000D000000}"/>
    <hyperlink ref="F26" r:id="rId15" xr:uid="{00000000-0004-0000-0100-00000E000000}"/>
    <hyperlink ref="F27" r:id="rId16" xr:uid="{00000000-0004-0000-0100-00000F000000}"/>
    <hyperlink ref="F29" r:id="rId17" xr:uid="{00000000-0004-0000-0100-000010000000}"/>
    <hyperlink ref="F30" r:id="rId18" xr:uid="{00000000-0004-0000-0100-000011000000}"/>
    <hyperlink ref="F31" r:id="rId19" xr:uid="{00000000-0004-0000-0100-000012000000}"/>
    <hyperlink ref="F32" r:id="rId20" xr:uid="{00000000-0004-0000-0100-000013000000}"/>
    <hyperlink ref="F33" r:id="rId21" xr:uid="{00000000-0004-0000-0100-000014000000}"/>
    <hyperlink ref="F34" r:id="rId22" xr:uid="{00000000-0004-0000-0100-000015000000}"/>
    <hyperlink ref="F35" r:id="rId23" xr:uid="{00000000-0004-0000-0100-000016000000}"/>
    <hyperlink ref="F36" r:id="rId24" xr:uid="{00000000-0004-0000-0100-000017000000}"/>
    <hyperlink ref="F37" r:id="rId25" xr:uid="{00000000-0004-0000-0100-000018000000}"/>
    <hyperlink ref="F38" r:id="rId26" xr:uid="{00000000-0004-0000-0100-000019000000}"/>
    <hyperlink ref="F39" r:id="rId27" xr:uid="{00000000-0004-0000-0100-00001A000000}"/>
    <hyperlink ref="F40" r:id="rId28" xr:uid="{00000000-0004-0000-0100-00001B000000}"/>
    <hyperlink ref="F41" r:id="rId29" xr:uid="{00000000-0004-0000-0100-00001C000000}"/>
    <hyperlink ref="F42" r:id="rId30" xr:uid="{00000000-0004-0000-0100-00001D000000}"/>
    <hyperlink ref="F43" r:id="rId31" xr:uid="{00000000-0004-0000-0100-00001E000000}"/>
    <hyperlink ref="F44" r:id="rId32" xr:uid="{00000000-0004-0000-0100-00001F000000}"/>
    <hyperlink ref="F46" r:id="rId33" xr:uid="{00000000-0004-0000-0100-000020000000}"/>
    <hyperlink ref="F47" r:id="rId34" xr:uid="{00000000-0004-0000-0100-000021000000}"/>
    <hyperlink ref="F48" r:id="rId35" xr:uid="{00000000-0004-0000-0100-000022000000}"/>
    <hyperlink ref="F49" r:id="rId36" xr:uid="{00000000-0004-0000-0100-000023000000}"/>
    <hyperlink ref="F51" r:id="rId37" xr:uid="{00000000-0004-0000-0100-000024000000}"/>
    <hyperlink ref="F56" r:id="rId38" xr:uid="{00000000-0004-0000-0100-000025000000}"/>
    <hyperlink ref="F57" r:id="rId39" xr:uid="{00000000-0004-0000-0100-000026000000}"/>
    <hyperlink ref="F58" r:id="rId40" xr:uid="{00000000-0004-0000-0100-000027000000}"/>
    <hyperlink ref="F59" r:id="rId41" xr:uid="{00000000-0004-0000-0100-000028000000}"/>
    <hyperlink ref="F62" r:id="rId42" xr:uid="{00000000-0004-0000-0100-000029000000}"/>
    <hyperlink ref="F65" r:id="rId43" xr:uid="{00000000-0004-0000-0100-00002A000000}"/>
    <hyperlink ref="F72" r:id="rId44" xr:uid="{00000000-0004-0000-0100-00002B000000}"/>
    <hyperlink ref="F76" r:id="rId45" xr:uid="{00000000-0004-0000-0100-00002C000000}"/>
    <hyperlink ref="F77" r:id="rId46" xr:uid="{00000000-0004-0000-0100-00002D000000}"/>
    <hyperlink ref="F78" r:id="rId47" xr:uid="{00000000-0004-0000-0100-00002E000000}"/>
    <hyperlink ref="F79" r:id="rId48" xr:uid="{00000000-0004-0000-0100-00002F000000}"/>
    <hyperlink ref="F80" r:id="rId49" xr:uid="{00000000-0004-0000-0100-000030000000}"/>
    <hyperlink ref="F83" r:id="rId50" xr:uid="{00000000-0004-0000-0100-000031000000}"/>
    <hyperlink ref="F87" r:id="rId51" xr:uid="{00000000-0004-0000-0100-000032000000}"/>
    <hyperlink ref="F89" r:id="rId52" xr:uid="{00000000-0004-0000-0100-000033000000}"/>
    <hyperlink ref="F92" r:id="rId53" xr:uid="{00000000-0004-0000-0100-000034000000}"/>
    <hyperlink ref="F93" r:id="rId54" xr:uid="{00000000-0004-0000-0100-000035000000}"/>
    <hyperlink ref="F94" r:id="rId55" xr:uid="{00000000-0004-0000-0100-000036000000}"/>
    <hyperlink ref="F97" r:id="rId56" xr:uid="{00000000-0004-0000-0100-000037000000}"/>
    <hyperlink ref="F98" r:id="rId57" xr:uid="{00000000-0004-0000-0100-000038000000}"/>
    <hyperlink ref="F99" r:id="rId58" xr:uid="{00000000-0004-0000-0100-000039000000}"/>
    <hyperlink ref="F101" r:id="rId59" xr:uid="{00000000-0004-0000-0100-00003A000000}"/>
    <hyperlink ref="F102" r:id="rId60" xr:uid="{00000000-0004-0000-0100-00003B000000}"/>
    <hyperlink ref="F103" r:id="rId61" xr:uid="{00000000-0004-0000-0100-00003C000000}"/>
    <hyperlink ref="F53" r:id="rId62" xr:uid="{00000000-0004-0000-0100-00003D000000}"/>
    <hyperlink ref="F52" r:id="rId63" xr:uid="{00000000-0004-0000-0100-00003E000000}"/>
    <hyperlink ref="F8" r:id="rId64" xr:uid="{00000000-0004-0000-0100-00003F000000}"/>
    <hyperlink ref="F25" r:id="rId65" xr:uid="{00000000-0004-0000-0100-000040000000}"/>
    <hyperlink ref="F50" r:id="rId66" xr:uid="{00000000-0004-0000-0100-000041000000}"/>
    <hyperlink ref="F91" r:id="rId67" xr:uid="{00000000-0004-0000-0100-000042000000}"/>
  </hyperlinks>
  <pageMargins left="0.7" right="0.7" top="0.75" bottom="0.75" header="0" footer="0"/>
  <pageSetup orientation="landscape"/>
  <drawing r:id="rId6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00"/>
  <sheetViews>
    <sheetView topLeftCell="B1" zoomScale="55" zoomScaleNormal="55" workbookViewId="0">
      <selection sqref="A1:M2"/>
    </sheetView>
  </sheetViews>
  <sheetFormatPr baseColWidth="10" defaultColWidth="12.625" defaultRowHeight="15" customHeight="1"/>
  <cols>
    <col min="1" max="1" width="32.875" customWidth="1"/>
    <col min="2" max="2" width="28.375" customWidth="1"/>
    <col min="3" max="3" width="27" customWidth="1"/>
    <col min="4" max="4" width="42.125" customWidth="1"/>
    <col min="5" max="5" width="32.875" customWidth="1"/>
    <col min="6" max="6" width="21.625" style="28" customWidth="1"/>
    <col min="7" max="7" width="22.5" style="28" customWidth="1"/>
    <col min="8" max="10" width="18.875" style="28" customWidth="1"/>
    <col min="11" max="11" width="21.375" style="28" customWidth="1"/>
    <col min="12" max="12" width="86.75" style="72" customWidth="1"/>
    <col min="13" max="13" width="50" style="72" customWidth="1"/>
    <col min="14" max="16384" width="12.625" style="72"/>
  </cols>
  <sheetData>
    <row r="1" spans="1:13" ht="54" customHeight="1">
      <c r="A1" s="756" t="s">
        <v>614</v>
      </c>
      <c r="B1" s="757"/>
      <c r="C1" s="757"/>
      <c r="D1" s="757"/>
      <c r="E1" s="757"/>
      <c r="F1" s="757"/>
      <c r="G1" s="757"/>
      <c r="H1" s="757"/>
      <c r="I1" s="757"/>
      <c r="J1" s="757"/>
      <c r="K1" s="757"/>
      <c r="L1" s="757"/>
      <c r="M1" s="758"/>
    </row>
    <row r="2" spans="1:13" ht="53.25" customHeight="1" thickBot="1">
      <c r="A2" s="759"/>
      <c r="B2" s="760"/>
      <c r="C2" s="760"/>
      <c r="D2" s="760"/>
      <c r="E2" s="760"/>
      <c r="F2" s="760"/>
      <c r="G2" s="760"/>
      <c r="H2" s="760"/>
      <c r="I2" s="760"/>
      <c r="J2" s="760"/>
      <c r="K2" s="760"/>
      <c r="L2" s="760"/>
      <c r="M2" s="761"/>
    </row>
    <row r="3" spans="1:13" ht="21.75" customHeight="1">
      <c r="A3" s="788" t="s">
        <v>149</v>
      </c>
      <c r="B3" s="771" t="s">
        <v>150</v>
      </c>
      <c r="C3" s="771" t="s">
        <v>151</v>
      </c>
      <c r="D3" s="771" t="s">
        <v>152</v>
      </c>
      <c r="E3" s="771" t="s">
        <v>153</v>
      </c>
      <c r="F3" s="765" t="s">
        <v>154</v>
      </c>
      <c r="G3" s="765" t="s">
        <v>155</v>
      </c>
      <c r="H3" s="767" t="s">
        <v>398</v>
      </c>
      <c r="I3" s="746" t="s">
        <v>156</v>
      </c>
      <c r="J3" s="748" t="s">
        <v>157</v>
      </c>
      <c r="K3" s="748" t="s">
        <v>158</v>
      </c>
      <c r="L3" s="752" t="s">
        <v>239</v>
      </c>
      <c r="M3" s="753"/>
    </row>
    <row r="4" spans="1:13" ht="28.5" customHeight="1" thickBot="1">
      <c r="A4" s="789"/>
      <c r="B4" s="772"/>
      <c r="C4" s="772"/>
      <c r="D4" s="772"/>
      <c r="E4" s="772"/>
      <c r="F4" s="766"/>
      <c r="G4" s="766"/>
      <c r="H4" s="768"/>
      <c r="I4" s="747"/>
      <c r="J4" s="749"/>
      <c r="K4" s="749"/>
      <c r="L4" s="754"/>
      <c r="M4" s="755"/>
    </row>
    <row r="5" spans="1:13" ht="53.25" customHeight="1" thickBot="1">
      <c r="A5" s="780" t="s">
        <v>159</v>
      </c>
      <c r="B5" s="781"/>
      <c r="C5" s="781"/>
      <c r="D5" s="781"/>
      <c r="E5" s="781"/>
      <c r="F5" s="109"/>
      <c r="G5" s="109"/>
      <c r="H5" s="109"/>
      <c r="I5" s="109"/>
      <c r="J5" s="109"/>
      <c r="K5" s="109"/>
      <c r="L5" s="189" t="s">
        <v>240</v>
      </c>
      <c r="M5" s="190" t="s">
        <v>241</v>
      </c>
    </row>
    <row r="6" spans="1:13" ht="409.5" customHeight="1">
      <c r="A6" s="782" t="s">
        <v>263</v>
      </c>
      <c r="B6" s="785" t="s">
        <v>243</v>
      </c>
      <c r="C6" s="779" t="s">
        <v>162</v>
      </c>
      <c r="D6" s="214" t="s">
        <v>399</v>
      </c>
      <c r="E6" s="786" t="s">
        <v>14</v>
      </c>
      <c r="F6" s="215">
        <v>44958</v>
      </c>
      <c r="G6" s="215">
        <v>45276</v>
      </c>
      <c r="H6" s="187">
        <v>1</v>
      </c>
      <c r="I6" s="187">
        <v>0.46200000000000002</v>
      </c>
      <c r="J6" s="211">
        <f>+I6/H6</f>
        <v>0.46200000000000002</v>
      </c>
      <c r="K6" s="743">
        <f>AVERAGE(J6:J9)</f>
        <v>0.26550000000000001</v>
      </c>
      <c r="L6" s="254" t="s">
        <v>488</v>
      </c>
      <c r="M6" s="240" t="s">
        <v>162</v>
      </c>
    </row>
    <row r="7" spans="1:13" ht="117" customHeight="1">
      <c r="A7" s="783"/>
      <c r="B7" s="770"/>
      <c r="C7" s="719"/>
      <c r="D7" s="50" t="s">
        <v>402</v>
      </c>
      <c r="E7" s="787"/>
      <c r="F7" s="53">
        <v>44986</v>
      </c>
      <c r="G7" s="53">
        <v>45276</v>
      </c>
      <c r="H7" s="184">
        <v>1</v>
      </c>
      <c r="I7" s="184">
        <v>0</v>
      </c>
      <c r="J7" s="207">
        <f t="shared" ref="J7:J42" si="0">+I7/H7</f>
        <v>0</v>
      </c>
      <c r="K7" s="744"/>
      <c r="L7" s="218" t="s">
        <v>490</v>
      </c>
      <c r="M7" s="257" t="s">
        <v>498</v>
      </c>
    </row>
    <row r="8" spans="1:13" ht="201" customHeight="1">
      <c r="A8" s="783"/>
      <c r="B8" s="770"/>
      <c r="C8" s="719"/>
      <c r="D8" s="50" t="s">
        <v>246</v>
      </c>
      <c r="E8" s="787"/>
      <c r="F8" s="53">
        <v>44958</v>
      </c>
      <c r="G8" s="53">
        <v>45276</v>
      </c>
      <c r="H8" s="184">
        <v>1</v>
      </c>
      <c r="I8" s="184">
        <v>0.6</v>
      </c>
      <c r="J8" s="207">
        <f t="shared" si="0"/>
        <v>0.6</v>
      </c>
      <c r="K8" s="744"/>
      <c r="L8" s="218" t="s">
        <v>489</v>
      </c>
      <c r="M8" s="224" t="s">
        <v>162</v>
      </c>
    </row>
    <row r="9" spans="1:13" ht="75" customHeight="1" thickBot="1">
      <c r="A9" s="784"/>
      <c r="B9" s="770"/>
      <c r="C9" s="719"/>
      <c r="D9" s="208" t="s">
        <v>400</v>
      </c>
      <c r="E9" s="787"/>
      <c r="F9" s="120">
        <v>45138</v>
      </c>
      <c r="G9" s="120">
        <v>45260</v>
      </c>
      <c r="H9" s="185">
        <v>1</v>
      </c>
      <c r="I9" s="185">
        <v>0</v>
      </c>
      <c r="J9" s="209">
        <f t="shared" si="0"/>
        <v>0</v>
      </c>
      <c r="K9" s="745"/>
      <c r="L9" s="228" t="s">
        <v>445</v>
      </c>
      <c r="M9" s="241" t="s">
        <v>12</v>
      </c>
    </row>
    <row r="10" spans="1:13" ht="265.5" customHeight="1" thickBot="1">
      <c r="A10" s="783"/>
      <c r="B10" s="773" t="s">
        <v>244</v>
      </c>
      <c r="C10" s="775" t="s">
        <v>165</v>
      </c>
      <c r="D10" s="49" t="s">
        <v>247</v>
      </c>
      <c r="E10" s="203" t="s">
        <v>133</v>
      </c>
      <c r="F10" s="121">
        <v>44942</v>
      </c>
      <c r="G10" s="30">
        <v>45276</v>
      </c>
      <c r="H10" s="183">
        <v>1</v>
      </c>
      <c r="I10" s="183">
        <v>0.28000000000000003</v>
      </c>
      <c r="J10" s="212">
        <f t="shared" si="0"/>
        <v>0.28000000000000003</v>
      </c>
      <c r="K10" s="743">
        <f>AVERAGE(J10:J11)</f>
        <v>0.14000000000000001</v>
      </c>
      <c r="L10" s="229" t="s">
        <v>459</v>
      </c>
      <c r="M10" s="230" t="s">
        <v>460</v>
      </c>
    </row>
    <row r="11" spans="1:13" ht="82.5" customHeight="1" thickBot="1">
      <c r="A11" s="784"/>
      <c r="B11" s="774"/>
      <c r="C11" s="776"/>
      <c r="D11" s="51" t="s">
        <v>425</v>
      </c>
      <c r="E11" s="113" t="s">
        <v>41</v>
      </c>
      <c r="F11" s="38">
        <v>45049</v>
      </c>
      <c r="G11" s="33">
        <v>45260</v>
      </c>
      <c r="H11" s="186">
        <v>1</v>
      </c>
      <c r="I11" s="186">
        <v>0</v>
      </c>
      <c r="J11" s="213">
        <f t="shared" si="0"/>
        <v>0</v>
      </c>
      <c r="K11" s="745"/>
      <c r="L11" s="226" t="s">
        <v>443</v>
      </c>
      <c r="M11" s="230" t="s">
        <v>12</v>
      </c>
    </row>
    <row r="12" spans="1:13" ht="148.5" customHeight="1">
      <c r="A12" s="784"/>
      <c r="B12" s="769" t="s">
        <v>245</v>
      </c>
      <c r="C12" s="779" t="s">
        <v>167</v>
      </c>
      <c r="D12" s="200" t="s">
        <v>248</v>
      </c>
      <c r="E12" s="210" t="s">
        <v>168</v>
      </c>
      <c r="F12" s="122">
        <v>44942</v>
      </c>
      <c r="G12" s="57">
        <v>45276</v>
      </c>
      <c r="H12" s="187">
        <v>1</v>
      </c>
      <c r="I12" s="187">
        <v>0.28000000000000003</v>
      </c>
      <c r="J12" s="211">
        <f t="shared" si="0"/>
        <v>0.28000000000000003</v>
      </c>
      <c r="K12" s="743">
        <f>AVERAGE(J12:J16)</f>
        <v>0.41</v>
      </c>
      <c r="L12" s="251" t="s">
        <v>461</v>
      </c>
      <c r="M12" s="222" t="s">
        <v>462</v>
      </c>
    </row>
    <row r="13" spans="1:13" ht="405.75" customHeight="1" thickBot="1">
      <c r="A13" s="784"/>
      <c r="B13" s="770"/>
      <c r="C13" s="719"/>
      <c r="D13" s="196" t="s">
        <v>249</v>
      </c>
      <c r="E13" s="61" t="s">
        <v>169</v>
      </c>
      <c r="F13" s="53">
        <v>44958</v>
      </c>
      <c r="G13" s="32">
        <v>45275</v>
      </c>
      <c r="H13" s="184">
        <v>1</v>
      </c>
      <c r="I13" s="184">
        <v>0.35</v>
      </c>
      <c r="J13" s="207">
        <f t="shared" si="0"/>
        <v>0.35</v>
      </c>
      <c r="K13" s="744"/>
      <c r="L13" s="227" t="s">
        <v>472</v>
      </c>
      <c r="M13" s="259" t="s">
        <v>473</v>
      </c>
    </row>
    <row r="14" spans="1:13" ht="123.75" customHeight="1" thickBot="1">
      <c r="A14" s="783"/>
      <c r="B14" s="770"/>
      <c r="C14" s="719"/>
      <c r="D14" s="197" t="s">
        <v>250</v>
      </c>
      <c r="E14" s="108" t="s">
        <v>64</v>
      </c>
      <c r="F14" s="180">
        <v>44958</v>
      </c>
      <c r="G14" s="181">
        <v>45276</v>
      </c>
      <c r="H14" s="188">
        <v>1</v>
      </c>
      <c r="I14" s="188">
        <v>0.34</v>
      </c>
      <c r="J14" s="207">
        <f t="shared" si="0"/>
        <v>0.34</v>
      </c>
      <c r="K14" s="744"/>
      <c r="L14" s="221" t="s">
        <v>503</v>
      </c>
      <c r="M14" s="265" t="s">
        <v>504</v>
      </c>
    </row>
    <row r="15" spans="1:13" ht="180.75" customHeight="1">
      <c r="A15" s="783"/>
      <c r="B15" s="770"/>
      <c r="C15" s="719"/>
      <c r="D15" s="198" t="s">
        <v>251</v>
      </c>
      <c r="E15" s="182" t="s">
        <v>426</v>
      </c>
      <c r="F15" s="41">
        <v>44942</v>
      </c>
      <c r="G15" s="32">
        <v>45276</v>
      </c>
      <c r="H15" s="184">
        <v>1</v>
      </c>
      <c r="I15" s="184">
        <v>0.28000000000000003</v>
      </c>
      <c r="J15" s="207">
        <f t="shared" si="0"/>
        <v>0.28000000000000003</v>
      </c>
      <c r="K15" s="744"/>
      <c r="L15" s="221" t="s">
        <v>463</v>
      </c>
      <c r="M15" s="258" t="s">
        <v>366</v>
      </c>
    </row>
    <row r="16" spans="1:13" ht="185.25" customHeight="1" thickBot="1">
      <c r="A16" s="783"/>
      <c r="B16" s="770"/>
      <c r="C16" s="719"/>
      <c r="D16" s="216" t="s">
        <v>401</v>
      </c>
      <c r="E16" s="217" t="s">
        <v>41</v>
      </c>
      <c r="F16" s="57">
        <v>44958</v>
      </c>
      <c r="G16" s="57">
        <v>45107</v>
      </c>
      <c r="H16" s="206">
        <v>1</v>
      </c>
      <c r="I16" s="206">
        <v>0.8</v>
      </c>
      <c r="J16" s="209">
        <f t="shared" si="0"/>
        <v>0.8</v>
      </c>
      <c r="K16" s="744"/>
      <c r="L16" s="252" t="s">
        <v>452</v>
      </c>
      <c r="M16" s="257" t="s">
        <v>453</v>
      </c>
    </row>
    <row r="17" spans="1:13" ht="41.25" customHeight="1" thickBot="1">
      <c r="A17" s="762" t="s">
        <v>171</v>
      </c>
      <c r="B17" s="763"/>
      <c r="C17" s="763"/>
      <c r="D17" s="763"/>
      <c r="E17" s="763"/>
      <c r="F17" s="763"/>
      <c r="G17" s="763"/>
      <c r="H17" s="763"/>
      <c r="I17" s="763"/>
      <c r="J17" s="763"/>
      <c r="K17" s="763"/>
      <c r="L17" s="763"/>
      <c r="M17" s="764"/>
    </row>
    <row r="18" spans="1:13" ht="178.5" customHeight="1">
      <c r="A18" s="782" t="s">
        <v>252</v>
      </c>
      <c r="B18" s="791" t="s">
        <v>253</v>
      </c>
      <c r="C18" s="790" t="s">
        <v>174</v>
      </c>
      <c r="D18" s="195" t="s">
        <v>254</v>
      </c>
      <c r="E18" s="111" t="s">
        <v>427</v>
      </c>
      <c r="F18" s="123">
        <v>44942</v>
      </c>
      <c r="G18" s="124">
        <v>45276</v>
      </c>
      <c r="H18" s="183">
        <v>1</v>
      </c>
      <c r="I18" s="183">
        <v>0.28000000000000003</v>
      </c>
      <c r="J18" s="212">
        <f t="shared" si="0"/>
        <v>0.28000000000000003</v>
      </c>
      <c r="K18" s="743">
        <f>AVERAGE(J18:J22)</f>
        <v>0.20739999999999997</v>
      </c>
      <c r="L18" s="253" t="s">
        <v>496</v>
      </c>
      <c r="M18" s="242" t="s">
        <v>366</v>
      </c>
    </row>
    <row r="19" spans="1:13" ht="356.25" customHeight="1">
      <c r="A19" s="784"/>
      <c r="B19" s="770"/>
      <c r="C19" s="721"/>
      <c r="D19" s="196" t="s">
        <v>255</v>
      </c>
      <c r="E19" s="61" t="s">
        <v>176</v>
      </c>
      <c r="F19" s="32">
        <v>44958</v>
      </c>
      <c r="G19" s="41">
        <v>45275</v>
      </c>
      <c r="H19" s="184">
        <v>1</v>
      </c>
      <c r="I19" s="184">
        <v>0.39600000000000002</v>
      </c>
      <c r="J19" s="207">
        <f t="shared" si="0"/>
        <v>0.39600000000000002</v>
      </c>
      <c r="K19" s="744"/>
      <c r="L19" s="221" t="s">
        <v>492</v>
      </c>
      <c r="M19" s="260" t="s">
        <v>493</v>
      </c>
    </row>
    <row r="20" spans="1:13" ht="150" customHeight="1">
      <c r="A20" s="784"/>
      <c r="B20" s="770"/>
      <c r="C20" s="204" t="s">
        <v>135</v>
      </c>
      <c r="D20" s="196" t="s">
        <v>428</v>
      </c>
      <c r="E20" s="205" t="s">
        <v>177</v>
      </c>
      <c r="F20" s="41">
        <v>44958</v>
      </c>
      <c r="G20" s="41">
        <v>45275</v>
      </c>
      <c r="H20" s="184">
        <v>1</v>
      </c>
      <c r="I20" s="184">
        <v>0.36099999999999999</v>
      </c>
      <c r="J20" s="207">
        <f t="shared" si="0"/>
        <v>0.36099999999999999</v>
      </c>
      <c r="K20" s="744"/>
      <c r="L20" s="238" t="s">
        <v>454</v>
      </c>
      <c r="M20" s="220" t="s">
        <v>455</v>
      </c>
    </row>
    <row r="21" spans="1:13" ht="112.5" customHeight="1">
      <c r="A21" s="784"/>
      <c r="B21" s="770"/>
      <c r="C21" s="777" t="s">
        <v>178</v>
      </c>
      <c r="D21" s="196" t="s">
        <v>256</v>
      </c>
      <c r="E21" s="61" t="s">
        <v>43</v>
      </c>
      <c r="F21" s="41">
        <v>45078</v>
      </c>
      <c r="G21" s="41">
        <v>45139</v>
      </c>
      <c r="H21" s="184">
        <v>1</v>
      </c>
      <c r="I21" s="184">
        <v>0</v>
      </c>
      <c r="J21" s="207">
        <f t="shared" si="0"/>
        <v>0</v>
      </c>
      <c r="K21" s="744"/>
      <c r="L21" s="223" t="s">
        <v>444</v>
      </c>
      <c r="M21" s="224" t="s">
        <v>12</v>
      </c>
    </row>
    <row r="22" spans="1:13" ht="77.25" customHeight="1" thickBot="1">
      <c r="A22" s="784"/>
      <c r="B22" s="792"/>
      <c r="C22" s="778"/>
      <c r="D22" s="199" t="s">
        <v>257</v>
      </c>
      <c r="E22" s="110" t="s">
        <v>38</v>
      </c>
      <c r="F22" s="38">
        <v>44958</v>
      </c>
      <c r="G22" s="38">
        <v>45275</v>
      </c>
      <c r="H22" s="186">
        <v>1</v>
      </c>
      <c r="I22" s="186">
        <v>0</v>
      </c>
      <c r="J22" s="213">
        <f t="shared" si="0"/>
        <v>0</v>
      </c>
      <c r="K22" s="745"/>
      <c r="L22" s="239" t="s">
        <v>446</v>
      </c>
      <c r="M22" s="264" t="s">
        <v>499</v>
      </c>
    </row>
    <row r="23" spans="1:13" ht="269.25" customHeight="1" thickBot="1">
      <c r="A23" s="784"/>
      <c r="B23" s="769" t="s">
        <v>258</v>
      </c>
      <c r="C23" s="779" t="s">
        <v>180</v>
      </c>
      <c r="D23" s="200" t="s">
        <v>429</v>
      </c>
      <c r="E23" s="210" t="s">
        <v>181</v>
      </c>
      <c r="F23" s="122">
        <v>44942</v>
      </c>
      <c r="G23" s="62">
        <v>45276</v>
      </c>
      <c r="H23" s="187">
        <v>1</v>
      </c>
      <c r="I23" s="187">
        <v>0.69</v>
      </c>
      <c r="J23" s="211">
        <f t="shared" si="0"/>
        <v>0.69</v>
      </c>
      <c r="K23" s="743">
        <f>AVERAGE(J23:J26)</f>
        <v>0.41499999999999998</v>
      </c>
      <c r="L23" s="254" t="s">
        <v>464</v>
      </c>
      <c r="M23" s="248" t="s">
        <v>465</v>
      </c>
    </row>
    <row r="24" spans="1:13" ht="216" customHeight="1">
      <c r="A24" s="784"/>
      <c r="B24" s="770"/>
      <c r="C24" s="719"/>
      <c r="D24" s="196" t="s">
        <v>418</v>
      </c>
      <c r="E24" s="61" t="s">
        <v>169</v>
      </c>
      <c r="F24" s="121">
        <v>44977</v>
      </c>
      <c r="G24" s="191">
        <v>45275</v>
      </c>
      <c r="H24" s="184">
        <v>1</v>
      </c>
      <c r="I24" s="184">
        <v>0.32</v>
      </c>
      <c r="J24" s="207">
        <f t="shared" si="0"/>
        <v>0.32</v>
      </c>
      <c r="K24" s="744"/>
      <c r="L24" s="218" t="s">
        <v>474</v>
      </c>
      <c r="M24" s="220" t="s">
        <v>475</v>
      </c>
    </row>
    <row r="25" spans="1:13" ht="409.5" customHeight="1">
      <c r="A25" s="784"/>
      <c r="B25" s="770"/>
      <c r="C25" s="719"/>
      <c r="D25" s="196" t="s">
        <v>259</v>
      </c>
      <c r="E25" s="61" t="s">
        <v>406</v>
      </c>
      <c r="F25" s="192">
        <v>44952</v>
      </c>
      <c r="G25" s="178">
        <v>45276</v>
      </c>
      <c r="H25" s="184">
        <v>1</v>
      </c>
      <c r="I25" s="184">
        <v>0.48</v>
      </c>
      <c r="J25" s="262">
        <f t="shared" si="0"/>
        <v>0.48</v>
      </c>
      <c r="K25" s="744"/>
      <c r="L25" s="218" t="s">
        <v>486</v>
      </c>
      <c r="M25" s="219" t="s">
        <v>487</v>
      </c>
    </row>
    <row r="26" spans="1:13" ht="363.75" customHeight="1" thickBot="1">
      <c r="A26" s="783"/>
      <c r="B26" s="792"/>
      <c r="C26" s="778"/>
      <c r="D26" s="199" t="s">
        <v>430</v>
      </c>
      <c r="E26" s="110" t="s">
        <v>271</v>
      </c>
      <c r="F26" s="38">
        <v>44958</v>
      </c>
      <c r="G26" s="38">
        <v>45260</v>
      </c>
      <c r="H26" s="186">
        <v>1</v>
      </c>
      <c r="I26" s="186">
        <v>0.17</v>
      </c>
      <c r="J26" s="207">
        <f t="shared" si="0"/>
        <v>0.17</v>
      </c>
      <c r="K26" s="745"/>
      <c r="L26" s="255" t="s">
        <v>480</v>
      </c>
      <c r="M26" s="249" t="s">
        <v>481</v>
      </c>
    </row>
    <row r="27" spans="1:13" ht="43.5" customHeight="1" thickBot="1">
      <c r="A27" s="762" t="s">
        <v>184</v>
      </c>
      <c r="B27" s="763"/>
      <c r="C27" s="763"/>
      <c r="D27" s="763"/>
      <c r="E27" s="763"/>
      <c r="F27" s="763"/>
      <c r="G27" s="763"/>
      <c r="H27" s="763"/>
      <c r="I27" s="763"/>
      <c r="J27" s="763"/>
      <c r="K27" s="763"/>
      <c r="L27" s="763"/>
      <c r="M27" s="764"/>
    </row>
    <row r="28" spans="1:13" ht="330.75" customHeight="1">
      <c r="A28" s="799" t="s">
        <v>260</v>
      </c>
      <c r="B28" s="802" t="s">
        <v>261</v>
      </c>
      <c r="C28" s="810" t="s">
        <v>187</v>
      </c>
      <c r="D28" s="195" t="s">
        <v>262</v>
      </c>
      <c r="E28" s="809" t="s">
        <v>188</v>
      </c>
      <c r="F28" s="30">
        <v>44949</v>
      </c>
      <c r="G28" s="30">
        <v>45276</v>
      </c>
      <c r="H28" s="183">
        <v>1</v>
      </c>
      <c r="I28" s="266">
        <v>0.18</v>
      </c>
      <c r="J28" s="212">
        <f>+I28/H28</f>
        <v>0.18</v>
      </c>
      <c r="K28" s="743">
        <f>AVERAGE(J28:J42)</f>
        <v>0.30015999999999998</v>
      </c>
      <c r="L28" s="254" t="s">
        <v>505</v>
      </c>
      <c r="M28" s="268" t="s">
        <v>506</v>
      </c>
    </row>
    <row r="29" spans="1:13" ht="119.25" customHeight="1">
      <c r="A29" s="800"/>
      <c r="B29" s="803"/>
      <c r="C29" s="770"/>
      <c r="D29" s="196" t="s">
        <v>272</v>
      </c>
      <c r="E29" s="806"/>
      <c r="F29" s="57">
        <v>44949</v>
      </c>
      <c r="G29" s="57">
        <v>45276</v>
      </c>
      <c r="H29" s="184">
        <v>1</v>
      </c>
      <c r="I29" s="267">
        <v>0.09</v>
      </c>
      <c r="J29" s="207">
        <f>+I29/H29</f>
        <v>0.09</v>
      </c>
      <c r="K29" s="744"/>
      <c r="L29" s="218" t="s">
        <v>507</v>
      </c>
      <c r="M29" s="269" t="s">
        <v>508</v>
      </c>
    </row>
    <row r="30" spans="1:13" ht="189.75" customHeight="1">
      <c r="A30" s="800"/>
      <c r="B30" s="803"/>
      <c r="C30" s="807" t="s">
        <v>189</v>
      </c>
      <c r="D30" s="201" t="s">
        <v>264</v>
      </c>
      <c r="E30" s="805" t="s">
        <v>18</v>
      </c>
      <c r="F30" s="41">
        <v>44942</v>
      </c>
      <c r="G30" s="32">
        <v>45276</v>
      </c>
      <c r="H30" s="184">
        <v>1</v>
      </c>
      <c r="I30" s="184">
        <v>0.35599999999999998</v>
      </c>
      <c r="J30" s="207">
        <f t="shared" si="0"/>
        <v>0.35599999999999998</v>
      </c>
      <c r="K30" s="744"/>
      <c r="L30" s="225" t="s">
        <v>466</v>
      </c>
      <c r="M30" s="220" t="s">
        <v>467</v>
      </c>
    </row>
    <row r="31" spans="1:13" ht="213.75" customHeight="1">
      <c r="A31" s="800"/>
      <c r="B31" s="803"/>
      <c r="C31" s="807"/>
      <c r="D31" s="201" t="s">
        <v>265</v>
      </c>
      <c r="E31" s="787"/>
      <c r="F31" s="41">
        <v>44942</v>
      </c>
      <c r="G31" s="32">
        <v>45276</v>
      </c>
      <c r="H31" s="184">
        <v>1</v>
      </c>
      <c r="I31" s="184">
        <v>0.35599999999999998</v>
      </c>
      <c r="J31" s="207">
        <f t="shared" si="0"/>
        <v>0.35599999999999998</v>
      </c>
      <c r="K31" s="744"/>
      <c r="L31" s="225" t="s">
        <v>468</v>
      </c>
      <c r="M31" s="220" t="s">
        <v>467</v>
      </c>
    </row>
    <row r="32" spans="1:13" ht="172.5" customHeight="1">
      <c r="A32" s="800"/>
      <c r="B32" s="803"/>
      <c r="C32" s="807"/>
      <c r="D32" s="201" t="s">
        <v>266</v>
      </c>
      <c r="E32" s="787"/>
      <c r="F32" s="41">
        <v>44942</v>
      </c>
      <c r="G32" s="32">
        <v>45276</v>
      </c>
      <c r="H32" s="184">
        <v>1</v>
      </c>
      <c r="I32" s="184">
        <v>0.32</v>
      </c>
      <c r="J32" s="207">
        <f t="shared" si="0"/>
        <v>0.32</v>
      </c>
      <c r="K32" s="744"/>
      <c r="L32" s="218" t="s">
        <v>469</v>
      </c>
      <c r="M32" s="224" t="s">
        <v>470</v>
      </c>
    </row>
    <row r="33" spans="1:13" ht="307.5" customHeight="1">
      <c r="A33" s="800"/>
      <c r="B33" s="803"/>
      <c r="C33" s="807"/>
      <c r="D33" s="201" t="s">
        <v>267</v>
      </c>
      <c r="E33" s="806"/>
      <c r="F33" s="41">
        <v>44942</v>
      </c>
      <c r="G33" s="32">
        <v>45276</v>
      </c>
      <c r="H33" s="184">
        <v>1</v>
      </c>
      <c r="I33" s="184">
        <v>0.32</v>
      </c>
      <c r="J33" s="207">
        <f t="shared" si="0"/>
        <v>0.32</v>
      </c>
      <c r="K33" s="744"/>
      <c r="L33" s="218" t="s">
        <v>471</v>
      </c>
      <c r="M33" s="224" t="s">
        <v>470</v>
      </c>
    </row>
    <row r="34" spans="1:13" ht="283.5" customHeight="1">
      <c r="A34" s="800"/>
      <c r="B34" s="803"/>
      <c r="C34" s="796" t="s">
        <v>190</v>
      </c>
      <c r="D34" s="202" t="s">
        <v>441</v>
      </c>
      <c r="E34" s="112" t="s">
        <v>442</v>
      </c>
      <c r="F34" s="32">
        <v>44958</v>
      </c>
      <c r="G34" s="32">
        <v>45260</v>
      </c>
      <c r="H34" s="184">
        <v>1</v>
      </c>
      <c r="I34" s="184">
        <v>0.4</v>
      </c>
      <c r="J34" s="207">
        <f t="shared" si="0"/>
        <v>0.4</v>
      </c>
      <c r="K34" s="744"/>
      <c r="L34" s="221" t="s">
        <v>494</v>
      </c>
      <c r="M34" s="261" t="s">
        <v>495</v>
      </c>
    </row>
    <row r="35" spans="1:13" ht="170.25" customHeight="1">
      <c r="A35" s="800"/>
      <c r="B35" s="803"/>
      <c r="C35" s="796"/>
      <c r="D35" s="196" t="s">
        <v>419</v>
      </c>
      <c r="E35" s="805" t="s">
        <v>38</v>
      </c>
      <c r="F35" s="41">
        <v>44936</v>
      </c>
      <c r="G35" s="41">
        <v>45275</v>
      </c>
      <c r="H35" s="184">
        <v>1</v>
      </c>
      <c r="I35" s="184">
        <v>0.2044</v>
      </c>
      <c r="J35" s="207">
        <f t="shared" si="0"/>
        <v>0.2044</v>
      </c>
      <c r="K35" s="744"/>
      <c r="L35" s="218" t="s">
        <v>456</v>
      </c>
      <c r="M35" s="263" t="s">
        <v>502</v>
      </c>
    </row>
    <row r="36" spans="1:13" ht="408.75" customHeight="1">
      <c r="A36" s="800"/>
      <c r="B36" s="803"/>
      <c r="C36" s="796"/>
      <c r="D36" s="196" t="s">
        <v>420</v>
      </c>
      <c r="E36" s="787"/>
      <c r="F36" s="41">
        <v>44936</v>
      </c>
      <c r="G36" s="41">
        <v>45275</v>
      </c>
      <c r="H36" s="184">
        <v>1</v>
      </c>
      <c r="I36" s="184">
        <v>0.28999999999999998</v>
      </c>
      <c r="J36" s="207">
        <f t="shared" si="0"/>
        <v>0.28999999999999998</v>
      </c>
      <c r="K36" s="744"/>
      <c r="L36" s="256" t="s">
        <v>491</v>
      </c>
      <c r="M36" s="259" t="s">
        <v>500</v>
      </c>
    </row>
    <row r="37" spans="1:13" ht="253.5" customHeight="1">
      <c r="A37" s="800"/>
      <c r="B37" s="803"/>
      <c r="C37" s="808"/>
      <c r="D37" s="196" t="s">
        <v>421</v>
      </c>
      <c r="E37" s="806"/>
      <c r="F37" s="41">
        <v>44936</v>
      </c>
      <c r="G37" s="41">
        <v>45275</v>
      </c>
      <c r="H37" s="184">
        <v>1</v>
      </c>
      <c r="I37" s="184">
        <v>0.33600000000000002</v>
      </c>
      <c r="J37" s="207">
        <f t="shared" si="0"/>
        <v>0.33600000000000002</v>
      </c>
      <c r="K37" s="744"/>
      <c r="L37" s="218" t="s">
        <v>457</v>
      </c>
      <c r="M37" s="243" t="s">
        <v>497</v>
      </c>
    </row>
    <row r="38" spans="1:13" ht="148.5" customHeight="1">
      <c r="A38" s="800"/>
      <c r="B38" s="803"/>
      <c r="C38" s="234" t="s">
        <v>191</v>
      </c>
      <c r="D38" s="196" t="s">
        <v>422</v>
      </c>
      <c r="E38" s="61" t="s">
        <v>38</v>
      </c>
      <c r="F38" s="41">
        <v>44958</v>
      </c>
      <c r="G38" s="41">
        <v>45260</v>
      </c>
      <c r="H38" s="184">
        <v>1</v>
      </c>
      <c r="I38" s="184">
        <v>0.14000000000000001</v>
      </c>
      <c r="J38" s="207">
        <f t="shared" si="0"/>
        <v>0.14000000000000001</v>
      </c>
      <c r="K38" s="744"/>
      <c r="L38" s="218" t="s">
        <v>458</v>
      </c>
      <c r="M38" s="243" t="s">
        <v>501</v>
      </c>
    </row>
    <row r="39" spans="1:13" ht="90.75" customHeight="1">
      <c r="A39" s="800"/>
      <c r="B39" s="803"/>
      <c r="C39" s="795" t="s">
        <v>192</v>
      </c>
      <c r="D39" s="196" t="s">
        <v>423</v>
      </c>
      <c r="E39" s="61" t="s">
        <v>169</v>
      </c>
      <c r="F39" s="41">
        <v>44964</v>
      </c>
      <c r="G39" s="41">
        <v>45275</v>
      </c>
      <c r="H39" s="184">
        <v>1</v>
      </c>
      <c r="I39" s="184">
        <v>0.3</v>
      </c>
      <c r="J39" s="207">
        <f t="shared" si="0"/>
        <v>0.3</v>
      </c>
      <c r="K39" s="744"/>
      <c r="L39" s="221" t="s">
        <v>478</v>
      </c>
      <c r="M39" s="220" t="s">
        <v>479</v>
      </c>
    </row>
    <row r="40" spans="1:13" ht="202.5" customHeight="1">
      <c r="A40" s="800"/>
      <c r="B40" s="803"/>
      <c r="C40" s="796"/>
      <c r="D40" s="198" t="s">
        <v>424</v>
      </c>
      <c r="E40" s="233" t="s">
        <v>169</v>
      </c>
      <c r="F40" s="41">
        <v>44964</v>
      </c>
      <c r="G40" s="41">
        <v>45275</v>
      </c>
      <c r="H40" s="184">
        <v>1</v>
      </c>
      <c r="I40" s="184">
        <v>0.25</v>
      </c>
      <c r="J40" s="207">
        <f t="shared" si="0"/>
        <v>0.25</v>
      </c>
      <c r="K40" s="744"/>
      <c r="L40" s="218" t="s">
        <v>476</v>
      </c>
      <c r="M40" s="220" t="s">
        <v>477</v>
      </c>
    </row>
    <row r="41" spans="1:13" ht="223.5" customHeight="1">
      <c r="A41" s="800"/>
      <c r="B41" s="803"/>
      <c r="C41" s="797"/>
      <c r="D41" s="50" t="s">
        <v>439</v>
      </c>
      <c r="E41" s="232" t="s">
        <v>182</v>
      </c>
      <c r="F41" s="194">
        <v>44958</v>
      </c>
      <c r="G41" s="179">
        <v>45276</v>
      </c>
      <c r="H41" s="184">
        <v>1</v>
      </c>
      <c r="I41" s="184">
        <v>0.48</v>
      </c>
      <c r="J41" s="207">
        <f t="shared" si="0"/>
        <v>0.48</v>
      </c>
      <c r="K41" s="744"/>
      <c r="L41" s="218" t="s">
        <v>485</v>
      </c>
      <c r="M41" s="250" t="s">
        <v>482</v>
      </c>
    </row>
    <row r="42" spans="1:13" ht="253.5" customHeight="1" thickBot="1">
      <c r="A42" s="801"/>
      <c r="B42" s="804"/>
      <c r="C42" s="798"/>
      <c r="D42" s="235" t="s">
        <v>440</v>
      </c>
      <c r="E42" s="236" t="s">
        <v>182</v>
      </c>
      <c r="F42" s="237">
        <v>44958</v>
      </c>
      <c r="G42" s="237">
        <v>45291</v>
      </c>
      <c r="H42" s="186">
        <v>1</v>
      </c>
      <c r="I42" s="186">
        <v>0.48</v>
      </c>
      <c r="J42" s="213">
        <f t="shared" si="0"/>
        <v>0.48</v>
      </c>
      <c r="K42" s="745"/>
      <c r="L42" s="218" t="s">
        <v>484</v>
      </c>
      <c r="M42" s="250" t="s">
        <v>483</v>
      </c>
    </row>
    <row r="43" spans="1:13" ht="29.25" customHeight="1" thickBot="1">
      <c r="A43" s="811"/>
      <c r="B43" s="812"/>
      <c r="C43" s="812"/>
      <c r="D43" s="812"/>
      <c r="E43" s="812"/>
      <c r="F43" s="812"/>
      <c r="G43" s="813"/>
      <c r="H43" s="193"/>
      <c r="I43" s="193"/>
      <c r="J43" s="193"/>
      <c r="K43" s="231">
        <f>AVERAGE(K6:K16,K18,K23,K28)</f>
        <v>0.28967666666666664</v>
      </c>
      <c r="L43" s="750"/>
      <c r="M43" s="751"/>
    </row>
    <row r="44" spans="1:13" ht="15.75" customHeight="1">
      <c r="A44" s="13"/>
      <c r="B44" s="13"/>
      <c r="C44" s="13"/>
      <c r="D44" s="13"/>
      <c r="E44" s="13"/>
    </row>
    <row r="45" spans="1:13" ht="15.75" customHeight="1">
      <c r="A45" s="793" t="s">
        <v>447</v>
      </c>
      <c r="B45" s="794"/>
      <c r="C45" s="13"/>
      <c r="D45" s="13"/>
      <c r="E45" s="13"/>
    </row>
    <row r="46" spans="1:13" ht="15.75" customHeight="1">
      <c r="A46" s="244" t="s">
        <v>448</v>
      </c>
      <c r="B46" s="245">
        <v>1</v>
      </c>
      <c r="C46" s="13"/>
      <c r="D46" s="13"/>
      <c r="E46" s="13"/>
    </row>
    <row r="47" spans="1:13" ht="15.75" customHeight="1">
      <c r="A47" s="244" t="s">
        <v>449</v>
      </c>
      <c r="B47" s="246">
        <f>+K43</f>
        <v>0.28967666666666664</v>
      </c>
      <c r="C47" s="13"/>
      <c r="D47" s="13"/>
      <c r="E47" s="13"/>
    </row>
    <row r="48" spans="1:13" ht="15.75" customHeight="1">
      <c r="A48" s="244" t="s">
        <v>450</v>
      </c>
      <c r="B48" s="245">
        <v>0</v>
      </c>
      <c r="C48" s="13"/>
      <c r="D48" s="13"/>
      <c r="E48" s="13"/>
    </row>
    <row r="49" spans="1:5" ht="15.75" customHeight="1">
      <c r="A49" s="244" t="s">
        <v>451</v>
      </c>
      <c r="B49" s="247">
        <f>+AVERAGE(B46:B48)</f>
        <v>0.42989222222222218</v>
      </c>
      <c r="C49" s="13"/>
      <c r="D49" s="13"/>
      <c r="E49" s="13"/>
    </row>
    <row r="50" spans="1:5" ht="15.75" customHeight="1">
      <c r="A50" s="13"/>
      <c r="B50" s="13"/>
      <c r="C50" s="13"/>
      <c r="D50" s="13"/>
      <c r="E50" s="13"/>
    </row>
    <row r="51" spans="1:5" ht="15.75" customHeight="1">
      <c r="A51" s="13"/>
      <c r="B51" s="13"/>
      <c r="C51" s="13"/>
      <c r="D51" s="13"/>
      <c r="E51" s="13"/>
    </row>
    <row r="52" spans="1:5" ht="15.75" customHeight="1">
      <c r="A52" s="13"/>
      <c r="B52" s="13"/>
      <c r="C52" s="13"/>
      <c r="D52" s="13"/>
      <c r="E52" s="13"/>
    </row>
    <row r="53" spans="1:5" ht="15.75" customHeight="1">
      <c r="A53" s="13"/>
      <c r="B53" s="13"/>
      <c r="C53" s="13"/>
      <c r="D53" s="13"/>
      <c r="E53" s="13"/>
    </row>
    <row r="54" spans="1:5" ht="15.75" customHeight="1">
      <c r="A54" s="13"/>
      <c r="B54" s="13"/>
      <c r="C54" s="13"/>
      <c r="D54" s="13"/>
      <c r="E54" s="13"/>
    </row>
    <row r="55" spans="1:5" ht="15.75" customHeight="1">
      <c r="A55" s="13"/>
      <c r="B55" s="13"/>
      <c r="C55" s="13"/>
      <c r="D55" s="13"/>
      <c r="E55" s="13"/>
    </row>
    <row r="56" spans="1:5" ht="15.75" customHeight="1">
      <c r="A56" s="13"/>
      <c r="B56" s="13"/>
      <c r="C56" s="13"/>
      <c r="D56" s="13"/>
      <c r="E56" s="13"/>
    </row>
    <row r="57" spans="1:5" ht="15.75" customHeight="1">
      <c r="A57" s="13"/>
      <c r="B57" s="13"/>
      <c r="C57" s="13"/>
      <c r="D57" s="13"/>
      <c r="E57" s="13"/>
    </row>
    <row r="58" spans="1:5" ht="15.75" customHeight="1">
      <c r="A58" s="13"/>
      <c r="B58" s="13"/>
      <c r="C58" s="13"/>
      <c r="D58" s="13"/>
      <c r="E58" s="22"/>
    </row>
    <row r="59" spans="1:5" ht="15.75" customHeight="1">
      <c r="A59" s="13"/>
      <c r="B59" s="13"/>
      <c r="C59" s="13"/>
      <c r="D59" s="13"/>
      <c r="E59" s="22"/>
    </row>
    <row r="60" spans="1:5" ht="15.75" customHeight="1">
      <c r="A60" s="13"/>
      <c r="B60" s="13"/>
      <c r="C60" s="13"/>
      <c r="D60" s="13"/>
      <c r="E60" s="22"/>
    </row>
    <row r="61" spans="1:5" ht="15.75" customHeight="1">
      <c r="A61" s="13"/>
      <c r="B61" s="13"/>
      <c r="C61" s="13"/>
      <c r="D61" s="13"/>
      <c r="E61" s="22"/>
    </row>
    <row r="62" spans="1:5" ht="15.75" customHeight="1">
      <c r="A62" s="13"/>
      <c r="B62" s="13"/>
      <c r="C62" s="13"/>
      <c r="D62" s="13"/>
      <c r="E62" s="22"/>
    </row>
    <row r="63" spans="1:5" ht="15.75" customHeight="1">
      <c r="A63" s="13"/>
      <c r="B63" s="13"/>
      <c r="C63" s="13"/>
      <c r="D63" s="13"/>
      <c r="E63" s="22"/>
    </row>
    <row r="64" spans="1:5" ht="15.75" customHeight="1">
      <c r="A64" s="13"/>
      <c r="B64" s="13"/>
      <c r="C64" s="13"/>
      <c r="D64" s="13"/>
      <c r="E64" s="22"/>
    </row>
    <row r="65" spans="1:7" ht="15.75" customHeight="1">
      <c r="A65" s="13"/>
      <c r="B65" s="13"/>
      <c r="C65" s="13"/>
      <c r="D65" s="13"/>
      <c r="E65" s="13"/>
    </row>
    <row r="66" spans="1:7" ht="15.75" customHeight="1">
      <c r="A66" s="13"/>
      <c r="B66" s="13"/>
      <c r="C66" s="13"/>
      <c r="D66" s="13"/>
      <c r="E66" s="13"/>
    </row>
    <row r="67" spans="1:7" ht="15.75" customHeight="1">
      <c r="A67" s="13"/>
      <c r="B67" s="13"/>
      <c r="C67" s="13"/>
      <c r="D67" s="13"/>
      <c r="E67" s="13"/>
    </row>
    <row r="68" spans="1:7" ht="15.75" customHeight="1">
      <c r="A68" s="13"/>
      <c r="B68" s="13"/>
      <c r="C68" s="13"/>
      <c r="D68" s="13"/>
      <c r="E68" s="13"/>
    </row>
    <row r="69" spans="1:7" ht="15.75" customHeight="1">
      <c r="A69" s="13"/>
      <c r="B69" s="13"/>
      <c r="C69" s="13"/>
      <c r="D69" s="13"/>
      <c r="E69" s="13"/>
    </row>
    <row r="70" spans="1:7" ht="15.75" customHeight="1">
      <c r="A70" s="13"/>
      <c r="B70" s="13"/>
      <c r="C70" s="13"/>
      <c r="D70" s="13"/>
      <c r="E70" s="13"/>
    </row>
    <row r="71" spans="1:7" ht="15.75" customHeight="1">
      <c r="A71" s="13"/>
      <c r="B71" s="13"/>
      <c r="C71" s="13"/>
      <c r="D71" s="13"/>
      <c r="E71" s="13"/>
    </row>
    <row r="72" spans="1:7" ht="15.75" customHeight="1">
      <c r="A72" s="13"/>
      <c r="B72" s="13"/>
      <c r="C72" s="13"/>
      <c r="D72" s="13"/>
      <c r="E72" s="13"/>
      <c r="F72" s="46"/>
      <c r="G72" s="46"/>
    </row>
    <row r="73" spans="1:7" ht="15.75" customHeight="1">
      <c r="A73" s="13"/>
      <c r="B73" s="13"/>
      <c r="C73" s="13"/>
      <c r="D73" s="13"/>
      <c r="E73" s="13"/>
      <c r="F73" s="46"/>
      <c r="G73" s="46"/>
    </row>
    <row r="74" spans="1:7" ht="15.75" customHeight="1">
      <c r="A74" s="13"/>
      <c r="B74" s="13"/>
      <c r="C74" s="13"/>
      <c r="D74" s="13"/>
      <c r="E74" s="13"/>
      <c r="F74" s="46"/>
      <c r="G74" s="46"/>
    </row>
    <row r="75" spans="1:7" ht="15.75" customHeight="1">
      <c r="A75" s="13"/>
      <c r="B75" s="13"/>
      <c r="C75" s="13"/>
      <c r="D75" s="13"/>
      <c r="E75" s="13"/>
      <c r="F75" s="46"/>
      <c r="G75" s="46"/>
    </row>
    <row r="76" spans="1:7" ht="15.75" customHeight="1">
      <c r="A76" s="13"/>
      <c r="B76" s="13"/>
      <c r="C76" s="13"/>
      <c r="D76" s="13"/>
      <c r="E76" s="13"/>
      <c r="F76" s="46"/>
      <c r="G76" s="46"/>
    </row>
    <row r="77" spans="1:7" ht="15.75" customHeight="1">
      <c r="A77" s="13"/>
      <c r="B77" s="13"/>
      <c r="C77" s="13"/>
      <c r="D77" s="13"/>
      <c r="E77" s="13"/>
      <c r="F77" s="46"/>
      <c r="G77" s="46"/>
    </row>
    <row r="78" spans="1:7" ht="15.75" customHeight="1">
      <c r="A78" s="13"/>
      <c r="B78" s="13"/>
      <c r="C78" s="13"/>
      <c r="D78" s="13"/>
      <c r="E78" s="13"/>
      <c r="F78" s="46"/>
      <c r="G78" s="46"/>
    </row>
    <row r="79" spans="1:7" ht="15.75" customHeight="1">
      <c r="A79" s="13"/>
      <c r="B79" s="13"/>
      <c r="C79" s="13"/>
      <c r="D79" s="13"/>
      <c r="E79" s="13"/>
    </row>
    <row r="80" spans="1:7" ht="15.75" customHeight="1">
      <c r="A80" s="13"/>
      <c r="B80" s="13"/>
      <c r="C80" s="13"/>
      <c r="D80" s="13"/>
      <c r="E80" s="13"/>
    </row>
    <row r="81" spans="1:5" ht="15.75" customHeight="1">
      <c r="A81" s="13"/>
      <c r="B81" s="13"/>
      <c r="C81" s="13"/>
      <c r="D81" s="13"/>
      <c r="E81" s="13"/>
    </row>
    <row r="82" spans="1:5" ht="15.75" customHeight="1">
      <c r="A82" s="13"/>
      <c r="B82" s="13"/>
      <c r="C82" s="13"/>
      <c r="D82" s="13"/>
      <c r="E82" s="13"/>
    </row>
    <row r="83" spans="1:5" ht="15.75" customHeight="1">
      <c r="A83" s="13"/>
      <c r="B83" s="13"/>
      <c r="C83" s="13"/>
      <c r="D83" s="13"/>
      <c r="E83" s="13"/>
    </row>
    <row r="84" spans="1:5" ht="15.75" customHeight="1">
      <c r="A84" s="13"/>
      <c r="B84" s="13"/>
      <c r="C84" s="13"/>
      <c r="D84" s="13"/>
      <c r="E84" s="13"/>
    </row>
    <row r="85" spans="1:5" ht="15.75" customHeight="1">
      <c r="A85" s="13"/>
      <c r="B85" s="13"/>
      <c r="C85" s="13"/>
      <c r="D85" s="13"/>
      <c r="E85" s="13"/>
    </row>
    <row r="86" spans="1:5" ht="15.75" customHeight="1">
      <c r="A86" s="13"/>
      <c r="B86" s="13"/>
      <c r="C86" s="13"/>
      <c r="D86" s="13"/>
      <c r="E86" s="13"/>
    </row>
    <row r="87" spans="1:5" ht="15.75" customHeight="1">
      <c r="A87" s="13"/>
      <c r="B87" s="13"/>
      <c r="C87" s="13"/>
      <c r="D87" s="13"/>
      <c r="E87" s="13"/>
    </row>
    <row r="88" spans="1:5" ht="15.75" customHeight="1">
      <c r="A88" s="13"/>
      <c r="B88" s="13"/>
      <c r="C88" s="13"/>
      <c r="D88" s="13"/>
      <c r="E88" s="13"/>
    </row>
    <row r="89" spans="1:5" ht="15.75" customHeight="1">
      <c r="A89" s="13"/>
      <c r="B89" s="13"/>
      <c r="C89" s="13"/>
      <c r="D89" s="13"/>
      <c r="E89" s="13"/>
    </row>
    <row r="90" spans="1:5" ht="15.75" customHeight="1">
      <c r="A90" s="13"/>
      <c r="B90" s="13"/>
      <c r="C90" s="13"/>
      <c r="D90" s="13"/>
      <c r="E90" s="13"/>
    </row>
    <row r="91" spans="1:5" ht="15.75" customHeight="1">
      <c r="A91" s="13"/>
      <c r="B91" s="13"/>
      <c r="C91" s="13"/>
      <c r="D91" s="13"/>
      <c r="E91" s="13"/>
    </row>
    <row r="92" spans="1:5" ht="15.75" customHeight="1">
      <c r="A92" s="13"/>
      <c r="B92" s="13"/>
      <c r="C92" s="13"/>
      <c r="D92" s="13"/>
      <c r="E92" s="13"/>
    </row>
    <row r="93" spans="1:5" ht="15.75" customHeight="1">
      <c r="A93" s="13"/>
      <c r="B93" s="13"/>
      <c r="C93" s="13"/>
      <c r="D93" s="13"/>
      <c r="E93" s="13"/>
    </row>
    <row r="94" spans="1:5" ht="15.75" customHeight="1">
      <c r="A94" s="13"/>
      <c r="B94" s="13"/>
      <c r="C94" s="13"/>
      <c r="D94" s="13"/>
      <c r="E94" s="13"/>
    </row>
    <row r="95" spans="1:5" ht="15.75" customHeight="1">
      <c r="A95" s="13"/>
      <c r="B95" s="13"/>
      <c r="C95" s="13"/>
      <c r="D95" s="13"/>
      <c r="E95" s="13"/>
    </row>
    <row r="96" spans="1:5" ht="15.75" customHeight="1">
      <c r="A96" s="13"/>
      <c r="B96" s="13"/>
      <c r="C96" s="13"/>
      <c r="D96" s="13"/>
      <c r="E96" s="13"/>
    </row>
    <row r="97" spans="1:5" ht="15.75" customHeight="1">
      <c r="A97" s="13"/>
      <c r="B97" s="13"/>
      <c r="C97" s="13"/>
      <c r="D97" s="13"/>
      <c r="E97" s="13"/>
    </row>
    <row r="98" spans="1:5" ht="15.75" customHeight="1">
      <c r="A98" s="13"/>
      <c r="B98" s="13"/>
      <c r="C98" s="13"/>
      <c r="D98" s="13"/>
      <c r="E98" s="13"/>
    </row>
    <row r="99" spans="1:5" ht="15.75" customHeight="1">
      <c r="A99" s="13"/>
      <c r="B99" s="13"/>
      <c r="C99" s="13"/>
      <c r="D99" s="13"/>
      <c r="E99" s="13"/>
    </row>
    <row r="100" spans="1:5" ht="15.75" customHeight="1">
      <c r="A100" s="13"/>
      <c r="B100" s="13"/>
      <c r="C100" s="13"/>
      <c r="D100" s="13"/>
      <c r="E100" s="13"/>
    </row>
    <row r="101" spans="1:5" ht="15.75" customHeight="1">
      <c r="A101" s="13"/>
      <c r="B101" s="13"/>
      <c r="C101" s="13"/>
      <c r="D101" s="13"/>
      <c r="E101" s="13"/>
    </row>
    <row r="102" spans="1:5" ht="15.75" customHeight="1">
      <c r="A102" s="13"/>
      <c r="B102" s="13"/>
      <c r="C102" s="13"/>
      <c r="D102" s="13"/>
      <c r="E102" s="13"/>
    </row>
    <row r="103" spans="1:5" ht="15.75" customHeight="1">
      <c r="A103" s="13"/>
      <c r="B103" s="13"/>
      <c r="C103" s="13"/>
      <c r="D103" s="13"/>
      <c r="E103" s="13"/>
    </row>
    <row r="104" spans="1:5" ht="15.75" customHeight="1">
      <c r="A104" s="13"/>
      <c r="B104" s="13"/>
      <c r="C104" s="13"/>
      <c r="D104" s="13"/>
      <c r="E104" s="13"/>
    </row>
    <row r="105" spans="1:5" ht="15.75" customHeight="1">
      <c r="A105" s="13"/>
      <c r="B105" s="13"/>
      <c r="C105" s="13"/>
      <c r="D105" s="13"/>
      <c r="E105" s="13"/>
    </row>
    <row r="106" spans="1:5" ht="15.75" customHeight="1">
      <c r="A106" s="13"/>
      <c r="B106" s="13"/>
      <c r="C106" s="13"/>
      <c r="D106" s="13"/>
      <c r="E106" s="13"/>
    </row>
    <row r="107" spans="1:5" ht="15.75" customHeight="1">
      <c r="A107" s="13"/>
      <c r="B107" s="13"/>
      <c r="C107" s="13"/>
      <c r="D107" s="13"/>
      <c r="E107" s="13"/>
    </row>
    <row r="108" spans="1:5" ht="15.75" customHeight="1">
      <c r="A108" s="13"/>
      <c r="B108" s="13"/>
      <c r="C108" s="13"/>
      <c r="D108" s="13"/>
      <c r="E108" s="13"/>
    </row>
    <row r="109" spans="1:5" ht="15.75" customHeight="1">
      <c r="A109" s="13"/>
      <c r="B109" s="13"/>
      <c r="C109" s="13"/>
      <c r="D109" s="13"/>
      <c r="E109" s="13"/>
    </row>
    <row r="110" spans="1:5" ht="15.75" customHeight="1">
      <c r="A110" s="13"/>
      <c r="B110" s="13"/>
      <c r="C110" s="13"/>
      <c r="D110" s="13"/>
      <c r="E110" s="13"/>
    </row>
    <row r="111" spans="1:5" ht="15.75" customHeight="1">
      <c r="A111" s="13"/>
      <c r="B111" s="13"/>
      <c r="C111" s="13"/>
      <c r="D111" s="13"/>
      <c r="E111" s="13"/>
    </row>
    <row r="112" spans="1:5" ht="15.75" customHeight="1">
      <c r="A112" s="13"/>
      <c r="B112" s="13"/>
      <c r="C112" s="13"/>
      <c r="D112" s="13"/>
      <c r="E112" s="13"/>
    </row>
    <row r="113" spans="1:5" ht="15.75" customHeight="1">
      <c r="A113" s="13"/>
      <c r="B113" s="13"/>
      <c r="C113" s="13"/>
      <c r="D113" s="13"/>
      <c r="E113" s="13"/>
    </row>
    <row r="114" spans="1:5" ht="15.75" customHeight="1">
      <c r="A114" s="13"/>
      <c r="B114" s="13"/>
      <c r="C114" s="13"/>
      <c r="D114" s="13"/>
      <c r="E114" s="13"/>
    </row>
    <row r="115" spans="1:5" ht="15.75" customHeight="1">
      <c r="A115" s="13"/>
      <c r="B115" s="13"/>
      <c r="C115" s="13"/>
      <c r="D115" s="13"/>
      <c r="E115" s="13"/>
    </row>
    <row r="116" spans="1:5" ht="15.75" customHeight="1">
      <c r="A116" s="13"/>
      <c r="B116" s="13"/>
      <c r="C116" s="13"/>
      <c r="D116" s="13"/>
      <c r="E116" s="13"/>
    </row>
    <row r="117" spans="1:5" ht="15.75" customHeight="1">
      <c r="A117" s="13"/>
      <c r="B117" s="13"/>
      <c r="C117" s="13"/>
      <c r="D117" s="13"/>
      <c r="E117" s="13"/>
    </row>
    <row r="118" spans="1:5" ht="15.75" customHeight="1">
      <c r="A118" s="13"/>
      <c r="B118" s="13"/>
      <c r="C118" s="13"/>
      <c r="D118" s="13"/>
      <c r="E118" s="13"/>
    </row>
    <row r="119" spans="1:5" ht="15.75" customHeight="1">
      <c r="A119" s="13"/>
      <c r="B119" s="13"/>
      <c r="C119" s="13"/>
      <c r="D119" s="13"/>
      <c r="E119" s="13"/>
    </row>
    <row r="120" spans="1:5" ht="15.75" customHeight="1">
      <c r="A120" s="13"/>
      <c r="B120" s="13"/>
      <c r="C120" s="13"/>
      <c r="D120" s="13"/>
      <c r="E120" s="13"/>
    </row>
    <row r="121" spans="1:5" ht="15.75" customHeight="1">
      <c r="A121" s="13"/>
      <c r="B121" s="13"/>
      <c r="C121" s="13"/>
      <c r="D121" s="13"/>
      <c r="E121" s="13"/>
    </row>
    <row r="122" spans="1:5" ht="15.75" customHeight="1">
      <c r="A122" s="13"/>
      <c r="B122" s="13"/>
      <c r="C122" s="13"/>
      <c r="D122" s="13"/>
      <c r="E122" s="13"/>
    </row>
    <row r="123" spans="1:5" ht="15.75" customHeight="1">
      <c r="A123" s="13"/>
      <c r="B123" s="13"/>
      <c r="C123" s="13"/>
      <c r="D123" s="13"/>
      <c r="E123" s="13"/>
    </row>
    <row r="124" spans="1:5" ht="15.75" customHeight="1">
      <c r="A124" s="13"/>
      <c r="B124" s="13"/>
      <c r="C124" s="13"/>
      <c r="D124" s="13"/>
      <c r="E124" s="13"/>
    </row>
    <row r="125" spans="1:5" ht="15.75" customHeight="1">
      <c r="A125" s="13"/>
      <c r="B125" s="13"/>
      <c r="C125" s="13"/>
      <c r="D125" s="13"/>
      <c r="E125" s="13"/>
    </row>
    <row r="126" spans="1:5" ht="15.75" customHeight="1">
      <c r="A126" s="13"/>
      <c r="B126" s="13"/>
      <c r="C126" s="13"/>
      <c r="D126" s="13"/>
      <c r="E126" s="13"/>
    </row>
    <row r="127" spans="1:5" ht="15.75" customHeight="1">
      <c r="A127" s="13"/>
      <c r="B127" s="13"/>
      <c r="C127" s="13"/>
      <c r="D127" s="13"/>
      <c r="E127" s="13"/>
    </row>
    <row r="128" spans="1:5" ht="15.75" customHeight="1">
      <c r="A128" s="13"/>
      <c r="B128" s="13"/>
      <c r="C128" s="13"/>
      <c r="D128" s="13"/>
      <c r="E128" s="13"/>
    </row>
    <row r="129" spans="1:5" ht="15.75" customHeight="1">
      <c r="A129" s="13"/>
      <c r="B129" s="13"/>
      <c r="C129" s="13"/>
      <c r="D129" s="13"/>
      <c r="E129" s="13"/>
    </row>
    <row r="130" spans="1:5" ht="15.75" customHeight="1">
      <c r="A130" s="13"/>
      <c r="B130" s="13"/>
      <c r="C130" s="13"/>
      <c r="D130" s="13"/>
      <c r="E130" s="13"/>
    </row>
    <row r="131" spans="1:5" ht="15.75" customHeight="1">
      <c r="A131" s="13"/>
      <c r="B131" s="13"/>
      <c r="C131" s="13"/>
      <c r="D131" s="13"/>
      <c r="E131" s="13"/>
    </row>
    <row r="132" spans="1:5" ht="15.75" customHeight="1">
      <c r="A132" s="13"/>
      <c r="B132" s="13"/>
      <c r="C132" s="13"/>
      <c r="D132" s="13"/>
      <c r="E132" s="13"/>
    </row>
    <row r="133" spans="1:5" ht="15.75" customHeight="1">
      <c r="A133" s="13"/>
      <c r="B133" s="13"/>
      <c r="C133" s="13"/>
      <c r="D133" s="13"/>
      <c r="E133" s="13"/>
    </row>
    <row r="134" spans="1:5" ht="15.75" customHeight="1">
      <c r="A134" s="13"/>
      <c r="B134" s="13"/>
      <c r="C134" s="13"/>
      <c r="D134" s="13"/>
      <c r="E134" s="13"/>
    </row>
    <row r="135" spans="1:5" ht="15.75" customHeight="1">
      <c r="A135" s="13"/>
      <c r="B135" s="13"/>
      <c r="C135" s="13"/>
      <c r="D135" s="13"/>
      <c r="E135" s="13"/>
    </row>
    <row r="136" spans="1:5" ht="15.75" customHeight="1">
      <c r="A136" s="13"/>
      <c r="B136" s="13"/>
      <c r="C136" s="13"/>
      <c r="D136" s="13"/>
      <c r="E136" s="13"/>
    </row>
    <row r="137" spans="1:5" ht="15.75" customHeight="1">
      <c r="A137" s="13"/>
      <c r="B137" s="13"/>
      <c r="C137" s="13"/>
      <c r="D137" s="13"/>
      <c r="E137" s="13"/>
    </row>
    <row r="138" spans="1:5" ht="15.75" customHeight="1">
      <c r="A138" s="13"/>
      <c r="B138" s="13"/>
      <c r="C138" s="13"/>
      <c r="D138" s="13"/>
      <c r="E138" s="13"/>
    </row>
    <row r="139" spans="1:5" ht="15.75" customHeight="1">
      <c r="A139" s="13"/>
      <c r="B139" s="13"/>
      <c r="C139" s="13"/>
      <c r="D139" s="13"/>
      <c r="E139" s="13"/>
    </row>
    <row r="140" spans="1:5" ht="15.75" customHeight="1">
      <c r="A140" s="13"/>
      <c r="B140" s="13"/>
      <c r="C140" s="13"/>
      <c r="D140" s="13"/>
      <c r="E140" s="13"/>
    </row>
    <row r="141" spans="1:5" ht="15.75" customHeight="1">
      <c r="A141" s="13"/>
      <c r="B141" s="13"/>
      <c r="C141" s="13"/>
      <c r="D141" s="13"/>
      <c r="E141" s="13"/>
    </row>
    <row r="142" spans="1:5" ht="15.75" customHeight="1">
      <c r="A142" s="13"/>
      <c r="B142" s="13"/>
      <c r="C142" s="13"/>
      <c r="D142" s="13"/>
      <c r="E142" s="13"/>
    </row>
    <row r="143" spans="1:5" ht="15.75" customHeight="1">
      <c r="A143" s="13"/>
      <c r="B143" s="13"/>
      <c r="C143" s="13"/>
      <c r="D143" s="13"/>
      <c r="E143" s="13"/>
    </row>
    <row r="144" spans="1:5" ht="15.75" customHeight="1">
      <c r="A144" s="13"/>
      <c r="B144" s="13"/>
      <c r="C144" s="13"/>
      <c r="D144" s="13"/>
      <c r="E144" s="13"/>
    </row>
    <row r="145" spans="1:5" ht="15.75" customHeight="1">
      <c r="A145" s="13"/>
      <c r="B145" s="13"/>
      <c r="C145" s="13"/>
      <c r="D145" s="13"/>
      <c r="E145" s="13"/>
    </row>
    <row r="146" spans="1:5" ht="15.75" customHeight="1">
      <c r="A146" s="13"/>
      <c r="B146" s="13"/>
      <c r="C146" s="13"/>
      <c r="D146" s="13"/>
      <c r="E146" s="13"/>
    </row>
    <row r="147" spans="1:5" ht="15.75" customHeight="1">
      <c r="A147" s="13"/>
      <c r="B147" s="13"/>
      <c r="C147" s="13"/>
      <c r="D147" s="13"/>
      <c r="E147" s="13"/>
    </row>
    <row r="148" spans="1:5" ht="15.75" customHeight="1">
      <c r="A148" s="13"/>
      <c r="B148" s="13"/>
      <c r="C148" s="13"/>
      <c r="D148" s="13"/>
      <c r="E148" s="13"/>
    </row>
    <row r="149" spans="1:5" ht="15.75" customHeight="1">
      <c r="A149" s="13"/>
      <c r="B149" s="13"/>
      <c r="C149" s="13"/>
      <c r="D149" s="13"/>
      <c r="E149" s="13"/>
    </row>
    <row r="150" spans="1:5" ht="15.75" customHeight="1">
      <c r="A150" s="13"/>
      <c r="B150" s="13"/>
      <c r="C150" s="13"/>
      <c r="D150" s="13"/>
      <c r="E150" s="13"/>
    </row>
    <row r="151" spans="1:5" ht="15.75" customHeight="1">
      <c r="A151" s="13"/>
      <c r="B151" s="13"/>
      <c r="C151" s="13"/>
      <c r="D151" s="13"/>
      <c r="E151" s="13"/>
    </row>
    <row r="152" spans="1:5" ht="15.75" customHeight="1">
      <c r="A152" s="13"/>
      <c r="B152" s="13"/>
      <c r="C152" s="13"/>
      <c r="D152" s="13"/>
      <c r="E152" s="13"/>
    </row>
    <row r="153" spans="1:5" ht="15.75" customHeight="1">
      <c r="A153" s="13"/>
      <c r="B153" s="13"/>
      <c r="C153" s="13"/>
      <c r="D153" s="13"/>
      <c r="E153" s="13"/>
    </row>
    <row r="154" spans="1:5" ht="15.75" customHeight="1">
      <c r="A154" s="13"/>
      <c r="B154" s="13"/>
      <c r="C154" s="13"/>
      <c r="D154" s="13"/>
      <c r="E154" s="13"/>
    </row>
    <row r="155" spans="1:5" ht="15.75" customHeight="1">
      <c r="A155" s="13"/>
      <c r="B155" s="13"/>
      <c r="C155" s="13"/>
      <c r="D155" s="13"/>
      <c r="E155" s="13"/>
    </row>
    <row r="156" spans="1:5" ht="15.75" customHeight="1">
      <c r="A156" s="13"/>
      <c r="B156" s="13"/>
      <c r="C156" s="13"/>
      <c r="D156" s="13"/>
      <c r="E156" s="13"/>
    </row>
    <row r="157" spans="1:5" ht="15.75" customHeight="1">
      <c r="A157" s="13"/>
      <c r="B157" s="13"/>
      <c r="C157" s="13"/>
      <c r="D157" s="13"/>
      <c r="E157" s="13"/>
    </row>
    <row r="158" spans="1:5" ht="15.75" customHeight="1">
      <c r="A158" s="13"/>
      <c r="B158" s="13"/>
      <c r="C158" s="13"/>
      <c r="D158" s="13"/>
      <c r="E158" s="13"/>
    </row>
    <row r="159" spans="1:5" ht="15.75" customHeight="1">
      <c r="A159" s="13"/>
      <c r="B159" s="13"/>
      <c r="C159" s="13"/>
      <c r="D159" s="13"/>
      <c r="E159" s="13"/>
    </row>
    <row r="160" spans="1:5" ht="15.75" customHeight="1">
      <c r="A160" s="13"/>
      <c r="B160" s="13"/>
      <c r="C160" s="13"/>
      <c r="D160" s="13"/>
      <c r="E160" s="13"/>
    </row>
    <row r="161" spans="1:5" ht="15.75" customHeight="1">
      <c r="A161" s="13"/>
      <c r="B161" s="13"/>
      <c r="C161" s="13"/>
      <c r="D161" s="13"/>
      <c r="E161" s="13"/>
    </row>
    <row r="162" spans="1:5" ht="15.75" customHeight="1">
      <c r="A162" s="13"/>
      <c r="B162" s="13"/>
      <c r="C162" s="13"/>
      <c r="D162" s="13"/>
      <c r="E162" s="13"/>
    </row>
    <row r="163" spans="1:5" ht="15.75" customHeight="1">
      <c r="A163" s="13"/>
      <c r="B163" s="13"/>
      <c r="C163" s="13"/>
      <c r="D163" s="13"/>
      <c r="E163" s="13"/>
    </row>
    <row r="164" spans="1:5" ht="15.75" customHeight="1">
      <c r="A164" s="13"/>
      <c r="B164" s="13"/>
      <c r="C164" s="13"/>
      <c r="D164" s="13"/>
      <c r="E164" s="13"/>
    </row>
    <row r="165" spans="1:5" ht="15.75" customHeight="1">
      <c r="A165" s="13"/>
      <c r="B165" s="13"/>
      <c r="C165" s="13"/>
      <c r="D165" s="13"/>
      <c r="E165" s="13"/>
    </row>
    <row r="166" spans="1:5" ht="15.75" customHeight="1">
      <c r="A166" s="13"/>
      <c r="B166" s="13"/>
      <c r="C166" s="13"/>
      <c r="D166" s="13"/>
      <c r="E166" s="13"/>
    </row>
    <row r="167" spans="1:5" ht="15.75" customHeight="1">
      <c r="A167" s="13"/>
      <c r="B167" s="13"/>
      <c r="C167" s="13"/>
      <c r="D167" s="13"/>
      <c r="E167" s="13"/>
    </row>
    <row r="168" spans="1:5" ht="15.75" customHeight="1">
      <c r="A168" s="13"/>
      <c r="B168" s="13"/>
      <c r="C168" s="13"/>
      <c r="D168" s="13"/>
      <c r="E168" s="13"/>
    </row>
    <row r="169" spans="1:5" ht="15.75" customHeight="1">
      <c r="A169" s="13"/>
      <c r="B169" s="13"/>
      <c r="C169" s="13"/>
      <c r="D169" s="13"/>
      <c r="E169" s="13"/>
    </row>
    <row r="170" spans="1:5" ht="15.75" customHeight="1">
      <c r="A170" s="13"/>
      <c r="B170" s="13"/>
      <c r="C170" s="13"/>
      <c r="D170" s="13"/>
      <c r="E170" s="13"/>
    </row>
    <row r="171" spans="1:5" ht="15.75" customHeight="1">
      <c r="A171" s="13"/>
      <c r="B171" s="13"/>
      <c r="C171" s="13"/>
      <c r="D171" s="13"/>
      <c r="E171" s="13"/>
    </row>
    <row r="172" spans="1:5" ht="15.75" customHeight="1">
      <c r="A172" s="13"/>
      <c r="B172" s="13"/>
      <c r="C172" s="13"/>
      <c r="D172" s="13"/>
      <c r="E172" s="13"/>
    </row>
    <row r="173" spans="1:5" ht="15.75" customHeight="1">
      <c r="A173" s="13"/>
      <c r="B173" s="13"/>
      <c r="C173" s="13"/>
      <c r="D173" s="13"/>
      <c r="E173" s="13"/>
    </row>
    <row r="174" spans="1:5" ht="15.75" customHeight="1">
      <c r="A174" s="13"/>
      <c r="B174" s="13"/>
      <c r="C174" s="13"/>
      <c r="D174" s="13"/>
      <c r="E174" s="13"/>
    </row>
    <row r="175" spans="1:5" ht="15.75" customHeight="1">
      <c r="A175" s="13"/>
      <c r="B175" s="13"/>
      <c r="C175" s="13"/>
      <c r="D175" s="13"/>
      <c r="E175" s="13"/>
    </row>
    <row r="176" spans="1:5" ht="15.75" customHeight="1">
      <c r="A176" s="13"/>
      <c r="B176" s="13"/>
      <c r="C176" s="13"/>
      <c r="D176" s="13"/>
      <c r="E176" s="13"/>
    </row>
    <row r="177" spans="1:5" ht="15.75" customHeight="1">
      <c r="A177" s="13"/>
      <c r="B177" s="13"/>
      <c r="C177" s="13"/>
      <c r="D177" s="13"/>
      <c r="E177" s="13"/>
    </row>
    <row r="178" spans="1:5" ht="15.75" customHeight="1">
      <c r="A178" s="13"/>
      <c r="B178" s="13"/>
      <c r="C178" s="13"/>
      <c r="D178" s="13"/>
      <c r="E178" s="13"/>
    </row>
    <row r="179" spans="1:5" ht="15.75" customHeight="1">
      <c r="A179" s="13"/>
      <c r="B179" s="13"/>
      <c r="C179" s="13"/>
      <c r="D179" s="13"/>
      <c r="E179" s="13"/>
    </row>
    <row r="180" spans="1:5" ht="15.75" customHeight="1">
      <c r="A180" s="13"/>
      <c r="B180" s="13"/>
      <c r="C180" s="13"/>
      <c r="D180" s="13"/>
      <c r="E180" s="13"/>
    </row>
    <row r="181" spans="1:5" ht="15.75" customHeight="1">
      <c r="A181" s="13"/>
      <c r="B181" s="13"/>
      <c r="C181" s="13"/>
      <c r="D181" s="13"/>
      <c r="E181" s="13"/>
    </row>
    <row r="182" spans="1:5" ht="15.75" customHeight="1">
      <c r="A182" s="13"/>
      <c r="B182" s="13"/>
      <c r="C182" s="13"/>
      <c r="D182" s="13"/>
      <c r="E182" s="13"/>
    </row>
    <row r="183" spans="1:5" ht="15.75" customHeight="1">
      <c r="A183" s="13"/>
      <c r="B183" s="13"/>
      <c r="C183" s="13"/>
      <c r="D183" s="13"/>
      <c r="E183" s="13"/>
    </row>
    <row r="184" spans="1:5" ht="15.75" customHeight="1">
      <c r="A184" s="13"/>
      <c r="B184" s="13"/>
      <c r="C184" s="13"/>
      <c r="D184" s="13"/>
      <c r="E184" s="13"/>
    </row>
    <row r="185" spans="1:5" ht="15.75" customHeight="1">
      <c r="A185" s="13"/>
      <c r="B185" s="13"/>
      <c r="C185" s="13"/>
      <c r="D185" s="13"/>
      <c r="E185" s="13"/>
    </row>
    <row r="186" spans="1:5" ht="15.75" customHeight="1">
      <c r="A186" s="13"/>
      <c r="B186" s="13"/>
      <c r="C186" s="13"/>
      <c r="D186" s="13"/>
      <c r="E186" s="13"/>
    </row>
    <row r="187" spans="1:5" ht="15.75" customHeight="1">
      <c r="A187" s="13"/>
      <c r="B187" s="13"/>
      <c r="C187" s="13"/>
      <c r="D187" s="13"/>
      <c r="E187" s="13"/>
    </row>
    <row r="188" spans="1:5" ht="15.75" customHeight="1">
      <c r="A188" s="13"/>
      <c r="B188" s="13"/>
      <c r="C188" s="13"/>
      <c r="D188" s="13"/>
      <c r="E188" s="13"/>
    </row>
    <row r="189" spans="1:5" ht="15.75" customHeight="1">
      <c r="A189" s="13"/>
      <c r="B189" s="13"/>
      <c r="C189" s="13"/>
      <c r="D189" s="13"/>
      <c r="E189" s="13"/>
    </row>
    <row r="190" spans="1:5" ht="15.75" customHeight="1">
      <c r="A190" s="13"/>
      <c r="B190" s="13"/>
      <c r="C190" s="13"/>
      <c r="D190" s="13"/>
      <c r="E190" s="13"/>
    </row>
    <row r="191" spans="1:5" ht="15.75" customHeight="1">
      <c r="A191" s="13"/>
      <c r="B191" s="13"/>
      <c r="C191" s="13"/>
      <c r="D191" s="13"/>
      <c r="E191" s="13"/>
    </row>
    <row r="192" spans="1:5" ht="15.75" customHeight="1">
      <c r="A192" s="13"/>
      <c r="B192" s="13"/>
      <c r="C192" s="13"/>
      <c r="D192" s="13"/>
      <c r="E192" s="13"/>
    </row>
    <row r="193" spans="1:5" ht="15.75" customHeight="1">
      <c r="A193" s="13"/>
      <c r="B193" s="13"/>
      <c r="C193" s="13"/>
      <c r="D193" s="13"/>
      <c r="E193" s="13"/>
    </row>
    <row r="194" spans="1:5" ht="15.75" customHeight="1">
      <c r="A194" s="13"/>
      <c r="B194" s="13"/>
      <c r="C194" s="13"/>
      <c r="D194" s="13"/>
      <c r="E194" s="13"/>
    </row>
    <row r="195" spans="1:5" ht="15.75" customHeight="1">
      <c r="A195" s="13"/>
      <c r="B195" s="13"/>
      <c r="C195" s="13"/>
      <c r="D195" s="13"/>
      <c r="E195" s="13"/>
    </row>
    <row r="196" spans="1:5" ht="15.75" customHeight="1">
      <c r="A196" s="13"/>
      <c r="B196" s="13"/>
      <c r="C196" s="13"/>
      <c r="D196" s="13"/>
      <c r="E196" s="13"/>
    </row>
    <row r="197" spans="1:5" ht="15.75" customHeight="1">
      <c r="A197" s="13"/>
      <c r="B197" s="13"/>
      <c r="C197" s="13"/>
      <c r="D197" s="13"/>
      <c r="E197" s="13"/>
    </row>
    <row r="198" spans="1:5" ht="15.75" customHeight="1">
      <c r="A198" s="13"/>
      <c r="B198" s="13"/>
      <c r="C198" s="13"/>
      <c r="D198" s="13"/>
      <c r="E198" s="13"/>
    </row>
    <row r="199" spans="1:5" ht="15.75" customHeight="1">
      <c r="A199" s="13"/>
      <c r="B199" s="13"/>
      <c r="C199" s="13"/>
      <c r="D199" s="13"/>
      <c r="E199" s="13"/>
    </row>
    <row r="200" spans="1:5" ht="15.75" customHeight="1">
      <c r="A200" s="13"/>
      <c r="B200" s="13"/>
      <c r="C200" s="13"/>
      <c r="D200" s="13"/>
      <c r="E200" s="13"/>
    </row>
    <row r="201" spans="1:5" ht="15.75" customHeight="1">
      <c r="A201" s="13"/>
      <c r="B201" s="13"/>
      <c r="C201" s="13"/>
      <c r="D201" s="13"/>
      <c r="E201" s="13"/>
    </row>
    <row r="202" spans="1:5" ht="15.75" customHeight="1">
      <c r="A202" s="13"/>
      <c r="B202" s="13"/>
      <c r="C202" s="13"/>
      <c r="D202" s="13"/>
      <c r="E202" s="13"/>
    </row>
    <row r="203" spans="1:5" ht="15.75" customHeight="1">
      <c r="A203" s="13"/>
      <c r="B203" s="13"/>
      <c r="C203" s="13"/>
      <c r="D203" s="13"/>
      <c r="E203" s="13"/>
    </row>
    <row r="204" spans="1:5" ht="15.75" customHeight="1">
      <c r="A204" s="13"/>
      <c r="B204" s="13"/>
      <c r="C204" s="13"/>
      <c r="D204" s="13"/>
      <c r="E204" s="13"/>
    </row>
    <row r="205" spans="1:5" ht="15.75" customHeight="1">
      <c r="A205" s="13"/>
      <c r="B205" s="13"/>
      <c r="C205" s="13"/>
      <c r="D205" s="13"/>
      <c r="E205" s="13"/>
    </row>
    <row r="206" spans="1:5" ht="15.75" customHeight="1">
      <c r="A206" s="13"/>
      <c r="B206" s="13"/>
      <c r="C206" s="13"/>
      <c r="D206" s="13"/>
      <c r="E206" s="13"/>
    </row>
    <row r="207" spans="1:5" ht="15.75" customHeight="1">
      <c r="A207" s="13"/>
      <c r="B207" s="13"/>
      <c r="C207" s="13"/>
      <c r="D207" s="13"/>
      <c r="E207" s="13"/>
    </row>
    <row r="208" spans="1:5" ht="15.75" customHeight="1">
      <c r="A208" s="13"/>
      <c r="B208" s="13"/>
      <c r="C208" s="13"/>
      <c r="D208" s="13"/>
      <c r="E208" s="13"/>
    </row>
    <row r="209" spans="1:5" ht="15.75" customHeight="1">
      <c r="A209" s="13"/>
      <c r="B209" s="13"/>
      <c r="C209" s="13"/>
      <c r="D209" s="13"/>
      <c r="E209" s="13"/>
    </row>
    <row r="210" spans="1:5" ht="15.75" customHeight="1">
      <c r="A210" s="13"/>
      <c r="B210" s="13"/>
      <c r="C210" s="13"/>
      <c r="D210" s="13"/>
      <c r="E210" s="13"/>
    </row>
    <row r="211" spans="1:5" ht="15.75" customHeight="1">
      <c r="A211" s="13"/>
      <c r="B211" s="13"/>
      <c r="C211" s="13"/>
      <c r="D211" s="13"/>
      <c r="E211" s="13"/>
    </row>
    <row r="212" spans="1:5" ht="15.75" customHeight="1">
      <c r="A212" s="13"/>
      <c r="B212" s="13"/>
      <c r="C212" s="13"/>
      <c r="D212" s="13"/>
      <c r="E212" s="13"/>
    </row>
    <row r="213" spans="1:5" ht="15.75" customHeight="1">
      <c r="A213" s="13"/>
      <c r="B213" s="13"/>
      <c r="C213" s="13"/>
      <c r="D213" s="13"/>
      <c r="E213" s="13"/>
    </row>
    <row r="214" spans="1:5" ht="15.75" customHeight="1">
      <c r="A214" s="13"/>
      <c r="B214" s="13"/>
      <c r="C214" s="13"/>
      <c r="D214" s="13"/>
      <c r="E214" s="13"/>
    </row>
    <row r="215" spans="1:5" ht="15.75" customHeight="1">
      <c r="A215" s="13"/>
      <c r="B215" s="13"/>
      <c r="C215" s="13"/>
      <c r="D215" s="13"/>
      <c r="E215" s="13"/>
    </row>
    <row r="216" spans="1:5" ht="15.75" customHeight="1">
      <c r="A216" s="13"/>
      <c r="B216" s="13"/>
      <c r="C216" s="13"/>
      <c r="D216" s="13"/>
      <c r="E216" s="13"/>
    </row>
    <row r="217" spans="1:5" ht="15.75" customHeight="1">
      <c r="A217" s="13"/>
      <c r="B217" s="13"/>
      <c r="C217" s="13"/>
      <c r="D217" s="13"/>
      <c r="E217" s="13"/>
    </row>
    <row r="218" spans="1:5" ht="15.75" customHeight="1">
      <c r="A218" s="13"/>
      <c r="B218" s="13"/>
      <c r="C218" s="13"/>
      <c r="D218" s="13"/>
      <c r="E218" s="13"/>
    </row>
    <row r="219" spans="1:5" ht="15.75" customHeight="1">
      <c r="A219" s="13"/>
      <c r="B219" s="13"/>
      <c r="C219" s="13"/>
      <c r="D219" s="13"/>
      <c r="E219" s="13"/>
    </row>
    <row r="220" spans="1:5" ht="15.75" customHeight="1">
      <c r="A220" s="13"/>
      <c r="B220" s="13"/>
      <c r="C220" s="13"/>
      <c r="D220" s="13"/>
      <c r="E220" s="13"/>
    </row>
    <row r="221" spans="1:5" ht="15.75" customHeight="1">
      <c r="A221" s="13"/>
      <c r="B221" s="13"/>
      <c r="C221" s="13"/>
      <c r="D221" s="13"/>
      <c r="E221" s="13"/>
    </row>
    <row r="222" spans="1:5" ht="15.75" customHeight="1">
      <c r="A222" s="13"/>
      <c r="B222" s="13"/>
      <c r="C222" s="13"/>
      <c r="D222" s="13"/>
      <c r="E222" s="13"/>
    </row>
    <row r="223" spans="1:5" ht="15.75" customHeight="1">
      <c r="A223" s="13"/>
      <c r="B223" s="13"/>
      <c r="C223" s="13"/>
      <c r="D223" s="13"/>
      <c r="E223" s="13"/>
    </row>
    <row r="224" spans="1:5" ht="15.75" customHeight="1">
      <c r="A224" s="13"/>
      <c r="B224" s="13"/>
      <c r="C224" s="13"/>
      <c r="D224" s="13"/>
      <c r="E224" s="13"/>
    </row>
    <row r="225" spans="1:5" ht="15.75" customHeight="1">
      <c r="A225" s="13"/>
      <c r="B225" s="13"/>
      <c r="C225" s="13"/>
      <c r="D225" s="13"/>
      <c r="E225" s="13"/>
    </row>
    <row r="226" spans="1:5" ht="15.75" customHeight="1">
      <c r="A226" s="13"/>
      <c r="B226" s="13"/>
      <c r="C226" s="13"/>
      <c r="D226" s="13"/>
      <c r="E226" s="13"/>
    </row>
    <row r="227" spans="1:5" ht="15.75" customHeight="1">
      <c r="A227" s="13"/>
      <c r="B227" s="13"/>
      <c r="C227" s="13"/>
      <c r="D227" s="13"/>
      <c r="E227" s="13"/>
    </row>
    <row r="228" spans="1:5" ht="15.75" customHeight="1">
      <c r="A228" s="13"/>
      <c r="B228" s="13"/>
      <c r="C228" s="13"/>
      <c r="D228" s="13"/>
      <c r="E228" s="13"/>
    </row>
    <row r="229" spans="1:5" ht="15.75" customHeight="1">
      <c r="A229" s="13"/>
      <c r="B229" s="13"/>
      <c r="C229" s="13"/>
      <c r="D229" s="13"/>
      <c r="E229" s="13"/>
    </row>
    <row r="230" spans="1:5" ht="15.75" customHeight="1">
      <c r="A230" s="13"/>
      <c r="B230" s="13"/>
      <c r="C230" s="13"/>
      <c r="D230" s="13"/>
      <c r="E230" s="13"/>
    </row>
    <row r="231" spans="1:5" ht="15.75" customHeight="1">
      <c r="A231" s="13"/>
      <c r="B231" s="13"/>
      <c r="C231" s="13"/>
      <c r="D231" s="13"/>
      <c r="E231" s="13"/>
    </row>
    <row r="232" spans="1:5" ht="15.75" customHeight="1">
      <c r="A232" s="13"/>
      <c r="B232" s="13"/>
      <c r="C232" s="13"/>
      <c r="D232" s="13"/>
      <c r="E232" s="13"/>
    </row>
    <row r="233" spans="1:5" ht="15.75" customHeight="1">
      <c r="A233" s="13"/>
      <c r="B233" s="13"/>
      <c r="C233" s="13"/>
      <c r="D233" s="13"/>
      <c r="E233" s="13"/>
    </row>
    <row r="234" spans="1:5" ht="15.75" customHeight="1">
      <c r="A234" s="13"/>
      <c r="B234" s="13"/>
      <c r="C234" s="13"/>
      <c r="D234" s="13"/>
      <c r="E234" s="13"/>
    </row>
    <row r="235" spans="1:5" ht="15.75" customHeight="1">
      <c r="A235" s="13"/>
      <c r="B235" s="13"/>
      <c r="C235" s="13"/>
      <c r="D235" s="13"/>
      <c r="E235" s="13"/>
    </row>
    <row r="236" spans="1:5" ht="15.75" customHeight="1">
      <c r="A236" s="13"/>
      <c r="B236" s="13"/>
      <c r="C236" s="13"/>
      <c r="D236" s="13"/>
      <c r="E236" s="13"/>
    </row>
    <row r="237" spans="1:5" ht="15.75" customHeight="1">
      <c r="A237" s="13"/>
      <c r="B237" s="13"/>
      <c r="C237" s="13"/>
      <c r="D237" s="13"/>
      <c r="E237" s="13"/>
    </row>
    <row r="238" spans="1:5" ht="15.75" customHeight="1">
      <c r="A238" s="13"/>
      <c r="B238" s="13"/>
      <c r="C238" s="13"/>
      <c r="D238" s="13"/>
      <c r="E238" s="13"/>
    </row>
    <row r="239" spans="1:5" ht="15.75" customHeight="1">
      <c r="A239" s="13"/>
      <c r="B239" s="13"/>
      <c r="C239" s="13"/>
      <c r="D239" s="13"/>
      <c r="E239" s="13"/>
    </row>
    <row r="240" spans="1:5" ht="15.75" customHeight="1">
      <c r="A240" s="13"/>
      <c r="B240" s="13"/>
      <c r="C240" s="13"/>
      <c r="D240" s="13"/>
      <c r="E240" s="13"/>
    </row>
    <row r="241" spans="1:5" ht="15.75" customHeight="1">
      <c r="A241" s="13"/>
      <c r="B241" s="13"/>
      <c r="C241" s="13"/>
      <c r="D241" s="13"/>
      <c r="E241" s="13"/>
    </row>
    <row r="242" spans="1:5" ht="15.75" customHeight="1">
      <c r="A242" s="13"/>
      <c r="B242" s="13"/>
      <c r="C242" s="13"/>
      <c r="D242" s="13"/>
      <c r="E242" s="13"/>
    </row>
    <row r="243" spans="1:5" ht="15.75" customHeight="1">
      <c r="A243" s="13"/>
      <c r="B243" s="13"/>
      <c r="C243" s="13"/>
      <c r="D243" s="13"/>
      <c r="E243" s="13"/>
    </row>
    <row r="244" spans="1:5" ht="15.75" customHeight="1">
      <c r="A244" s="13"/>
      <c r="B244" s="13"/>
      <c r="C244" s="13"/>
      <c r="D244" s="13"/>
      <c r="E244" s="13"/>
    </row>
    <row r="245" spans="1:5" ht="15.75" customHeight="1">
      <c r="A245" s="13"/>
      <c r="B245" s="13"/>
      <c r="C245" s="13"/>
      <c r="D245" s="13"/>
      <c r="E245" s="13"/>
    </row>
    <row r="246" spans="1:5" ht="15.75" customHeight="1">
      <c r="A246" s="13"/>
      <c r="B246" s="13"/>
      <c r="C246" s="13"/>
      <c r="D246" s="13"/>
      <c r="E246" s="13"/>
    </row>
    <row r="247" spans="1:5" ht="15.75" customHeight="1">
      <c r="A247" s="13"/>
      <c r="B247" s="13"/>
      <c r="C247" s="13"/>
      <c r="D247" s="13"/>
      <c r="E247" s="13"/>
    </row>
    <row r="248" spans="1:5" ht="15.75" customHeight="1">
      <c r="A248" s="13"/>
      <c r="B248" s="13"/>
      <c r="C248" s="13"/>
      <c r="D248" s="13"/>
      <c r="E248" s="13"/>
    </row>
    <row r="249" spans="1:5" ht="15.75" customHeight="1">
      <c r="A249" s="13"/>
      <c r="B249" s="13"/>
      <c r="C249" s="13"/>
      <c r="D249" s="13"/>
      <c r="E249" s="13"/>
    </row>
    <row r="250" spans="1:5" ht="15.75" customHeight="1">
      <c r="A250" s="13"/>
      <c r="B250" s="13"/>
      <c r="C250" s="13"/>
      <c r="D250" s="13"/>
      <c r="E250" s="13"/>
    </row>
    <row r="251" spans="1:5" ht="15.75" customHeight="1">
      <c r="A251" s="13"/>
      <c r="B251" s="13"/>
      <c r="C251" s="13"/>
      <c r="D251" s="13"/>
      <c r="E251" s="13"/>
    </row>
    <row r="252" spans="1:5" ht="15.75" customHeight="1">
      <c r="A252" s="13"/>
      <c r="B252" s="13"/>
      <c r="C252" s="13"/>
      <c r="D252" s="13"/>
      <c r="E252" s="13"/>
    </row>
    <row r="253" spans="1:5" ht="15.75" customHeight="1">
      <c r="A253" s="13"/>
      <c r="B253" s="13"/>
      <c r="C253" s="13"/>
      <c r="D253" s="13"/>
      <c r="E253" s="13"/>
    </row>
    <row r="254" spans="1:5" ht="15.75" customHeight="1">
      <c r="A254" s="13"/>
      <c r="B254" s="13"/>
      <c r="C254" s="13"/>
      <c r="D254" s="13"/>
      <c r="E254" s="13"/>
    </row>
    <row r="255" spans="1:5" ht="15.75" customHeight="1">
      <c r="A255" s="13"/>
      <c r="B255" s="13"/>
      <c r="C255" s="13"/>
      <c r="D255" s="13"/>
      <c r="E255" s="13"/>
    </row>
    <row r="256" spans="1:5" ht="15.75" customHeight="1">
      <c r="A256" s="13"/>
      <c r="B256" s="13"/>
      <c r="C256" s="13"/>
      <c r="D256" s="13"/>
      <c r="E256" s="13"/>
    </row>
    <row r="257" spans="1:5" ht="15.75" customHeight="1">
      <c r="A257" s="13"/>
      <c r="B257" s="13"/>
      <c r="C257" s="13"/>
      <c r="D257" s="13"/>
      <c r="E257" s="13"/>
    </row>
    <row r="258" spans="1:5" ht="15.75" customHeight="1">
      <c r="A258" s="13"/>
      <c r="B258" s="13"/>
      <c r="C258" s="13"/>
      <c r="D258" s="13"/>
      <c r="E258" s="13"/>
    </row>
    <row r="259" spans="1:5" ht="15.75" customHeight="1">
      <c r="A259" s="13"/>
      <c r="B259" s="13"/>
      <c r="C259" s="13"/>
      <c r="D259" s="13"/>
      <c r="E259" s="13"/>
    </row>
    <row r="260" spans="1:5" ht="15.75" customHeight="1">
      <c r="A260" s="13"/>
      <c r="B260" s="13"/>
      <c r="C260" s="13"/>
      <c r="D260" s="13"/>
      <c r="E260" s="13"/>
    </row>
    <row r="261" spans="1:5" ht="15.75" customHeight="1">
      <c r="A261" s="13"/>
      <c r="B261" s="13"/>
      <c r="C261" s="13"/>
      <c r="D261" s="13"/>
      <c r="E261" s="13"/>
    </row>
    <row r="262" spans="1:5" ht="15.75" customHeight="1">
      <c r="A262" s="13"/>
      <c r="B262" s="13"/>
      <c r="C262" s="13"/>
      <c r="D262" s="13"/>
      <c r="E262" s="13"/>
    </row>
    <row r="263" spans="1:5" ht="15.75" customHeight="1">
      <c r="A263" s="13"/>
      <c r="B263" s="13"/>
      <c r="C263" s="13"/>
      <c r="D263" s="13"/>
      <c r="E263" s="13"/>
    </row>
    <row r="264" spans="1:5" ht="15.75" customHeight="1">
      <c r="A264" s="13"/>
      <c r="B264" s="13"/>
      <c r="C264" s="13"/>
      <c r="D264" s="13"/>
      <c r="E264" s="13"/>
    </row>
    <row r="265" spans="1:5" ht="15.75" customHeight="1">
      <c r="A265" s="13"/>
      <c r="B265" s="13"/>
      <c r="C265" s="13"/>
      <c r="D265" s="13"/>
      <c r="E265" s="13"/>
    </row>
    <row r="266" spans="1:5" ht="15.75" customHeight="1">
      <c r="A266" s="13"/>
      <c r="B266" s="13"/>
      <c r="C266" s="13"/>
      <c r="D266" s="13"/>
      <c r="E266" s="13"/>
    </row>
    <row r="267" spans="1:5" ht="15.75" customHeight="1">
      <c r="A267" s="13"/>
      <c r="B267" s="13"/>
      <c r="C267" s="13"/>
      <c r="D267" s="13"/>
      <c r="E267" s="13"/>
    </row>
    <row r="268" spans="1:5" ht="15.75" customHeight="1">
      <c r="A268" s="13"/>
      <c r="B268" s="13"/>
      <c r="C268" s="13"/>
      <c r="D268" s="13"/>
      <c r="E268" s="13"/>
    </row>
    <row r="269" spans="1:5" ht="15.75" customHeight="1">
      <c r="A269" s="13"/>
      <c r="B269" s="13"/>
      <c r="C269" s="13"/>
      <c r="D269" s="13"/>
      <c r="E269" s="13"/>
    </row>
    <row r="270" spans="1:5" ht="15.75" customHeight="1">
      <c r="A270" s="13"/>
      <c r="B270" s="13"/>
      <c r="C270" s="13"/>
      <c r="D270" s="13"/>
      <c r="E270" s="13"/>
    </row>
    <row r="271" spans="1:5" ht="15.75" customHeight="1">
      <c r="A271" s="13"/>
      <c r="B271" s="13"/>
      <c r="C271" s="13"/>
      <c r="D271" s="13"/>
      <c r="E271" s="13"/>
    </row>
    <row r="272" spans="1:5" ht="15.75" customHeight="1">
      <c r="A272" s="13"/>
      <c r="B272" s="13"/>
      <c r="C272" s="13"/>
      <c r="D272" s="13"/>
      <c r="E272" s="13"/>
    </row>
    <row r="273" spans="1:5" ht="15.75" customHeight="1">
      <c r="A273" s="13"/>
      <c r="B273" s="13"/>
      <c r="C273" s="13"/>
      <c r="D273" s="13"/>
      <c r="E273" s="13"/>
    </row>
    <row r="274" spans="1:5" ht="15.75" customHeight="1">
      <c r="A274" s="13"/>
      <c r="B274" s="13"/>
      <c r="C274" s="13"/>
      <c r="D274" s="13"/>
      <c r="E274" s="13"/>
    </row>
    <row r="275" spans="1:5" ht="15.75" customHeight="1">
      <c r="A275" s="13"/>
      <c r="B275" s="13"/>
      <c r="C275" s="13"/>
      <c r="D275" s="13"/>
      <c r="E275" s="13"/>
    </row>
    <row r="276" spans="1:5" ht="15.75" customHeight="1">
      <c r="A276" s="13"/>
      <c r="B276" s="13"/>
      <c r="C276" s="13"/>
      <c r="D276" s="13"/>
      <c r="E276" s="13"/>
    </row>
    <row r="277" spans="1:5" ht="15.75" customHeight="1">
      <c r="A277" s="13"/>
      <c r="B277" s="13"/>
      <c r="C277" s="13"/>
      <c r="D277" s="13"/>
      <c r="E277" s="13"/>
    </row>
    <row r="278" spans="1:5" ht="15.75" customHeight="1">
      <c r="A278" s="13"/>
      <c r="B278" s="13"/>
      <c r="C278" s="13"/>
      <c r="D278" s="13"/>
      <c r="E278" s="13"/>
    </row>
    <row r="279" spans="1:5" ht="15.75" customHeight="1">
      <c r="A279" s="13"/>
      <c r="B279" s="13"/>
      <c r="C279" s="13"/>
      <c r="D279" s="13"/>
      <c r="E279" s="13"/>
    </row>
    <row r="280" spans="1:5" ht="15.75" customHeight="1">
      <c r="A280" s="13"/>
      <c r="B280" s="13"/>
      <c r="C280" s="13"/>
      <c r="D280" s="13"/>
      <c r="E280" s="13"/>
    </row>
    <row r="281" spans="1:5" ht="15.75" customHeight="1">
      <c r="A281" s="13"/>
      <c r="B281" s="13"/>
      <c r="C281" s="13"/>
      <c r="D281" s="13"/>
      <c r="E281" s="13"/>
    </row>
    <row r="282" spans="1:5" ht="15.75" customHeight="1">
      <c r="A282" s="13"/>
      <c r="B282" s="13"/>
      <c r="C282" s="13"/>
      <c r="D282" s="13"/>
      <c r="E282" s="13"/>
    </row>
    <row r="283" spans="1:5" ht="15.75" customHeight="1">
      <c r="A283" s="13"/>
      <c r="B283" s="13"/>
      <c r="C283" s="13"/>
      <c r="D283" s="13"/>
      <c r="E283" s="13"/>
    </row>
    <row r="284" spans="1:5" ht="15.75" customHeight="1">
      <c r="A284" s="13"/>
      <c r="B284" s="13"/>
      <c r="C284" s="13"/>
      <c r="D284" s="13"/>
      <c r="E284" s="13"/>
    </row>
    <row r="285" spans="1:5" ht="15.75" customHeight="1">
      <c r="A285" s="13"/>
      <c r="B285" s="13"/>
      <c r="C285" s="13"/>
      <c r="D285" s="13"/>
      <c r="E285" s="13"/>
    </row>
    <row r="286" spans="1:5" ht="15.75" customHeight="1">
      <c r="A286" s="13"/>
      <c r="B286" s="13"/>
      <c r="C286" s="13"/>
      <c r="D286" s="13"/>
      <c r="E286" s="13"/>
    </row>
    <row r="287" spans="1:5" ht="15.75" customHeight="1">
      <c r="A287" s="13"/>
      <c r="B287" s="13"/>
      <c r="C287" s="13"/>
      <c r="D287" s="13"/>
      <c r="E287" s="13"/>
    </row>
    <row r="288" spans="1:5" ht="15.75" customHeight="1">
      <c r="A288" s="13"/>
      <c r="B288" s="13"/>
      <c r="C288" s="13"/>
      <c r="D288" s="13"/>
      <c r="E288" s="13"/>
    </row>
    <row r="289" spans="1:5" ht="15.75" customHeight="1">
      <c r="A289" s="13"/>
      <c r="B289" s="13"/>
      <c r="C289" s="13"/>
      <c r="D289" s="13"/>
      <c r="E289" s="13"/>
    </row>
    <row r="290" spans="1:5" ht="15.75" customHeight="1">
      <c r="A290" s="13"/>
      <c r="B290" s="13"/>
      <c r="C290" s="13"/>
      <c r="D290" s="13"/>
      <c r="E290" s="13"/>
    </row>
    <row r="291" spans="1:5" ht="15.75" customHeight="1">
      <c r="A291" s="13"/>
      <c r="B291" s="13"/>
      <c r="C291" s="13"/>
      <c r="D291" s="13"/>
      <c r="E291" s="13"/>
    </row>
    <row r="292" spans="1:5" ht="15.75" customHeight="1">
      <c r="A292" s="13"/>
      <c r="B292" s="13"/>
      <c r="C292" s="13"/>
      <c r="D292" s="13"/>
      <c r="E292" s="13"/>
    </row>
    <row r="293" spans="1:5" ht="15.75" customHeight="1">
      <c r="A293" s="13"/>
      <c r="B293" s="13"/>
      <c r="C293" s="13"/>
      <c r="D293" s="13"/>
      <c r="E293" s="13"/>
    </row>
    <row r="294" spans="1:5" ht="15.75" customHeight="1">
      <c r="A294" s="13"/>
      <c r="B294" s="13"/>
      <c r="C294" s="13"/>
      <c r="D294" s="13"/>
      <c r="E294" s="13"/>
    </row>
    <row r="295" spans="1:5" ht="15.75" customHeight="1">
      <c r="A295" s="13"/>
      <c r="B295" s="13"/>
      <c r="C295" s="13"/>
      <c r="D295" s="13"/>
      <c r="E295" s="13"/>
    </row>
    <row r="296" spans="1:5" ht="15.75" customHeight="1">
      <c r="A296" s="13"/>
      <c r="B296" s="13"/>
      <c r="C296" s="13"/>
      <c r="D296" s="13"/>
      <c r="E296" s="13"/>
    </row>
    <row r="297" spans="1:5" ht="15.75" customHeight="1">
      <c r="A297" s="13"/>
      <c r="B297" s="13"/>
      <c r="C297" s="13"/>
      <c r="D297" s="13"/>
      <c r="E297" s="13"/>
    </row>
    <row r="298" spans="1:5" ht="15.75" customHeight="1">
      <c r="A298" s="13"/>
      <c r="B298" s="13"/>
      <c r="C298" s="13"/>
      <c r="D298" s="13"/>
      <c r="E298" s="13"/>
    </row>
    <row r="299" spans="1:5" ht="15.75" customHeight="1">
      <c r="A299" s="13"/>
      <c r="B299" s="13"/>
      <c r="C299" s="13"/>
      <c r="D299" s="13"/>
      <c r="E299" s="13"/>
    </row>
    <row r="300" spans="1:5" ht="15.75" customHeight="1">
      <c r="A300" s="13"/>
      <c r="B300" s="13"/>
      <c r="C300" s="13"/>
      <c r="D300" s="13"/>
      <c r="E300" s="13"/>
    </row>
    <row r="301" spans="1:5" ht="15.75" customHeight="1">
      <c r="A301" s="13"/>
      <c r="B301" s="13"/>
      <c r="C301" s="13"/>
      <c r="D301" s="13"/>
      <c r="E301" s="13"/>
    </row>
    <row r="302" spans="1:5" ht="15.75" customHeight="1">
      <c r="A302" s="13"/>
      <c r="B302" s="13"/>
      <c r="C302" s="13"/>
      <c r="D302" s="13"/>
      <c r="E302" s="13"/>
    </row>
    <row r="303" spans="1:5" ht="15.75" customHeight="1">
      <c r="A303" s="13"/>
      <c r="B303" s="13"/>
      <c r="C303" s="13"/>
      <c r="D303" s="13"/>
      <c r="E303" s="13"/>
    </row>
    <row r="304" spans="1:5" ht="15.75" customHeight="1">
      <c r="A304" s="13"/>
      <c r="B304" s="13"/>
      <c r="C304" s="13"/>
      <c r="D304" s="13"/>
      <c r="E304" s="13"/>
    </row>
    <row r="305" spans="1:5" ht="15.75" customHeight="1">
      <c r="A305" s="13"/>
      <c r="B305" s="13"/>
      <c r="C305" s="13"/>
      <c r="D305" s="13"/>
      <c r="E305" s="13"/>
    </row>
    <row r="306" spans="1:5" ht="15.75" customHeight="1">
      <c r="A306" s="13"/>
      <c r="B306" s="13"/>
      <c r="C306" s="13"/>
      <c r="D306" s="13"/>
      <c r="E306" s="13"/>
    </row>
    <row r="307" spans="1:5" ht="15.75" customHeight="1">
      <c r="A307" s="13"/>
      <c r="B307" s="13"/>
      <c r="C307" s="13"/>
      <c r="D307" s="13"/>
      <c r="E307" s="13"/>
    </row>
    <row r="308" spans="1:5" ht="15.75" customHeight="1">
      <c r="A308" s="13"/>
      <c r="B308" s="13"/>
      <c r="C308" s="13"/>
      <c r="D308" s="13"/>
      <c r="E308" s="13"/>
    </row>
    <row r="309" spans="1:5" ht="15.75" customHeight="1">
      <c r="A309" s="13"/>
      <c r="B309" s="13"/>
      <c r="C309" s="13"/>
      <c r="D309" s="13"/>
      <c r="E309" s="13"/>
    </row>
    <row r="310" spans="1:5" ht="15.75" customHeight="1">
      <c r="A310" s="13"/>
      <c r="B310" s="13"/>
      <c r="C310" s="13"/>
      <c r="D310" s="13"/>
      <c r="E310" s="13"/>
    </row>
    <row r="311" spans="1:5" ht="15.75" customHeight="1">
      <c r="A311" s="13"/>
      <c r="B311" s="13"/>
      <c r="C311" s="13"/>
      <c r="D311" s="13"/>
      <c r="E311" s="13"/>
    </row>
    <row r="312" spans="1:5" ht="15.75" customHeight="1">
      <c r="A312" s="13"/>
      <c r="B312" s="13"/>
      <c r="C312" s="13"/>
      <c r="D312" s="13"/>
      <c r="E312" s="13"/>
    </row>
    <row r="313" spans="1:5" ht="15.75" customHeight="1">
      <c r="A313" s="13"/>
      <c r="B313" s="13"/>
      <c r="C313" s="13"/>
      <c r="D313" s="13"/>
      <c r="E313" s="13"/>
    </row>
    <row r="314" spans="1:5" ht="15.75" customHeight="1">
      <c r="A314" s="13"/>
      <c r="B314" s="13"/>
      <c r="C314" s="13"/>
      <c r="D314" s="13"/>
      <c r="E314" s="13"/>
    </row>
    <row r="315" spans="1:5" ht="15.75" customHeight="1">
      <c r="A315" s="13"/>
      <c r="B315" s="13"/>
      <c r="C315" s="13"/>
      <c r="D315" s="13"/>
      <c r="E315" s="13"/>
    </row>
    <row r="316" spans="1:5" ht="15.75" customHeight="1">
      <c r="A316" s="13"/>
      <c r="B316" s="13"/>
      <c r="C316" s="13"/>
      <c r="D316" s="13"/>
      <c r="E316" s="13"/>
    </row>
    <row r="317" spans="1:5" ht="15.75" customHeight="1">
      <c r="A317" s="13"/>
      <c r="B317" s="13"/>
      <c r="C317" s="13"/>
      <c r="D317" s="13"/>
      <c r="E317" s="13"/>
    </row>
    <row r="318" spans="1:5" ht="15.75" customHeight="1">
      <c r="A318" s="13"/>
      <c r="B318" s="13"/>
      <c r="C318" s="13"/>
      <c r="D318" s="13"/>
      <c r="E318" s="13"/>
    </row>
    <row r="319" spans="1:5" ht="15.75" customHeight="1">
      <c r="A319" s="13"/>
      <c r="B319" s="13"/>
      <c r="C319" s="13"/>
      <c r="D319" s="13"/>
      <c r="E319" s="13"/>
    </row>
    <row r="320" spans="1:5" ht="15.75" customHeight="1">
      <c r="A320" s="13"/>
      <c r="B320" s="13"/>
      <c r="C320" s="13"/>
      <c r="D320" s="13"/>
      <c r="E320" s="13"/>
    </row>
    <row r="321" spans="1:5" ht="15.75" customHeight="1">
      <c r="A321" s="13"/>
      <c r="B321" s="13"/>
      <c r="C321" s="13"/>
      <c r="D321" s="13"/>
      <c r="E321" s="13"/>
    </row>
    <row r="322" spans="1:5" ht="15.75" customHeight="1">
      <c r="A322" s="13"/>
      <c r="B322" s="13"/>
      <c r="C322" s="13"/>
      <c r="D322" s="13"/>
      <c r="E322" s="13"/>
    </row>
    <row r="323" spans="1:5" ht="15.75" customHeight="1">
      <c r="A323" s="13"/>
      <c r="B323" s="13"/>
      <c r="C323" s="13"/>
      <c r="D323" s="13"/>
      <c r="E323" s="13"/>
    </row>
    <row r="324" spans="1:5" ht="15.75" customHeight="1">
      <c r="A324" s="13"/>
      <c r="B324" s="13"/>
      <c r="C324" s="13"/>
      <c r="D324" s="13"/>
      <c r="E324" s="13"/>
    </row>
    <row r="325" spans="1:5" ht="15.75" customHeight="1">
      <c r="A325" s="13"/>
      <c r="B325" s="13"/>
      <c r="C325" s="13"/>
      <c r="D325" s="13"/>
      <c r="E325" s="13"/>
    </row>
    <row r="326" spans="1:5" ht="15.75" customHeight="1">
      <c r="A326" s="13"/>
      <c r="B326" s="13"/>
      <c r="C326" s="13"/>
      <c r="D326" s="13"/>
      <c r="E326" s="13"/>
    </row>
    <row r="327" spans="1:5" ht="15.75" customHeight="1">
      <c r="A327" s="13"/>
      <c r="B327" s="13"/>
      <c r="C327" s="13"/>
      <c r="D327" s="13"/>
      <c r="E327" s="13"/>
    </row>
    <row r="328" spans="1:5" ht="15.75" customHeight="1">
      <c r="A328" s="13"/>
      <c r="B328" s="13"/>
      <c r="C328" s="13"/>
      <c r="D328" s="13"/>
      <c r="E328" s="13"/>
    </row>
    <row r="329" spans="1:5" ht="15.75" customHeight="1">
      <c r="A329" s="13"/>
      <c r="B329" s="13"/>
      <c r="C329" s="13"/>
      <c r="D329" s="13"/>
      <c r="E329" s="13"/>
    </row>
    <row r="330" spans="1:5" ht="15.75" customHeight="1">
      <c r="A330" s="13"/>
      <c r="B330" s="13"/>
      <c r="C330" s="13"/>
      <c r="D330" s="13"/>
      <c r="E330" s="13"/>
    </row>
    <row r="331" spans="1:5" ht="15.75" customHeight="1">
      <c r="A331" s="13"/>
      <c r="B331" s="13"/>
      <c r="C331" s="13"/>
      <c r="D331" s="13"/>
      <c r="E331" s="13"/>
    </row>
    <row r="332" spans="1:5" ht="15.75" customHeight="1">
      <c r="A332" s="13"/>
      <c r="B332" s="13"/>
      <c r="C332" s="13"/>
      <c r="D332" s="13"/>
      <c r="E332" s="13"/>
    </row>
    <row r="333" spans="1:5" ht="15.75" customHeight="1">
      <c r="A333" s="13"/>
      <c r="B333" s="13"/>
      <c r="C333" s="13"/>
      <c r="D333" s="13"/>
      <c r="E333" s="13"/>
    </row>
    <row r="334" spans="1:5" ht="15.75" customHeight="1">
      <c r="A334" s="13"/>
      <c r="B334" s="13"/>
      <c r="C334" s="13"/>
      <c r="D334" s="13"/>
      <c r="E334" s="13"/>
    </row>
    <row r="335" spans="1:5" ht="15.75" customHeight="1">
      <c r="A335" s="13"/>
      <c r="B335" s="13"/>
      <c r="C335" s="13"/>
      <c r="D335" s="13"/>
      <c r="E335" s="13"/>
    </row>
    <row r="336" spans="1:5" ht="15.75" customHeight="1">
      <c r="A336" s="13"/>
      <c r="B336" s="13"/>
      <c r="C336" s="13"/>
      <c r="D336" s="13"/>
      <c r="E336" s="13"/>
    </row>
    <row r="337" spans="1:5" ht="15.75" customHeight="1">
      <c r="A337" s="13"/>
      <c r="B337" s="13"/>
      <c r="C337" s="13"/>
      <c r="D337" s="13"/>
      <c r="E337" s="13"/>
    </row>
    <row r="338" spans="1:5" ht="15.75" customHeight="1">
      <c r="A338" s="13"/>
      <c r="B338" s="13"/>
      <c r="C338" s="13"/>
      <c r="D338" s="13"/>
      <c r="E338" s="13"/>
    </row>
    <row r="339" spans="1:5" ht="15.75" customHeight="1">
      <c r="A339" s="13"/>
      <c r="B339" s="13"/>
      <c r="C339" s="13"/>
      <c r="D339" s="13"/>
      <c r="E339" s="13"/>
    </row>
    <row r="340" spans="1:5" ht="15.75" customHeight="1">
      <c r="A340" s="13"/>
      <c r="B340" s="13"/>
      <c r="C340" s="13"/>
      <c r="D340" s="13"/>
      <c r="E340" s="13"/>
    </row>
    <row r="341" spans="1:5" ht="15.75" customHeight="1">
      <c r="A341" s="13"/>
      <c r="B341" s="13"/>
      <c r="C341" s="13"/>
      <c r="D341" s="13"/>
      <c r="E341" s="13"/>
    </row>
    <row r="342" spans="1:5" ht="15.75" customHeight="1">
      <c r="A342" s="13"/>
      <c r="B342" s="13"/>
      <c r="C342" s="13"/>
      <c r="D342" s="13"/>
      <c r="E342" s="13"/>
    </row>
    <row r="343" spans="1:5" ht="15.75" customHeight="1">
      <c r="A343" s="13"/>
      <c r="B343" s="13"/>
      <c r="C343" s="13"/>
      <c r="D343" s="13"/>
      <c r="E343" s="13"/>
    </row>
    <row r="344" spans="1:5" ht="15.75" customHeight="1">
      <c r="A344" s="13"/>
      <c r="B344" s="13"/>
      <c r="C344" s="13"/>
      <c r="D344" s="13"/>
      <c r="E344" s="13"/>
    </row>
    <row r="345" spans="1:5" ht="15.75" customHeight="1">
      <c r="A345" s="13"/>
      <c r="B345" s="13"/>
      <c r="C345" s="13"/>
      <c r="D345" s="13"/>
      <c r="E345" s="13"/>
    </row>
    <row r="346" spans="1:5" ht="15.75" customHeight="1">
      <c r="A346" s="13"/>
      <c r="B346" s="13"/>
      <c r="C346" s="13"/>
      <c r="D346" s="13"/>
      <c r="E346" s="13"/>
    </row>
    <row r="347" spans="1:5" ht="15.75" customHeight="1">
      <c r="A347" s="13"/>
      <c r="B347" s="13"/>
      <c r="C347" s="13"/>
      <c r="D347" s="13"/>
      <c r="E347" s="13"/>
    </row>
    <row r="348" spans="1:5" ht="15.75" customHeight="1">
      <c r="A348" s="13"/>
      <c r="B348" s="13"/>
      <c r="C348" s="13"/>
      <c r="D348" s="13"/>
      <c r="E348" s="13"/>
    </row>
    <row r="349" spans="1:5" ht="15.75" customHeight="1">
      <c r="A349" s="13"/>
      <c r="B349" s="13"/>
      <c r="C349" s="13"/>
      <c r="D349" s="13"/>
      <c r="E349" s="13"/>
    </row>
    <row r="350" spans="1:5" ht="15.75" customHeight="1">
      <c r="A350" s="13"/>
      <c r="B350" s="13"/>
      <c r="C350" s="13"/>
      <c r="D350" s="13"/>
      <c r="E350" s="13"/>
    </row>
    <row r="351" spans="1:5" ht="15.75" customHeight="1">
      <c r="A351" s="13"/>
      <c r="B351" s="13"/>
      <c r="C351" s="13"/>
      <c r="D351" s="13"/>
      <c r="E351" s="13"/>
    </row>
    <row r="352" spans="1:5" ht="15.75" customHeight="1">
      <c r="A352" s="13"/>
      <c r="B352" s="13"/>
      <c r="C352" s="13"/>
      <c r="D352" s="13"/>
      <c r="E352" s="13"/>
    </row>
    <row r="353" spans="1:5" ht="15.75" customHeight="1">
      <c r="A353" s="13"/>
      <c r="B353" s="13"/>
      <c r="C353" s="13"/>
      <c r="D353" s="13"/>
      <c r="E353" s="13"/>
    </row>
    <row r="354" spans="1:5" ht="15.75" customHeight="1">
      <c r="A354" s="13"/>
      <c r="B354" s="13"/>
      <c r="C354" s="13"/>
      <c r="D354" s="13"/>
      <c r="E354" s="13"/>
    </row>
    <row r="355" spans="1:5" ht="15.75" customHeight="1">
      <c r="A355" s="13"/>
      <c r="B355" s="13"/>
      <c r="C355" s="13"/>
      <c r="D355" s="13"/>
      <c r="E355" s="13"/>
    </row>
    <row r="356" spans="1:5" ht="15.75" customHeight="1">
      <c r="A356" s="13"/>
      <c r="B356" s="13"/>
      <c r="C356" s="13"/>
      <c r="D356" s="13"/>
      <c r="E356" s="13"/>
    </row>
    <row r="357" spans="1:5" ht="15.75" customHeight="1">
      <c r="A357" s="13"/>
      <c r="B357" s="13"/>
      <c r="C357" s="13"/>
      <c r="D357" s="13"/>
      <c r="E357" s="13"/>
    </row>
    <row r="358" spans="1:5" ht="15.75" customHeight="1">
      <c r="A358" s="13"/>
      <c r="B358" s="13"/>
      <c r="C358" s="13"/>
      <c r="D358" s="13"/>
      <c r="E358" s="13"/>
    </row>
    <row r="359" spans="1:5" ht="15.75" customHeight="1">
      <c r="A359" s="13"/>
      <c r="B359" s="13"/>
      <c r="C359" s="13"/>
      <c r="D359" s="13"/>
      <c r="E359" s="13"/>
    </row>
    <row r="360" spans="1:5" ht="15.75" customHeight="1">
      <c r="A360" s="13"/>
      <c r="B360" s="13"/>
      <c r="C360" s="13"/>
      <c r="D360" s="13"/>
      <c r="E360" s="13"/>
    </row>
    <row r="361" spans="1:5" ht="15.75" customHeight="1">
      <c r="A361" s="13"/>
      <c r="B361" s="13"/>
      <c r="C361" s="13"/>
      <c r="D361" s="13"/>
      <c r="E361" s="13"/>
    </row>
    <row r="362" spans="1:5" ht="15.75" customHeight="1">
      <c r="A362" s="13"/>
      <c r="B362" s="13"/>
      <c r="C362" s="13"/>
      <c r="D362" s="13"/>
      <c r="E362" s="13"/>
    </row>
    <row r="363" spans="1:5" ht="15.75" customHeight="1">
      <c r="A363" s="13"/>
      <c r="B363" s="13"/>
      <c r="C363" s="13"/>
      <c r="D363" s="13"/>
      <c r="E363" s="13"/>
    </row>
    <row r="364" spans="1:5" ht="15.75" customHeight="1">
      <c r="A364" s="13"/>
      <c r="B364" s="13"/>
      <c r="C364" s="13"/>
      <c r="D364" s="13"/>
      <c r="E364" s="13"/>
    </row>
    <row r="365" spans="1:5" ht="15.75" customHeight="1">
      <c r="A365" s="13"/>
      <c r="B365" s="13"/>
      <c r="C365" s="13"/>
      <c r="D365" s="13"/>
      <c r="E365" s="13"/>
    </row>
    <row r="366" spans="1:5" ht="15.75" customHeight="1">
      <c r="A366" s="13"/>
      <c r="B366" s="13"/>
      <c r="C366" s="13"/>
      <c r="D366" s="13"/>
      <c r="E366" s="13"/>
    </row>
    <row r="367" spans="1:5" ht="15.75" customHeight="1">
      <c r="A367" s="13"/>
      <c r="B367" s="13"/>
      <c r="C367" s="13"/>
      <c r="D367" s="13"/>
      <c r="E367" s="13"/>
    </row>
    <row r="368" spans="1:5" ht="15.75" customHeight="1">
      <c r="A368" s="13"/>
      <c r="B368" s="13"/>
      <c r="C368" s="13"/>
      <c r="D368" s="13"/>
      <c r="E368" s="13"/>
    </row>
    <row r="369" spans="1:5" ht="15.75" customHeight="1">
      <c r="A369" s="13"/>
      <c r="B369" s="13"/>
      <c r="C369" s="13"/>
      <c r="D369" s="13"/>
      <c r="E369" s="13"/>
    </row>
    <row r="370" spans="1:5" ht="15.75" customHeight="1">
      <c r="A370" s="13"/>
      <c r="B370" s="13"/>
      <c r="C370" s="13"/>
      <c r="D370" s="13"/>
      <c r="E370" s="13"/>
    </row>
    <row r="371" spans="1:5" ht="15.75" customHeight="1">
      <c r="A371" s="13"/>
      <c r="B371" s="13"/>
      <c r="C371" s="13"/>
      <c r="D371" s="13"/>
      <c r="E371" s="13"/>
    </row>
    <row r="372" spans="1:5" ht="15.75" customHeight="1">
      <c r="A372" s="13"/>
      <c r="B372" s="13"/>
      <c r="C372" s="13"/>
      <c r="D372" s="13"/>
      <c r="E372" s="13"/>
    </row>
    <row r="373" spans="1:5" ht="15.75" customHeight="1">
      <c r="A373" s="13"/>
      <c r="B373" s="13"/>
      <c r="C373" s="13"/>
      <c r="D373" s="13"/>
      <c r="E373" s="13"/>
    </row>
    <row r="374" spans="1:5" ht="15.75" customHeight="1">
      <c r="A374" s="13"/>
      <c r="B374" s="13"/>
      <c r="C374" s="13"/>
      <c r="D374" s="13"/>
      <c r="E374" s="13"/>
    </row>
    <row r="375" spans="1:5" ht="15.75" customHeight="1">
      <c r="A375" s="13"/>
      <c r="B375" s="13"/>
      <c r="C375" s="13"/>
      <c r="D375" s="13"/>
      <c r="E375" s="13"/>
    </row>
    <row r="376" spans="1:5" ht="15.75" customHeight="1">
      <c r="A376" s="13"/>
      <c r="B376" s="13"/>
      <c r="C376" s="13"/>
      <c r="D376" s="13"/>
      <c r="E376" s="13"/>
    </row>
    <row r="377" spans="1:5" ht="15.75" customHeight="1">
      <c r="A377" s="13"/>
      <c r="B377" s="13"/>
      <c r="C377" s="13"/>
      <c r="D377" s="13"/>
      <c r="E377" s="13"/>
    </row>
    <row r="378" spans="1:5" ht="15.75" customHeight="1">
      <c r="A378" s="13"/>
      <c r="B378" s="13"/>
      <c r="C378" s="13"/>
      <c r="D378" s="13"/>
      <c r="E378" s="13"/>
    </row>
    <row r="379" spans="1:5" ht="15.75" customHeight="1">
      <c r="A379" s="13"/>
      <c r="B379" s="13"/>
      <c r="C379" s="13"/>
      <c r="D379" s="13"/>
      <c r="E379" s="13"/>
    </row>
    <row r="380" spans="1:5" ht="15.75" customHeight="1">
      <c r="A380" s="13"/>
      <c r="B380" s="13"/>
      <c r="C380" s="13"/>
      <c r="D380" s="13"/>
      <c r="E380" s="13"/>
    </row>
    <row r="381" spans="1:5" ht="15.75" customHeight="1">
      <c r="A381" s="13"/>
      <c r="B381" s="13"/>
      <c r="C381" s="13"/>
      <c r="D381" s="13"/>
      <c r="E381" s="13"/>
    </row>
    <row r="382" spans="1:5" ht="15.75" customHeight="1">
      <c r="A382" s="13"/>
      <c r="B382" s="13"/>
      <c r="C382" s="13"/>
      <c r="D382" s="13"/>
      <c r="E382" s="13"/>
    </row>
    <row r="383" spans="1:5" ht="15.75" customHeight="1">
      <c r="A383" s="13"/>
      <c r="B383" s="13"/>
      <c r="C383" s="13"/>
      <c r="D383" s="13"/>
      <c r="E383" s="13"/>
    </row>
    <row r="384" spans="1:5" ht="15.75" customHeight="1">
      <c r="A384" s="13"/>
      <c r="B384" s="13"/>
      <c r="C384" s="13"/>
      <c r="D384" s="13"/>
      <c r="E384" s="13"/>
    </row>
    <row r="385" spans="1:5" ht="15.75" customHeight="1">
      <c r="A385" s="13"/>
      <c r="B385" s="13"/>
      <c r="C385" s="13"/>
      <c r="D385" s="13"/>
      <c r="E385" s="13"/>
    </row>
    <row r="386" spans="1:5" ht="15.75" customHeight="1">
      <c r="A386" s="13"/>
      <c r="B386" s="13"/>
      <c r="C386" s="13"/>
      <c r="D386" s="13"/>
      <c r="E386" s="13"/>
    </row>
    <row r="387" spans="1:5" ht="15.75" customHeight="1">
      <c r="A387" s="13"/>
      <c r="B387" s="13"/>
      <c r="C387" s="13"/>
      <c r="D387" s="13"/>
      <c r="E387" s="13"/>
    </row>
    <row r="388" spans="1:5" ht="15.75" customHeight="1">
      <c r="A388" s="13"/>
      <c r="B388" s="13"/>
      <c r="C388" s="13"/>
      <c r="D388" s="13"/>
      <c r="E388" s="13"/>
    </row>
    <row r="389" spans="1:5" ht="15.75" customHeight="1">
      <c r="A389" s="13"/>
      <c r="B389" s="13"/>
      <c r="C389" s="13"/>
      <c r="D389" s="13"/>
      <c r="E389" s="13"/>
    </row>
    <row r="390" spans="1:5" ht="15.75" customHeight="1">
      <c r="A390" s="13"/>
      <c r="B390" s="13"/>
      <c r="C390" s="13"/>
      <c r="D390" s="13"/>
      <c r="E390" s="13"/>
    </row>
    <row r="391" spans="1:5" ht="15.75" customHeight="1">
      <c r="A391" s="13"/>
      <c r="B391" s="13"/>
      <c r="C391" s="13"/>
      <c r="D391" s="13"/>
      <c r="E391" s="13"/>
    </row>
    <row r="392" spans="1:5" ht="15.75" customHeight="1">
      <c r="A392" s="13"/>
      <c r="B392" s="13"/>
      <c r="C392" s="13"/>
      <c r="D392" s="13"/>
      <c r="E392" s="13"/>
    </row>
    <row r="393" spans="1:5" ht="15.75" customHeight="1">
      <c r="A393" s="13"/>
      <c r="B393" s="13"/>
      <c r="C393" s="13"/>
      <c r="D393" s="13"/>
      <c r="E393" s="13"/>
    </row>
    <row r="394" spans="1:5" ht="15.75" customHeight="1">
      <c r="A394" s="13"/>
      <c r="B394" s="13"/>
      <c r="C394" s="13"/>
      <c r="D394" s="13"/>
      <c r="E394" s="13"/>
    </row>
    <row r="395" spans="1:5" ht="15.75" customHeight="1">
      <c r="A395" s="13"/>
      <c r="B395" s="13"/>
      <c r="C395" s="13"/>
      <c r="D395" s="13"/>
      <c r="E395" s="13"/>
    </row>
    <row r="396" spans="1:5" ht="15.75" customHeight="1">
      <c r="A396" s="13"/>
      <c r="B396" s="13"/>
      <c r="C396" s="13"/>
      <c r="D396" s="13"/>
      <c r="E396" s="13"/>
    </row>
    <row r="397" spans="1:5" ht="15.75" customHeight="1">
      <c r="A397" s="13"/>
      <c r="B397" s="13"/>
      <c r="C397" s="13"/>
      <c r="D397" s="13"/>
      <c r="E397" s="13"/>
    </row>
    <row r="398" spans="1:5" ht="15.75" customHeight="1">
      <c r="A398" s="13"/>
      <c r="B398" s="13"/>
      <c r="C398" s="13"/>
      <c r="D398" s="13"/>
      <c r="E398" s="13"/>
    </row>
    <row r="399" spans="1:5" ht="15.75" customHeight="1">
      <c r="A399" s="13"/>
      <c r="B399" s="13"/>
      <c r="C399" s="13"/>
      <c r="D399" s="13"/>
      <c r="E399" s="13"/>
    </row>
    <row r="400" spans="1:5" ht="15.75" customHeight="1">
      <c r="A400" s="13"/>
      <c r="B400" s="13"/>
      <c r="C400" s="13"/>
      <c r="D400" s="13"/>
      <c r="E400" s="13"/>
    </row>
    <row r="401" spans="1:5" ht="15.75" customHeight="1">
      <c r="A401" s="13"/>
      <c r="B401" s="13"/>
      <c r="C401" s="13"/>
      <c r="D401" s="13"/>
      <c r="E401" s="13"/>
    </row>
    <row r="402" spans="1:5" ht="15.75" customHeight="1">
      <c r="A402" s="13"/>
      <c r="B402" s="13"/>
      <c r="C402" s="13"/>
      <c r="D402" s="13"/>
      <c r="E402" s="13"/>
    </row>
    <row r="403" spans="1:5" ht="15.75" customHeight="1">
      <c r="A403" s="13"/>
      <c r="B403" s="13"/>
      <c r="C403" s="13"/>
      <c r="D403" s="13"/>
      <c r="E403" s="13"/>
    </row>
    <row r="404" spans="1:5" ht="15.75" customHeight="1">
      <c r="A404" s="13"/>
      <c r="B404" s="13"/>
      <c r="C404" s="13"/>
      <c r="D404" s="13"/>
      <c r="E404" s="13"/>
    </row>
    <row r="405" spans="1:5" ht="15.75" customHeight="1">
      <c r="A405" s="13"/>
      <c r="B405" s="13"/>
      <c r="C405" s="13"/>
      <c r="D405" s="13"/>
      <c r="E405" s="13"/>
    </row>
    <row r="406" spans="1:5" ht="15.75" customHeight="1">
      <c r="A406" s="13"/>
      <c r="B406" s="13"/>
      <c r="C406" s="13"/>
      <c r="D406" s="13"/>
      <c r="E406" s="13"/>
    </row>
    <row r="407" spans="1:5" ht="15.75" customHeight="1">
      <c r="A407" s="13"/>
      <c r="B407" s="13"/>
      <c r="C407" s="13"/>
      <c r="D407" s="13"/>
      <c r="E407" s="13"/>
    </row>
    <row r="408" spans="1:5" ht="15.75" customHeight="1">
      <c r="A408" s="13"/>
      <c r="B408" s="13"/>
      <c r="C408" s="13"/>
      <c r="D408" s="13"/>
      <c r="E408" s="13"/>
    </row>
    <row r="409" spans="1:5" ht="15.75" customHeight="1">
      <c r="A409" s="13"/>
      <c r="B409" s="13"/>
      <c r="C409" s="13"/>
      <c r="D409" s="13"/>
      <c r="E409" s="13"/>
    </row>
    <row r="410" spans="1:5" ht="15.75" customHeight="1">
      <c r="A410" s="13"/>
      <c r="B410" s="13"/>
      <c r="C410" s="13"/>
      <c r="D410" s="13"/>
      <c r="E410" s="13"/>
    </row>
    <row r="411" spans="1:5" ht="15.75" customHeight="1">
      <c r="A411" s="13"/>
      <c r="B411" s="13"/>
      <c r="C411" s="13"/>
      <c r="D411" s="13"/>
      <c r="E411" s="13"/>
    </row>
    <row r="412" spans="1:5" ht="15.75" customHeight="1">
      <c r="A412" s="13"/>
      <c r="B412" s="13"/>
      <c r="C412" s="13"/>
      <c r="D412" s="13"/>
      <c r="E412" s="13"/>
    </row>
    <row r="413" spans="1:5" ht="15.75" customHeight="1">
      <c r="A413" s="13"/>
      <c r="B413" s="13"/>
      <c r="C413" s="13"/>
      <c r="D413" s="13"/>
      <c r="E413" s="13"/>
    </row>
    <row r="414" spans="1:5" ht="15.75" customHeight="1">
      <c r="A414" s="13"/>
      <c r="B414" s="13"/>
      <c r="C414" s="13"/>
      <c r="D414" s="13"/>
      <c r="E414" s="13"/>
    </row>
    <row r="415" spans="1:5" ht="15.75" customHeight="1">
      <c r="A415" s="13"/>
      <c r="B415" s="13"/>
      <c r="C415" s="13"/>
      <c r="D415" s="13"/>
      <c r="E415" s="13"/>
    </row>
    <row r="416" spans="1:5" ht="15.75" customHeight="1">
      <c r="A416" s="13"/>
      <c r="B416" s="13"/>
      <c r="C416" s="13"/>
      <c r="D416" s="13"/>
      <c r="E416" s="13"/>
    </row>
    <row r="417" spans="1:5" ht="15.75" customHeight="1">
      <c r="A417" s="13"/>
      <c r="B417" s="13"/>
      <c r="C417" s="13"/>
      <c r="D417" s="13"/>
      <c r="E417" s="13"/>
    </row>
    <row r="418" spans="1:5" ht="15.75" customHeight="1">
      <c r="A418" s="13"/>
      <c r="B418" s="13"/>
      <c r="C418" s="13"/>
      <c r="D418" s="13"/>
      <c r="E418" s="13"/>
    </row>
    <row r="419" spans="1:5" ht="15.75" customHeight="1">
      <c r="A419" s="13"/>
      <c r="B419" s="13"/>
      <c r="C419" s="13"/>
      <c r="D419" s="13"/>
      <c r="E419" s="13"/>
    </row>
    <row r="420" spans="1:5" ht="15.75" customHeight="1">
      <c r="A420" s="13"/>
      <c r="B420" s="13"/>
      <c r="C420" s="13"/>
      <c r="D420" s="13"/>
      <c r="E420" s="13"/>
    </row>
    <row r="421" spans="1:5" ht="15.75" customHeight="1">
      <c r="A421" s="13"/>
      <c r="B421" s="13"/>
      <c r="C421" s="13"/>
      <c r="D421" s="13"/>
      <c r="E421" s="13"/>
    </row>
    <row r="422" spans="1:5" ht="15.75" customHeight="1">
      <c r="A422" s="13"/>
      <c r="B422" s="13"/>
      <c r="C422" s="13"/>
      <c r="D422" s="13"/>
      <c r="E422" s="13"/>
    </row>
    <row r="423" spans="1:5" ht="15.75" customHeight="1">
      <c r="A423" s="13"/>
      <c r="B423" s="13"/>
      <c r="C423" s="13"/>
      <c r="D423" s="13"/>
      <c r="E423" s="13"/>
    </row>
    <row r="424" spans="1:5" ht="15.75" customHeight="1">
      <c r="A424" s="13"/>
      <c r="B424" s="13"/>
      <c r="C424" s="13"/>
      <c r="D424" s="13"/>
      <c r="E424" s="13"/>
    </row>
    <row r="425" spans="1:5" ht="15.75" customHeight="1">
      <c r="A425" s="13"/>
      <c r="B425" s="13"/>
      <c r="C425" s="13"/>
      <c r="D425" s="13"/>
      <c r="E425" s="13"/>
    </row>
    <row r="426" spans="1:5" ht="15.75" customHeight="1">
      <c r="A426" s="13"/>
      <c r="B426" s="13"/>
      <c r="C426" s="13"/>
      <c r="D426" s="13"/>
      <c r="E426" s="13"/>
    </row>
    <row r="427" spans="1:5" ht="15.75" customHeight="1">
      <c r="A427" s="13"/>
      <c r="B427" s="13"/>
      <c r="C427" s="13"/>
      <c r="D427" s="13"/>
      <c r="E427" s="13"/>
    </row>
    <row r="428" spans="1:5" ht="15.75" customHeight="1">
      <c r="A428" s="13"/>
      <c r="B428" s="13"/>
      <c r="C428" s="13"/>
      <c r="D428" s="13"/>
      <c r="E428" s="13"/>
    </row>
    <row r="429" spans="1:5" ht="15.75" customHeight="1">
      <c r="A429" s="13"/>
      <c r="B429" s="13"/>
      <c r="C429" s="13"/>
      <c r="D429" s="13"/>
      <c r="E429" s="13"/>
    </row>
    <row r="430" spans="1:5" ht="15.75" customHeight="1">
      <c r="A430" s="13"/>
      <c r="B430" s="13"/>
      <c r="C430" s="13"/>
      <c r="D430" s="13"/>
      <c r="E430" s="13"/>
    </row>
    <row r="431" spans="1:5" ht="15.75" customHeight="1">
      <c r="A431" s="13"/>
      <c r="B431" s="13"/>
      <c r="C431" s="13"/>
      <c r="D431" s="13"/>
      <c r="E431" s="13"/>
    </row>
    <row r="432" spans="1:5" ht="15.75" customHeight="1">
      <c r="A432" s="13"/>
      <c r="B432" s="13"/>
      <c r="C432" s="13"/>
      <c r="D432" s="13"/>
      <c r="E432" s="13"/>
    </row>
    <row r="433" spans="1:5" ht="15.75" customHeight="1">
      <c r="A433" s="13"/>
      <c r="B433" s="13"/>
      <c r="C433" s="13"/>
      <c r="D433" s="13"/>
      <c r="E433" s="13"/>
    </row>
    <row r="434" spans="1:5" ht="15.75" customHeight="1">
      <c r="A434" s="13"/>
      <c r="B434" s="13"/>
      <c r="C434" s="13"/>
      <c r="D434" s="13"/>
      <c r="E434" s="13"/>
    </row>
    <row r="435" spans="1:5" ht="15.75" customHeight="1">
      <c r="A435" s="13"/>
      <c r="B435" s="13"/>
      <c r="C435" s="13"/>
      <c r="D435" s="13"/>
      <c r="E435" s="13"/>
    </row>
    <row r="436" spans="1:5" ht="15.75" customHeight="1">
      <c r="A436" s="13"/>
      <c r="B436" s="13"/>
      <c r="C436" s="13"/>
      <c r="D436" s="13"/>
      <c r="E436" s="13"/>
    </row>
    <row r="437" spans="1:5" ht="15.75" customHeight="1">
      <c r="A437" s="13"/>
      <c r="B437" s="13"/>
      <c r="C437" s="13"/>
      <c r="D437" s="13"/>
      <c r="E437" s="13"/>
    </row>
    <row r="438" spans="1:5" ht="15.75" customHeight="1">
      <c r="A438" s="13"/>
      <c r="B438" s="13"/>
      <c r="C438" s="13"/>
      <c r="D438" s="13"/>
      <c r="E438" s="13"/>
    </row>
    <row r="439" spans="1:5" ht="15.75" customHeight="1">
      <c r="A439" s="13"/>
      <c r="B439" s="13"/>
      <c r="C439" s="13"/>
      <c r="D439" s="13"/>
      <c r="E439" s="13"/>
    </row>
    <row r="440" spans="1:5" ht="15.75" customHeight="1">
      <c r="A440" s="13"/>
      <c r="B440" s="13"/>
      <c r="C440" s="13"/>
      <c r="D440" s="13"/>
      <c r="E440" s="13"/>
    </row>
    <row r="441" spans="1:5" ht="15.75" customHeight="1">
      <c r="A441" s="13"/>
      <c r="B441" s="13"/>
      <c r="C441" s="13"/>
      <c r="D441" s="13"/>
      <c r="E441" s="13"/>
    </row>
    <row r="442" spans="1:5" ht="15.75" customHeight="1">
      <c r="A442" s="13"/>
      <c r="B442" s="13"/>
      <c r="C442" s="13"/>
      <c r="D442" s="13"/>
      <c r="E442" s="13"/>
    </row>
    <row r="443" spans="1:5" ht="15.75" customHeight="1">
      <c r="A443" s="13"/>
      <c r="B443" s="13"/>
      <c r="C443" s="13"/>
      <c r="D443" s="13"/>
      <c r="E443" s="13"/>
    </row>
    <row r="444" spans="1:5" ht="15.75" customHeight="1">
      <c r="A444" s="13"/>
      <c r="B444" s="13"/>
      <c r="C444" s="13"/>
      <c r="D444" s="13"/>
      <c r="E444" s="13"/>
    </row>
    <row r="445" spans="1:5" ht="15.75" customHeight="1">
      <c r="A445" s="13"/>
      <c r="B445" s="13"/>
      <c r="C445" s="13"/>
      <c r="D445" s="13"/>
      <c r="E445" s="13"/>
    </row>
    <row r="446" spans="1:5" ht="15.75" customHeight="1">
      <c r="A446" s="13"/>
      <c r="B446" s="13"/>
      <c r="C446" s="13"/>
      <c r="D446" s="13"/>
      <c r="E446" s="13"/>
    </row>
    <row r="447" spans="1:5" ht="15.75" customHeight="1">
      <c r="A447" s="13"/>
      <c r="B447" s="13"/>
      <c r="C447" s="13"/>
      <c r="D447" s="13"/>
      <c r="E447" s="13"/>
    </row>
    <row r="448" spans="1:5" ht="15.75" customHeight="1">
      <c r="A448" s="13"/>
      <c r="B448" s="13"/>
      <c r="C448" s="13"/>
      <c r="D448" s="13"/>
      <c r="E448" s="13"/>
    </row>
    <row r="449" spans="1:5" ht="15.75" customHeight="1">
      <c r="A449" s="13"/>
      <c r="B449" s="13"/>
      <c r="C449" s="13"/>
      <c r="D449" s="13"/>
      <c r="E449" s="13"/>
    </row>
    <row r="450" spans="1:5" ht="15.75" customHeight="1">
      <c r="A450" s="13"/>
      <c r="B450" s="13"/>
      <c r="C450" s="13"/>
      <c r="D450" s="13"/>
      <c r="E450" s="13"/>
    </row>
    <row r="451" spans="1:5" ht="15.75" customHeight="1">
      <c r="A451" s="13"/>
      <c r="B451" s="13"/>
      <c r="C451" s="13"/>
      <c r="D451" s="13"/>
      <c r="E451" s="13"/>
    </row>
    <row r="452" spans="1:5" ht="15.75" customHeight="1">
      <c r="A452" s="13"/>
      <c r="B452" s="13"/>
      <c r="C452" s="13"/>
      <c r="D452" s="13"/>
      <c r="E452" s="13"/>
    </row>
    <row r="453" spans="1:5" ht="15.75" customHeight="1">
      <c r="A453" s="13"/>
      <c r="B453" s="13"/>
      <c r="C453" s="13"/>
      <c r="D453" s="13"/>
      <c r="E453" s="13"/>
    </row>
    <row r="454" spans="1:5" ht="15.75" customHeight="1">
      <c r="A454" s="13"/>
      <c r="B454" s="13"/>
      <c r="C454" s="13"/>
      <c r="D454" s="13"/>
      <c r="E454" s="13"/>
    </row>
    <row r="455" spans="1:5" ht="15.75" customHeight="1">
      <c r="A455" s="13"/>
      <c r="B455" s="13"/>
      <c r="C455" s="13"/>
      <c r="D455" s="13"/>
      <c r="E455" s="13"/>
    </row>
    <row r="456" spans="1:5" ht="15.75" customHeight="1">
      <c r="A456" s="13"/>
      <c r="B456" s="13"/>
      <c r="C456" s="13"/>
      <c r="D456" s="13"/>
      <c r="E456" s="13"/>
    </row>
    <row r="457" spans="1:5" ht="15.75" customHeight="1">
      <c r="A457" s="13"/>
      <c r="B457" s="13"/>
      <c r="C457" s="13"/>
      <c r="D457" s="13"/>
      <c r="E457" s="13"/>
    </row>
    <row r="458" spans="1:5" ht="15.75" customHeight="1">
      <c r="A458" s="13"/>
      <c r="B458" s="13"/>
      <c r="C458" s="13"/>
      <c r="D458" s="13"/>
      <c r="E458" s="13"/>
    </row>
    <row r="459" spans="1:5" ht="15.75" customHeight="1">
      <c r="A459" s="13"/>
      <c r="B459" s="13"/>
      <c r="C459" s="13"/>
      <c r="D459" s="13"/>
      <c r="E459" s="13"/>
    </row>
    <row r="460" spans="1:5" ht="15.75" customHeight="1">
      <c r="A460" s="13"/>
      <c r="B460" s="13"/>
      <c r="C460" s="13"/>
      <c r="D460" s="13"/>
      <c r="E460" s="13"/>
    </row>
    <row r="461" spans="1:5" ht="15.75" customHeight="1">
      <c r="A461" s="13"/>
      <c r="B461" s="13"/>
      <c r="C461" s="13"/>
      <c r="D461" s="13"/>
      <c r="E461" s="13"/>
    </row>
    <row r="462" spans="1:5" ht="15.75" customHeight="1">
      <c r="A462" s="13"/>
      <c r="B462" s="13"/>
      <c r="C462" s="13"/>
      <c r="D462" s="13"/>
      <c r="E462" s="13"/>
    </row>
    <row r="463" spans="1:5" ht="15.75" customHeight="1">
      <c r="A463" s="13"/>
      <c r="B463" s="13"/>
      <c r="C463" s="13"/>
      <c r="D463" s="13"/>
      <c r="E463" s="13"/>
    </row>
    <row r="464" spans="1:5" ht="15.75" customHeight="1">
      <c r="A464" s="13"/>
      <c r="B464" s="13"/>
      <c r="C464" s="13"/>
      <c r="D464" s="13"/>
      <c r="E464" s="13"/>
    </row>
    <row r="465" spans="1:5" ht="15.75" customHeight="1">
      <c r="A465" s="13"/>
      <c r="B465" s="13"/>
      <c r="C465" s="13"/>
      <c r="D465" s="13"/>
      <c r="E465" s="13"/>
    </row>
    <row r="466" spans="1:5" ht="15.75" customHeight="1">
      <c r="A466" s="13"/>
      <c r="B466" s="13"/>
      <c r="C466" s="13"/>
      <c r="D466" s="13"/>
      <c r="E466" s="13"/>
    </row>
    <row r="467" spans="1:5" ht="15.75" customHeight="1">
      <c r="A467" s="13"/>
      <c r="B467" s="13"/>
      <c r="C467" s="13"/>
      <c r="D467" s="13"/>
      <c r="E467" s="13"/>
    </row>
    <row r="468" spans="1:5" ht="15.75" customHeight="1">
      <c r="A468" s="13"/>
      <c r="B468" s="13"/>
      <c r="C468" s="13"/>
      <c r="D468" s="13"/>
      <c r="E468" s="13"/>
    </row>
    <row r="469" spans="1:5" ht="15.75" customHeight="1">
      <c r="A469" s="13"/>
      <c r="B469" s="13"/>
      <c r="C469" s="13"/>
      <c r="D469" s="13"/>
      <c r="E469" s="13"/>
    </row>
    <row r="470" spans="1:5" ht="15.75" customHeight="1">
      <c r="A470" s="13"/>
      <c r="B470" s="13"/>
      <c r="C470" s="13"/>
      <c r="D470" s="13"/>
      <c r="E470" s="13"/>
    </row>
    <row r="471" spans="1:5" ht="15.75" customHeight="1">
      <c r="A471" s="13"/>
      <c r="B471" s="13"/>
      <c r="C471" s="13"/>
      <c r="D471" s="13"/>
      <c r="E471" s="13"/>
    </row>
    <row r="472" spans="1:5" ht="15.75" customHeight="1">
      <c r="A472" s="13"/>
      <c r="B472" s="13"/>
      <c r="C472" s="13"/>
      <c r="D472" s="13"/>
      <c r="E472" s="13"/>
    </row>
    <row r="473" spans="1:5" ht="15.75" customHeight="1">
      <c r="A473" s="13"/>
      <c r="B473" s="13"/>
      <c r="C473" s="13"/>
      <c r="D473" s="13"/>
      <c r="E473" s="13"/>
    </row>
    <row r="474" spans="1:5" ht="15.75" customHeight="1">
      <c r="A474" s="13"/>
      <c r="B474" s="13"/>
      <c r="C474" s="13"/>
      <c r="D474" s="13"/>
      <c r="E474" s="13"/>
    </row>
    <row r="475" spans="1:5" ht="15.75" customHeight="1">
      <c r="A475" s="13"/>
      <c r="B475" s="13"/>
      <c r="C475" s="13"/>
      <c r="D475" s="13"/>
      <c r="E475" s="13"/>
    </row>
    <row r="476" spans="1:5" ht="15.75" customHeight="1">
      <c r="A476" s="13"/>
      <c r="B476" s="13"/>
      <c r="C476" s="13"/>
      <c r="D476" s="13"/>
      <c r="E476" s="13"/>
    </row>
    <row r="477" spans="1:5" ht="15.75" customHeight="1">
      <c r="A477" s="13"/>
      <c r="B477" s="13"/>
      <c r="C477" s="13"/>
      <c r="D477" s="13"/>
      <c r="E477" s="13"/>
    </row>
    <row r="478" spans="1:5" ht="15.75" customHeight="1">
      <c r="A478" s="13"/>
      <c r="B478" s="13"/>
      <c r="C478" s="13"/>
      <c r="D478" s="13"/>
      <c r="E478" s="13"/>
    </row>
    <row r="479" spans="1:5" ht="15.75" customHeight="1">
      <c r="A479" s="13"/>
      <c r="B479" s="13"/>
      <c r="C479" s="13"/>
      <c r="D479" s="13"/>
      <c r="E479" s="13"/>
    </row>
    <row r="480" spans="1:5" ht="15.75" customHeight="1">
      <c r="A480" s="13"/>
      <c r="B480" s="13"/>
      <c r="C480" s="13"/>
      <c r="D480" s="13"/>
      <c r="E480" s="13"/>
    </row>
    <row r="481" spans="1:5" ht="15.75" customHeight="1">
      <c r="A481" s="13"/>
      <c r="B481" s="13"/>
      <c r="C481" s="13"/>
      <c r="D481" s="13"/>
      <c r="E481" s="13"/>
    </row>
    <row r="482" spans="1:5" ht="15.75" customHeight="1">
      <c r="A482" s="13"/>
      <c r="B482" s="13"/>
      <c r="C482" s="13"/>
      <c r="D482" s="13"/>
      <c r="E482" s="13"/>
    </row>
    <row r="483" spans="1:5" ht="15.75" customHeight="1">
      <c r="A483" s="13"/>
      <c r="B483" s="13"/>
      <c r="C483" s="13"/>
      <c r="D483" s="13"/>
      <c r="E483" s="13"/>
    </row>
    <row r="484" spans="1:5" ht="15.75" customHeight="1">
      <c r="A484" s="13"/>
      <c r="B484" s="13"/>
      <c r="C484" s="13"/>
      <c r="D484" s="13"/>
      <c r="E484" s="13"/>
    </row>
    <row r="485" spans="1:5" ht="15.75" customHeight="1">
      <c r="A485" s="13"/>
      <c r="B485" s="13"/>
      <c r="C485" s="13"/>
      <c r="D485" s="13"/>
      <c r="E485" s="13"/>
    </row>
    <row r="486" spans="1:5" ht="15.75" customHeight="1">
      <c r="A486" s="13"/>
      <c r="B486" s="13"/>
      <c r="C486" s="13"/>
      <c r="D486" s="13"/>
      <c r="E486" s="13"/>
    </row>
    <row r="487" spans="1:5" ht="15.75" customHeight="1">
      <c r="A487" s="13"/>
      <c r="B487" s="13"/>
      <c r="C487" s="13"/>
      <c r="D487" s="13"/>
      <c r="E487" s="13"/>
    </row>
    <row r="488" spans="1:5" ht="15.75" customHeight="1">
      <c r="A488" s="13"/>
      <c r="B488" s="13"/>
      <c r="C488" s="13"/>
      <c r="D488" s="13"/>
      <c r="E488" s="13"/>
    </row>
    <row r="489" spans="1:5" ht="15.75" customHeight="1">
      <c r="A489" s="13"/>
      <c r="B489" s="13"/>
      <c r="C489" s="13"/>
      <c r="D489" s="13"/>
      <c r="E489" s="13"/>
    </row>
    <row r="490" spans="1:5" ht="15.75" customHeight="1">
      <c r="A490" s="13"/>
      <c r="B490" s="13"/>
      <c r="C490" s="13"/>
      <c r="D490" s="13"/>
      <c r="E490" s="13"/>
    </row>
    <row r="491" spans="1:5" ht="15.75" customHeight="1">
      <c r="A491" s="13"/>
      <c r="B491" s="13"/>
      <c r="C491" s="13"/>
      <c r="D491" s="13"/>
      <c r="E491" s="13"/>
    </row>
    <row r="492" spans="1:5" ht="15.75" customHeight="1">
      <c r="A492" s="13"/>
      <c r="B492" s="13"/>
      <c r="C492" s="13"/>
      <c r="D492" s="13"/>
      <c r="E492" s="13"/>
    </row>
    <row r="493" spans="1:5" ht="15.75" customHeight="1">
      <c r="A493" s="13"/>
      <c r="B493" s="13"/>
      <c r="C493" s="13"/>
      <c r="D493" s="13"/>
      <c r="E493" s="13"/>
    </row>
    <row r="494" spans="1:5" ht="15.75" customHeight="1">
      <c r="A494" s="13"/>
      <c r="B494" s="13"/>
      <c r="C494" s="13"/>
      <c r="D494" s="13"/>
      <c r="E494" s="13"/>
    </row>
    <row r="495" spans="1:5" ht="15.75" customHeight="1">
      <c r="A495" s="13"/>
      <c r="B495" s="13"/>
      <c r="C495" s="13"/>
      <c r="D495" s="13"/>
      <c r="E495" s="13"/>
    </row>
    <row r="496" spans="1:5" ht="15.75" customHeight="1">
      <c r="A496" s="13"/>
      <c r="B496" s="13"/>
      <c r="C496" s="13"/>
      <c r="D496" s="13"/>
      <c r="E496" s="13"/>
    </row>
    <row r="497" spans="1:5" ht="15.75" customHeight="1">
      <c r="A497" s="13"/>
      <c r="B497" s="13"/>
      <c r="C497" s="13"/>
      <c r="D497" s="13"/>
      <c r="E497" s="13"/>
    </row>
    <row r="498" spans="1:5" ht="15.75" customHeight="1">
      <c r="A498" s="13"/>
      <c r="B498" s="13"/>
      <c r="C498" s="13"/>
      <c r="D498" s="13"/>
      <c r="E498" s="13"/>
    </row>
    <row r="499" spans="1:5" ht="15.75" customHeight="1">
      <c r="A499" s="13"/>
      <c r="B499" s="13"/>
      <c r="C499" s="13"/>
      <c r="D499" s="13"/>
      <c r="E499" s="13"/>
    </row>
    <row r="500" spans="1:5" ht="15.75" customHeight="1">
      <c r="A500" s="13"/>
      <c r="B500" s="13"/>
      <c r="C500" s="13"/>
      <c r="D500" s="13"/>
      <c r="E500" s="13"/>
    </row>
    <row r="501" spans="1:5" ht="15.75" customHeight="1">
      <c r="A501" s="13"/>
      <c r="B501" s="13"/>
      <c r="C501" s="13"/>
      <c r="D501" s="13"/>
      <c r="E501" s="13"/>
    </row>
    <row r="502" spans="1:5" ht="15.75" customHeight="1">
      <c r="A502" s="13"/>
      <c r="B502" s="13"/>
      <c r="C502" s="13"/>
      <c r="D502" s="13"/>
      <c r="E502" s="13"/>
    </row>
    <row r="503" spans="1:5" ht="15.75" customHeight="1">
      <c r="A503" s="13"/>
      <c r="B503" s="13"/>
      <c r="C503" s="13"/>
      <c r="D503" s="13"/>
      <c r="E503" s="13"/>
    </row>
    <row r="504" spans="1:5" ht="15.75" customHeight="1">
      <c r="A504" s="13"/>
      <c r="B504" s="13"/>
      <c r="C504" s="13"/>
      <c r="D504" s="13"/>
      <c r="E504" s="13"/>
    </row>
    <row r="505" spans="1:5" ht="15.75" customHeight="1">
      <c r="A505" s="13"/>
      <c r="B505" s="13"/>
      <c r="C505" s="13"/>
      <c r="D505" s="13"/>
      <c r="E505" s="13"/>
    </row>
    <row r="506" spans="1:5" ht="15.75" customHeight="1">
      <c r="A506" s="13"/>
      <c r="B506" s="13"/>
      <c r="C506" s="13"/>
      <c r="D506" s="13"/>
      <c r="E506" s="13"/>
    </row>
    <row r="507" spans="1:5" ht="15.75" customHeight="1">
      <c r="A507" s="13"/>
      <c r="B507" s="13"/>
      <c r="C507" s="13"/>
      <c r="D507" s="13"/>
      <c r="E507" s="13"/>
    </row>
    <row r="508" spans="1:5" ht="15.75" customHeight="1">
      <c r="A508" s="13"/>
      <c r="B508" s="13"/>
      <c r="C508" s="13"/>
      <c r="D508" s="13"/>
      <c r="E508" s="13"/>
    </row>
    <row r="509" spans="1:5" ht="15.75" customHeight="1">
      <c r="A509" s="13"/>
      <c r="B509" s="13"/>
      <c r="C509" s="13"/>
      <c r="D509" s="13"/>
      <c r="E509" s="13"/>
    </row>
    <row r="510" spans="1:5" ht="15.75" customHeight="1">
      <c r="A510" s="13"/>
      <c r="B510" s="13"/>
      <c r="C510" s="13"/>
      <c r="D510" s="13"/>
      <c r="E510" s="13"/>
    </row>
    <row r="511" spans="1:5" ht="15.75" customHeight="1">
      <c r="A511" s="13"/>
      <c r="B511" s="13"/>
      <c r="C511" s="13"/>
      <c r="D511" s="13"/>
      <c r="E511" s="13"/>
    </row>
    <row r="512" spans="1:5" ht="15.75" customHeight="1">
      <c r="A512" s="13"/>
      <c r="B512" s="13"/>
      <c r="C512" s="13"/>
      <c r="D512" s="13"/>
      <c r="E512" s="13"/>
    </row>
    <row r="513" spans="1:5" ht="15.75" customHeight="1">
      <c r="A513" s="13"/>
      <c r="B513" s="13"/>
      <c r="C513" s="13"/>
      <c r="D513" s="13"/>
      <c r="E513" s="13"/>
    </row>
    <row r="514" spans="1:5" ht="15.75" customHeight="1">
      <c r="A514" s="13"/>
      <c r="B514" s="13"/>
      <c r="C514" s="13"/>
      <c r="D514" s="13"/>
      <c r="E514" s="13"/>
    </row>
    <row r="515" spans="1:5" ht="15.75" customHeight="1">
      <c r="A515" s="13"/>
      <c r="B515" s="13"/>
      <c r="C515" s="13"/>
      <c r="D515" s="13"/>
      <c r="E515" s="13"/>
    </row>
    <row r="516" spans="1:5" ht="15.75" customHeight="1">
      <c r="A516" s="13"/>
      <c r="B516" s="13"/>
      <c r="C516" s="13"/>
      <c r="D516" s="13"/>
      <c r="E516" s="13"/>
    </row>
    <row r="517" spans="1:5" ht="15.75" customHeight="1">
      <c r="A517" s="13"/>
      <c r="B517" s="13"/>
      <c r="C517" s="13"/>
      <c r="D517" s="13"/>
      <c r="E517" s="13"/>
    </row>
    <row r="518" spans="1:5" ht="15.75" customHeight="1">
      <c r="A518" s="13"/>
      <c r="B518" s="13"/>
      <c r="C518" s="13"/>
      <c r="D518" s="13"/>
      <c r="E518" s="13"/>
    </row>
    <row r="519" spans="1:5" ht="15.75" customHeight="1">
      <c r="A519" s="13"/>
      <c r="B519" s="13"/>
      <c r="C519" s="13"/>
      <c r="D519" s="13"/>
      <c r="E519" s="13"/>
    </row>
    <row r="520" spans="1:5" ht="15.75" customHeight="1">
      <c r="A520" s="13"/>
      <c r="B520" s="13"/>
      <c r="C520" s="13"/>
      <c r="D520" s="13"/>
      <c r="E520" s="13"/>
    </row>
    <row r="521" spans="1:5" ht="15.75" customHeight="1">
      <c r="A521" s="13"/>
      <c r="B521" s="13"/>
      <c r="C521" s="13"/>
      <c r="D521" s="13"/>
      <c r="E521" s="13"/>
    </row>
    <row r="522" spans="1:5" ht="15.75" customHeight="1">
      <c r="A522" s="13"/>
      <c r="B522" s="13"/>
      <c r="C522" s="13"/>
      <c r="D522" s="13"/>
      <c r="E522" s="13"/>
    </row>
    <row r="523" spans="1:5" ht="15.75" customHeight="1">
      <c r="A523" s="13"/>
      <c r="B523" s="13"/>
      <c r="C523" s="13"/>
      <c r="D523" s="13"/>
      <c r="E523" s="13"/>
    </row>
    <row r="524" spans="1:5" ht="15.75" customHeight="1">
      <c r="A524" s="13"/>
      <c r="B524" s="13"/>
      <c r="C524" s="13"/>
      <c r="D524" s="13"/>
      <c r="E524" s="13"/>
    </row>
    <row r="525" spans="1:5" ht="15.75" customHeight="1">
      <c r="A525" s="13"/>
      <c r="B525" s="13"/>
      <c r="C525" s="13"/>
      <c r="D525" s="13"/>
      <c r="E525" s="13"/>
    </row>
    <row r="526" spans="1:5" ht="15.75" customHeight="1">
      <c r="A526" s="13"/>
      <c r="B526" s="13"/>
      <c r="C526" s="13"/>
      <c r="D526" s="13"/>
      <c r="E526" s="13"/>
    </row>
    <row r="527" spans="1:5" ht="15.75" customHeight="1">
      <c r="A527" s="13"/>
      <c r="B527" s="13"/>
      <c r="C527" s="13"/>
      <c r="D527" s="13"/>
      <c r="E527" s="13"/>
    </row>
    <row r="528" spans="1:5" ht="15.75" customHeight="1">
      <c r="A528" s="13"/>
      <c r="B528" s="13"/>
      <c r="C528" s="13"/>
      <c r="D528" s="13"/>
      <c r="E528" s="13"/>
    </row>
    <row r="529" spans="1:5" ht="15.75" customHeight="1">
      <c r="A529" s="13"/>
      <c r="B529" s="13"/>
      <c r="C529" s="13"/>
      <c r="D529" s="13"/>
      <c r="E529" s="13"/>
    </row>
    <row r="530" spans="1:5" ht="15.75" customHeight="1">
      <c r="A530" s="13"/>
      <c r="B530" s="13"/>
      <c r="C530" s="13"/>
      <c r="D530" s="13"/>
      <c r="E530" s="13"/>
    </row>
    <row r="531" spans="1:5" ht="15.75" customHeight="1">
      <c r="A531" s="13"/>
      <c r="B531" s="13"/>
      <c r="C531" s="13"/>
      <c r="D531" s="13"/>
      <c r="E531" s="13"/>
    </row>
    <row r="532" spans="1:5" ht="15.75" customHeight="1">
      <c r="A532" s="13"/>
      <c r="B532" s="13"/>
      <c r="C532" s="13"/>
      <c r="D532" s="13"/>
      <c r="E532" s="13"/>
    </row>
    <row r="533" spans="1:5" ht="15.75" customHeight="1">
      <c r="A533" s="13"/>
      <c r="B533" s="13"/>
      <c r="C533" s="13"/>
      <c r="D533" s="13"/>
      <c r="E533" s="13"/>
    </row>
    <row r="534" spans="1:5" ht="15.75" customHeight="1">
      <c r="A534" s="13"/>
      <c r="B534" s="13"/>
      <c r="C534" s="13"/>
      <c r="D534" s="13"/>
      <c r="E534" s="13"/>
    </row>
    <row r="535" spans="1:5" ht="15.75" customHeight="1">
      <c r="A535" s="13"/>
      <c r="B535" s="13"/>
      <c r="C535" s="13"/>
      <c r="D535" s="13"/>
      <c r="E535" s="13"/>
    </row>
    <row r="536" spans="1:5" ht="15.75" customHeight="1">
      <c r="A536" s="13"/>
      <c r="B536" s="13"/>
      <c r="C536" s="13"/>
      <c r="D536" s="13"/>
      <c r="E536" s="13"/>
    </row>
    <row r="537" spans="1:5" ht="15.75" customHeight="1">
      <c r="A537" s="13"/>
      <c r="B537" s="13"/>
      <c r="C537" s="13"/>
      <c r="D537" s="13"/>
      <c r="E537" s="13"/>
    </row>
    <row r="538" spans="1:5" ht="15.75" customHeight="1">
      <c r="A538" s="13"/>
      <c r="B538" s="13"/>
      <c r="C538" s="13"/>
      <c r="D538" s="13"/>
      <c r="E538" s="13"/>
    </row>
    <row r="539" spans="1:5" ht="15.75" customHeight="1">
      <c r="A539" s="13"/>
      <c r="B539" s="13"/>
      <c r="C539" s="13"/>
      <c r="D539" s="13"/>
      <c r="E539" s="13"/>
    </row>
    <row r="540" spans="1:5" ht="15.75" customHeight="1">
      <c r="A540" s="13"/>
      <c r="B540" s="13"/>
      <c r="C540" s="13"/>
      <c r="D540" s="13"/>
      <c r="E540" s="13"/>
    </row>
    <row r="541" spans="1:5" ht="15.75" customHeight="1">
      <c r="A541" s="13"/>
      <c r="B541" s="13"/>
      <c r="C541" s="13"/>
      <c r="D541" s="13"/>
      <c r="E541" s="13"/>
    </row>
    <row r="542" spans="1:5" ht="15.75" customHeight="1">
      <c r="A542" s="13"/>
      <c r="B542" s="13"/>
      <c r="C542" s="13"/>
      <c r="D542" s="13"/>
      <c r="E542" s="13"/>
    </row>
    <row r="543" spans="1:5" ht="15.75" customHeight="1">
      <c r="A543" s="13"/>
      <c r="B543" s="13"/>
      <c r="C543" s="13"/>
      <c r="D543" s="13"/>
      <c r="E543" s="13"/>
    </row>
    <row r="544" spans="1:5" ht="15.75" customHeight="1">
      <c r="A544" s="13"/>
      <c r="B544" s="13"/>
      <c r="C544" s="13"/>
      <c r="D544" s="13"/>
      <c r="E544" s="13"/>
    </row>
    <row r="545" spans="1:5" ht="15.75" customHeight="1">
      <c r="A545" s="13"/>
      <c r="B545" s="13"/>
      <c r="C545" s="13"/>
      <c r="D545" s="13"/>
      <c r="E545" s="13"/>
    </row>
    <row r="546" spans="1:5" ht="15.75" customHeight="1">
      <c r="A546" s="13"/>
      <c r="B546" s="13"/>
      <c r="C546" s="13"/>
      <c r="D546" s="13"/>
      <c r="E546" s="13"/>
    </row>
    <row r="547" spans="1:5" ht="15.75" customHeight="1">
      <c r="A547" s="13"/>
      <c r="B547" s="13"/>
      <c r="C547" s="13"/>
      <c r="D547" s="13"/>
      <c r="E547" s="13"/>
    </row>
    <row r="548" spans="1:5" ht="15.75" customHeight="1">
      <c r="A548" s="13"/>
      <c r="B548" s="13"/>
      <c r="C548" s="13"/>
      <c r="D548" s="13"/>
      <c r="E548" s="13"/>
    </row>
    <row r="549" spans="1:5" ht="15.75" customHeight="1">
      <c r="A549" s="13"/>
      <c r="B549" s="13"/>
      <c r="C549" s="13"/>
      <c r="D549" s="13"/>
      <c r="E549" s="13"/>
    </row>
    <row r="550" spans="1:5" ht="15.75" customHeight="1">
      <c r="A550" s="13"/>
      <c r="B550" s="13"/>
      <c r="C550" s="13"/>
      <c r="D550" s="13"/>
      <c r="E550" s="13"/>
    </row>
    <row r="551" spans="1:5" ht="15.75" customHeight="1">
      <c r="A551" s="13"/>
      <c r="B551" s="13"/>
      <c r="C551" s="13"/>
      <c r="D551" s="13"/>
      <c r="E551" s="13"/>
    </row>
    <row r="552" spans="1:5" ht="15.75" customHeight="1">
      <c r="A552" s="13"/>
      <c r="B552" s="13"/>
      <c r="C552" s="13"/>
      <c r="D552" s="13"/>
      <c r="E552" s="13"/>
    </row>
    <row r="553" spans="1:5" ht="15.75" customHeight="1">
      <c r="A553" s="13"/>
      <c r="B553" s="13"/>
      <c r="C553" s="13"/>
      <c r="D553" s="13"/>
      <c r="E553" s="13"/>
    </row>
    <row r="554" spans="1:5" ht="15.75" customHeight="1">
      <c r="A554" s="13"/>
      <c r="B554" s="13"/>
      <c r="C554" s="13"/>
      <c r="D554" s="13"/>
      <c r="E554" s="13"/>
    </row>
    <row r="555" spans="1:5" ht="15.75" customHeight="1">
      <c r="A555" s="13"/>
      <c r="B555" s="13"/>
      <c r="C555" s="13"/>
      <c r="D555" s="13"/>
      <c r="E555" s="13"/>
    </row>
    <row r="556" spans="1:5" ht="15.75" customHeight="1">
      <c r="A556" s="13"/>
      <c r="B556" s="13"/>
      <c r="C556" s="13"/>
      <c r="D556" s="13"/>
      <c r="E556" s="13"/>
    </row>
    <row r="557" spans="1:5" ht="15.75" customHeight="1">
      <c r="A557" s="13"/>
      <c r="B557" s="13"/>
      <c r="C557" s="13"/>
      <c r="D557" s="13"/>
      <c r="E557" s="13"/>
    </row>
    <row r="558" spans="1:5" ht="15.75" customHeight="1">
      <c r="A558" s="13"/>
      <c r="B558" s="13"/>
      <c r="C558" s="13"/>
      <c r="D558" s="13"/>
      <c r="E558" s="13"/>
    </row>
    <row r="559" spans="1:5" ht="15.75" customHeight="1">
      <c r="A559" s="13"/>
      <c r="B559" s="13"/>
      <c r="C559" s="13"/>
      <c r="D559" s="13"/>
      <c r="E559" s="13"/>
    </row>
    <row r="560" spans="1:5" ht="15.75" customHeight="1">
      <c r="A560" s="13"/>
      <c r="B560" s="13"/>
      <c r="C560" s="13"/>
      <c r="D560" s="13"/>
      <c r="E560" s="13"/>
    </row>
    <row r="561" spans="1:5" ht="15.75" customHeight="1">
      <c r="A561" s="13"/>
      <c r="B561" s="13"/>
      <c r="C561" s="13"/>
      <c r="D561" s="13"/>
      <c r="E561" s="13"/>
    </row>
    <row r="562" spans="1:5" ht="15.75" customHeight="1">
      <c r="A562" s="13"/>
      <c r="B562" s="13"/>
      <c r="C562" s="13"/>
      <c r="D562" s="13"/>
      <c r="E562" s="13"/>
    </row>
    <row r="563" spans="1:5" ht="15.75" customHeight="1">
      <c r="A563" s="13"/>
      <c r="B563" s="13"/>
      <c r="C563" s="13"/>
      <c r="D563" s="13"/>
      <c r="E563" s="13"/>
    </row>
    <row r="564" spans="1:5" ht="15.75" customHeight="1">
      <c r="A564" s="13"/>
      <c r="B564" s="13"/>
      <c r="C564" s="13"/>
      <c r="D564" s="13"/>
      <c r="E564" s="13"/>
    </row>
    <row r="565" spans="1:5" ht="15.75" customHeight="1">
      <c r="A565" s="13"/>
      <c r="B565" s="13"/>
      <c r="C565" s="13"/>
      <c r="D565" s="13"/>
      <c r="E565" s="13"/>
    </row>
    <row r="566" spans="1:5" ht="15.75" customHeight="1">
      <c r="A566" s="13"/>
      <c r="B566" s="13"/>
      <c r="C566" s="13"/>
      <c r="D566" s="13"/>
      <c r="E566" s="13"/>
    </row>
    <row r="567" spans="1:5" ht="15.75" customHeight="1">
      <c r="A567" s="13"/>
      <c r="B567" s="13"/>
      <c r="C567" s="13"/>
      <c r="D567" s="13"/>
      <c r="E567" s="13"/>
    </row>
    <row r="568" spans="1:5" ht="15.75" customHeight="1">
      <c r="A568" s="13"/>
      <c r="B568" s="13"/>
      <c r="C568" s="13"/>
      <c r="D568" s="13"/>
      <c r="E568" s="13"/>
    </row>
    <row r="569" spans="1:5" ht="15.75" customHeight="1">
      <c r="A569" s="13"/>
      <c r="B569" s="13"/>
      <c r="C569" s="13"/>
      <c r="D569" s="13"/>
      <c r="E569" s="13"/>
    </row>
    <row r="570" spans="1:5" ht="15.75" customHeight="1">
      <c r="A570" s="13"/>
      <c r="B570" s="13"/>
      <c r="C570" s="13"/>
      <c r="D570" s="13"/>
      <c r="E570" s="13"/>
    </row>
    <row r="571" spans="1:5" ht="15.75" customHeight="1">
      <c r="A571" s="13"/>
      <c r="B571" s="13"/>
      <c r="C571" s="13"/>
      <c r="D571" s="13"/>
      <c r="E571" s="13"/>
    </row>
    <row r="572" spans="1:5" ht="15.75" customHeight="1">
      <c r="A572" s="13"/>
      <c r="B572" s="13"/>
      <c r="C572" s="13"/>
      <c r="D572" s="13"/>
      <c r="E572" s="13"/>
    </row>
    <row r="573" spans="1:5" ht="15.75" customHeight="1">
      <c r="A573" s="13"/>
      <c r="B573" s="13"/>
      <c r="C573" s="13"/>
      <c r="D573" s="13"/>
      <c r="E573" s="13"/>
    </row>
    <row r="574" spans="1:5" ht="15.75" customHeight="1">
      <c r="A574" s="13"/>
      <c r="B574" s="13"/>
      <c r="C574" s="13"/>
      <c r="D574" s="13"/>
      <c r="E574" s="13"/>
    </row>
    <row r="575" spans="1:5" ht="15.75" customHeight="1">
      <c r="A575" s="13"/>
      <c r="B575" s="13"/>
      <c r="C575" s="13"/>
      <c r="D575" s="13"/>
      <c r="E575" s="13"/>
    </row>
    <row r="576" spans="1:5" ht="15.75" customHeight="1">
      <c r="A576" s="13"/>
      <c r="B576" s="13"/>
      <c r="C576" s="13"/>
      <c r="D576" s="13"/>
      <c r="E576" s="13"/>
    </row>
    <row r="577" spans="1:5" ht="15.75" customHeight="1">
      <c r="A577" s="13"/>
      <c r="B577" s="13"/>
      <c r="C577" s="13"/>
      <c r="D577" s="13"/>
      <c r="E577" s="13"/>
    </row>
    <row r="578" spans="1:5" ht="15.75" customHeight="1">
      <c r="A578" s="13"/>
      <c r="B578" s="13"/>
      <c r="C578" s="13"/>
      <c r="D578" s="13"/>
      <c r="E578" s="13"/>
    </row>
    <row r="579" spans="1:5" ht="15.75" customHeight="1">
      <c r="A579" s="13"/>
      <c r="B579" s="13"/>
      <c r="C579" s="13"/>
      <c r="D579" s="13"/>
      <c r="E579" s="13"/>
    </row>
    <row r="580" spans="1:5" ht="15.75" customHeight="1">
      <c r="A580" s="13"/>
      <c r="B580" s="13"/>
      <c r="C580" s="13"/>
      <c r="D580" s="13"/>
      <c r="E580" s="13"/>
    </row>
    <row r="581" spans="1:5" ht="15.75" customHeight="1">
      <c r="A581" s="13"/>
      <c r="B581" s="13"/>
      <c r="C581" s="13"/>
      <c r="D581" s="13"/>
      <c r="E581" s="13"/>
    </row>
    <row r="582" spans="1:5" ht="15.75" customHeight="1">
      <c r="A582" s="13"/>
      <c r="B582" s="13"/>
      <c r="C582" s="13"/>
      <c r="D582" s="13"/>
      <c r="E582" s="13"/>
    </row>
    <row r="583" spans="1:5" ht="15.75" customHeight="1">
      <c r="A583" s="13"/>
      <c r="B583" s="13"/>
      <c r="C583" s="13"/>
      <c r="D583" s="13"/>
      <c r="E583" s="13"/>
    </row>
    <row r="584" spans="1:5" ht="15.75" customHeight="1">
      <c r="A584" s="13"/>
      <c r="B584" s="13"/>
      <c r="C584" s="13"/>
      <c r="D584" s="13"/>
      <c r="E584" s="13"/>
    </row>
    <row r="585" spans="1:5" ht="15.75" customHeight="1">
      <c r="A585" s="13"/>
      <c r="B585" s="13"/>
      <c r="C585" s="13"/>
      <c r="D585" s="13"/>
      <c r="E585" s="13"/>
    </row>
    <row r="586" spans="1:5" ht="15.75" customHeight="1">
      <c r="A586" s="13"/>
      <c r="B586" s="13"/>
      <c r="C586" s="13"/>
      <c r="D586" s="13"/>
      <c r="E586" s="13"/>
    </row>
    <row r="587" spans="1:5" ht="15.75" customHeight="1">
      <c r="A587" s="13"/>
      <c r="B587" s="13"/>
      <c r="C587" s="13"/>
      <c r="D587" s="13"/>
      <c r="E587" s="13"/>
    </row>
    <row r="588" spans="1:5" ht="15.75" customHeight="1">
      <c r="A588" s="13"/>
      <c r="B588" s="13"/>
      <c r="C588" s="13"/>
      <c r="D588" s="13"/>
      <c r="E588" s="13"/>
    </row>
    <row r="589" spans="1:5" ht="15.75" customHeight="1">
      <c r="A589" s="13"/>
      <c r="B589" s="13"/>
      <c r="C589" s="13"/>
      <c r="D589" s="13"/>
      <c r="E589" s="13"/>
    </row>
    <row r="590" spans="1:5" ht="15.75" customHeight="1">
      <c r="A590" s="13"/>
      <c r="B590" s="13"/>
      <c r="C590" s="13"/>
      <c r="D590" s="13"/>
      <c r="E590" s="13"/>
    </row>
    <row r="591" spans="1:5" ht="15.75" customHeight="1">
      <c r="A591" s="13"/>
      <c r="B591" s="13"/>
      <c r="C591" s="13"/>
      <c r="D591" s="13"/>
      <c r="E591" s="13"/>
    </row>
    <row r="592" spans="1:5" ht="15.75" customHeight="1">
      <c r="A592" s="13"/>
      <c r="B592" s="13"/>
      <c r="C592" s="13"/>
      <c r="D592" s="13"/>
      <c r="E592" s="13"/>
    </row>
    <row r="593" spans="1:5" ht="15.75" customHeight="1">
      <c r="A593" s="13"/>
      <c r="B593" s="13"/>
      <c r="C593" s="13"/>
      <c r="D593" s="13"/>
      <c r="E593" s="13"/>
    </row>
    <row r="594" spans="1:5" ht="15.75" customHeight="1">
      <c r="A594" s="13"/>
      <c r="B594" s="13"/>
      <c r="C594" s="13"/>
      <c r="D594" s="13"/>
      <c r="E594" s="13"/>
    </row>
    <row r="595" spans="1:5" ht="15.75" customHeight="1">
      <c r="A595" s="13"/>
      <c r="B595" s="13"/>
      <c r="C595" s="13"/>
      <c r="D595" s="13"/>
      <c r="E595" s="13"/>
    </row>
    <row r="596" spans="1:5" ht="15.75" customHeight="1">
      <c r="A596" s="13"/>
      <c r="B596" s="13"/>
      <c r="C596" s="13"/>
      <c r="D596" s="13"/>
      <c r="E596" s="13"/>
    </row>
    <row r="597" spans="1:5" ht="15.75" customHeight="1">
      <c r="A597" s="13"/>
      <c r="B597" s="13"/>
      <c r="C597" s="13"/>
      <c r="D597" s="13"/>
      <c r="E597" s="13"/>
    </row>
    <row r="598" spans="1:5" ht="15.75" customHeight="1">
      <c r="A598" s="13"/>
      <c r="B598" s="13"/>
      <c r="C598" s="13"/>
      <c r="D598" s="13"/>
      <c r="E598" s="13"/>
    </row>
    <row r="599" spans="1:5" ht="15.75" customHeight="1">
      <c r="A599" s="13"/>
      <c r="B599" s="13"/>
      <c r="C599" s="13"/>
      <c r="D599" s="13"/>
      <c r="E599" s="13"/>
    </row>
    <row r="600" spans="1:5" ht="15.75" customHeight="1">
      <c r="A600" s="13"/>
      <c r="B600" s="13"/>
      <c r="C600" s="13"/>
      <c r="D600" s="13"/>
      <c r="E600" s="13"/>
    </row>
    <row r="601" spans="1:5" ht="15.75" customHeight="1">
      <c r="A601" s="13"/>
      <c r="B601" s="13"/>
      <c r="C601" s="13"/>
      <c r="D601" s="13"/>
      <c r="E601" s="13"/>
    </row>
    <row r="602" spans="1:5" ht="15.75" customHeight="1">
      <c r="A602" s="13"/>
      <c r="B602" s="13"/>
      <c r="C602" s="13"/>
      <c r="D602" s="13"/>
      <c r="E602" s="13"/>
    </row>
    <row r="603" spans="1:5" ht="15.75" customHeight="1">
      <c r="A603" s="13"/>
      <c r="B603" s="13"/>
      <c r="C603" s="13"/>
      <c r="D603" s="13"/>
      <c r="E603" s="13"/>
    </row>
    <row r="604" spans="1:5" ht="15.75" customHeight="1">
      <c r="A604" s="13"/>
      <c r="B604" s="13"/>
      <c r="C604" s="13"/>
      <c r="D604" s="13"/>
      <c r="E604" s="13"/>
    </row>
    <row r="605" spans="1:5" ht="15.75" customHeight="1">
      <c r="A605" s="13"/>
      <c r="B605" s="13"/>
      <c r="C605" s="13"/>
      <c r="D605" s="13"/>
      <c r="E605" s="13"/>
    </row>
    <row r="606" spans="1:5" ht="15.75" customHeight="1">
      <c r="A606" s="13"/>
      <c r="B606" s="13"/>
      <c r="C606" s="13"/>
      <c r="D606" s="13"/>
      <c r="E606" s="13"/>
    </row>
    <row r="607" spans="1:5" ht="15.75" customHeight="1">
      <c r="A607" s="13"/>
      <c r="B607" s="13"/>
      <c r="C607" s="13"/>
      <c r="D607" s="13"/>
      <c r="E607" s="13"/>
    </row>
    <row r="608" spans="1:5" ht="15.75" customHeight="1">
      <c r="A608" s="13"/>
      <c r="B608" s="13"/>
      <c r="C608" s="13"/>
      <c r="D608" s="13"/>
      <c r="E608" s="13"/>
    </row>
    <row r="609" spans="1:5" ht="15.75" customHeight="1">
      <c r="A609" s="13"/>
      <c r="B609" s="13"/>
      <c r="C609" s="13"/>
      <c r="D609" s="13"/>
      <c r="E609" s="13"/>
    </row>
    <row r="610" spans="1:5" ht="15.75" customHeight="1">
      <c r="A610" s="13"/>
      <c r="B610" s="13"/>
      <c r="C610" s="13"/>
      <c r="D610" s="13"/>
      <c r="E610" s="13"/>
    </row>
    <row r="611" spans="1:5" ht="15.75" customHeight="1">
      <c r="A611" s="13"/>
      <c r="B611" s="13"/>
      <c r="C611" s="13"/>
      <c r="D611" s="13"/>
      <c r="E611" s="13"/>
    </row>
    <row r="612" spans="1:5" ht="15.75" customHeight="1">
      <c r="A612" s="13"/>
      <c r="B612" s="13"/>
      <c r="C612" s="13"/>
      <c r="D612" s="13"/>
      <c r="E612" s="13"/>
    </row>
    <row r="613" spans="1:5" ht="15.75" customHeight="1">
      <c r="A613" s="13"/>
      <c r="B613" s="13"/>
      <c r="C613" s="13"/>
      <c r="D613" s="13"/>
      <c r="E613" s="13"/>
    </row>
    <row r="614" spans="1:5" ht="15.75" customHeight="1">
      <c r="A614" s="13"/>
      <c r="B614" s="13"/>
      <c r="C614" s="13"/>
      <c r="D614" s="13"/>
      <c r="E614" s="13"/>
    </row>
    <row r="615" spans="1:5" ht="15.75" customHeight="1">
      <c r="A615" s="13"/>
      <c r="B615" s="13"/>
      <c r="C615" s="13"/>
      <c r="D615" s="13"/>
      <c r="E615" s="13"/>
    </row>
    <row r="616" spans="1:5" ht="15.75" customHeight="1">
      <c r="A616" s="13"/>
      <c r="B616" s="13"/>
      <c r="C616" s="13"/>
      <c r="D616" s="13"/>
      <c r="E616" s="13"/>
    </row>
    <row r="617" spans="1:5" ht="15.75" customHeight="1">
      <c r="A617" s="13"/>
      <c r="B617" s="13"/>
      <c r="C617" s="13"/>
      <c r="D617" s="13"/>
      <c r="E617" s="13"/>
    </row>
    <row r="618" spans="1:5" ht="15.75" customHeight="1">
      <c r="A618" s="13"/>
      <c r="B618" s="13"/>
      <c r="C618" s="13"/>
      <c r="D618" s="13"/>
      <c r="E618" s="13"/>
    </row>
    <row r="619" spans="1:5" ht="15.75" customHeight="1">
      <c r="A619" s="13"/>
      <c r="B619" s="13"/>
      <c r="C619" s="13"/>
      <c r="D619" s="13"/>
      <c r="E619" s="13"/>
    </row>
    <row r="620" spans="1:5" ht="15.75" customHeight="1">
      <c r="A620" s="13"/>
      <c r="B620" s="13"/>
      <c r="C620" s="13"/>
      <c r="D620" s="13"/>
      <c r="E620" s="13"/>
    </row>
    <row r="621" spans="1:5" ht="15.75" customHeight="1">
      <c r="A621" s="13"/>
      <c r="B621" s="13"/>
      <c r="C621" s="13"/>
      <c r="D621" s="13"/>
      <c r="E621" s="13"/>
    </row>
    <row r="622" spans="1:5" ht="15.75" customHeight="1">
      <c r="A622" s="13"/>
      <c r="B622" s="13"/>
      <c r="C622" s="13"/>
      <c r="D622" s="13"/>
      <c r="E622" s="13"/>
    </row>
    <row r="623" spans="1:5" ht="15.75" customHeight="1">
      <c r="A623" s="13"/>
      <c r="B623" s="13"/>
      <c r="C623" s="13"/>
      <c r="D623" s="13"/>
      <c r="E623" s="13"/>
    </row>
    <row r="624" spans="1:5" ht="15.75" customHeight="1">
      <c r="A624" s="13"/>
      <c r="B624" s="13"/>
      <c r="C624" s="13"/>
      <c r="D624" s="13"/>
      <c r="E624" s="13"/>
    </row>
    <row r="625" spans="1:5" ht="15.75" customHeight="1">
      <c r="A625" s="13"/>
      <c r="B625" s="13"/>
      <c r="C625" s="13"/>
      <c r="D625" s="13"/>
      <c r="E625" s="13"/>
    </row>
    <row r="626" spans="1:5" ht="15.75" customHeight="1">
      <c r="A626" s="13"/>
      <c r="B626" s="13"/>
      <c r="C626" s="13"/>
      <c r="D626" s="13"/>
      <c r="E626" s="13"/>
    </row>
    <row r="627" spans="1:5" ht="15.75" customHeight="1">
      <c r="A627" s="13"/>
      <c r="B627" s="13"/>
      <c r="C627" s="13"/>
      <c r="D627" s="13"/>
      <c r="E627" s="13"/>
    </row>
    <row r="628" spans="1:5" ht="15.75" customHeight="1">
      <c r="A628" s="13"/>
      <c r="B628" s="13"/>
      <c r="C628" s="13"/>
      <c r="D628" s="13"/>
      <c r="E628" s="13"/>
    </row>
    <row r="629" spans="1:5" ht="15.75" customHeight="1">
      <c r="A629" s="13"/>
      <c r="B629" s="13"/>
      <c r="C629" s="13"/>
      <c r="D629" s="13"/>
      <c r="E629" s="13"/>
    </row>
    <row r="630" spans="1:5" ht="15.75" customHeight="1">
      <c r="A630" s="13"/>
      <c r="B630" s="13"/>
      <c r="C630" s="13"/>
      <c r="D630" s="13"/>
      <c r="E630" s="13"/>
    </row>
    <row r="631" spans="1:5" ht="15.75" customHeight="1">
      <c r="A631" s="13"/>
      <c r="B631" s="13"/>
      <c r="C631" s="13"/>
      <c r="D631" s="13"/>
      <c r="E631" s="13"/>
    </row>
    <row r="632" spans="1:5" ht="15.75" customHeight="1">
      <c r="A632" s="13"/>
      <c r="B632" s="13"/>
      <c r="C632" s="13"/>
      <c r="D632" s="13"/>
      <c r="E632" s="13"/>
    </row>
    <row r="633" spans="1:5" ht="15.75" customHeight="1">
      <c r="A633" s="13"/>
      <c r="B633" s="13"/>
      <c r="C633" s="13"/>
      <c r="D633" s="13"/>
      <c r="E633" s="13"/>
    </row>
    <row r="634" spans="1:5" ht="15.75" customHeight="1">
      <c r="A634" s="13"/>
      <c r="B634" s="13"/>
      <c r="C634" s="13"/>
      <c r="D634" s="13"/>
      <c r="E634" s="13"/>
    </row>
    <row r="635" spans="1:5" ht="15.75" customHeight="1">
      <c r="A635" s="13"/>
      <c r="B635" s="13"/>
      <c r="C635" s="13"/>
      <c r="D635" s="13"/>
      <c r="E635" s="13"/>
    </row>
    <row r="636" spans="1:5" ht="15.75" customHeight="1">
      <c r="A636" s="13"/>
      <c r="B636" s="13"/>
      <c r="C636" s="13"/>
      <c r="D636" s="13"/>
      <c r="E636" s="13"/>
    </row>
    <row r="637" spans="1:5" ht="15.75" customHeight="1">
      <c r="A637" s="13"/>
      <c r="B637" s="13"/>
      <c r="C637" s="13"/>
      <c r="D637" s="13"/>
      <c r="E637" s="13"/>
    </row>
    <row r="638" spans="1:5" ht="15.75" customHeight="1">
      <c r="A638" s="13"/>
      <c r="B638" s="13"/>
      <c r="C638" s="13"/>
      <c r="D638" s="13"/>
      <c r="E638" s="13"/>
    </row>
    <row r="639" spans="1:5" ht="15.75" customHeight="1">
      <c r="A639" s="13"/>
      <c r="B639" s="13"/>
      <c r="C639" s="13"/>
      <c r="D639" s="13"/>
      <c r="E639" s="13"/>
    </row>
    <row r="640" spans="1:5" ht="15.75" customHeight="1">
      <c r="A640" s="13"/>
      <c r="B640" s="13"/>
      <c r="C640" s="13"/>
      <c r="D640" s="13"/>
      <c r="E640" s="13"/>
    </row>
    <row r="641" spans="1:5" ht="15.75" customHeight="1">
      <c r="A641" s="13"/>
      <c r="B641" s="13"/>
      <c r="C641" s="13"/>
      <c r="D641" s="13"/>
      <c r="E641" s="13"/>
    </row>
    <row r="642" spans="1:5" ht="15.75" customHeight="1">
      <c r="A642" s="13"/>
      <c r="B642" s="13"/>
      <c r="C642" s="13"/>
      <c r="D642" s="13"/>
      <c r="E642" s="13"/>
    </row>
    <row r="643" spans="1:5" ht="15.75" customHeight="1">
      <c r="A643" s="13"/>
      <c r="B643" s="13"/>
      <c r="C643" s="13"/>
      <c r="D643" s="13"/>
      <c r="E643" s="13"/>
    </row>
    <row r="644" spans="1:5" ht="15.75" customHeight="1">
      <c r="A644" s="13"/>
      <c r="B644" s="13"/>
      <c r="C644" s="13"/>
      <c r="D644" s="13"/>
      <c r="E644" s="13"/>
    </row>
    <row r="645" spans="1:5" ht="15.75" customHeight="1">
      <c r="A645" s="13"/>
      <c r="B645" s="13"/>
      <c r="C645" s="13"/>
      <c r="D645" s="13"/>
      <c r="E645" s="13"/>
    </row>
    <row r="646" spans="1:5" ht="15.75" customHeight="1">
      <c r="A646" s="13"/>
      <c r="B646" s="13"/>
      <c r="C646" s="13"/>
      <c r="D646" s="13"/>
      <c r="E646" s="13"/>
    </row>
    <row r="647" spans="1:5" ht="15.75" customHeight="1">
      <c r="A647" s="13"/>
      <c r="B647" s="13"/>
      <c r="C647" s="13"/>
      <c r="D647" s="13"/>
      <c r="E647" s="13"/>
    </row>
    <row r="648" spans="1:5" ht="15.75" customHeight="1">
      <c r="A648" s="13"/>
      <c r="B648" s="13"/>
      <c r="C648" s="13"/>
      <c r="D648" s="13"/>
      <c r="E648" s="13"/>
    </row>
    <row r="649" spans="1:5" ht="15.75" customHeight="1">
      <c r="A649" s="13"/>
      <c r="B649" s="13"/>
      <c r="C649" s="13"/>
      <c r="D649" s="13"/>
      <c r="E649" s="13"/>
    </row>
    <row r="650" spans="1:5" ht="15.75" customHeight="1">
      <c r="A650" s="13"/>
      <c r="B650" s="13"/>
      <c r="C650" s="13"/>
      <c r="D650" s="13"/>
      <c r="E650" s="13"/>
    </row>
    <row r="651" spans="1:5" ht="15.75" customHeight="1">
      <c r="A651" s="13"/>
      <c r="B651" s="13"/>
      <c r="C651" s="13"/>
      <c r="D651" s="13"/>
      <c r="E651" s="13"/>
    </row>
    <row r="652" spans="1:5" ht="15.75" customHeight="1">
      <c r="A652" s="13"/>
      <c r="B652" s="13"/>
      <c r="C652" s="13"/>
      <c r="D652" s="13"/>
      <c r="E652" s="13"/>
    </row>
    <row r="653" spans="1:5" ht="15.75" customHeight="1">
      <c r="A653" s="13"/>
      <c r="B653" s="13"/>
      <c r="C653" s="13"/>
      <c r="D653" s="13"/>
      <c r="E653" s="13"/>
    </row>
    <row r="654" spans="1:5" ht="15.75" customHeight="1">
      <c r="A654" s="13"/>
      <c r="B654" s="13"/>
      <c r="C654" s="13"/>
      <c r="D654" s="13"/>
      <c r="E654" s="13"/>
    </row>
    <row r="655" spans="1:5" ht="15.75" customHeight="1">
      <c r="A655" s="13"/>
      <c r="B655" s="13"/>
      <c r="C655" s="13"/>
      <c r="D655" s="13"/>
      <c r="E655" s="13"/>
    </row>
    <row r="656" spans="1:5" ht="15.75" customHeight="1">
      <c r="A656" s="13"/>
      <c r="B656" s="13"/>
      <c r="C656" s="13"/>
      <c r="D656" s="13"/>
      <c r="E656" s="13"/>
    </row>
    <row r="657" spans="1:5" ht="15.75" customHeight="1">
      <c r="A657" s="13"/>
      <c r="B657" s="13"/>
      <c r="C657" s="13"/>
      <c r="D657" s="13"/>
      <c r="E657" s="13"/>
    </row>
    <row r="658" spans="1:5" ht="15.75" customHeight="1">
      <c r="A658" s="13"/>
      <c r="B658" s="13"/>
      <c r="C658" s="13"/>
      <c r="D658" s="13"/>
      <c r="E658" s="13"/>
    </row>
    <row r="659" spans="1:5" ht="15.75" customHeight="1">
      <c r="A659" s="13"/>
      <c r="B659" s="13"/>
      <c r="C659" s="13"/>
      <c r="D659" s="13"/>
      <c r="E659" s="13"/>
    </row>
    <row r="660" spans="1:5" ht="15.75" customHeight="1">
      <c r="A660" s="13"/>
      <c r="B660" s="13"/>
      <c r="C660" s="13"/>
      <c r="D660" s="13"/>
      <c r="E660" s="13"/>
    </row>
    <row r="661" spans="1:5" ht="15.75" customHeight="1">
      <c r="A661" s="13"/>
      <c r="B661" s="13"/>
      <c r="C661" s="13"/>
      <c r="D661" s="13"/>
      <c r="E661" s="13"/>
    </row>
    <row r="662" spans="1:5" ht="15.75" customHeight="1">
      <c r="A662" s="13"/>
      <c r="B662" s="13"/>
      <c r="C662" s="13"/>
      <c r="D662" s="13"/>
      <c r="E662" s="13"/>
    </row>
    <row r="663" spans="1:5" ht="15.75" customHeight="1">
      <c r="A663" s="13"/>
      <c r="B663" s="13"/>
      <c r="C663" s="13"/>
      <c r="D663" s="13"/>
      <c r="E663" s="13"/>
    </row>
    <row r="664" spans="1:5" ht="15.75" customHeight="1">
      <c r="A664" s="13"/>
      <c r="B664" s="13"/>
      <c r="C664" s="13"/>
      <c r="D664" s="13"/>
      <c r="E664" s="13"/>
    </row>
    <row r="665" spans="1:5" ht="15.75" customHeight="1">
      <c r="A665" s="13"/>
      <c r="B665" s="13"/>
      <c r="C665" s="13"/>
      <c r="D665" s="13"/>
      <c r="E665" s="13"/>
    </row>
    <row r="666" spans="1:5" ht="15.75" customHeight="1">
      <c r="A666" s="13"/>
      <c r="B666" s="13"/>
      <c r="C666" s="13"/>
      <c r="D666" s="13"/>
      <c r="E666" s="13"/>
    </row>
    <row r="667" spans="1:5" ht="15.75" customHeight="1">
      <c r="A667" s="13"/>
      <c r="B667" s="13"/>
      <c r="C667" s="13"/>
      <c r="D667" s="13"/>
      <c r="E667" s="13"/>
    </row>
    <row r="668" spans="1:5" ht="15.75" customHeight="1">
      <c r="A668" s="13"/>
      <c r="B668" s="13"/>
      <c r="C668" s="13"/>
      <c r="D668" s="13"/>
      <c r="E668" s="13"/>
    </row>
    <row r="669" spans="1:5" ht="15.75" customHeight="1">
      <c r="A669" s="13"/>
      <c r="B669" s="13"/>
      <c r="C669" s="13"/>
      <c r="D669" s="13"/>
      <c r="E669" s="13"/>
    </row>
    <row r="670" spans="1:5" ht="15.75" customHeight="1">
      <c r="A670" s="13"/>
      <c r="B670" s="13"/>
      <c r="C670" s="13"/>
      <c r="D670" s="13"/>
      <c r="E670" s="13"/>
    </row>
    <row r="671" spans="1:5" ht="15.75" customHeight="1">
      <c r="A671" s="13"/>
      <c r="B671" s="13"/>
      <c r="C671" s="13"/>
      <c r="D671" s="13"/>
      <c r="E671" s="13"/>
    </row>
    <row r="672" spans="1:5" ht="15.75" customHeight="1">
      <c r="A672" s="13"/>
      <c r="B672" s="13"/>
      <c r="C672" s="13"/>
      <c r="D672" s="13"/>
      <c r="E672" s="13"/>
    </row>
    <row r="673" spans="1:5" ht="15.75" customHeight="1">
      <c r="A673" s="13"/>
      <c r="B673" s="13"/>
      <c r="C673" s="13"/>
      <c r="D673" s="13"/>
      <c r="E673" s="13"/>
    </row>
    <row r="674" spans="1:5" ht="15.75" customHeight="1">
      <c r="A674" s="13"/>
      <c r="B674" s="13"/>
      <c r="C674" s="13"/>
      <c r="D674" s="13"/>
      <c r="E674" s="13"/>
    </row>
    <row r="675" spans="1:5" ht="15.75" customHeight="1">
      <c r="A675" s="13"/>
      <c r="B675" s="13"/>
      <c r="C675" s="13"/>
      <c r="D675" s="13"/>
      <c r="E675" s="13"/>
    </row>
    <row r="676" spans="1:5" ht="15.75" customHeight="1">
      <c r="A676" s="13"/>
      <c r="B676" s="13"/>
      <c r="C676" s="13"/>
      <c r="D676" s="13"/>
      <c r="E676" s="13"/>
    </row>
    <row r="677" spans="1:5" ht="15.75" customHeight="1">
      <c r="A677" s="13"/>
      <c r="B677" s="13"/>
      <c r="C677" s="13"/>
      <c r="D677" s="13"/>
      <c r="E677" s="13"/>
    </row>
    <row r="678" spans="1:5" ht="15.75" customHeight="1">
      <c r="A678" s="13"/>
      <c r="B678" s="13"/>
      <c r="C678" s="13"/>
      <c r="D678" s="13"/>
      <c r="E678" s="13"/>
    </row>
    <row r="679" spans="1:5" ht="15.75" customHeight="1">
      <c r="A679" s="13"/>
      <c r="B679" s="13"/>
      <c r="C679" s="13"/>
      <c r="D679" s="13"/>
      <c r="E679" s="13"/>
    </row>
    <row r="680" spans="1:5" ht="15.75" customHeight="1">
      <c r="A680" s="13"/>
      <c r="B680" s="13"/>
      <c r="C680" s="13"/>
      <c r="D680" s="13"/>
      <c r="E680" s="13"/>
    </row>
    <row r="681" spans="1:5" ht="15.75" customHeight="1">
      <c r="A681" s="13"/>
      <c r="B681" s="13"/>
      <c r="C681" s="13"/>
      <c r="D681" s="13"/>
      <c r="E681" s="13"/>
    </row>
    <row r="682" spans="1:5" ht="15.75" customHeight="1">
      <c r="A682" s="13"/>
      <c r="B682" s="13"/>
      <c r="C682" s="13"/>
      <c r="D682" s="13"/>
      <c r="E682" s="13"/>
    </row>
    <row r="683" spans="1:5" ht="15.75" customHeight="1">
      <c r="A683" s="13"/>
      <c r="B683" s="13"/>
      <c r="C683" s="13"/>
      <c r="D683" s="13"/>
      <c r="E683" s="13"/>
    </row>
    <row r="684" spans="1:5" ht="15.75" customHeight="1">
      <c r="A684" s="13"/>
      <c r="B684" s="13"/>
      <c r="C684" s="13"/>
      <c r="D684" s="13"/>
      <c r="E684" s="13"/>
    </row>
    <row r="685" spans="1:5" ht="15.75" customHeight="1">
      <c r="A685" s="13"/>
      <c r="B685" s="13"/>
      <c r="C685" s="13"/>
      <c r="D685" s="13"/>
      <c r="E685" s="13"/>
    </row>
    <row r="686" spans="1:5" ht="15.75" customHeight="1">
      <c r="A686" s="13"/>
      <c r="B686" s="13"/>
      <c r="C686" s="13"/>
      <c r="D686" s="13"/>
      <c r="E686" s="13"/>
    </row>
    <row r="687" spans="1:5" ht="15.75" customHeight="1">
      <c r="A687" s="13"/>
      <c r="B687" s="13"/>
      <c r="C687" s="13"/>
      <c r="D687" s="13"/>
      <c r="E687" s="13"/>
    </row>
    <row r="688" spans="1:5" ht="15.75" customHeight="1">
      <c r="A688" s="13"/>
      <c r="B688" s="13"/>
      <c r="C688" s="13"/>
      <c r="D688" s="13"/>
      <c r="E688" s="13"/>
    </row>
    <row r="689" spans="1:5" ht="15.75" customHeight="1">
      <c r="A689" s="13"/>
      <c r="B689" s="13"/>
      <c r="C689" s="13"/>
      <c r="D689" s="13"/>
      <c r="E689" s="13"/>
    </row>
    <row r="690" spans="1:5" ht="15.75" customHeight="1">
      <c r="A690" s="13"/>
      <c r="B690" s="13"/>
      <c r="C690" s="13"/>
      <c r="D690" s="13"/>
      <c r="E690" s="13"/>
    </row>
    <row r="691" spans="1:5" ht="15.75" customHeight="1">
      <c r="A691" s="13"/>
      <c r="B691" s="13"/>
      <c r="C691" s="13"/>
      <c r="D691" s="13"/>
      <c r="E691" s="13"/>
    </row>
    <row r="692" spans="1:5" ht="15.75" customHeight="1">
      <c r="A692" s="13"/>
      <c r="B692" s="13"/>
      <c r="C692" s="13"/>
      <c r="D692" s="13"/>
      <c r="E692" s="13"/>
    </row>
    <row r="693" spans="1:5" ht="15.75" customHeight="1">
      <c r="A693" s="13"/>
      <c r="B693" s="13"/>
      <c r="C693" s="13"/>
      <c r="D693" s="13"/>
      <c r="E693" s="13"/>
    </row>
    <row r="694" spans="1:5" ht="15.75" customHeight="1">
      <c r="A694" s="13"/>
      <c r="B694" s="13"/>
      <c r="C694" s="13"/>
      <c r="D694" s="13"/>
      <c r="E694" s="13"/>
    </row>
    <row r="695" spans="1:5" ht="15.75" customHeight="1">
      <c r="A695" s="13"/>
      <c r="B695" s="13"/>
      <c r="C695" s="13"/>
      <c r="D695" s="13"/>
      <c r="E695" s="13"/>
    </row>
    <row r="696" spans="1:5" ht="15.75" customHeight="1">
      <c r="A696" s="13"/>
      <c r="B696" s="13"/>
      <c r="C696" s="13"/>
      <c r="D696" s="13"/>
      <c r="E696" s="13"/>
    </row>
    <row r="697" spans="1:5" ht="15.75" customHeight="1">
      <c r="A697" s="13"/>
      <c r="B697" s="13"/>
      <c r="C697" s="13"/>
      <c r="D697" s="13"/>
      <c r="E697" s="13"/>
    </row>
    <row r="698" spans="1:5" ht="15.75" customHeight="1">
      <c r="A698" s="13"/>
      <c r="B698" s="13"/>
      <c r="C698" s="13"/>
      <c r="D698" s="13"/>
      <c r="E698" s="13"/>
    </row>
    <row r="699" spans="1:5" ht="15.75" customHeight="1">
      <c r="A699" s="13"/>
      <c r="B699" s="13"/>
      <c r="C699" s="13"/>
      <c r="D699" s="13"/>
      <c r="E699" s="13"/>
    </row>
    <row r="700" spans="1:5" ht="15.75" customHeight="1">
      <c r="A700" s="13"/>
      <c r="B700" s="13"/>
      <c r="C700" s="13"/>
      <c r="D700" s="13"/>
      <c r="E700" s="13"/>
    </row>
    <row r="701" spans="1:5" ht="15.75" customHeight="1">
      <c r="A701" s="13"/>
      <c r="B701" s="13"/>
      <c r="C701" s="13"/>
      <c r="D701" s="13"/>
      <c r="E701" s="13"/>
    </row>
    <row r="702" spans="1:5" ht="15.75" customHeight="1">
      <c r="A702" s="13"/>
      <c r="B702" s="13"/>
      <c r="C702" s="13"/>
      <c r="D702" s="13"/>
      <c r="E702" s="13"/>
    </row>
    <row r="703" spans="1:5" ht="15.75" customHeight="1">
      <c r="A703" s="13"/>
      <c r="B703" s="13"/>
      <c r="C703" s="13"/>
      <c r="D703" s="13"/>
      <c r="E703" s="13"/>
    </row>
    <row r="704" spans="1:5" ht="15.75" customHeight="1">
      <c r="A704" s="13"/>
      <c r="B704" s="13"/>
      <c r="C704" s="13"/>
      <c r="D704" s="13"/>
      <c r="E704" s="13"/>
    </row>
    <row r="705" spans="1:5" ht="15.75" customHeight="1">
      <c r="A705" s="13"/>
      <c r="B705" s="13"/>
      <c r="C705" s="13"/>
      <c r="D705" s="13"/>
      <c r="E705" s="13"/>
    </row>
    <row r="706" spans="1:5" ht="15.75" customHeight="1">
      <c r="A706" s="13"/>
      <c r="B706" s="13"/>
      <c r="C706" s="13"/>
      <c r="D706" s="13"/>
      <c r="E706" s="13"/>
    </row>
    <row r="707" spans="1:5" ht="15.75" customHeight="1">
      <c r="A707" s="13"/>
      <c r="B707" s="13"/>
      <c r="C707" s="13"/>
      <c r="D707" s="13"/>
      <c r="E707" s="13"/>
    </row>
    <row r="708" spans="1:5" ht="15.75" customHeight="1">
      <c r="A708" s="13"/>
      <c r="B708" s="13"/>
      <c r="C708" s="13"/>
      <c r="D708" s="13"/>
      <c r="E708" s="13"/>
    </row>
    <row r="709" spans="1:5" ht="15.75" customHeight="1">
      <c r="A709" s="13"/>
      <c r="B709" s="13"/>
      <c r="C709" s="13"/>
      <c r="D709" s="13"/>
      <c r="E709" s="13"/>
    </row>
    <row r="710" spans="1:5" ht="15.75" customHeight="1">
      <c r="A710" s="13"/>
      <c r="B710" s="13"/>
      <c r="C710" s="13"/>
      <c r="D710" s="13"/>
      <c r="E710" s="13"/>
    </row>
    <row r="711" spans="1:5" ht="15.75" customHeight="1">
      <c r="A711" s="13"/>
      <c r="B711" s="13"/>
      <c r="C711" s="13"/>
      <c r="D711" s="13"/>
      <c r="E711" s="13"/>
    </row>
    <row r="712" spans="1:5" ht="15.75" customHeight="1">
      <c r="A712" s="13"/>
      <c r="B712" s="13"/>
      <c r="C712" s="13"/>
      <c r="D712" s="13"/>
      <c r="E712" s="13"/>
    </row>
    <row r="713" spans="1:5" ht="15.75" customHeight="1">
      <c r="A713" s="13"/>
      <c r="B713" s="13"/>
      <c r="C713" s="13"/>
      <c r="D713" s="13"/>
      <c r="E713" s="13"/>
    </row>
    <row r="714" spans="1:5" ht="15.75" customHeight="1">
      <c r="A714" s="13"/>
      <c r="B714" s="13"/>
      <c r="C714" s="13"/>
      <c r="D714" s="13"/>
      <c r="E714" s="13"/>
    </row>
    <row r="715" spans="1:5" ht="15.75" customHeight="1">
      <c r="A715" s="13"/>
      <c r="B715" s="13"/>
      <c r="C715" s="13"/>
      <c r="D715" s="13"/>
      <c r="E715" s="13"/>
    </row>
    <row r="716" spans="1:5" ht="15.75" customHeight="1">
      <c r="A716" s="13"/>
      <c r="B716" s="13"/>
      <c r="C716" s="13"/>
      <c r="D716" s="13"/>
      <c r="E716" s="13"/>
    </row>
    <row r="717" spans="1:5" ht="15.75" customHeight="1">
      <c r="A717" s="13"/>
      <c r="B717" s="13"/>
      <c r="C717" s="13"/>
      <c r="D717" s="13"/>
      <c r="E717" s="13"/>
    </row>
    <row r="718" spans="1:5" ht="15.75" customHeight="1">
      <c r="A718" s="13"/>
      <c r="B718" s="13"/>
      <c r="C718" s="13"/>
      <c r="D718" s="13"/>
      <c r="E718" s="13"/>
    </row>
    <row r="719" spans="1:5" ht="15.75" customHeight="1">
      <c r="A719" s="13"/>
      <c r="B719" s="13"/>
      <c r="C719" s="13"/>
      <c r="D719" s="13"/>
      <c r="E719" s="13"/>
    </row>
    <row r="720" spans="1:5" ht="15.75" customHeight="1">
      <c r="A720" s="13"/>
      <c r="B720" s="13"/>
      <c r="C720" s="13"/>
      <c r="D720" s="13"/>
      <c r="E720" s="13"/>
    </row>
    <row r="721" spans="1:5" ht="15.75" customHeight="1">
      <c r="A721" s="13"/>
      <c r="B721" s="13"/>
      <c r="C721" s="13"/>
      <c r="D721" s="13"/>
      <c r="E721" s="13"/>
    </row>
    <row r="722" spans="1:5" ht="15.75" customHeight="1">
      <c r="A722" s="13"/>
      <c r="B722" s="13"/>
      <c r="C722" s="13"/>
      <c r="D722" s="13"/>
      <c r="E722" s="13"/>
    </row>
    <row r="723" spans="1:5" ht="15.75" customHeight="1">
      <c r="A723" s="13"/>
      <c r="B723" s="13"/>
      <c r="C723" s="13"/>
      <c r="D723" s="13"/>
      <c r="E723" s="13"/>
    </row>
    <row r="724" spans="1:5" ht="15.75" customHeight="1">
      <c r="A724" s="13"/>
      <c r="B724" s="13"/>
      <c r="C724" s="13"/>
      <c r="D724" s="13"/>
      <c r="E724" s="13"/>
    </row>
    <row r="725" spans="1:5" ht="15.75" customHeight="1">
      <c r="A725" s="13"/>
      <c r="B725" s="13"/>
      <c r="C725" s="13"/>
      <c r="D725" s="13"/>
      <c r="E725" s="13"/>
    </row>
    <row r="726" spans="1:5" ht="15.75" customHeight="1">
      <c r="A726" s="13"/>
      <c r="B726" s="13"/>
      <c r="C726" s="13"/>
      <c r="D726" s="13"/>
      <c r="E726" s="13"/>
    </row>
    <row r="727" spans="1:5" ht="15.75" customHeight="1">
      <c r="A727" s="13"/>
      <c r="B727" s="13"/>
      <c r="C727" s="13"/>
      <c r="D727" s="13"/>
      <c r="E727" s="13"/>
    </row>
    <row r="728" spans="1:5" ht="15.75" customHeight="1">
      <c r="A728" s="13"/>
      <c r="B728" s="13"/>
      <c r="C728" s="13"/>
      <c r="D728" s="13"/>
      <c r="E728" s="13"/>
    </row>
    <row r="729" spans="1:5" ht="15.75" customHeight="1">
      <c r="A729" s="13"/>
      <c r="B729" s="13"/>
      <c r="C729" s="13"/>
      <c r="D729" s="13"/>
      <c r="E729" s="13"/>
    </row>
    <row r="730" spans="1:5" ht="15.75" customHeight="1">
      <c r="A730" s="13"/>
      <c r="B730" s="13"/>
      <c r="C730" s="13"/>
      <c r="D730" s="13"/>
      <c r="E730" s="13"/>
    </row>
    <row r="731" spans="1:5" ht="15.75" customHeight="1">
      <c r="A731" s="13"/>
      <c r="B731" s="13"/>
      <c r="C731" s="13"/>
      <c r="D731" s="13"/>
      <c r="E731" s="13"/>
    </row>
    <row r="732" spans="1:5" ht="15.75" customHeight="1">
      <c r="A732" s="13"/>
      <c r="B732" s="13"/>
      <c r="C732" s="13"/>
      <c r="D732" s="13"/>
      <c r="E732" s="13"/>
    </row>
    <row r="733" spans="1:5" ht="15.75" customHeight="1">
      <c r="A733" s="13"/>
      <c r="B733" s="13"/>
      <c r="C733" s="13"/>
      <c r="D733" s="13"/>
      <c r="E733" s="13"/>
    </row>
    <row r="734" spans="1:5" ht="15.75" customHeight="1">
      <c r="A734" s="13"/>
      <c r="B734" s="13"/>
      <c r="C734" s="13"/>
      <c r="D734" s="13"/>
      <c r="E734" s="13"/>
    </row>
    <row r="735" spans="1:5" ht="15.75" customHeight="1">
      <c r="A735" s="13"/>
      <c r="B735" s="13"/>
      <c r="C735" s="13"/>
      <c r="D735" s="13"/>
      <c r="E735" s="13"/>
    </row>
    <row r="736" spans="1:5" ht="15.75" customHeight="1">
      <c r="A736" s="13"/>
      <c r="B736" s="13"/>
      <c r="C736" s="13"/>
      <c r="D736" s="13"/>
      <c r="E736" s="13"/>
    </row>
    <row r="737" spans="1:5" ht="15.75" customHeight="1">
      <c r="A737" s="13"/>
      <c r="B737" s="13"/>
      <c r="C737" s="13"/>
      <c r="D737" s="13"/>
      <c r="E737" s="13"/>
    </row>
    <row r="738" spans="1:5" ht="15.75" customHeight="1">
      <c r="A738" s="13"/>
      <c r="B738" s="13"/>
      <c r="C738" s="13"/>
      <c r="D738" s="13"/>
      <c r="E738" s="13"/>
    </row>
    <row r="739" spans="1:5" ht="15.75" customHeight="1">
      <c r="A739" s="13"/>
      <c r="B739" s="13"/>
      <c r="C739" s="13"/>
      <c r="D739" s="13"/>
      <c r="E739" s="13"/>
    </row>
    <row r="740" spans="1:5" ht="15.75" customHeight="1">
      <c r="A740" s="13"/>
      <c r="B740" s="13"/>
      <c r="C740" s="13"/>
      <c r="D740" s="13"/>
      <c r="E740" s="13"/>
    </row>
    <row r="741" spans="1:5" ht="15.75" customHeight="1">
      <c r="A741" s="13"/>
      <c r="B741" s="13"/>
      <c r="C741" s="13"/>
      <c r="D741" s="13"/>
      <c r="E741" s="13"/>
    </row>
    <row r="742" spans="1:5" ht="15.75" customHeight="1">
      <c r="A742" s="13"/>
      <c r="B742" s="13"/>
      <c r="C742" s="13"/>
      <c r="D742" s="13"/>
      <c r="E742" s="13"/>
    </row>
    <row r="743" spans="1:5" ht="15.75" customHeight="1">
      <c r="A743" s="13"/>
      <c r="B743" s="13"/>
      <c r="C743" s="13"/>
      <c r="D743" s="13"/>
      <c r="E743" s="13"/>
    </row>
    <row r="744" spans="1:5" ht="15.75" customHeight="1">
      <c r="A744" s="13"/>
      <c r="B744" s="13"/>
      <c r="C744" s="13"/>
      <c r="D744" s="13"/>
      <c r="E744" s="13"/>
    </row>
    <row r="745" spans="1:5" ht="15.75" customHeight="1">
      <c r="A745" s="13"/>
      <c r="B745" s="13"/>
      <c r="C745" s="13"/>
      <c r="D745" s="13"/>
      <c r="E745" s="13"/>
    </row>
    <row r="746" spans="1:5" ht="15.75" customHeight="1">
      <c r="A746" s="13"/>
      <c r="B746" s="13"/>
      <c r="C746" s="13"/>
      <c r="D746" s="13"/>
      <c r="E746" s="13"/>
    </row>
    <row r="747" spans="1:5" ht="15.75" customHeight="1">
      <c r="A747" s="13"/>
      <c r="B747" s="13"/>
      <c r="C747" s="13"/>
      <c r="D747" s="13"/>
      <c r="E747" s="13"/>
    </row>
    <row r="748" spans="1:5" ht="15.75" customHeight="1">
      <c r="A748" s="13"/>
      <c r="B748" s="13"/>
      <c r="C748" s="13"/>
      <c r="D748" s="13"/>
      <c r="E748" s="13"/>
    </row>
    <row r="749" spans="1:5" ht="15.75" customHeight="1">
      <c r="A749" s="13"/>
      <c r="B749" s="13"/>
      <c r="C749" s="13"/>
      <c r="D749" s="13"/>
      <c r="E749" s="13"/>
    </row>
    <row r="750" spans="1:5" ht="15.75" customHeight="1">
      <c r="A750" s="13"/>
      <c r="B750" s="13"/>
      <c r="C750" s="13"/>
      <c r="D750" s="13"/>
      <c r="E750" s="13"/>
    </row>
    <row r="751" spans="1:5" ht="15.75" customHeight="1">
      <c r="A751" s="13"/>
      <c r="B751" s="13"/>
      <c r="C751" s="13"/>
      <c r="D751" s="13"/>
      <c r="E751" s="13"/>
    </row>
    <row r="752" spans="1:5" ht="15.75" customHeight="1">
      <c r="A752" s="13"/>
      <c r="B752" s="13"/>
      <c r="C752" s="13"/>
      <c r="D752" s="13"/>
      <c r="E752" s="13"/>
    </row>
    <row r="753" spans="1:5" ht="15.75" customHeight="1">
      <c r="A753" s="13"/>
      <c r="B753" s="13"/>
      <c r="C753" s="13"/>
      <c r="D753" s="13"/>
      <c r="E753" s="13"/>
    </row>
    <row r="754" spans="1:5" ht="15.75" customHeight="1">
      <c r="A754" s="13"/>
      <c r="B754" s="13"/>
      <c r="C754" s="13"/>
      <c r="D754" s="13"/>
      <c r="E754" s="13"/>
    </row>
    <row r="755" spans="1:5" ht="15.75" customHeight="1">
      <c r="A755" s="13"/>
      <c r="B755" s="13"/>
      <c r="C755" s="13"/>
      <c r="D755" s="13"/>
      <c r="E755" s="13"/>
    </row>
    <row r="756" spans="1:5" ht="15.75" customHeight="1">
      <c r="A756" s="13"/>
      <c r="B756" s="13"/>
      <c r="C756" s="13"/>
      <c r="D756" s="13"/>
      <c r="E756" s="13"/>
    </row>
    <row r="757" spans="1:5" ht="15.75" customHeight="1">
      <c r="A757" s="13"/>
      <c r="B757" s="13"/>
      <c r="C757" s="13"/>
      <c r="D757" s="13"/>
      <c r="E757" s="13"/>
    </row>
    <row r="758" spans="1:5" ht="15.75" customHeight="1">
      <c r="A758" s="13"/>
      <c r="B758" s="13"/>
      <c r="C758" s="13"/>
      <c r="D758" s="13"/>
      <c r="E758" s="13"/>
    </row>
    <row r="759" spans="1:5" ht="15.75" customHeight="1">
      <c r="A759" s="13"/>
      <c r="B759" s="13"/>
      <c r="C759" s="13"/>
      <c r="D759" s="13"/>
      <c r="E759" s="13"/>
    </row>
    <row r="760" spans="1:5" ht="15.75" customHeight="1">
      <c r="A760" s="13"/>
      <c r="B760" s="13"/>
      <c r="C760" s="13"/>
      <c r="D760" s="13"/>
      <c r="E760" s="13"/>
    </row>
    <row r="761" spans="1:5" ht="15.75" customHeight="1">
      <c r="A761" s="13"/>
      <c r="B761" s="13"/>
      <c r="C761" s="13"/>
      <c r="D761" s="13"/>
      <c r="E761" s="13"/>
    </row>
    <row r="762" spans="1:5" ht="15.75" customHeight="1">
      <c r="A762" s="13"/>
      <c r="B762" s="13"/>
      <c r="C762" s="13"/>
      <c r="D762" s="13"/>
      <c r="E762" s="13"/>
    </row>
    <row r="763" spans="1:5" ht="15.75" customHeight="1">
      <c r="A763" s="13"/>
      <c r="B763" s="13"/>
      <c r="C763" s="13"/>
      <c r="D763" s="13"/>
      <c r="E763" s="13"/>
    </row>
    <row r="764" spans="1:5" ht="15.75" customHeight="1">
      <c r="A764" s="13"/>
      <c r="B764" s="13"/>
      <c r="C764" s="13"/>
      <c r="D764" s="13"/>
      <c r="E764" s="13"/>
    </row>
    <row r="765" spans="1:5" ht="15.75" customHeight="1">
      <c r="A765" s="13"/>
      <c r="B765" s="13"/>
      <c r="C765" s="13"/>
      <c r="D765" s="13"/>
      <c r="E765" s="13"/>
    </row>
    <row r="766" spans="1:5" ht="15.75" customHeight="1">
      <c r="A766" s="13"/>
      <c r="B766" s="13"/>
      <c r="C766" s="13"/>
      <c r="D766" s="13"/>
      <c r="E766" s="13"/>
    </row>
    <row r="767" spans="1:5" ht="15.75" customHeight="1">
      <c r="A767" s="13"/>
      <c r="B767" s="13"/>
      <c r="C767" s="13"/>
      <c r="D767" s="13"/>
      <c r="E767" s="13"/>
    </row>
    <row r="768" spans="1:5" ht="15.75" customHeight="1">
      <c r="A768" s="13"/>
      <c r="B768" s="13"/>
      <c r="C768" s="13"/>
      <c r="D768" s="13"/>
      <c r="E768" s="13"/>
    </row>
    <row r="769" spans="1:5" ht="15.75" customHeight="1">
      <c r="A769" s="13"/>
      <c r="B769" s="13"/>
      <c r="C769" s="13"/>
      <c r="D769" s="13"/>
      <c r="E769" s="13"/>
    </row>
    <row r="770" spans="1:5" ht="15.75" customHeight="1">
      <c r="A770" s="13"/>
      <c r="B770" s="13"/>
      <c r="C770" s="13"/>
      <c r="D770" s="13"/>
      <c r="E770" s="13"/>
    </row>
    <row r="771" spans="1:5" ht="15.75" customHeight="1">
      <c r="A771" s="13"/>
      <c r="B771" s="13"/>
      <c r="C771" s="13"/>
      <c r="D771" s="13"/>
      <c r="E771" s="13"/>
    </row>
    <row r="772" spans="1:5" ht="15.75" customHeight="1">
      <c r="A772" s="13"/>
      <c r="B772" s="13"/>
      <c r="C772" s="13"/>
      <c r="D772" s="13"/>
      <c r="E772" s="13"/>
    </row>
    <row r="773" spans="1:5" ht="15.75" customHeight="1">
      <c r="A773" s="13"/>
      <c r="B773" s="13"/>
      <c r="C773" s="13"/>
      <c r="D773" s="13"/>
      <c r="E773" s="13"/>
    </row>
    <row r="774" spans="1:5" ht="15.75" customHeight="1">
      <c r="A774" s="13"/>
      <c r="B774" s="13"/>
      <c r="C774" s="13"/>
      <c r="D774" s="13"/>
      <c r="E774" s="13"/>
    </row>
    <row r="775" spans="1:5" ht="15.75" customHeight="1">
      <c r="A775" s="13"/>
      <c r="B775" s="13"/>
      <c r="C775" s="13"/>
      <c r="D775" s="13"/>
      <c r="E775" s="13"/>
    </row>
    <row r="776" spans="1:5" ht="15.75" customHeight="1">
      <c r="A776" s="13"/>
      <c r="B776" s="13"/>
      <c r="C776" s="13"/>
      <c r="D776" s="13"/>
      <c r="E776" s="13"/>
    </row>
    <row r="777" spans="1:5" ht="15.75" customHeight="1">
      <c r="A777" s="13"/>
      <c r="B777" s="13"/>
      <c r="C777" s="13"/>
      <c r="D777" s="13"/>
      <c r="E777" s="13"/>
    </row>
    <row r="778" spans="1:5" ht="15.75" customHeight="1">
      <c r="A778" s="13"/>
      <c r="B778" s="13"/>
      <c r="C778" s="13"/>
      <c r="D778" s="13"/>
      <c r="E778" s="13"/>
    </row>
    <row r="779" spans="1:5" ht="15.75" customHeight="1">
      <c r="A779" s="13"/>
      <c r="B779" s="13"/>
      <c r="C779" s="13"/>
      <c r="D779" s="13"/>
      <c r="E779" s="13"/>
    </row>
    <row r="780" spans="1:5" ht="15.75" customHeight="1">
      <c r="A780" s="13"/>
      <c r="B780" s="13"/>
      <c r="C780" s="13"/>
      <c r="D780" s="13"/>
      <c r="E780" s="13"/>
    </row>
    <row r="781" spans="1:5" ht="15.75" customHeight="1">
      <c r="A781" s="13"/>
      <c r="B781" s="13"/>
      <c r="C781" s="13"/>
      <c r="D781" s="13"/>
      <c r="E781" s="13"/>
    </row>
    <row r="782" spans="1:5" ht="15.75" customHeight="1">
      <c r="A782" s="13"/>
      <c r="B782" s="13"/>
      <c r="C782" s="13"/>
      <c r="D782" s="13"/>
      <c r="E782" s="13"/>
    </row>
    <row r="783" spans="1:5" ht="15.75" customHeight="1">
      <c r="A783" s="13"/>
      <c r="B783" s="13"/>
      <c r="C783" s="13"/>
      <c r="D783" s="13"/>
      <c r="E783" s="13"/>
    </row>
    <row r="784" spans="1:5" ht="15.75" customHeight="1">
      <c r="A784" s="13"/>
      <c r="B784" s="13"/>
      <c r="C784" s="13"/>
      <c r="D784" s="13"/>
      <c r="E784" s="13"/>
    </row>
    <row r="785" spans="1:5" ht="15.75" customHeight="1">
      <c r="A785" s="13"/>
      <c r="B785" s="13"/>
      <c r="C785" s="13"/>
      <c r="D785" s="13"/>
      <c r="E785" s="13"/>
    </row>
    <row r="786" spans="1:5" ht="15.75" customHeight="1">
      <c r="A786" s="13"/>
      <c r="B786" s="13"/>
      <c r="C786" s="13"/>
      <c r="D786" s="13"/>
      <c r="E786" s="13"/>
    </row>
    <row r="787" spans="1:5" ht="15.75" customHeight="1">
      <c r="A787" s="13"/>
      <c r="B787" s="13"/>
      <c r="C787" s="13"/>
      <c r="D787" s="13"/>
      <c r="E787" s="13"/>
    </row>
    <row r="788" spans="1:5" ht="15.75" customHeight="1">
      <c r="A788" s="13"/>
      <c r="B788" s="13"/>
      <c r="C788" s="13"/>
      <c r="D788" s="13"/>
      <c r="E788" s="13"/>
    </row>
    <row r="789" spans="1:5" ht="15.75" customHeight="1">
      <c r="A789" s="13"/>
      <c r="B789" s="13"/>
      <c r="C789" s="13"/>
      <c r="D789" s="13"/>
      <c r="E789" s="13"/>
    </row>
    <row r="790" spans="1:5" ht="15.75" customHeight="1">
      <c r="A790" s="13"/>
      <c r="B790" s="13"/>
      <c r="C790" s="13"/>
      <c r="D790" s="13"/>
      <c r="E790" s="13"/>
    </row>
    <row r="791" spans="1:5" ht="15.75" customHeight="1">
      <c r="A791" s="13"/>
      <c r="B791" s="13"/>
      <c r="C791" s="13"/>
      <c r="D791" s="13"/>
      <c r="E791" s="13"/>
    </row>
    <row r="792" spans="1:5" ht="15.75" customHeight="1">
      <c r="A792" s="13"/>
      <c r="B792" s="13"/>
      <c r="C792" s="13"/>
      <c r="D792" s="13"/>
      <c r="E792" s="13"/>
    </row>
    <row r="793" spans="1:5" ht="15.75" customHeight="1">
      <c r="A793" s="13"/>
      <c r="B793" s="13"/>
      <c r="C793" s="13"/>
      <c r="D793" s="13"/>
      <c r="E793" s="13"/>
    </row>
    <row r="794" spans="1:5" ht="15.75" customHeight="1">
      <c r="A794" s="13"/>
      <c r="B794" s="13"/>
      <c r="C794" s="13"/>
      <c r="D794" s="13"/>
      <c r="E794" s="13"/>
    </row>
    <row r="795" spans="1:5" ht="15.75" customHeight="1">
      <c r="A795" s="13"/>
      <c r="B795" s="13"/>
      <c r="C795" s="13"/>
      <c r="D795" s="13"/>
      <c r="E795" s="13"/>
    </row>
    <row r="796" spans="1:5" ht="15.75" customHeight="1">
      <c r="A796" s="13"/>
      <c r="B796" s="13"/>
      <c r="C796" s="13"/>
      <c r="D796" s="13"/>
      <c r="E796" s="13"/>
    </row>
    <row r="797" spans="1:5" ht="15.75" customHeight="1">
      <c r="A797" s="13"/>
      <c r="B797" s="13"/>
      <c r="C797" s="13"/>
      <c r="D797" s="13"/>
      <c r="E797" s="13"/>
    </row>
    <row r="798" spans="1:5" ht="15.75" customHeight="1">
      <c r="A798" s="13"/>
      <c r="B798" s="13"/>
      <c r="C798" s="13"/>
      <c r="D798" s="13"/>
      <c r="E798" s="13"/>
    </row>
    <row r="799" spans="1:5" ht="15.75" customHeight="1">
      <c r="A799" s="13"/>
      <c r="B799" s="13"/>
      <c r="C799" s="13"/>
      <c r="D799" s="13"/>
      <c r="E799" s="13"/>
    </row>
    <row r="800" spans="1:5" ht="15.75" customHeight="1">
      <c r="A800" s="13"/>
      <c r="B800" s="13"/>
      <c r="C800" s="13"/>
      <c r="D800" s="13"/>
      <c r="E800" s="13"/>
    </row>
    <row r="801" spans="1:5" ht="15.75" customHeight="1">
      <c r="A801" s="13"/>
      <c r="B801" s="13"/>
      <c r="C801" s="13"/>
      <c r="D801" s="13"/>
      <c r="E801" s="13"/>
    </row>
    <row r="802" spans="1:5" ht="15.75" customHeight="1">
      <c r="A802" s="13"/>
      <c r="B802" s="13"/>
      <c r="C802" s="13"/>
      <c r="D802" s="13"/>
      <c r="E802" s="13"/>
    </row>
    <row r="803" spans="1:5" ht="15.75" customHeight="1">
      <c r="A803" s="13"/>
      <c r="B803" s="13"/>
      <c r="C803" s="13"/>
      <c r="D803" s="13"/>
      <c r="E803" s="13"/>
    </row>
    <row r="804" spans="1:5" ht="15.75" customHeight="1">
      <c r="A804" s="13"/>
      <c r="B804" s="13"/>
      <c r="C804" s="13"/>
      <c r="D804" s="13"/>
      <c r="E804" s="13"/>
    </row>
    <row r="805" spans="1:5" ht="15.75" customHeight="1">
      <c r="A805" s="13"/>
      <c r="B805" s="13"/>
      <c r="C805" s="13"/>
      <c r="D805" s="13"/>
      <c r="E805" s="13"/>
    </row>
    <row r="806" spans="1:5" ht="15.75" customHeight="1">
      <c r="A806" s="13"/>
      <c r="B806" s="13"/>
      <c r="C806" s="13"/>
      <c r="D806" s="13"/>
      <c r="E806" s="13"/>
    </row>
    <row r="807" spans="1:5" ht="15.75" customHeight="1">
      <c r="A807" s="13"/>
      <c r="B807" s="13"/>
      <c r="C807" s="13"/>
      <c r="D807" s="13"/>
      <c r="E807" s="13"/>
    </row>
    <row r="808" spans="1:5" ht="15.75" customHeight="1">
      <c r="A808" s="13"/>
      <c r="B808" s="13"/>
      <c r="C808" s="13"/>
      <c r="D808" s="13"/>
      <c r="E808" s="13"/>
    </row>
    <row r="809" spans="1:5" ht="15.75" customHeight="1">
      <c r="A809" s="13"/>
      <c r="B809" s="13"/>
      <c r="C809" s="13"/>
      <c r="D809" s="13"/>
      <c r="E809" s="13"/>
    </row>
    <row r="810" spans="1:5" ht="15.75" customHeight="1">
      <c r="A810" s="13"/>
      <c r="B810" s="13"/>
      <c r="C810" s="13"/>
      <c r="D810" s="13"/>
      <c r="E810" s="13"/>
    </row>
    <row r="811" spans="1:5" ht="15.75" customHeight="1">
      <c r="A811" s="13"/>
      <c r="B811" s="13"/>
      <c r="C811" s="13"/>
      <c r="D811" s="13"/>
      <c r="E811" s="13"/>
    </row>
    <row r="812" spans="1:5" ht="15.75" customHeight="1">
      <c r="A812" s="13"/>
      <c r="B812" s="13"/>
      <c r="C812" s="13"/>
      <c r="D812" s="13"/>
      <c r="E812" s="13"/>
    </row>
    <row r="813" spans="1:5" ht="15.75" customHeight="1">
      <c r="A813" s="13"/>
      <c r="B813" s="13"/>
      <c r="C813" s="13"/>
      <c r="D813" s="13"/>
      <c r="E813" s="13"/>
    </row>
    <row r="814" spans="1:5" ht="15.75" customHeight="1">
      <c r="A814" s="13"/>
      <c r="B814" s="13"/>
      <c r="C814" s="13"/>
      <c r="D814" s="13"/>
      <c r="E814" s="13"/>
    </row>
    <row r="815" spans="1:5" ht="15.75" customHeight="1">
      <c r="A815" s="13"/>
      <c r="B815" s="13"/>
      <c r="C815" s="13"/>
      <c r="D815" s="13"/>
      <c r="E815" s="13"/>
    </row>
    <row r="816" spans="1:5" ht="15.75" customHeight="1">
      <c r="A816" s="13"/>
      <c r="B816" s="13"/>
      <c r="C816" s="13"/>
      <c r="D816" s="13"/>
      <c r="E816" s="13"/>
    </row>
    <row r="817" spans="1:5" ht="15.75" customHeight="1">
      <c r="A817" s="13"/>
      <c r="B817" s="13"/>
      <c r="C817" s="13"/>
      <c r="D817" s="13"/>
      <c r="E817" s="13"/>
    </row>
    <row r="818" spans="1:5" ht="15.75" customHeight="1">
      <c r="A818" s="13"/>
      <c r="B818" s="13"/>
      <c r="C818" s="13"/>
      <c r="D818" s="13"/>
      <c r="E818" s="13"/>
    </row>
    <row r="819" spans="1:5" ht="15.75" customHeight="1">
      <c r="A819" s="13"/>
      <c r="B819" s="13"/>
      <c r="C819" s="13"/>
      <c r="D819" s="13"/>
      <c r="E819" s="13"/>
    </row>
    <row r="820" spans="1:5" ht="15.75" customHeight="1">
      <c r="A820" s="13"/>
      <c r="B820" s="13"/>
      <c r="C820" s="13"/>
      <c r="D820" s="13"/>
      <c r="E820" s="13"/>
    </row>
    <row r="821" spans="1:5" ht="15.75" customHeight="1">
      <c r="A821" s="13"/>
      <c r="B821" s="13"/>
      <c r="C821" s="13"/>
      <c r="D821" s="13"/>
      <c r="E821" s="13"/>
    </row>
    <row r="822" spans="1:5" ht="15.75" customHeight="1">
      <c r="A822" s="13"/>
      <c r="B822" s="13"/>
      <c r="C822" s="13"/>
      <c r="D822" s="13"/>
      <c r="E822" s="13"/>
    </row>
    <row r="823" spans="1:5" ht="15.75" customHeight="1">
      <c r="A823" s="13"/>
      <c r="B823" s="13"/>
      <c r="C823" s="13"/>
      <c r="D823" s="13"/>
      <c r="E823" s="13"/>
    </row>
    <row r="824" spans="1:5" ht="15.75" customHeight="1">
      <c r="A824" s="13"/>
      <c r="B824" s="13"/>
      <c r="C824" s="13"/>
      <c r="D824" s="13"/>
      <c r="E824" s="13"/>
    </row>
    <row r="825" spans="1:5" ht="15.75" customHeight="1">
      <c r="A825" s="13"/>
      <c r="B825" s="13"/>
      <c r="C825" s="13"/>
      <c r="D825" s="13"/>
      <c r="E825" s="13"/>
    </row>
    <row r="826" spans="1:5" ht="15.75" customHeight="1">
      <c r="A826" s="13"/>
      <c r="B826" s="13"/>
      <c r="C826" s="13"/>
      <c r="D826" s="13"/>
      <c r="E826" s="13"/>
    </row>
    <row r="827" spans="1:5" ht="15.75" customHeight="1">
      <c r="A827" s="13"/>
      <c r="B827" s="13"/>
      <c r="C827" s="13"/>
      <c r="D827" s="13"/>
      <c r="E827" s="13"/>
    </row>
    <row r="828" spans="1:5" ht="15.75" customHeight="1">
      <c r="A828" s="13"/>
      <c r="B828" s="13"/>
      <c r="C828" s="13"/>
      <c r="D828" s="13"/>
      <c r="E828" s="13"/>
    </row>
    <row r="829" spans="1:5" ht="15.75" customHeight="1">
      <c r="A829" s="13"/>
      <c r="B829" s="13"/>
      <c r="C829" s="13"/>
      <c r="D829" s="13"/>
      <c r="E829" s="13"/>
    </row>
    <row r="830" spans="1:5" ht="15.75" customHeight="1">
      <c r="A830" s="13"/>
      <c r="B830" s="13"/>
      <c r="C830" s="13"/>
      <c r="D830" s="13"/>
      <c r="E830" s="13"/>
    </row>
    <row r="831" spans="1:5" ht="15.75" customHeight="1">
      <c r="A831" s="13"/>
      <c r="B831" s="13"/>
      <c r="C831" s="13"/>
      <c r="D831" s="13"/>
      <c r="E831" s="13"/>
    </row>
    <row r="832" spans="1:5" ht="15.75" customHeight="1">
      <c r="A832" s="13"/>
      <c r="B832" s="13"/>
      <c r="C832" s="13"/>
      <c r="D832" s="13"/>
      <c r="E832" s="13"/>
    </row>
    <row r="833" spans="1:5" ht="15.75" customHeight="1">
      <c r="A833" s="13"/>
      <c r="B833" s="13"/>
      <c r="C833" s="13"/>
      <c r="D833" s="13"/>
      <c r="E833" s="13"/>
    </row>
    <row r="834" spans="1:5" ht="15.75" customHeight="1">
      <c r="A834" s="13"/>
      <c r="B834" s="13"/>
      <c r="C834" s="13"/>
      <c r="D834" s="13"/>
      <c r="E834" s="13"/>
    </row>
    <row r="835" spans="1:5" ht="15.75" customHeight="1">
      <c r="A835" s="13"/>
      <c r="B835" s="13"/>
      <c r="C835" s="13"/>
      <c r="D835" s="13"/>
      <c r="E835" s="13"/>
    </row>
    <row r="836" spans="1:5" ht="15.75" customHeight="1">
      <c r="A836" s="13"/>
      <c r="B836" s="13"/>
      <c r="C836" s="13"/>
      <c r="D836" s="13"/>
      <c r="E836" s="13"/>
    </row>
    <row r="837" spans="1:5" ht="15.75" customHeight="1">
      <c r="A837" s="13"/>
      <c r="B837" s="13"/>
      <c r="C837" s="13"/>
      <c r="D837" s="13"/>
      <c r="E837" s="13"/>
    </row>
    <row r="838" spans="1:5" ht="15.75" customHeight="1">
      <c r="A838" s="13"/>
      <c r="B838" s="13"/>
      <c r="C838" s="13"/>
      <c r="D838" s="13"/>
      <c r="E838" s="13"/>
    </row>
    <row r="839" spans="1:5" ht="15.75" customHeight="1">
      <c r="A839" s="13"/>
      <c r="B839" s="13"/>
      <c r="C839" s="13"/>
      <c r="D839" s="13"/>
      <c r="E839" s="13"/>
    </row>
    <row r="840" spans="1:5" ht="15.75" customHeight="1">
      <c r="A840" s="13"/>
      <c r="B840" s="13"/>
      <c r="C840" s="13"/>
      <c r="D840" s="13"/>
      <c r="E840" s="13"/>
    </row>
    <row r="841" spans="1:5" ht="15.75" customHeight="1">
      <c r="A841" s="13"/>
      <c r="B841" s="13"/>
      <c r="C841" s="13"/>
      <c r="D841" s="13"/>
      <c r="E841" s="13"/>
    </row>
    <row r="842" spans="1:5" ht="15.75" customHeight="1">
      <c r="A842" s="13"/>
      <c r="B842" s="13"/>
      <c r="C842" s="13"/>
      <c r="D842" s="13"/>
      <c r="E842" s="13"/>
    </row>
    <row r="843" spans="1:5" ht="15.75" customHeight="1">
      <c r="A843" s="13"/>
      <c r="B843" s="13"/>
      <c r="C843" s="13"/>
      <c r="D843" s="13"/>
      <c r="E843" s="13"/>
    </row>
    <row r="844" spans="1:5" ht="15.75" customHeight="1">
      <c r="A844" s="13"/>
      <c r="B844" s="13"/>
      <c r="C844" s="13"/>
      <c r="D844" s="13"/>
      <c r="E844" s="13"/>
    </row>
    <row r="845" spans="1:5" ht="15.75" customHeight="1">
      <c r="A845" s="13"/>
      <c r="B845" s="13"/>
      <c r="C845" s="13"/>
      <c r="D845" s="13"/>
      <c r="E845" s="13"/>
    </row>
    <row r="846" spans="1:5" ht="15.75" customHeight="1">
      <c r="A846" s="13"/>
      <c r="B846" s="13"/>
      <c r="C846" s="13"/>
      <c r="D846" s="13"/>
      <c r="E846" s="13"/>
    </row>
    <row r="847" spans="1:5" ht="15.75" customHeight="1">
      <c r="A847" s="13"/>
      <c r="B847" s="13"/>
      <c r="C847" s="13"/>
      <c r="D847" s="13"/>
      <c r="E847" s="13"/>
    </row>
    <row r="848" spans="1:5" ht="15.75" customHeight="1">
      <c r="A848" s="13"/>
      <c r="B848" s="13"/>
      <c r="C848" s="13"/>
      <c r="D848" s="13"/>
      <c r="E848" s="13"/>
    </row>
    <row r="849" spans="1:5" ht="15.75" customHeight="1">
      <c r="A849" s="13"/>
      <c r="B849" s="13"/>
      <c r="C849" s="13"/>
      <c r="D849" s="13"/>
      <c r="E849" s="13"/>
    </row>
    <row r="850" spans="1:5" ht="15.75" customHeight="1">
      <c r="A850" s="13"/>
      <c r="B850" s="13"/>
      <c r="C850" s="13"/>
      <c r="D850" s="13"/>
      <c r="E850" s="13"/>
    </row>
    <row r="851" spans="1:5" ht="15.75" customHeight="1">
      <c r="A851" s="13"/>
      <c r="B851" s="13"/>
      <c r="C851" s="13"/>
      <c r="D851" s="13"/>
      <c r="E851" s="13"/>
    </row>
    <row r="852" spans="1:5" ht="15.75" customHeight="1">
      <c r="A852" s="13"/>
      <c r="B852" s="13"/>
      <c r="C852" s="13"/>
      <c r="D852" s="13"/>
      <c r="E852" s="13"/>
    </row>
    <row r="853" spans="1:5" ht="15.75" customHeight="1">
      <c r="A853" s="13"/>
      <c r="B853" s="13"/>
      <c r="C853" s="13"/>
      <c r="D853" s="13"/>
      <c r="E853" s="13"/>
    </row>
    <row r="854" spans="1:5" ht="15.75" customHeight="1">
      <c r="A854" s="13"/>
      <c r="B854" s="13"/>
      <c r="C854" s="13"/>
      <c r="D854" s="13"/>
      <c r="E854" s="13"/>
    </row>
    <row r="855" spans="1:5" ht="15.75" customHeight="1">
      <c r="A855" s="13"/>
      <c r="B855" s="13"/>
      <c r="C855" s="13"/>
      <c r="D855" s="13"/>
      <c r="E855" s="13"/>
    </row>
    <row r="856" spans="1:5" ht="15.75" customHeight="1">
      <c r="A856" s="13"/>
      <c r="B856" s="13"/>
      <c r="C856" s="13"/>
      <c r="D856" s="13"/>
      <c r="E856" s="13"/>
    </row>
    <row r="857" spans="1:5" ht="15.75" customHeight="1">
      <c r="A857" s="13"/>
      <c r="B857" s="13"/>
      <c r="C857" s="13"/>
      <c r="D857" s="13"/>
      <c r="E857" s="13"/>
    </row>
    <row r="858" spans="1:5" ht="15.75" customHeight="1">
      <c r="A858" s="13"/>
      <c r="B858" s="13"/>
      <c r="C858" s="13"/>
      <c r="D858" s="13"/>
      <c r="E858" s="13"/>
    </row>
    <row r="859" spans="1:5" ht="15.75" customHeight="1">
      <c r="A859" s="13"/>
      <c r="B859" s="13"/>
      <c r="C859" s="13"/>
      <c r="D859" s="13"/>
      <c r="E859" s="13"/>
    </row>
    <row r="860" spans="1:5" ht="15.75" customHeight="1">
      <c r="A860" s="13"/>
      <c r="B860" s="13"/>
      <c r="C860" s="13"/>
      <c r="D860" s="13"/>
      <c r="E860" s="13"/>
    </row>
    <row r="861" spans="1:5" ht="15.75" customHeight="1">
      <c r="A861" s="13"/>
      <c r="B861" s="13"/>
      <c r="C861" s="13"/>
      <c r="D861" s="13"/>
      <c r="E861" s="13"/>
    </row>
    <row r="862" spans="1:5" ht="15.75" customHeight="1">
      <c r="A862" s="13"/>
      <c r="B862" s="13"/>
      <c r="C862" s="13"/>
      <c r="D862" s="13"/>
      <c r="E862" s="13"/>
    </row>
    <row r="863" spans="1:5" ht="15.75" customHeight="1">
      <c r="A863" s="13"/>
      <c r="B863" s="13"/>
      <c r="C863" s="13"/>
      <c r="D863" s="13"/>
      <c r="E863" s="13"/>
    </row>
    <row r="864" spans="1:5" ht="15.75" customHeight="1">
      <c r="A864" s="13"/>
      <c r="B864" s="13"/>
      <c r="C864" s="13"/>
      <c r="D864" s="13"/>
      <c r="E864" s="13"/>
    </row>
    <row r="865" spans="1:5" ht="15.75" customHeight="1">
      <c r="A865" s="13"/>
      <c r="B865" s="13"/>
      <c r="C865" s="13"/>
      <c r="D865" s="13"/>
      <c r="E865" s="13"/>
    </row>
    <row r="866" spans="1:5" ht="15.75" customHeight="1">
      <c r="A866" s="13"/>
      <c r="B866" s="13"/>
      <c r="C866" s="13"/>
      <c r="D866" s="13"/>
      <c r="E866" s="13"/>
    </row>
    <row r="867" spans="1:5" ht="15.75" customHeight="1">
      <c r="A867" s="13"/>
      <c r="B867" s="13"/>
      <c r="C867" s="13"/>
      <c r="D867" s="13"/>
      <c r="E867" s="13"/>
    </row>
    <row r="868" spans="1:5" ht="15.75" customHeight="1">
      <c r="A868" s="13"/>
      <c r="B868" s="13"/>
      <c r="C868" s="13"/>
      <c r="D868" s="13"/>
      <c r="E868" s="13"/>
    </row>
    <row r="869" spans="1:5" ht="15.75" customHeight="1">
      <c r="A869" s="13"/>
      <c r="B869" s="13"/>
      <c r="C869" s="13"/>
      <c r="D869" s="13"/>
      <c r="E869" s="13"/>
    </row>
    <row r="870" spans="1:5" ht="15.75" customHeight="1">
      <c r="A870" s="13"/>
      <c r="B870" s="13"/>
      <c r="C870" s="13"/>
      <c r="D870" s="13"/>
      <c r="E870" s="13"/>
    </row>
    <row r="871" spans="1:5" ht="15.75" customHeight="1">
      <c r="A871" s="13"/>
      <c r="B871" s="13"/>
      <c r="C871" s="13"/>
      <c r="D871" s="13"/>
      <c r="E871" s="13"/>
    </row>
    <row r="872" spans="1:5" ht="15.75" customHeight="1">
      <c r="A872" s="13"/>
      <c r="B872" s="13"/>
      <c r="C872" s="13"/>
      <c r="D872" s="13"/>
      <c r="E872" s="13"/>
    </row>
    <row r="873" spans="1:5" ht="15.75" customHeight="1">
      <c r="A873" s="13"/>
      <c r="B873" s="13"/>
      <c r="C873" s="13"/>
      <c r="D873" s="13"/>
      <c r="E873" s="13"/>
    </row>
    <row r="874" spans="1:5" ht="15.75" customHeight="1">
      <c r="A874" s="13"/>
      <c r="B874" s="13"/>
      <c r="C874" s="13"/>
      <c r="D874" s="13"/>
      <c r="E874" s="13"/>
    </row>
    <row r="875" spans="1:5" ht="15.75" customHeight="1">
      <c r="A875" s="13"/>
      <c r="B875" s="13"/>
      <c r="C875" s="13"/>
      <c r="D875" s="13"/>
      <c r="E875" s="13"/>
    </row>
    <row r="876" spans="1:5" ht="15.75" customHeight="1">
      <c r="A876" s="13"/>
      <c r="B876" s="13"/>
      <c r="C876" s="13"/>
      <c r="D876" s="13"/>
      <c r="E876" s="13"/>
    </row>
    <row r="877" spans="1:5" ht="15.75" customHeight="1">
      <c r="A877" s="13"/>
      <c r="B877" s="13"/>
      <c r="C877" s="13"/>
      <c r="D877" s="13"/>
      <c r="E877" s="13"/>
    </row>
    <row r="878" spans="1:5" ht="15.75" customHeight="1">
      <c r="A878" s="13"/>
      <c r="B878" s="13"/>
      <c r="C878" s="13"/>
      <c r="D878" s="13"/>
      <c r="E878" s="13"/>
    </row>
    <row r="879" spans="1:5" ht="15.75" customHeight="1">
      <c r="A879" s="13"/>
      <c r="B879" s="13"/>
      <c r="C879" s="13"/>
      <c r="D879" s="13"/>
      <c r="E879" s="13"/>
    </row>
    <row r="880" spans="1:5" ht="15.75" customHeight="1">
      <c r="A880" s="13"/>
      <c r="B880" s="13"/>
      <c r="C880" s="13"/>
      <c r="D880" s="13"/>
      <c r="E880" s="13"/>
    </row>
    <row r="881" spans="1:5" ht="15.75" customHeight="1">
      <c r="A881" s="13"/>
      <c r="B881" s="13"/>
      <c r="C881" s="13"/>
      <c r="D881" s="13"/>
      <c r="E881" s="13"/>
    </row>
    <row r="882" spans="1:5" ht="15.75" customHeight="1">
      <c r="A882" s="13"/>
      <c r="B882" s="13"/>
      <c r="C882" s="13"/>
      <c r="D882" s="13"/>
      <c r="E882" s="13"/>
    </row>
    <row r="883" spans="1:5" ht="15.75" customHeight="1">
      <c r="A883" s="13"/>
      <c r="B883" s="13"/>
      <c r="C883" s="13"/>
      <c r="D883" s="13"/>
      <c r="E883" s="13"/>
    </row>
    <row r="884" spans="1:5" ht="15.75" customHeight="1">
      <c r="A884" s="13"/>
      <c r="B884" s="13"/>
      <c r="C884" s="13"/>
      <c r="D884" s="13"/>
      <c r="E884" s="13"/>
    </row>
    <row r="885" spans="1:5" ht="15.75" customHeight="1">
      <c r="A885" s="13"/>
      <c r="B885" s="13"/>
      <c r="C885" s="13"/>
      <c r="D885" s="13"/>
      <c r="E885" s="13"/>
    </row>
    <row r="886" spans="1:5" ht="15.75" customHeight="1">
      <c r="A886" s="13"/>
      <c r="B886" s="13"/>
      <c r="C886" s="13"/>
      <c r="D886" s="13"/>
      <c r="E886" s="13"/>
    </row>
    <row r="887" spans="1:5" ht="15.75" customHeight="1">
      <c r="A887" s="13"/>
      <c r="B887" s="13"/>
      <c r="C887" s="13"/>
      <c r="D887" s="13"/>
      <c r="E887" s="13"/>
    </row>
    <row r="888" spans="1:5" ht="15.75" customHeight="1">
      <c r="A888" s="13"/>
      <c r="B888" s="13"/>
      <c r="C888" s="13"/>
      <c r="D888" s="13"/>
      <c r="E888" s="13"/>
    </row>
    <row r="889" spans="1:5" ht="15.75" customHeight="1">
      <c r="A889" s="13"/>
      <c r="B889" s="13"/>
      <c r="C889" s="13"/>
      <c r="D889" s="13"/>
      <c r="E889" s="13"/>
    </row>
    <row r="890" spans="1:5" ht="15.75" customHeight="1">
      <c r="A890" s="13"/>
      <c r="B890" s="13"/>
      <c r="C890" s="13"/>
      <c r="D890" s="13"/>
      <c r="E890" s="13"/>
    </row>
    <row r="891" spans="1:5" ht="15.75" customHeight="1">
      <c r="A891" s="13"/>
      <c r="B891" s="13"/>
      <c r="C891" s="13"/>
      <c r="D891" s="13"/>
      <c r="E891" s="13"/>
    </row>
    <row r="892" spans="1:5" ht="15.75" customHeight="1">
      <c r="A892" s="13"/>
      <c r="B892" s="13"/>
      <c r="C892" s="13"/>
      <c r="D892" s="13"/>
      <c r="E892" s="13"/>
    </row>
    <row r="893" spans="1:5" ht="15.75" customHeight="1">
      <c r="A893" s="13"/>
      <c r="B893" s="13"/>
      <c r="C893" s="13"/>
      <c r="D893" s="13"/>
      <c r="E893" s="13"/>
    </row>
    <row r="894" spans="1:5" ht="15.75" customHeight="1">
      <c r="A894" s="13"/>
      <c r="B894" s="13"/>
      <c r="C894" s="13"/>
      <c r="D894" s="13"/>
      <c r="E894" s="13"/>
    </row>
    <row r="895" spans="1:5" ht="15.75" customHeight="1">
      <c r="A895" s="13"/>
      <c r="B895" s="13"/>
      <c r="C895" s="13"/>
      <c r="D895" s="13"/>
      <c r="E895" s="13"/>
    </row>
    <row r="896" spans="1:5" ht="15.75" customHeight="1">
      <c r="A896" s="13"/>
      <c r="B896" s="13"/>
      <c r="C896" s="13"/>
      <c r="D896" s="13"/>
      <c r="E896" s="13"/>
    </row>
    <row r="897" spans="1:5" ht="15.75" customHeight="1">
      <c r="A897" s="13"/>
      <c r="B897" s="13"/>
      <c r="C897" s="13"/>
      <c r="D897" s="13"/>
      <c r="E897" s="13"/>
    </row>
    <row r="898" spans="1:5" ht="15.75" customHeight="1">
      <c r="A898" s="13"/>
      <c r="B898" s="13"/>
      <c r="C898" s="13"/>
      <c r="D898" s="13"/>
      <c r="E898" s="13"/>
    </row>
    <row r="899" spans="1:5" ht="15.75" customHeight="1">
      <c r="A899" s="13"/>
      <c r="B899" s="13"/>
      <c r="C899" s="13"/>
      <c r="D899" s="13"/>
      <c r="E899" s="13"/>
    </row>
    <row r="900" spans="1:5" ht="15.75" customHeight="1">
      <c r="A900" s="13"/>
      <c r="B900" s="13"/>
      <c r="C900" s="13"/>
      <c r="D900" s="13"/>
      <c r="E900" s="13"/>
    </row>
    <row r="901" spans="1:5" ht="15.75" customHeight="1">
      <c r="A901" s="13"/>
      <c r="B901" s="13"/>
      <c r="C901" s="13"/>
      <c r="D901" s="13"/>
      <c r="E901" s="13"/>
    </row>
    <row r="902" spans="1:5" ht="15.75" customHeight="1">
      <c r="A902" s="13"/>
      <c r="B902" s="13"/>
      <c r="C902" s="13"/>
      <c r="D902" s="13"/>
      <c r="E902" s="13"/>
    </row>
    <row r="903" spans="1:5" ht="15.75" customHeight="1">
      <c r="A903" s="13"/>
      <c r="B903" s="13"/>
      <c r="C903" s="13"/>
      <c r="D903" s="13"/>
      <c r="E903" s="13"/>
    </row>
    <row r="904" spans="1:5" ht="15.75" customHeight="1">
      <c r="A904" s="13"/>
      <c r="B904" s="13"/>
      <c r="C904" s="13"/>
      <c r="D904" s="13"/>
      <c r="E904" s="13"/>
    </row>
    <row r="905" spans="1:5" ht="15.75" customHeight="1">
      <c r="A905" s="13"/>
      <c r="B905" s="13"/>
      <c r="C905" s="13"/>
      <c r="D905" s="13"/>
      <c r="E905" s="13"/>
    </row>
    <row r="906" spans="1:5" ht="15.75" customHeight="1">
      <c r="A906" s="13"/>
      <c r="B906" s="13"/>
      <c r="C906" s="13"/>
      <c r="D906" s="13"/>
      <c r="E906" s="13"/>
    </row>
    <row r="907" spans="1:5" ht="15.75" customHeight="1">
      <c r="A907" s="13"/>
      <c r="B907" s="13"/>
      <c r="C907" s="13"/>
      <c r="D907" s="13"/>
      <c r="E907" s="13"/>
    </row>
    <row r="908" spans="1:5" ht="15.75" customHeight="1">
      <c r="A908" s="13"/>
      <c r="B908" s="13"/>
      <c r="C908" s="13"/>
      <c r="D908" s="13"/>
      <c r="E908" s="13"/>
    </row>
    <row r="909" spans="1:5" ht="15.75" customHeight="1">
      <c r="A909" s="13"/>
      <c r="B909" s="13"/>
      <c r="C909" s="13"/>
      <c r="D909" s="13"/>
      <c r="E909" s="13"/>
    </row>
    <row r="910" spans="1:5" ht="15.75" customHeight="1">
      <c r="A910" s="13"/>
      <c r="B910" s="13"/>
      <c r="C910" s="13"/>
      <c r="D910" s="13"/>
      <c r="E910" s="13"/>
    </row>
    <row r="911" spans="1:5" ht="15.75" customHeight="1">
      <c r="A911" s="13"/>
      <c r="B911" s="13"/>
      <c r="C911" s="13"/>
      <c r="D911" s="13"/>
      <c r="E911" s="13"/>
    </row>
    <row r="912" spans="1:5" ht="15.75" customHeight="1">
      <c r="A912" s="13"/>
      <c r="B912" s="13"/>
      <c r="C912" s="13"/>
      <c r="D912" s="13"/>
      <c r="E912" s="13"/>
    </row>
    <row r="913" spans="1:5" ht="15.75" customHeight="1">
      <c r="A913" s="13"/>
      <c r="B913" s="13"/>
      <c r="C913" s="13"/>
      <c r="D913" s="13"/>
      <c r="E913" s="13"/>
    </row>
    <row r="914" spans="1:5" ht="15.75" customHeight="1">
      <c r="A914" s="13"/>
      <c r="B914" s="13"/>
      <c r="C914" s="13"/>
      <c r="D914" s="13"/>
      <c r="E914" s="13"/>
    </row>
    <row r="915" spans="1:5" ht="15.75" customHeight="1">
      <c r="A915" s="13"/>
      <c r="B915" s="13"/>
      <c r="C915" s="13"/>
      <c r="D915" s="13"/>
      <c r="E915" s="13"/>
    </row>
    <row r="916" spans="1:5" ht="15.75" customHeight="1">
      <c r="A916" s="13"/>
      <c r="B916" s="13"/>
      <c r="C916" s="13"/>
      <c r="D916" s="13"/>
      <c r="E916" s="13"/>
    </row>
    <row r="917" spans="1:5" ht="15.75" customHeight="1">
      <c r="A917" s="13"/>
      <c r="B917" s="13"/>
      <c r="C917" s="13"/>
      <c r="D917" s="13"/>
      <c r="E917" s="13"/>
    </row>
    <row r="918" spans="1:5" ht="15.75" customHeight="1">
      <c r="A918" s="13"/>
      <c r="B918" s="13"/>
      <c r="C918" s="13"/>
      <c r="D918" s="13"/>
      <c r="E918" s="13"/>
    </row>
    <row r="919" spans="1:5" ht="15.75" customHeight="1">
      <c r="A919" s="13"/>
      <c r="B919" s="13"/>
      <c r="C919" s="13"/>
      <c r="D919" s="13"/>
      <c r="E919" s="13"/>
    </row>
    <row r="920" spans="1:5" ht="15.75" customHeight="1">
      <c r="A920" s="13"/>
      <c r="B920" s="13"/>
      <c r="C920" s="13"/>
      <c r="D920" s="13"/>
      <c r="E920" s="13"/>
    </row>
    <row r="921" spans="1:5" ht="15.75" customHeight="1">
      <c r="A921" s="13"/>
      <c r="B921" s="13"/>
      <c r="C921" s="13"/>
      <c r="D921" s="13"/>
      <c r="E921" s="13"/>
    </row>
    <row r="922" spans="1:5" ht="15.75" customHeight="1">
      <c r="A922" s="13"/>
      <c r="B922" s="13"/>
      <c r="C922" s="13"/>
      <c r="D922" s="13"/>
      <c r="E922" s="13"/>
    </row>
    <row r="923" spans="1:5" ht="15.75" customHeight="1">
      <c r="A923" s="13"/>
      <c r="B923" s="13"/>
      <c r="C923" s="13"/>
      <c r="D923" s="13"/>
      <c r="E923" s="13"/>
    </row>
    <row r="924" spans="1:5" ht="15.75" customHeight="1">
      <c r="A924" s="13"/>
      <c r="B924" s="13"/>
      <c r="C924" s="13"/>
      <c r="D924" s="13"/>
      <c r="E924" s="13"/>
    </row>
    <row r="925" spans="1:5" ht="15.75" customHeight="1">
      <c r="A925" s="13"/>
      <c r="B925" s="13"/>
      <c r="C925" s="13"/>
      <c r="D925" s="13"/>
      <c r="E925" s="13"/>
    </row>
    <row r="926" spans="1:5" ht="15.75" customHeight="1">
      <c r="A926" s="13"/>
      <c r="B926" s="13"/>
      <c r="C926" s="13"/>
      <c r="D926" s="13"/>
      <c r="E926" s="13"/>
    </row>
    <row r="927" spans="1:5" ht="15.75" customHeight="1">
      <c r="A927" s="13"/>
      <c r="B927" s="13"/>
      <c r="C927" s="13"/>
      <c r="D927" s="13"/>
      <c r="E927" s="13"/>
    </row>
    <row r="928" spans="1:5" ht="15.75" customHeight="1">
      <c r="A928" s="13"/>
      <c r="B928" s="13"/>
      <c r="C928" s="13"/>
      <c r="D928" s="13"/>
      <c r="E928" s="13"/>
    </row>
    <row r="929" spans="1:5" ht="15.75" customHeight="1">
      <c r="A929" s="13"/>
      <c r="B929" s="13"/>
      <c r="C929" s="13"/>
      <c r="D929" s="13"/>
      <c r="E929" s="13"/>
    </row>
    <row r="930" spans="1:5" ht="15.75" customHeight="1">
      <c r="A930" s="13"/>
      <c r="B930" s="13"/>
      <c r="C930" s="13"/>
      <c r="D930" s="13"/>
      <c r="E930" s="13"/>
    </row>
    <row r="931" spans="1:5" ht="15.75" customHeight="1">
      <c r="A931" s="13"/>
      <c r="B931" s="13"/>
      <c r="C931" s="13"/>
      <c r="D931" s="13"/>
      <c r="E931" s="13"/>
    </row>
    <row r="932" spans="1:5" ht="15.75" customHeight="1">
      <c r="A932" s="13"/>
      <c r="B932" s="13"/>
      <c r="C932" s="13"/>
      <c r="D932" s="13"/>
      <c r="E932" s="13"/>
    </row>
    <row r="933" spans="1:5" ht="15.75" customHeight="1">
      <c r="A933" s="13"/>
      <c r="B933" s="13"/>
      <c r="C933" s="13"/>
      <c r="D933" s="13"/>
      <c r="E933" s="13"/>
    </row>
    <row r="934" spans="1:5" ht="15.75" customHeight="1">
      <c r="A934" s="13"/>
      <c r="B934" s="13"/>
      <c r="C934" s="13"/>
      <c r="D934" s="13"/>
      <c r="E934" s="13"/>
    </row>
    <row r="935" spans="1:5" ht="15.75" customHeight="1">
      <c r="A935" s="13"/>
      <c r="B935" s="13"/>
      <c r="C935" s="13"/>
      <c r="D935" s="13"/>
      <c r="E935" s="13"/>
    </row>
    <row r="936" spans="1:5" ht="15.75" customHeight="1">
      <c r="A936" s="13"/>
      <c r="B936" s="13"/>
      <c r="C936" s="13"/>
      <c r="D936" s="13"/>
      <c r="E936" s="13"/>
    </row>
    <row r="937" spans="1:5" ht="15.75" customHeight="1">
      <c r="A937" s="13"/>
      <c r="B937" s="13"/>
      <c r="C937" s="13"/>
      <c r="D937" s="13"/>
      <c r="E937" s="13"/>
    </row>
    <row r="938" spans="1:5" ht="15.75" customHeight="1">
      <c r="A938" s="13"/>
      <c r="B938" s="13"/>
      <c r="C938" s="13"/>
      <c r="D938" s="13"/>
      <c r="E938" s="13"/>
    </row>
    <row r="939" spans="1:5" ht="15.75" customHeight="1">
      <c r="A939" s="13"/>
      <c r="B939" s="13"/>
      <c r="C939" s="13"/>
      <c r="D939" s="13"/>
      <c r="E939" s="13"/>
    </row>
    <row r="940" spans="1:5" ht="15.75" customHeight="1">
      <c r="A940" s="13"/>
      <c r="B940" s="13"/>
      <c r="C940" s="13"/>
      <c r="D940" s="13"/>
      <c r="E940" s="13"/>
    </row>
    <row r="941" spans="1:5" ht="15.75" customHeight="1">
      <c r="A941" s="13"/>
      <c r="B941" s="13"/>
      <c r="C941" s="13"/>
      <c r="D941" s="13"/>
      <c r="E941" s="13"/>
    </row>
    <row r="942" spans="1:5" ht="15.75" customHeight="1">
      <c r="A942" s="13"/>
      <c r="B942" s="13"/>
      <c r="C942" s="13"/>
      <c r="D942" s="13"/>
      <c r="E942" s="13"/>
    </row>
    <row r="943" spans="1:5" ht="15.75" customHeight="1">
      <c r="A943" s="13"/>
      <c r="B943" s="13"/>
      <c r="C943" s="13"/>
      <c r="D943" s="13"/>
      <c r="E943" s="13"/>
    </row>
    <row r="944" spans="1:5" ht="15.75" customHeight="1">
      <c r="A944" s="13"/>
      <c r="B944" s="13"/>
      <c r="C944" s="13"/>
      <c r="D944" s="13"/>
      <c r="E944" s="13"/>
    </row>
    <row r="945" spans="1:5" ht="15.75" customHeight="1">
      <c r="A945" s="13"/>
      <c r="B945" s="13"/>
      <c r="C945" s="13"/>
      <c r="D945" s="13"/>
      <c r="E945" s="13"/>
    </row>
    <row r="946" spans="1:5" ht="15.75" customHeight="1">
      <c r="A946" s="13"/>
      <c r="B946" s="13"/>
      <c r="C946" s="13"/>
      <c r="D946" s="13"/>
      <c r="E946" s="13"/>
    </row>
    <row r="947" spans="1:5" ht="15.75" customHeight="1">
      <c r="A947" s="13"/>
      <c r="B947" s="13"/>
      <c r="C947" s="13"/>
      <c r="D947" s="13"/>
      <c r="E947" s="13"/>
    </row>
    <row r="948" spans="1:5" ht="15.75" customHeight="1">
      <c r="A948" s="13"/>
      <c r="B948" s="13"/>
      <c r="C948" s="13"/>
      <c r="D948" s="13"/>
      <c r="E948" s="13"/>
    </row>
    <row r="949" spans="1:5" ht="15.75" customHeight="1">
      <c r="A949" s="13"/>
      <c r="B949" s="13"/>
      <c r="C949" s="13"/>
      <c r="D949" s="13"/>
      <c r="E949" s="13"/>
    </row>
    <row r="950" spans="1:5" ht="15.75" customHeight="1">
      <c r="A950" s="13"/>
      <c r="B950" s="13"/>
      <c r="C950" s="13"/>
      <c r="D950" s="13"/>
      <c r="E950" s="13"/>
    </row>
    <row r="951" spans="1:5" ht="15.75" customHeight="1">
      <c r="A951" s="13"/>
      <c r="B951" s="13"/>
      <c r="C951" s="13"/>
      <c r="D951" s="13"/>
      <c r="E951" s="13"/>
    </row>
    <row r="952" spans="1:5" ht="15.75" customHeight="1">
      <c r="A952" s="13"/>
      <c r="B952" s="13"/>
      <c r="C952" s="13"/>
      <c r="D952" s="13"/>
      <c r="E952" s="13"/>
    </row>
    <row r="953" spans="1:5" ht="15.75" customHeight="1">
      <c r="A953" s="13"/>
      <c r="B953" s="13"/>
      <c r="C953" s="13"/>
      <c r="D953" s="13"/>
      <c r="E953" s="13"/>
    </row>
    <row r="954" spans="1:5" ht="15.75" customHeight="1">
      <c r="A954" s="13"/>
      <c r="B954" s="13"/>
      <c r="C954" s="13"/>
      <c r="D954" s="13"/>
      <c r="E954" s="13"/>
    </row>
    <row r="955" spans="1:5" ht="15.75" customHeight="1">
      <c r="A955" s="13"/>
      <c r="B955" s="13"/>
      <c r="C955" s="13"/>
      <c r="D955" s="13"/>
      <c r="E955" s="13"/>
    </row>
    <row r="956" spans="1:5" ht="15.75" customHeight="1">
      <c r="A956" s="13"/>
      <c r="B956" s="13"/>
      <c r="C956" s="13"/>
      <c r="D956" s="13"/>
      <c r="E956" s="13"/>
    </row>
    <row r="957" spans="1:5" ht="15.75" customHeight="1">
      <c r="A957" s="13"/>
      <c r="B957" s="13"/>
      <c r="C957" s="13"/>
      <c r="D957" s="13"/>
      <c r="E957" s="13"/>
    </row>
    <row r="958" spans="1:5" ht="15.75" customHeight="1">
      <c r="A958" s="13"/>
      <c r="B958" s="13"/>
      <c r="C958" s="13"/>
      <c r="D958" s="13"/>
      <c r="E958" s="13"/>
    </row>
    <row r="959" spans="1:5" ht="15.75" customHeight="1">
      <c r="A959" s="13"/>
      <c r="B959" s="13"/>
      <c r="C959" s="13"/>
      <c r="D959" s="13"/>
      <c r="E959" s="13"/>
    </row>
    <row r="960" spans="1:5" ht="15.75" customHeight="1">
      <c r="A960" s="13"/>
      <c r="B960" s="13"/>
      <c r="C960" s="13"/>
      <c r="D960" s="13"/>
      <c r="E960" s="13"/>
    </row>
    <row r="961" spans="1:5" ht="15.75" customHeight="1">
      <c r="A961" s="13"/>
      <c r="B961" s="13"/>
      <c r="C961" s="13"/>
      <c r="D961" s="13"/>
      <c r="E961" s="13"/>
    </row>
    <row r="962" spans="1:5" ht="15.75" customHeight="1">
      <c r="A962" s="13"/>
      <c r="B962" s="13"/>
      <c r="C962" s="13"/>
      <c r="D962" s="13"/>
      <c r="E962" s="13"/>
    </row>
    <row r="963" spans="1:5" ht="15.75" customHeight="1">
      <c r="A963" s="13"/>
      <c r="B963" s="13"/>
      <c r="C963" s="13"/>
      <c r="D963" s="13"/>
      <c r="E963" s="13"/>
    </row>
    <row r="964" spans="1:5" ht="15.75" customHeight="1">
      <c r="A964" s="13"/>
      <c r="B964" s="13"/>
      <c r="C964" s="13"/>
      <c r="D964" s="13"/>
      <c r="E964" s="13"/>
    </row>
    <row r="965" spans="1:5" ht="15.75" customHeight="1">
      <c r="A965" s="13"/>
      <c r="B965" s="13"/>
      <c r="C965" s="13"/>
      <c r="D965" s="13"/>
      <c r="E965" s="13"/>
    </row>
    <row r="966" spans="1:5" ht="15.75" customHeight="1">
      <c r="A966" s="13"/>
      <c r="B966" s="13"/>
      <c r="C966" s="13"/>
      <c r="D966" s="13"/>
      <c r="E966" s="13"/>
    </row>
    <row r="967" spans="1:5" ht="15.75" customHeight="1">
      <c r="A967" s="13"/>
      <c r="B967" s="13"/>
      <c r="C967" s="13"/>
      <c r="D967" s="13"/>
      <c r="E967" s="13"/>
    </row>
    <row r="968" spans="1:5" ht="15.75" customHeight="1">
      <c r="A968" s="13"/>
      <c r="B968" s="13"/>
      <c r="C968" s="13"/>
      <c r="D968" s="13"/>
      <c r="E968" s="13"/>
    </row>
    <row r="969" spans="1:5" ht="15.75" customHeight="1">
      <c r="A969" s="13"/>
      <c r="B969" s="13"/>
      <c r="C969" s="13"/>
      <c r="D969" s="13"/>
      <c r="E969" s="13"/>
    </row>
    <row r="970" spans="1:5" ht="15.75" customHeight="1">
      <c r="A970" s="13"/>
      <c r="B970" s="13"/>
      <c r="C970" s="13"/>
      <c r="D970" s="13"/>
      <c r="E970" s="13"/>
    </row>
    <row r="971" spans="1:5" ht="15.75" customHeight="1">
      <c r="A971" s="13"/>
      <c r="B971" s="13"/>
      <c r="C971" s="13"/>
      <c r="D971" s="13"/>
      <c r="E971" s="13"/>
    </row>
    <row r="972" spans="1:5" ht="15.75" customHeight="1">
      <c r="A972" s="13"/>
      <c r="B972" s="13"/>
      <c r="C972" s="13"/>
      <c r="D972" s="13"/>
      <c r="E972" s="13"/>
    </row>
    <row r="973" spans="1:5" ht="15.75" customHeight="1">
      <c r="A973" s="13"/>
      <c r="B973" s="13"/>
      <c r="C973" s="13"/>
      <c r="D973" s="13"/>
      <c r="E973" s="13"/>
    </row>
    <row r="974" spans="1:5" ht="15.75" customHeight="1">
      <c r="A974" s="13"/>
      <c r="B974" s="13"/>
      <c r="C974" s="13"/>
      <c r="D974" s="13"/>
      <c r="E974" s="13"/>
    </row>
    <row r="975" spans="1:5" ht="15.75" customHeight="1">
      <c r="A975" s="13"/>
      <c r="B975" s="13"/>
      <c r="C975" s="13"/>
      <c r="D975" s="13"/>
      <c r="E975" s="13"/>
    </row>
    <row r="976" spans="1:5" ht="15.75" customHeight="1">
      <c r="A976" s="13"/>
      <c r="B976" s="13"/>
      <c r="C976" s="13"/>
      <c r="D976" s="13"/>
      <c r="E976" s="13"/>
    </row>
    <row r="977" spans="1:5" ht="15.75" customHeight="1">
      <c r="A977" s="13"/>
      <c r="B977" s="13"/>
      <c r="C977" s="13"/>
      <c r="D977" s="13"/>
      <c r="E977" s="13"/>
    </row>
    <row r="978" spans="1:5" ht="15.75" customHeight="1">
      <c r="A978" s="13"/>
      <c r="B978" s="13"/>
      <c r="C978" s="13"/>
      <c r="D978" s="13"/>
      <c r="E978" s="13"/>
    </row>
    <row r="979" spans="1:5" ht="15.75" customHeight="1">
      <c r="A979" s="13"/>
      <c r="B979" s="13"/>
      <c r="C979" s="13"/>
      <c r="D979" s="13"/>
      <c r="E979" s="13"/>
    </row>
    <row r="980" spans="1:5" ht="15.75" customHeight="1">
      <c r="A980" s="13"/>
      <c r="B980" s="13"/>
      <c r="C980" s="13"/>
      <c r="D980" s="13"/>
      <c r="E980" s="13"/>
    </row>
    <row r="981" spans="1:5" ht="15.75" customHeight="1">
      <c r="A981" s="13"/>
      <c r="B981" s="13"/>
      <c r="C981" s="13"/>
      <c r="D981" s="13"/>
      <c r="E981" s="13"/>
    </row>
    <row r="982" spans="1:5" ht="15.75" customHeight="1">
      <c r="A982" s="13"/>
      <c r="B982" s="13"/>
      <c r="C982" s="13"/>
      <c r="D982" s="13"/>
      <c r="E982" s="13"/>
    </row>
    <row r="983" spans="1:5" ht="15.75" customHeight="1">
      <c r="A983" s="13"/>
      <c r="B983" s="13"/>
      <c r="C983" s="13"/>
      <c r="D983" s="13"/>
      <c r="E983" s="13"/>
    </row>
    <row r="984" spans="1:5" ht="15.75" customHeight="1">
      <c r="A984" s="13"/>
      <c r="B984" s="13"/>
      <c r="C984" s="13"/>
      <c r="D984" s="13"/>
      <c r="E984" s="13"/>
    </row>
    <row r="985" spans="1:5" ht="15.75" customHeight="1">
      <c r="A985" s="13"/>
      <c r="B985" s="13"/>
      <c r="C985" s="13"/>
      <c r="D985" s="13"/>
      <c r="E985" s="13"/>
    </row>
    <row r="986" spans="1:5" ht="15.75" customHeight="1">
      <c r="A986" s="13"/>
      <c r="B986" s="13"/>
      <c r="C986" s="13"/>
      <c r="D986" s="13"/>
      <c r="E986" s="13"/>
    </row>
    <row r="987" spans="1:5" ht="15.75" customHeight="1">
      <c r="A987" s="13"/>
      <c r="B987" s="13"/>
      <c r="C987" s="13"/>
      <c r="D987" s="13"/>
      <c r="E987" s="13"/>
    </row>
    <row r="988" spans="1:5" ht="15.75" customHeight="1">
      <c r="A988" s="13"/>
      <c r="B988" s="13"/>
      <c r="C988" s="13"/>
      <c r="D988" s="13"/>
      <c r="E988" s="13"/>
    </row>
    <row r="989" spans="1:5" ht="15.75" customHeight="1">
      <c r="A989" s="13"/>
      <c r="B989" s="13"/>
      <c r="C989" s="13"/>
      <c r="D989" s="13"/>
      <c r="E989" s="13"/>
    </row>
    <row r="990" spans="1:5" ht="15.75" customHeight="1">
      <c r="A990" s="13"/>
      <c r="B990" s="13"/>
      <c r="C990" s="13"/>
      <c r="D990" s="13"/>
      <c r="E990" s="13"/>
    </row>
    <row r="991" spans="1:5" ht="15.75" customHeight="1">
      <c r="A991" s="13"/>
      <c r="B991" s="13"/>
      <c r="C991" s="13"/>
      <c r="D991" s="13"/>
      <c r="E991" s="13"/>
    </row>
    <row r="992" spans="1:5" ht="15.75" customHeight="1">
      <c r="A992" s="13"/>
      <c r="B992" s="13"/>
      <c r="C992" s="13"/>
      <c r="D992" s="13"/>
      <c r="E992" s="13"/>
    </row>
    <row r="993" spans="1:5" ht="15.75" customHeight="1">
      <c r="A993" s="13"/>
      <c r="B993" s="13"/>
      <c r="C993" s="13"/>
      <c r="D993" s="13"/>
      <c r="E993" s="13"/>
    </row>
    <row r="994" spans="1:5" ht="15.75" customHeight="1">
      <c r="A994" s="13"/>
      <c r="B994" s="13"/>
      <c r="C994" s="13"/>
      <c r="D994" s="13"/>
      <c r="E994" s="13"/>
    </row>
    <row r="995" spans="1:5" ht="15.75" customHeight="1">
      <c r="A995" s="13"/>
      <c r="B995" s="13"/>
      <c r="C995" s="13"/>
      <c r="D995" s="13"/>
      <c r="E995" s="13"/>
    </row>
    <row r="996" spans="1:5" ht="15.75" customHeight="1">
      <c r="A996" s="13"/>
      <c r="B996" s="13"/>
      <c r="C996" s="13"/>
      <c r="D996" s="13"/>
      <c r="E996" s="13"/>
    </row>
    <row r="997" spans="1:5" ht="15.75" customHeight="1">
      <c r="A997" s="13"/>
      <c r="B997" s="13"/>
      <c r="C997" s="13"/>
      <c r="D997" s="13"/>
      <c r="E997" s="13"/>
    </row>
    <row r="998" spans="1:5" ht="15.75" customHeight="1">
      <c r="A998" s="13"/>
      <c r="B998" s="13"/>
      <c r="C998" s="13"/>
      <c r="D998" s="13"/>
      <c r="E998" s="13"/>
    </row>
    <row r="999" spans="1:5" ht="15.75" customHeight="1">
      <c r="A999" s="13"/>
      <c r="B999" s="13"/>
      <c r="C999" s="13"/>
      <c r="D999" s="13"/>
      <c r="E999" s="13"/>
    </row>
    <row r="1000" spans="1:5" ht="15.75" customHeight="1">
      <c r="A1000" s="13"/>
      <c r="B1000" s="13"/>
      <c r="C1000" s="13"/>
      <c r="D1000" s="13"/>
      <c r="E1000" s="13"/>
    </row>
  </sheetData>
  <mergeCells count="48">
    <mergeCell ref="A45:B45"/>
    <mergeCell ref="C39:C42"/>
    <mergeCell ref="A28:A42"/>
    <mergeCell ref="B28:B42"/>
    <mergeCell ref="E30:E33"/>
    <mergeCell ref="E35:E37"/>
    <mergeCell ref="C30:C33"/>
    <mergeCell ref="C34:C37"/>
    <mergeCell ref="E28:E29"/>
    <mergeCell ref="C28:C29"/>
    <mergeCell ref="A43:G43"/>
    <mergeCell ref="C23:C26"/>
    <mergeCell ref="E3:E4"/>
    <mergeCell ref="A5:E5"/>
    <mergeCell ref="A6:A16"/>
    <mergeCell ref="B6:B9"/>
    <mergeCell ref="C6:C9"/>
    <mergeCell ref="E6:E9"/>
    <mergeCell ref="C12:C16"/>
    <mergeCell ref="A3:A4"/>
    <mergeCell ref="C18:C19"/>
    <mergeCell ref="A18:A26"/>
    <mergeCell ref="B18:B22"/>
    <mergeCell ref="B23:B26"/>
    <mergeCell ref="L43:M43"/>
    <mergeCell ref="L3:M4"/>
    <mergeCell ref="A1:M2"/>
    <mergeCell ref="A17:M17"/>
    <mergeCell ref="A27:M27"/>
    <mergeCell ref="F3:F4"/>
    <mergeCell ref="G3:G4"/>
    <mergeCell ref="H3:H4"/>
    <mergeCell ref="B12:B16"/>
    <mergeCell ref="B3:B4"/>
    <mergeCell ref="C3:C4"/>
    <mergeCell ref="D3:D4"/>
    <mergeCell ref="B10:B11"/>
    <mergeCell ref="C10:C11"/>
    <mergeCell ref="C21:C22"/>
    <mergeCell ref="K12:K16"/>
    <mergeCell ref="K18:K22"/>
    <mergeCell ref="K23:K26"/>
    <mergeCell ref="K28:K42"/>
    <mergeCell ref="I3:I4"/>
    <mergeCell ref="J3:J4"/>
    <mergeCell ref="K3:K4"/>
    <mergeCell ref="K6:K9"/>
    <mergeCell ref="K10:K11"/>
  </mergeCells>
  <conditionalFormatting sqref="F20:G20">
    <cfRule type="timePeriod" dxfId="1859" priority="6" timePeriod="lastWeek">
      <formula>AND(TODAY()-ROUNDDOWN(F20,0)&gt;=(WEEKDAY(TODAY())),TODAY()-ROUNDDOWN(F20,0)&lt;(WEEKDAY(TODAY())+7))</formula>
    </cfRule>
  </conditionalFormatting>
  <conditionalFormatting sqref="F22">
    <cfRule type="timePeriod" dxfId="1858" priority="5" timePeriod="lastWeek">
      <formula>AND(TODAY()-ROUNDDOWN(F22,0)&gt;=(WEEKDAY(TODAY())),TODAY()-ROUNDDOWN(F22,0)&lt;(WEEKDAY(TODAY())+7))</formula>
    </cfRule>
  </conditionalFormatting>
  <conditionalFormatting sqref="G22">
    <cfRule type="timePeriod" dxfId="1857" priority="4" timePeriod="lastWeek">
      <formula>AND(TODAY()-ROUNDDOWN(G22,0)&gt;=(WEEKDAY(TODAY())),TODAY()-ROUNDDOWN(G22,0)&lt;(WEEKDAY(TODAY())+7))</formula>
    </cfRule>
  </conditionalFormatting>
  <conditionalFormatting sqref="G24">
    <cfRule type="timePeriod" dxfId="1856" priority="3" timePeriod="lastWeek">
      <formula>AND(TODAY()-ROUNDDOWN(G24,0)&gt;=(WEEKDAY(TODAY())),TODAY()-ROUNDDOWN(G24,0)&lt;(WEEKDAY(TODAY())+7))</formula>
    </cfRule>
  </conditionalFormatting>
  <conditionalFormatting sqref="F39:G39">
    <cfRule type="timePeriod" dxfId="1855" priority="2" timePeriod="lastWeek">
      <formula>AND(TODAY()-ROUNDDOWN(F39,0)&gt;=(WEEKDAY(TODAY())),TODAY()-ROUNDDOWN(F39,0)&lt;(WEEKDAY(TODAY())+7))</formula>
    </cfRule>
  </conditionalFormatting>
  <conditionalFormatting sqref="F40:G40">
    <cfRule type="timePeriod" dxfId="1854" priority="1" timePeriod="lastWeek">
      <formula>AND(TODAY()-ROUNDDOWN(F40,0)&gt;=(WEEKDAY(TODAY())),TODAY()-ROUNDDOWN(F40,0)&lt;(WEEKDAY(TODAY())+7))</formula>
    </cfRule>
  </conditionalFormatting>
  <hyperlinks>
    <hyperlink ref="M15" r:id="rId1" xr:uid="{00000000-0004-0000-0200-000000000000}"/>
    <hyperlink ref="M13" r:id="rId2" xr:uid="{00000000-0004-0000-0200-000001000000}"/>
    <hyperlink ref="M36" r:id="rId3" xr:uid="{00000000-0004-0000-0200-000002000000}"/>
    <hyperlink ref="M42" r:id="rId4" display="https://drive.google.com/drive/u/2/folders/1_W8juc_TvdDsPr99k-aUVZp3uiye8alW " xr:uid="{00000000-0004-0000-0200-000003000000}"/>
    <hyperlink ref="M18" r:id="rId5" xr:uid="{00000000-0004-0000-0200-000004000000}"/>
  </hyperlinks>
  <pageMargins left="0.7" right="0.7" top="0.75" bottom="0.75" header="0" footer="0"/>
  <pageSetup orientation="landscape"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0.14999847407452621"/>
  </sheetPr>
  <dimension ref="B1:XEW139"/>
  <sheetViews>
    <sheetView showGridLines="0" topLeftCell="A2" zoomScale="85" zoomScaleNormal="85" workbookViewId="0">
      <selection activeCell="A24" sqref="A24:XFD24"/>
    </sheetView>
  </sheetViews>
  <sheetFormatPr baseColWidth="10" defaultRowHeight="15"/>
  <cols>
    <col min="1" max="1" width="3" style="386" customWidth="1"/>
    <col min="2" max="2" width="15" style="386" customWidth="1"/>
    <col min="3" max="3" width="15.375" style="430" customWidth="1"/>
    <col min="4" max="4" width="19.125" style="386" customWidth="1"/>
    <col min="5" max="5" width="44.875" style="386" customWidth="1"/>
    <col min="6" max="6" width="19" style="430" customWidth="1"/>
    <col min="7" max="7" width="14.625" style="386" customWidth="1"/>
    <col min="8" max="8" width="56.125" style="431" customWidth="1"/>
    <col min="9" max="9" width="59.25" style="437" customWidth="1"/>
    <col min="10" max="10" width="10" style="386" hidden="1" customWidth="1"/>
    <col min="11" max="12" width="11" style="385"/>
    <col min="13" max="16384" width="11" style="386"/>
  </cols>
  <sheetData>
    <row r="1" spans="2:16377" ht="18" hidden="1">
      <c r="B1" s="521"/>
      <c r="C1" s="817"/>
      <c r="D1" s="817"/>
      <c r="E1" s="817"/>
      <c r="F1" s="817"/>
      <c r="G1" s="817"/>
      <c r="H1" s="818"/>
      <c r="I1" s="432"/>
      <c r="J1" s="384"/>
    </row>
    <row r="2" spans="2:16377" ht="19.5" customHeight="1">
      <c r="B2" s="821" t="s">
        <v>509</v>
      </c>
      <c r="C2" s="819"/>
      <c r="D2" s="819"/>
      <c r="E2" s="819"/>
      <c r="F2" s="819"/>
      <c r="G2" s="819"/>
      <c r="H2" s="819"/>
      <c r="I2" s="822"/>
      <c r="J2" s="388" t="s">
        <v>510</v>
      </c>
    </row>
    <row r="3" spans="2:16377" ht="17.25" hidden="1" customHeight="1">
      <c r="B3" s="387"/>
      <c r="C3" s="819"/>
      <c r="D3" s="819"/>
      <c r="E3" s="819"/>
      <c r="F3" s="819"/>
      <c r="G3" s="819"/>
      <c r="H3" s="820"/>
      <c r="I3" s="433"/>
      <c r="J3" s="389" t="s">
        <v>511</v>
      </c>
    </row>
    <row r="4" spans="2:16377" ht="18" customHeight="1">
      <c r="B4" s="821" t="s">
        <v>611</v>
      </c>
      <c r="C4" s="819"/>
      <c r="D4" s="819"/>
      <c r="E4" s="819"/>
      <c r="F4" s="819"/>
      <c r="G4" s="819"/>
      <c r="H4" s="819"/>
      <c r="I4" s="822"/>
      <c r="J4" s="390" t="s">
        <v>512</v>
      </c>
    </row>
    <row r="5" spans="2:16377" ht="18.75" customHeight="1" thickBot="1">
      <c r="B5" s="823" t="s">
        <v>612</v>
      </c>
      <c r="C5" s="824"/>
      <c r="D5" s="824"/>
      <c r="E5" s="824"/>
      <c r="F5" s="824"/>
      <c r="G5" s="824"/>
      <c r="H5" s="824"/>
      <c r="I5" s="825"/>
      <c r="J5" s="391" t="s">
        <v>513</v>
      </c>
    </row>
    <row r="6" spans="2:16377" ht="42.75" hidden="1" customHeight="1" thickBot="1">
      <c r="B6" s="814"/>
      <c r="C6" s="815"/>
      <c r="D6" s="815"/>
      <c r="E6" s="815"/>
      <c r="F6" s="815"/>
      <c r="G6" s="815"/>
      <c r="H6" s="816"/>
      <c r="I6" s="434"/>
    </row>
    <row r="7" spans="2:16377" s="394" customFormat="1" ht="31.5" customHeight="1" thickBot="1">
      <c r="B7" s="826" t="s">
        <v>514</v>
      </c>
      <c r="C7" s="827"/>
      <c r="D7" s="828" t="s">
        <v>609</v>
      </c>
      <c r="E7" s="829"/>
      <c r="F7" s="830"/>
      <c r="G7" s="831" t="s">
        <v>516</v>
      </c>
      <c r="H7" s="832"/>
      <c r="I7" s="466" t="s">
        <v>610</v>
      </c>
      <c r="J7" s="392"/>
      <c r="K7" s="393"/>
      <c r="L7" s="393"/>
    </row>
    <row r="8" spans="2:16377" s="394" customFormat="1" ht="33" customHeight="1" thickBot="1">
      <c r="B8" s="833" t="s">
        <v>515</v>
      </c>
      <c r="C8" s="834"/>
      <c r="D8" s="835" t="s">
        <v>608</v>
      </c>
      <c r="E8" s="836"/>
      <c r="F8" s="836"/>
      <c r="G8" s="831" t="s">
        <v>602</v>
      </c>
      <c r="H8" s="832"/>
      <c r="I8" s="467" t="s">
        <v>365</v>
      </c>
      <c r="J8" s="395"/>
      <c r="K8" s="393"/>
      <c r="L8" s="393"/>
    </row>
    <row r="9" spans="2:16377" s="394" customFormat="1" ht="3.75" customHeight="1" thickBot="1">
      <c r="B9" s="448"/>
      <c r="C9" s="449"/>
      <c r="D9" s="449"/>
      <c r="E9" s="449"/>
      <c r="F9" s="449"/>
      <c r="G9" s="450"/>
      <c r="H9" s="451"/>
      <c r="I9" s="452"/>
      <c r="J9" s="395"/>
      <c r="K9" s="393"/>
      <c r="L9" s="393"/>
    </row>
    <row r="10" spans="2:16377" s="394" customFormat="1" ht="30.75" thickBot="1">
      <c r="B10" s="837" t="s">
        <v>517</v>
      </c>
      <c r="C10" s="838"/>
      <c r="D10" s="838"/>
      <c r="E10" s="396" t="s">
        <v>607</v>
      </c>
      <c r="F10" s="453" t="s">
        <v>518</v>
      </c>
      <c r="G10" s="839" t="s">
        <v>608</v>
      </c>
      <c r="H10" s="840"/>
      <c r="I10" s="841"/>
      <c r="J10" s="395"/>
      <c r="K10" s="393"/>
      <c r="L10" s="393"/>
    </row>
    <row r="11" spans="2:16377" s="394" customFormat="1" ht="4.5" customHeight="1" thickBot="1">
      <c r="B11" s="454"/>
      <c r="C11" s="568"/>
      <c r="D11" s="450"/>
      <c r="E11" s="455"/>
      <c r="F11" s="456"/>
      <c r="G11" s="457"/>
      <c r="H11" s="458"/>
      <c r="I11" s="452"/>
      <c r="J11" s="395"/>
      <c r="K11" s="393"/>
      <c r="L11" s="393"/>
    </row>
    <row r="12" spans="2:16377" s="394" customFormat="1" ht="18.75" customHeight="1">
      <c r="B12" s="826" t="s">
        <v>519</v>
      </c>
      <c r="C12" s="827"/>
      <c r="D12" s="842"/>
      <c r="E12" s="843" t="s">
        <v>607</v>
      </c>
      <c r="F12" s="843"/>
      <c r="G12" s="843"/>
      <c r="H12" s="844"/>
      <c r="I12" s="845"/>
      <c r="J12" s="395"/>
      <c r="K12" s="393"/>
      <c r="L12" s="393"/>
    </row>
    <row r="13" spans="2:16377" s="394" customFormat="1">
      <c r="B13" s="846" t="s">
        <v>520</v>
      </c>
      <c r="C13" s="847"/>
      <c r="D13" s="848"/>
      <c r="E13" s="849" t="s">
        <v>608</v>
      </c>
      <c r="F13" s="850"/>
      <c r="G13" s="850"/>
      <c r="H13" s="851"/>
      <c r="I13" s="852"/>
      <c r="J13" s="395"/>
      <c r="K13" s="393"/>
      <c r="L13" s="393"/>
    </row>
    <row r="14" spans="2:16377" s="394" customFormat="1" ht="20.25" customHeight="1" thickBot="1">
      <c r="B14" s="833" t="s">
        <v>521</v>
      </c>
      <c r="C14" s="834"/>
      <c r="D14" s="853"/>
      <c r="E14" s="835" t="s">
        <v>608</v>
      </c>
      <c r="F14" s="854"/>
      <c r="G14" s="854"/>
      <c r="H14" s="855"/>
      <c r="I14" s="856"/>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2"/>
      <c r="CT14" s="392"/>
      <c r="CU14" s="392"/>
      <c r="CV14" s="392"/>
      <c r="CW14" s="392"/>
      <c r="CX14" s="392"/>
      <c r="CY14" s="392"/>
      <c r="CZ14" s="392"/>
      <c r="DA14" s="392"/>
      <c r="DB14" s="392"/>
      <c r="DC14" s="392"/>
      <c r="DD14" s="392"/>
      <c r="DE14" s="392"/>
      <c r="DF14" s="392"/>
      <c r="DG14" s="392"/>
      <c r="DH14" s="392"/>
      <c r="DI14" s="392"/>
      <c r="DJ14" s="392"/>
      <c r="DK14" s="392"/>
      <c r="DL14" s="392"/>
      <c r="DM14" s="392"/>
      <c r="DN14" s="392"/>
      <c r="DO14" s="392"/>
      <c r="DP14" s="392"/>
      <c r="DQ14" s="392"/>
      <c r="DR14" s="392"/>
      <c r="DS14" s="392"/>
      <c r="DT14" s="392"/>
      <c r="DU14" s="392"/>
      <c r="DV14" s="392"/>
      <c r="DW14" s="392"/>
      <c r="DX14" s="392"/>
      <c r="DY14" s="392"/>
      <c r="DZ14" s="392"/>
      <c r="EA14" s="392"/>
      <c r="EB14" s="392"/>
      <c r="EC14" s="392"/>
      <c r="ED14" s="392"/>
      <c r="EE14" s="392"/>
      <c r="EF14" s="392"/>
      <c r="EG14" s="392"/>
      <c r="EH14" s="392"/>
      <c r="EI14" s="392"/>
      <c r="EJ14" s="392"/>
      <c r="EK14" s="392"/>
      <c r="EL14" s="392"/>
      <c r="EM14" s="392"/>
      <c r="EN14" s="392"/>
      <c r="EO14" s="392"/>
      <c r="EP14" s="392"/>
      <c r="EQ14" s="392"/>
      <c r="ER14" s="392"/>
      <c r="ES14" s="392"/>
      <c r="ET14" s="392"/>
      <c r="EU14" s="392"/>
      <c r="EV14" s="392"/>
      <c r="EW14" s="392"/>
      <c r="EX14" s="392"/>
      <c r="EY14" s="392"/>
      <c r="EZ14" s="392"/>
      <c r="FA14" s="392"/>
      <c r="FB14" s="392"/>
      <c r="FC14" s="392"/>
      <c r="FD14" s="392"/>
      <c r="FE14" s="392"/>
      <c r="FF14" s="392"/>
      <c r="FG14" s="392"/>
      <c r="FH14" s="392"/>
      <c r="FI14" s="392"/>
      <c r="FJ14" s="392"/>
      <c r="FK14" s="392"/>
      <c r="FL14" s="392"/>
      <c r="FM14" s="392"/>
      <c r="FN14" s="392"/>
      <c r="FO14" s="392"/>
      <c r="FP14" s="392"/>
      <c r="FQ14" s="392"/>
      <c r="FR14" s="392"/>
      <c r="FS14" s="392"/>
      <c r="FT14" s="392"/>
      <c r="FU14" s="392"/>
      <c r="FV14" s="392"/>
      <c r="FW14" s="392"/>
      <c r="FX14" s="392"/>
      <c r="FY14" s="392"/>
      <c r="FZ14" s="392"/>
      <c r="GA14" s="392"/>
      <c r="GB14" s="392"/>
      <c r="GC14" s="392"/>
      <c r="GD14" s="392"/>
      <c r="GE14" s="392"/>
      <c r="GF14" s="392"/>
      <c r="GG14" s="392"/>
      <c r="GH14" s="392"/>
      <c r="GI14" s="392"/>
      <c r="GJ14" s="392"/>
      <c r="GK14" s="392"/>
      <c r="GL14" s="392"/>
      <c r="GM14" s="392"/>
      <c r="GN14" s="392"/>
      <c r="GO14" s="392"/>
      <c r="GP14" s="392"/>
      <c r="GQ14" s="392"/>
      <c r="GR14" s="392"/>
      <c r="GS14" s="392"/>
      <c r="GT14" s="392"/>
      <c r="GU14" s="392"/>
      <c r="GV14" s="392"/>
      <c r="GW14" s="392"/>
      <c r="GX14" s="392"/>
      <c r="GY14" s="392"/>
      <c r="GZ14" s="392"/>
      <c r="HA14" s="392"/>
      <c r="HB14" s="392"/>
      <c r="HC14" s="392"/>
      <c r="HD14" s="392"/>
      <c r="HE14" s="392"/>
      <c r="HF14" s="392"/>
      <c r="HG14" s="392"/>
      <c r="HH14" s="392"/>
      <c r="HI14" s="392"/>
      <c r="HJ14" s="392"/>
      <c r="HK14" s="392"/>
      <c r="HL14" s="392"/>
      <c r="HM14" s="392"/>
      <c r="HN14" s="392"/>
      <c r="HO14" s="392"/>
      <c r="HP14" s="392"/>
      <c r="HQ14" s="392"/>
      <c r="HR14" s="392"/>
      <c r="HS14" s="392"/>
      <c r="HT14" s="392"/>
      <c r="HU14" s="392"/>
      <c r="HV14" s="392"/>
      <c r="HW14" s="392"/>
      <c r="HX14" s="392"/>
      <c r="HY14" s="392"/>
      <c r="HZ14" s="392"/>
      <c r="IA14" s="392"/>
      <c r="IB14" s="392"/>
      <c r="IC14" s="392"/>
      <c r="ID14" s="392"/>
      <c r="IE14" s="392"/>
      <c r="IF14" s="392"/>
      <c r="IG14" s="392"/>
      <c r="IH14" s="392"/>
      <c r="II14" s="392"/>
      <c r="IJ14" s="392"/>
      <c r="IK14" s="392"/>
      <c r="IL14" s="392"/>
      <c r="IM14" s="392"/>
      <c r="IN14" s="392"/>
      <c r="IO14" s="392"/>
      <c r="IP14" s="392"/>
      <c r="IQ14" s="392"/>
      <c r="IR14" s="392"/>
      <c r="IS14" s="392"/>
      <c r="IT14" s="392"/>
      <c r="IU14" s="392"/>
      <c r="IV14" s="392"/>
      <c r="IW14" s="392"/>
      <c r="IX14" s="392"/>
      <c r="IY14" s="392"/>
      <c r="IZ14" s="392"/>
      <c r="JA14" s="392"/>
      <c r="JB14" s="392"/>
      <c r="JC14" s="392"/>
      <c r="JD14" s="392"/>
      <c r="JE14" s="392"/>
      <c r="JF14" s="392"/>
      <c r="JG14" s="392"/>
      <c r="JH14" s="392"/>
      <c r="JI14" s="392"/>
      <c r="JJ14" s="392"/>
      <c r="JK14" s="392"/>
      <c r="JL14" s="392"/>
      <c r="JM14" s="392"/>
      <c r="JN14" s="392"/>
      <c r="JO14" s="392"/>
      <c r="JP14" s="392"/>
      <c r="JQ14" s="392"/>
      <c r="JR14" s="392"/>
      <c r="JS14" s="392"/>
      <c r="JT14" s="392"/>
      <c r="JU14" s="392"/>
      <c r="JV14" s="392"/>
      <c r="JW14" s="392"/>
      <c r="JX14" s="392"/>
      <c r="JY14" s="392"/>
      <c r="JZ14" s="392"/>
      <c r="KA14" s="392"/>
      <c r="KB14" s="392"/>
      <c r="KC14" s="392"/>
      <c r="KD14" s="392"/>
      <c r="KE14" s="392"/>
      <c r="KF14" s="392"/>
      <c r="KG14" s="392"/>
      <c r="KH14" s="392"/>
      <c r="KI14" s="392"/>
      <c r="KJ14" s="392"/>
      <c r="KK14" s="392"/>
      <c r="KL14" s="392"/>
      <c r="KM14" s="392"/>
      <c r="KN14" s="392"/>
      <c r="KO14" s="392"/>
      <c r="KP14" s="392"/>
      <c r="KQ14" s="392"/>
      <c r="KR14" s="392"/>
      <c r="KS14" s="392"/>
      <c r="KT14" s="392"/>
      <c r="KU14" s="392"/>
      <c r="KV14" s="392"/>
      <c r="KW14" s="392"/>
      <c r="KX14" s="392"/>
      <c r="KY14" s="392"/>
      <c r="KZ14" s="392"/>
      <c r="LA14" s="392"/>
      <c r="LB14" s="392"/>
      <c r="LC14" s="392"/>
      <c r="LD14" s="392"/>
      <c r="LE14" s="392"/>
      <c r="LF14" s="392"/>
      <c r="LG14" s="392"/>
      <c r="LH14" s="392"/>
      <c r="LI14" s="392"/>
      <c r="LJ14" s="392"/>
      <c r="LK14" s="392"/>
      <c r="LL14" s="392"/>
      <c r="LM14" s="392"/>
      <c r="LN14" s="392"/>
      <c r="LO14" s="392"/>
      <c r="LP14" s="392"/>
      <c r="LQ14" s="392"/>
      <c r="LR14" s="392"/>
      <c r="LS14" s="392"/>
      <c r="LT14" s="392"/>
      <c r="LU14" s="392"/>
      <c r="LV14" s="392"/>
      <c r="LW14" s="392"/>
      <c r="LX14" s="392"/>
      <c r="LY14" s="392"/>
      <c r="LZ14" s="392"/>
      <c r="MA14" s="392"/>
      <c r="MB14" s="392"/>
      <c r="MC14" s="392"/>
      <c r="MD14" s="392"/>
      <c r="ME14" s="392"/>
      <c r="MF14" s="392"/>
      <c r="MG14" s="392"/>
      <c r="MH14" s="392"/>
      <c r="MI14" s="392"/>
      <c r="MJ14" s="392"/>
      <c r="MK14" s="392"/>
      <c r="ML14" s="392"/>
      <c r="MM14" s="392"/>
      <c r="MN14" s="392"/>
      <c r="MO14" s="392"/>
      <c r="MP14" s="392"/>
      <c r="MQ14" s="392"/>
      <c r="MR14" s="392"/>
      <c r="MS14" s="392"/>
      <c r="MT14" s="392"/>
      <c r="MU14" s="392"/>
      <c r="MV14" s="392"/>
      <c r="MW14" s="392"/>
      <c r="MX14" s="392"/>
      <c r="MY14" s="392"/>
      <c r="MZ14" s="392"/>
      <c r="NA14" s="392"/>
      <c r="NB14" s="392"/>
      <c r="NC14" s="392"/>
      <c r="ND14" s="392"/>
      <c r="NE14" s="392"/>
      <c r="NF14" s="392"/>
      <c r="NG14" s="392"/>
      <c r="NH14" s="392"/>
      <c r="NI14" s="392"/>
      <c r="NJ14" s="392"/>
      <c r="NK14" s="392"/>
      <c r="NL14" s="392"/>
      <c r="NM14" s="392"/>
      <c r="NN14" s="392"/>
      <c r="NO14" s="392"/>
      <c r="NP14" s="392"/>
      <c r="NQ14" s="392"/>
      <c r="NR14" s="392"/>
      <c r="NS14" s="392"/>
      <c r="NT14" s="392"/>
      <c r="NU14" s="392"/>
      <c r="NV14" s="392"/>
      <c r="NW14" s="392"/>
      <c r="NX14" s="392"/>
      <c r="NY14" s="392"/>
      <c r="NZ14" s="392"/>
      <c r="OA14" s="392"/>
      <c r="OB14" s="392"/>
      <c r="OC14" s="392"/>
      <c r="OD14" s="392"/>
      <c r="OE14" s="392"/>
      <c r="OF14" s="392"/>
      <c r="OG14" s="392"/>
      <c r="OH14" s="392"/>
      <c r="OI14" s="392"/>
      <c r="OJ14" s="392"/>
      <c r="OK14" s="392"/>
      <c r="OL14" s="392"/>
      <c r="OM14" s="392"/>
      <c r="ON14" s="392"/>
      <c r="OO14" s="392"/>
      <c r="OP14" s="392"/>
      <c r="OQ14" s="392"/>
      <c r="OR14" s="392"/>
      <c r="OS14" s="392"/>
      <c r="OT14" s="392"/>
      <c r="OU14" s="392"/>
      <c r="OV14" s="392"/>
      <c r="OW14" s="392"/>
      <c r="OX14" s="392"/>
      <c r="OY14" s="392"/>
      <c r="OZ14" s="392"/>
      <c r="PA14" s="392"/>
      <c r="PB14" s="392"/>
      <c r="PC14" s="392"/>
      <c r="PD14" s="392"/>
      <c r="PE14" s="392"/>
      <c r="PF14" s="392"/>
      <c r="PG14" s="392"/>
      <c r="PH14" s="392"/>
      <c r="PI14" s="392"/>
      <c r="PJ14" s="392"/>
      <c r="PK14" s="392"/>
      <c r="PL14" s="392"/>
      <c r="PM14" s="392"/>
      <c r="PN14" s="392"/>
      <c r="PO14" s="392"/>
      <c r="PP14" s="392"/>
      <c r="PQ14" s="392"/>
      <c r="PR14" s="392"/>
      <c r="PS14" s="392"/>
      <c r="PT14" s="392"/>
      <c r="PU14" s="392"/>
      <c r="PV14" s="392"/>
      <c r="PW14" s="392"/>
      <c r="PX14" s="392"/>
      <c r="PY14" s="392"/>
      <c r="PZ14" s="392"/>
      <c r="QA14" s="392"/>
      <c r="QB14" s="392"/>
      <c r="QC14" s="392"/>
      <c r="QD14" s="392"/>
      <c r="QE14" s="392"/>
      <c r="QF14" s="392"/>
      <c r="QG14" s="392"/>
      <c r="QH14" s="392"/>
      <c r="QI14" s="392"/>
      <c r="QJ14" s="392"/>
      <c r="QK14" s="392"/>
      <c r="QL14" s="392"/>
      <c r="QM14" s="392"/>
      <c r="QN14" s="392"/>
      <c r="QO14" s="392"/>
      <c r="QP14" s="392"/>
      <c r="QQ14" s="392"/>
      <c r="QR14" s="392"/>
      <c r="QS14" s="392"/>
      <c r="QT14" s="392"/>
      <c r="QU14" s="392"/>
      <c r="QV14" s="392"/>
      <c r="QW14" s="392"/>
      <c r="QX14" s="392"/>
      <c r="QY14" s="392"/>
      <c r="QZ14" s="392"/>
      <c r="RA14" s="392"/>
      <c r="RB14" s="392"/>
      <c r="RC14" s="392"/>
      <c r="RD14" s="392"/>
      <c r="RE14" s="392"/>
      <c r="RF14" s="392"/>
      <c r="RG14" s="392"/>
      <c r="RH14" s="392"/>
      <c r="RI14" s="392"/>
      <c r="RJ14" s="392"/>
      <c r="RK14" s="392"/>
      <c r="RL14" s="392"/>
      <c r="RM14" s="392"/>
      <c r="RN14" s="392"/>
      <c r="RO14" s="392"/>
      <c r="RP14" s="392"/>
      <c r="RQ14" s="392"/>
      <c r="RR14" s="392"/>
      <c r="RS14" s="392"/>
      <c r="RT14" s="392"/>
      <c r="RU14" s="392"/>
      <c r="RV14" s="392"/>
      <c r="RW14" s="392"/>
      <c r="RX14" s="392"/>
      <c r="RY14" s="392"/>
      <c r="RZ14" s="392"/>
      <c r="SA14" s="392"/>
      <c r="SB14" s="392"/>
      <c r="SC14" s="392"/>
      <c r="SD14" s="392"/>
      <c r="SE14" s="392"/>
      <c r="SF14" s="392"/>
      <c r="SG14" s="392"/>
      <c r="SH14" s="392"/>
      <c r="SI14" s="392"/>
      <c r="SJ14" s="392"/>
      <c r="SK14" s="392"/>
      <c r="SL14" s="392"/>
      <c r="SM14" s="392"/>
      <c r="SN14" s="392"/>
      <c r="SO14" s="392"/>
      <c r="SP14" s="392"/>
      <c r="SQ14" s="392"/>
      <c r="SR14" s="392"/>
      <c r="SS14" s="392"/>
      <c r="ST14" s="392"/>
      <c r="SU14" s="392"/>
      <c r="SV14" s="392"/>
      <c r="SW14" s="392"/>
      <c r="SX14" s="392"/>
      <c r="SY14" s="392"/>
      <c r="SZ14" s="392"/>
      <c r="TA14" s="392"/>
      <c r="TB14" s="392"/>
      <c r="TC14" s="392"/>
      <c r="TD14" s="392"/>
      <c r="TE14" s="392"/>
      <c r="TF14" s="392"/>
      <c r="TG14" s="392"/>
      <c r="TH14" s="392"/>
      <c r="TI14" s="392"/>
      <c r="TJ14" s="392"/>
      <c r="TK14" s="392"/>
      <c r="TL14" s="392"/>
      <c r="TM14" s="392"/>
      <c r="TN14" s="392"/>
      <c r="TO14" s="392"/>
      <c r="TP14" s="392"/>
      <c r="TQ14" s="392"/>
      <c r="TR14" s="392"/>
      <c r="TS14" s="392"/>
      <c r="TT14" s="392"/>
      <c r="TU14" s="392"/>
      <c r="TV14" s="392"/>
      <c r="TW14" s="392"/>
      <c r="TX14" s="392"/>
      <c r="TY14" s="392"/>
      <c r="TZ14" s="392"/>
      <c r="UA14" s="392"/>
      <c r="UB14" s="392"/>
      <c r="UC14" s="392"/>
      <c r="UD14" s="392"/>
      <c r="UE14" s="392"/>
      <c r="UF14" s="392"/>
      <c r="UG14" s="392"/>
      <c r="UH14" s="392"/>
      <c r="UI14" s="392"/>
      <c r="UJ14" s="392"/>
      <c r="UK14" s="392"/>
      <c r="UL14" s="392"/>
      <c r="UM14" s="392"/>
      <c r="UN14" s="392"/>
      <c r="UO14" s="392"/>
      <c r="UP14" s="392"/>
      <c r="UQ14" s="392"/>
      <c r="UR14" s="392"/>
      <c r="US14" s="392"/>
      <c r="UT14" s="392"/>
      <c r="UU14" s="392"/>
      <c r="UV14" s="392"/>
      <c r="UW14" s="392"/>
      <c r="UX14" s="392"/>
      <c r="UY14" s="392"/>
      <c r="UZ14" s="392"/>
      <c r="VA14" s="392"/>
      <c r="VB14" s="392"/>
      <c r="VC14" s="392"/>
      <c r="VD14" s="392"/>
      <c r="VE14" s="392"/>
      <c r="VF14" s="392"/>
      <c r="VG14" s="392"/>
      <c r="VH14" s="392"/>
      <c r="VI14" s="392"/>
      <c r="VJ14" s="392"/>
      <c r="VK14" s="392"/>
      <c r="VL14" s="392"/>
      <c r="VM14" s="392"/>
      <c r="VN14" s="392"/>
      <c r="VO14" s="392"/>
      <c r="VP14" s="392"/>
      <c r="VQ14" s="392"/>
      <c r="VR14" s="392"/>
      <c r="VS14" s="392"/>
      <c r="VT14" s="392"/>
      <c r="VU14" s="392"/>
      <c r="VV14" s="392"/>
      <c r="VW14" s="392"/>
      <c r="VX14" s="392"/>
      <c r="VY14" s="392"/>
      <c r="VZ14" s="392"/>
      <c r="WA14" s="392"/>
      <c r="WB14" s="392"/>
      <c r="WC14" s="392"/>
      <c r="WD14" s="392"/>
      <c r="WE14" s="392"/>
      <c r="WF14" s="392"/>
      <c r="WG14" s="392"/>
      <c r="WH14" s="392"/>
      <c r="WI14" s="392"/>
      <c r="WJ14" s="392"/>
      <c r="WK14" s="392"/>
      <c r="WL14" s="392"/>
      <c r="WM14" s="392"/>
      <c r="WN14" s="392"/>
      <c r="WO14" s="392"/>
      <c r="WP14" s="392"/>
      <c r="WQ14" s="392"/>
      <c r="WR14" s="392"/>
      <c r="WS14" s="392"/>
      <c r="WT14" s="392"/>
      <c r="WU14" s="392"/>
      <c r="WV14" s="392"/>
      <c r="WW14" s="392"/>
      <c r="WX14" s="392"/>
      <c r="WY14" s="392"/>
      <c r="WZ14" s="392"/>
      <c r="XA14" s="392"/>
      <c r="XB14" s="392"/>
      <c r="XC14" s="392"/>
      <c r="XD14" s="392"/>
      <c r="XE14" s="392"/>
      <c r="XF14" s="392"/>
      <c r="XG14" s="392"/>
      <c r="XH14" s="392"/>
      <c r="XI14" s="392"/>
      <c r="XJ14" s="392"/>
      <c r="XK14" s="392"/>
      <c r="XL14" s="392"/>
      <c r="XM14" s="392"/>
      <c r="XN14" s="392"/>
      <c r="XO14" s="392"/>
      <c r="XP14" s="392"/>
      <c r="XQ14" s="392"/>
      <c r="XR14" s="392"/>
      <c r="XS14" s="392"/>
      <c r="XT14" s="392"/>
      <c r="XU14" s="392"/>
      <c r="XV14" s="392"/>
      <c r="XW14" s="392"/>
      <c r="XX14" s="392"/>
      <c r="XY14" s="392"/>
      <c r="XZ14" s="392"/>
      <c r="YA14" s="392"/>
      <c r="YB14" s="392"/>
      <c r="YC14" s="392"/>
      <c r="YD14" s="392"/>
      <c r="YE14" s="392"/>
      <c r="YF14" s="392"/>
      <c r="YG14" s="392"/>
      <c r="YH14" s="392"/>
      <c r="YI14" s="392"/>
      <c r="YJ14" s="392"/>
      <c r="YK14" s="392"/>
      <c r="YL14" s="392"/>
      <c r="YM14" s="392"/>
      <c r="YN14" s="392"/>
      <c r="YO14" s="392"/>
      <c r="YP14" s="392"/>
      <c r="YQ14" s="392"/>
      <c r="YR14" s="392"/>
      <c r="YS14" s="392"/>
      <c r="YT14" s="392"/>
      <c r="YU14" s="392"/>
      <c r="YV14" s="392"/>
      <c r="YW14" s="392"/>
      <c r="YX14" s="392"/>
      <c r="YY14" s="392"/>
      <c r="YZ14" s="392"/>
      <c r="ZA14" s="392"/>
      <c r="ZB14" s="392"/>
      <c r="ZC14" s="392"/>
      <c r="ZD14" s="392"/>
      <c r="ZE14" s="392"/>
      <c r="ZF14" s="392"/>
      <c r="ZG14" s="392"/>
      <c r="ZH14" s="392"/>
      <c r="ZI14" s="392"/>
      <c r="ZJ14" s="392"/>
      <c r="ZK14" s="392"/>
      <c r="ZL14" s="392"/>
      <c r="ZM14" s="392"/>
      <c r="ZN14" s="392"/>
      <c r="ZO14" s="392"/>
      <c r="ZP14" s="392"/>
      <c r="ZQ14" s="392"/>
      <c r="ZR14" s="392"/>
      <c r="ZS14" s="392"/>
      <c r="ZT14" s="392"/>
      <c r="ZU14" s="392"/>
      <c r="ZV14" s="392"/>
      <c r="ZW14" s="392"/>
      <c r="ZX14" s="392"/>
      <c r="ZY14" s="392"/>
      <c r="ZZ14" s="392"/>
      <c r="AAA14" s="392"/>
      <c r="AAB14" s="392"/>
      <c r="AAC14" s="392"/>
      <c r="AAD14" s="392"/>
      <c r="AAE14" s="392"/>
      <c r="AAF14" s="392"/>
      <c r="AAG14" s="392"/>
      <c r="AAH14" s="392"/>
      <c r="AAI14" s="392"/>
      <c r="AAJ14" s="392"/>
      <c r="AAK14" s="392"/>
      <c r="AAL14" s="392"/>
      <c r="AAM14" s="392"/>
      <c r="AAN14" s="392"/>
      <c r="AAO14" s="392"/>
      <c r="AAP14" s="392"/>
      <c r="AAQ14" s="392"/>
      <c r="AAR14" s="392"/>
      <c r="AAS14" s="392"/>
      <c r="AAT14" s="392"/>
      <c r="AAU14" s="392"/>
      <c r="AAV14" s="392"/>
      <c r="AAW14" s="392"/>
      <c r="AAX14" s="392"/>
      <c r="AAY14" s="392"/>
      <c r="AAZ14" s="392"/>
      <c r="ABA14" s="392"/>
      <c r="ABB14" s="392"/>
      <c r="ABC14" s="392"/>
      <c r="ABD14" s="392"/>
      <c r="ABE14" s="392"/>
      <c r="ABF14" s="392"/>
      <c r="ABG14" s="392"/>
      <c r="ABH14" s="392"/>
      <c r="ABI14" s="392"/>
      <c r="ABJ14" s="392"/>
      <c r="ABK14" s="392"/>
      <c r="ABL14" s="392"/>
      <c r="ABM14" s="392"/>
      <c r="ABN14" s="392"/>
      <c r="ABO14" s="392"/>
      <c r="ABP14" s="392"/>
      <c r="ABQ14" s="392"/>
      <c r="ABR14" s="392"/>
      <c r="ABS14" s="392"/>
      <c r="ABT14" s="392"/>
      <c r="ABU14" s="392"/>
      <c r="ABV14" s="392"/>
      <c r="ABW14" s="392"/>
      <c r="ABX14" s="392"/>
      <c r="ABY14" s="392"/>
      <c r="ABZ14" s="392"/>
      <c r="ACA14" s="392"/>
      <c r="ACB14" s="392"/>
      <c r="ACC14" s="392"/>
      <c r="ACD14" s="392"/>
      <c r="ACE14" s="392"/>
      <c r="ACF14" s="392"/>
      <c r="ACG14" s="392"/>
      <c r="ACH14" s="392"/>
      <c r="ACI14" s="392"/>
      <c r="ACJ14" s="392"/>
      <c r="ACK14" s="392"/>
      <c r="ACL14" s="392"/>
      <c r="ACM14" s="392"/>
      <c r="ACN14" s="392"/>
      <c r="ACO14" s="392"/>
      <c r="ACP14" s="392"/>
      <c r="ACQ14" s="392"/>
      <c r="ACR14" s="392"/>
      <c r="ACS14" s="392"/>
      <c r="ACT14" s="392"/>
      <c r="ACU14" s="392"/>
      <c r="ACV14" s="392"/>
      <c r="ACW14" s="392"/>
      <c r="ACX14" s="392"/>
      <c r="ACY14" s="392"/>
      <c r="ACZ14" s="392"/>
      <c r="ADA14" s="392"/>
      <c r="ADB14" s="392"/>
      <c r="ADC14" s="392"/>
      <c r="ADD14" s="392"/>
      <c r="ADE14" s="392"/>
      <c r="ADF14" s="392"/>
      <c r="ADG14" s="392"/>
      <c r="ADH14" s="392"/>
      <c r="ADI14" s="392"/>
      <c r="ADJ14" s="392"/>
      <c r="ADK14" s="392"/>
      <c r="ADL14" s="392"/>
      <c r="ADM14" s="392"/>
      <c r="ADN14" s="392"/>
      <c r="ADO14" s="392"/>
      <c r="ADP14" s="392"/>
      <c r="ADQ14" s="392"/>
      <c r="ADR14" s="392"/>
      <c r="ADS14" s="392"/>
      <c r="ADT14" s="392"/>
      <c r="ADU14" s="392"/>
      <c r="ADV14" s="392"/>
      <c r="ADW14" s="392"/>
      <c r="ADX14" s="392"/>
      <c r="ADY14" s="392"/>
      <c r="ADZ14" s="392"/>
      <c r="AEA14" s="392"/>
      <c r="AEB14" s="392"/>
      <c r="AEC14" s="392"/>
      <c r="AED14" s="392"/>
      <c r="AEE14" s="392"/>
      <c r="AEF14" s="392"/>
      <c r="AEG14" s="392"/>
      <c r="AEH14" s="392"/>
      <c r="AEI14" s="392"/>
      <c r="AEJ14" s="392"/>
      <c r="AEK14" s="392"/>
      <c r="AEL14" s="392"/>
      <c r="AEM14" s="392"/>
      <c r="AEN14" s="392"/>
      <c r="AEO14" s="392"/>
      <c r="AEP14" s="392"/>
      <c r="AEQ14" s="392"/>
      <c r="AER14" s="392"/>
      <c r="AES14" s="392"/>
      <c r="AET14" s="392"/>
      <c r="AEU14" s="392"/>
      <c r="AEV14" s="392"/>
      <c r="AEW14" s="392"/>
      <c r="AEX14" s="392"/>
      <c r="AEY14" s="392"/>
      <c r="AEZ14" s="392"/>
      <c r="AFA14" s="392"/>
      <c r="AFB14" s="392"/>
      <c r="AFC14" s="392"/>
      <c r="AFD14" s="392"/>
      <c r="AFE14" s="392"/>
      <c r="AFF14" s="392"/>
      <c r="AFG14" s="392"/>
      <c r="AFH14" s="392"/>
      <c r="AFI14" s="392"/>
      <c r="AFJ14" s="392"/>
      <c r="AFK14" s="392"/>
      <c r="AFL14" s="392"/>
      <c r="AFM14" s="392"/>
      <c r="AFN14" s="392"/>
      <c r="AFO14" s="392"/>
      <c r="AFP14" s="392"/>
      <c r="AFQ14" s="392"/>
      <c r="AFR14" s="392"/>
      <c r="AFS14" s="392"/>
      <c r="AFT14" s="392"/>
      <c r="AFU14" s="392"/>
      <c r="AFV14" s="392"/>
      <c r="AFW14" s="392"/>
      <c r="AFX14" s="392"/>
      <c r="AFY14" s="392"/>
      <c r="AFZ14" s="392"/>
      <c r="AGA14" s="392"/>
      <c r="AGB14" s="392"/>
      <c r="AGC14" s="392"/>
      <c r="AGD14" s="392"/>
      <c r="AGE14" s="392"/>
      <c r="AGF14" s="392"/>
      <c r="AGG14" s="392"/>
      <c r="AGH14" s="392"/>
      <c r="AGI14" s="392"/>
      <c r="AGJ14" s="392"/>
      <c r="AGK14" s="392"/>
      <c r="AGL14" s="392"/>
      <c r="AGM14" s="392"/>
      <c r="AGN14" s="392"/>
      <c r="AGO14" s="392"/>
      <c r="AGP14" s="392"/>
      <c r="AGQ14" s="392"/>
      <c r="AGR14" s="392"/>
      <c r="AGS14" s="392"/>
      <c r="AGT14" s="392"/>
      <c r="AGU14" s="392"/>
      <c r="AGV14" s="392"/>
      <c r="AGW14" s="392"/>
      <c r="AGX14" s="392"/>
      <c r="AGY14" s="392"/>
      <c r="AGZ14" s="392"/>
      <c r="AHA14" s="392"/>
      <c r="AHB14" s="392"/>
      <c r="AHC14" s="392"/>
      <c r="AHD14" s="392"/>
      <c r="AHE14" s="392"/>
      <c r="AHF14" s="392"/>
      <c r="AHG14" s="392"/>
      <c r="AHH14" s="392"/>
      <c r="AHI14" s="392"/>
      <c r="AHJ14" s="392"/>
      <c r="AHK14" s="392"/>
      <c r="AHL14" s="392"/>
      <c r="AHM14" s="392"/>
      <c r="AHN14" s="392"/>
      <c r="AHO14" s="392"/>
      <c r="AHP14" s="392"/>
      <c r="AHQ14" s="392"/>
      <c r="AHR14" s="392"/>
      <c r="AHS14" s="392"/>
      <c r="AHT14" s="392"/>
      <c r="AHU14" s="392"/>
      <c r="AHV14" s="392"/>
      <c r="AHW14" s="392"/>
      <c r="AHX14" s="392"/>
      <c r="AHY14" s="392"/>
      <c r="AHZ14" s="392"/>
      <c r="AIA14" s="392"/>
      <c r="AIB14" s="392"/>
      <c r="AIC14" s="392"/>
      <c r="AID14" s="392"/>
      <c r="AIE14" s="392"/>
      <c r="AIF14" s="392"/>
      <c r="AIG14" s="392"/>
      <c r="AIH14" s="392"/>
      <c r="AII14" s="392"/>
      <c r="AIJ14" s="392"/>
      <c r="AIK14" s="392"/>
      <c r="AIL14" s="392"/>
      <c r="AIM14" s="392"/>
      <c r="AIN14" s="392"/>
      <c r="AIO14" s="392"/>
      <c r="AIP14" s="392"/>
      <c r="AIQ14" s="392"/>
      <c r="AIR14" s="392"/>
      <c r="AIS14" s="392"/>
      <c r="AIT14" s="392"/>
      <c r="AIU14" s="392"/>
      <c r="AIV14" s="392"/>
      <c r="AIW14" s="392"/>
      <c r="AIX14" s="392"/>
      <c r="AIY14" s="392"/>
      <c r="AIZ14" s="392"/>
      <c r="AJA14" s="392"/>
      <c r="AJB14" s="392"/>
      <c r="AJC14" s="392"/>
      <c r="AJD14" s="392"/>
      <c r="AJE14" s="392"/>
      <c r="AJF14" s="392"/>
      <c r="AJG14" s="392"/>
      <c r="AJH14" s="392"/>
      <c r="AJI14" s="392"/>
      <c r="AJJ14" s="392"/>
      <c r="AJK14" s="392"/>
      <c r="AJL14" s="392"/>
      <c r="AJM14" s="392"/>
      <c r="AJN14" s="392"/>
      <c r="AJO14" s="392"/>
      <c r="AJP14" s="392"/>
      <c r="AJQ14" s="392"/>
      <c r="AJR14" s="392"/>
      <c r="AJS14" s="392"/>
      <c r="AJT14" s="392"/>
      <c r="AJU14" s="392"/>
      <c r="AJV14" s="392"/>
      <c r="AJW14" s="392"/>
      <c r="AJX14" s="392"/>
      <c r="AJY14" s="392"/>
      <c r="AJZ14" s="392"/>
      <c r="AKA14" s="392"/>
      <c r="AKB14" s="392"/>
      <c r="AKC14" s="392"/>
      <c r="AKD14" s="392"/>
      <c r="AKE14" s="392"/>
      <c r="AKF14" s="392"/>
      <c r="AKG14" s="392"/>
      <c r="AKH14" s="392"/>
      <c r="AKI14" s="392"/>
      <c r="AKJ14" s="392"/>
      <c r="AKK14" s="392"/>
      <c r="AKL14" s="392"/>
      <c r="AKM14" s="392"/>
      <c r="AKN14" s="392"/>
      <c r="AKO14" s="392"/>
      <c r="AKP14" s="392"/>
      <c r="AKQ14" s="392"/>
      <c r="AKR14" s="392"/>
      <c r="AKS14" s="392"/>
      <c r="AKT14" s="392"/>
      <c r="AKU14" s="392"/>
      <c r="AKV14" s="392"/>
      <c r="AKW14" s="392"/>
      <c r="AKX14" s="392"/>
      <c r="AKY14" s="392"/>
      <c r="AKZ14" s="392"/>
      <c r="ALA14" s="392"/>
      <c r="ALB14" s="392"/>
      <c r="ALC14" s="392"/>
      <c r="ALD14" s="392"/>
      <c r="ALE14" s="392"/>
      <c r="ALF14" s="392"/>
      <c r="ALG14" s="392"/>
      <c r="ALH14" s="392"/>
      <c r="ALI14" s="392"/>
      <c r="ALJ14" s="392"/>
      <c r="ALK14" s="392"/>
      <c r="ALL14" s="392"/>
      <c r="ALM14" s="392"/>
      <c r="ALN14" s="392"/>
      <c r="ALO14" s="392"/>
      <c r="ALP14" s="392"/>
      <c r="ALQ14" s="392"/>
      <c r="ALR14" s="392"/>
      <c r="ALS14" s="392"/>
      <c r="ALT14" s="392"/>
      <c r="ALU14" s="392"/>
      <c r="ALV14" s="392"/>
      <c r="ALW14" s="392"/>
      <c r="ALX14" s="392"/>
      <c r="ALY14" s="392"/>
      <c r="ALZ14" s="392"/>
      <c r="AMA14" s="392"/>
      <c r="AMB14" s="392"/>
      <c r="AMC14" s="392"/>
      <c r="AMD14" s="392"/>
      <c r="AME14" s="392"/>
      <c r="AMF14" s="392"/>
      <c r="AMG14" s="392"/>
      <c r="AMH14" s="392"/>
      <c r="AMI14" s="392"/>
      <c r="AMJ14" s="392"/>
      <c r="AMK14" s="392"/>
      <c r="AML14" s="392"/>
      <c r="AMM14" s="392"/>
      <c r="AMN14" s="392"/>
      <c r="AMO14" s="392"/>
      <c r="AMP14" s="392"/>
      <c r="AMQ14" s="392"/>
      <c r="AMR14" s="392"/>
      <c r="AMS14" s="392"/>
      <c r="AMT14" s="392"/>
      <c r="AMU14" s="392"/>
      <c r="AMV14" s="392"/>
      <c r="AMW14" s="392"/>
      <c r="AMX14" s="392"/>
      <c r="AMY14" s="392"/>
      <c r="AMZ14" s="392"/>
      <c r="ANA14" s="392"/>
      <c r="ANB14" s="392"/>
      <c r="ANC14" s="392"/>
      <c r="AND14" s="392"/>
      <c r="ANE14" s="392"/>
      <c r="ANF14" s="392"/>
      <c r="ANG14" s="392"/>
      <c r="ANH14" s="392"/>
      <c r="ANI14" s="392"/>
      <c r="ANJ14" s="392"/>
      <c r="ANK14" s="392"/>
      <c r="ANL14" s="392"/>
      <c r="ANM14" s="392"/>
      <c r="ANN14" s="392"/>
      <c r="ANO14" s="392"/>
      <c r="ANP14" s="392"/>
      <c r="ANQ14" s="392"/>
      <c r="ANR14" s="392"/>
      <c r="ANS14" s="392"/>
      <c r="ANT14" s="392"/>
      <c r="ANU14" s="392"/>
      <c r="ANV14" s="392"/>
      <c r="ANW14" s="392"/>
      <c r="ANX14" s="392"/>
      <c r="ANY14" s="392"/>
      <c r="ANZ14" s="392"/>
      <c r="AOA14" s="392"/>
      <c r="AOB14" s="392"/>
      <c r="AOC14" s="392"/>
      <c r="AOD14" s="392"/>
      <c r="AOE14" s="392"/>
      <c r="AOF14" s="392"/>
      <c r="AOG14" s="392"/>
      <c r="AOH14" s="392"/>
      <c r="AOI14" s="392"/>
      <c r="AOJ14" s="392"/>
      <c r="AOK14" s="392"/>
      <c r="AOL14" s="392"/>
      <c r="AOM14" s="392"/>
      <c r="AON14" s="392"/>
      <c r="AOO14" s="392"/>
      <c r="AOP14" s="392"/>
      <c r="AOQ14" s="392"/>
      <c r="AOR14" s="392"/>
      <c r="AOS14" s="392"/>
      <c r="AOT14" s="392"/>
      <c r="AOU14" s="392"/>
      <c r="AOV14" s="392"/>
      <c r="AOW14" s="392"/>
      <c r="AOX14" s="392"/>
      <c r="AOY14" s="392"/>
      <c r="AOZ14" s="392"/>
      <c r="APA14" s="392"/>
      <c r="APB14" s="392"/>
      <c r="APC14" s="392"/>
      <c r="APD14" s="392"/>
      <c r="APE14" s="392"/>
      <c r="APF14" s="392"/>
      <c r="APG14" s="392"/>
      <c r="APH14" s="392"/>
      <c r="API14" s="392"/>
      <c r="APJ14" s="392"/>
      <c r="APK14" s="392"/>
      <c r="APL14" s="392"/>
      <c r="APM14" s="392"/>
      <c r="APN14" s="392"/>
      <c r="APO14" s="392"/>
      <c r="APP14" s="392"/>
      <c r="APQ14" s="392"/>
      <c r="APR14" s="392"/>
      <c r="APS14" s="392"/>
      <c r="APT14" s="392"/>
      <c r="APU14" s="392"/>
      <c r="APV14" s="392"/>
      <c r="APW14" s="392"/>
      <c r="APX14" s="392"/>
      <c r="APY14" s="392"/>
      <c r="APZ14" s="392"/>
      <c r="AQA14" s="392"/>
      <c r="AQB14" s="392"/>
      <c r="AQC14" s="392"/>
      <c r="AQD14" s="392"/>
      <c r="AQE14" s="392"/>
      <c r="AQF14" s="392"/>
      <c r="AQG14" s="392"/>
      <c r="AQH14" s="392"/>
      <c r="AQI14" s="392"/>
      <c r="AQJ14" s="392"/>
      <c r="AQK14" s="392"/>
      <c r="AQL14" s="392"/>
      <c r="AQM14" s="392"/>
      <c r="AQN14" s="392"/>
      <c r="AQO14" s="392"/>
      <c r="AQP14" s="392"/>
      <c r="AQQ14" s="392"/>
      <c r="AQR14" s="392"/>
      <c r="AQS14" s="392"/>
      <c r="AQT14" s="392"/>
      <c r="AQU14" s="392"/>
      <c r="AQV14" s="392"/>
      <c r="AQW14" s="392"/>
      <c r="AQX14" s="392"/>
      <c r="AQY14" s="392"/>
      <c r="AQZ14" s="392"/>
      <c r="ARA14" s="392"/>
      <c r="ARB14" s="392"/>
      <c r="ARC14" s="392"/>
      <c r="ARD14" s="392"/>
      <c r="ARE14" s="392"/>
      <c r="ARF14" s="392"/>
      <c r="ARG14" s="392"/>
      <c r="ARH14" s="392"/>
      <c r="ARI14" s="392"/>
      <c r="ARJ14" s="392"/>
      <c r="ARK14" s="392"/>
      <c r="ARL14" s="392"/>
      <c r="ARM14" s="392"/>
      <c r="ARN14" s="392"/>
      <c r="ARO14" s="392"/>
      <c r="ARP14" s="392"/>
      <c r="ARQ14" s="392"/>
      <c r="ARR14" s="392"/>
      <c r="ARS14" s="392"/>
      <c r="ART14" s="392"/>
      <c r="ARU14" s="392"/>
      <c r="ARV14" s="392"/>
      <c r="ARW14" s="392"/>
      <c r="ARX14" s="392"/>
      <c r="ARY14" s="392"/>
      <c r="ARZ14" s="392"/>
      <c r="ASA14" s="392"/>
      <c r="ASB14" s="392"/>
      <c r="ASC14" s="392"/>
      <c r="ASD14" s="392"/>
      <c r="ASE14" s="392"/>
      <c r="ASF14" s="392"/>
      <c r="ASG14" s="392"/>
      <c r="ASH14" s="392"/>
      <c r="ASI14" s="392"/>
      <c r="ASJ14" s="392"/>
      <c r="ASK14" s="392"/>
      <c r="ASL14" s="392"/>
      <c r="ASM14" s="392"/>
      <c r="ASN14" s="392"/>
      <c r="ASO14" s="392"/>
      <c r="ASP14" s="392"/>
      <c r="ASQ14" s="392"/>
      <c r="ASR14" s="392"/>
      <c r="ASS14" s="392"/>
      <c r="AST14" s="392"/>
      <c r="ASU14" s="392"/>
      <c r="ASV14" s="392"/>
      <c r="ASW14" s="392"/>
      <c r="ASX14" s="392"/>
      <c r="ASY14" s="392"/>
      <c r="ASZ14" s="392"/>
      <c r="ATA14" s="392"/>
      <c r="ATB14" s="392"/>
      <c r="ATC14" s="392"/>
      <c r="ATD14" s="392"/>
      <c r="ATE14" s="392"/>
      <c r="ATF14" s="392"/>
      <c r="ATG14" s="392"/>
      <c r="ATH14" s="392"/>
      <c r="ATI14" s="392"/>
      <c r="ATJ14" s="392"/>
      <c r="ATK14" s="392"/>
      <c r="ATL14" s="392"/>
      <c r="ATM14" s="392"/>
      <c r="ATN14" s="392"/>
      <c r="ATO14" s="392"/>
      <c r="ATP14" s="392"/>
      <c r="ATQ14" s="392"/>
      <c r="ATR14" s="392"/>
      <c r="ATS14" s="392"/>
      <c r="ATT14" s="392"/>
      <c r="ATU14" s="392"/>
      <c r="ATV14" s="392"/>
      <c r="ATW14" s="392"/>
      <c r="ATX14" s="392"/>
      <c r="ATY14" s="392"/>
      <c r="ATZ14" s="392"/>
      <c r="AUA14" s="392"/>
      <c r="AUB14" s="392"/>
      <c r="AUC14" s="392"/>
      <c r="AUD14" s="392"/>
      <c r="AUE14" s="392"/>
      <c r="AUF14" s="392"/>
      <c r="AUG14" s="392"/>
      <c r="AUH14" s="392"/>
      <c r="AUI14" s="392"/>
      <c r="AUJ14" s="392"/>
      <c r="AUK14" s="392"/>
      <c r="AUL14" s="392"/>
      <c r="AUM14" s="392"/>
      <c r="AUN14" s="392"/>
      <c r="AUO14" s="392"/>
      <c r="AUP14" s="392"/>
      <c r="AUQ14" s="392"/>
      <c r="AUR14" s="392"/>
      <c r="AUS14" s="392"/>
      <c r="AUT14" s="392"/>
      <c r="AUU14" s="392"/>
      <c r="AUV14" s="392"/>
      <c r="AUW14" s="392"/>
      <c r="AUX14" s="392"/>
      <c r="AUY14" s="392"/>
      <c r="AUZ14" s="392"/>
      <c r="AVA14" s="392"/>
      <c r="AVB14" s="392"/>
      <c r="AVC14" s="392"/>
      <c r="AVD14" s="392"/>
      <c r="AVE14" s="392"/>
      <c r="AVF14" s="392"/>
      <c r="AVG14" s="392"/>
      <c r="AVH14" s="392"/>
      <c r="AVI14" s="392"/>
      <c r="AVJ14" s="392"/>
      <c r="AVK14" s="392"/>
      <c r="AVL14" s="392"/>
      <c r="AVM14" s="392"/>
      <c r="AVN14" s="392"/>
      <c r="AVO14" s="392"/>
      <c r="AVP14" s="392"/>
      <c r="AVQ14" s="392"/>
      <c r="AVR14" s="392"/>
      <c r="AVS14" s="392"/>
      <c r="AVT14" s="392"/>
      <c r="AVU14" s="392"/>
      <c r="AVV14" s="392"/>
      <c r="AVW14" s="392"/>
      <c r="AVX14" s="392"/>
      <c r="AVY14" s="392"/>
      <c r="AVZ14" s="392"/>
      <c r="AWA14" s="392"/>
      <c r="AWB14" s="392"/>
      <c r="AWC14" s="392"/>
      <c r="AWD14" s="392"/>
      <c r="AWE14" s="392"/>
      <c r="AWF14" s="392"/>
      <c r="AWG14" s="392"/>
      <c r="AWH14" s="392"/>
      <c r="AWI14" s="392"/>
      <c r="AWJ14" s="392"/>
      <c r="AWK14" s="392"/>
      <c r="AWL14" s="392"/>
      <c r="AWM14" s="392"/>
      <c r="AWN14" s="392"/>
      <c r="AWO14" s="392"/>
      <c r="AWP14" s="392"/>
      <c r="AWQ14" s="392"/>
      <c r="AWR14" s="392"/>
      <c r="AWS14" s="392"/>
      <c r="AWT14" s="392"/>
      <c r="AWU14" s="392"/>
      <c r="AWV14" s="392"/>
      <c r="AWW14" s="392"/>
      <c r="AWX14" s="392"/>
      <c r="AWY14" s="392"/>
      <c r="AWZ14" s="392"/>
      <c r="AXA14" s="392"/>
      <c r="AXB14" s="392"/>
      <c r="AXC14" s="392"/>
      <c r="AXD14" s="392"/>
      <c r="AXE14" s="392"/>
      <c r="AXF14" s="392"/>
      <c r="AXG14" s="392"/>
      <c r="AXH14" s="392"/>
      <c r="AXI14" s="392"/>
      <c r="AXJ14" s="392"/>
      <c r="AXK14" s="392"/>
      <c r="AXL14" s="392"/>
      <c r="AXM14" s="392"/>
      <c r="AXN14" s="392"/>
      <c r="AXO14" s="392"/>
      <c r="AXP14" s="392"/>
      <c r="AXQ14" s="392"/>
      <c r="AXR14" s="392"/>
      <c r="AXS14" s="392"/>
      <c r="AXT14" s="392"/>
      <c r="AXU14" s="392"/>
      <c r="AXV14" s="392"/>
      <c r="AXW14" s="392"/>
      <c r="AXX14" s="392"/>
      <c r="AXY14" s="392"/>
      <c r="AXZ14" s="392"/>
      <c r="AYA14" s="392"/>
      <c r="AYB14" s="392"/>
      <c r="AYC14" s="392"/>
      <c r="AYD14" s="392"/>
      <c r="AYE14" s="392"/>
      <c r="AYF14" s="392"/>
      <c r="AYG14" s="392"/>
      <c r="AYH14" s="392"/>
      <c r="AYI14" s="392"/>
      <c r="AYJ14" s="392"/>
      <c r="AYK14" s="392"/>
      <c r="AYL14" s="392"/>
      <c r="AYM14" s="392"/>
      <c r="AYN14" s="392"/>
      <c r="AYO14" s="392"/>
      <c r="AYP14" s="392"/>
      <c r="AYQ14" s="392"/>
      <c r="AYR14" s="392"/>
      <c r="AYS14" s="392"/>
      <c r="AYT14" s="392"/>
      <c r="AYU14" s="392"/>
      <c r="AYV14" s="392"/>
      <c r="AYW14" s="392"/>
      <c r="AYX14" s="392"/>
      <c r="AYY14" s="392"/>
      <c r="AYZ14" s="392"/>
      <c r="AZA14" s="392"/>
      <c r="AZB14" s="392"/>
      <c r="AZC14" s="392"/>
      <c r="AZD14" s="392"/>
      <c r="AZE14" s="392"/>
      <c r="AZF14" s="392"/>
      <c r="AZG14" s="392"/>
      <c r="AZH14" s="392"/>
      <c r="AZI14" s="392"/>
      <c r="AZJ14" s="392"/>
      <c r="AZK14" s="392"/>
      <c r="AZL14" s="392"/>
      <c r="AZM14" s="392"/>
      <c r="AZN14" s="392"/>
      <c r="AZO14" s="392"/>
      <c r="AZP14" s="392"/>
      <c r="AZQ14" s="392"/>
      <c r="AZR14" s="392"/>
      <c r="AZS14" s="392"/>
      <c r="AZT14" s="392"/>
      <c r="AZU14" s="392"/>
      <c r="AZV14" s="392"/>
      <c r="AZW14" s="392"/>
      <c r="AZX14" s="392"/>
      <c r="AZY14" s="392"/>
      <c r="AZZ14" s="392"/>
      <c r="BAA14" s="392"/>
      <c r="BAB14" s="392"/>
      <c r="BAC14" s="392"/>
      <c r="BAD14" s="392"/>
      <c r="BAE14" s="392"/>
      <c r="BAF14" s="392"/>
      <c r="BAG14" s="392"/>
      <c r="BAH14" s="392"/>
      <c r="BAI14" s="392"/>
      <c r="BAJ14" s="392"/>
      <c r="BAK14" s="392"/>
      <c r="BAL14" s="392"/>
      <c r="BAM14" s="392"/>
      <c r="BAN14" s="392"/>
      <c r="BAO14" s="392"/>
      <c r="BAP14" s="392"/>
      <c r="BAQ14" s="392"/>
      <c r="BAR14" s="392"/>
      <c r="BAS14" s="392"/>
      <c r="BAT14" s="392"/>
      <c r="BAU14" s="392"/>
      <c r="BAV14" s="392"/>
      <c r="BAW14" s="392"/>
      <c r="BAX14" s="392"/>
      <c r="BAY14" s="392"/>
      <c r="BAZ14" s="392"/>
      <c r="BBA14" s="392"/>
      <c r="BBB14" s="392"/>
      <c r="BBC14" s="392"/>
      <c r="BBD14" s="392"/>
      <c r="BBE14" s="392"/>
      <c r="BBF14" s="392"/>
      <c r="BBG14" s="392"/>
      <c r="BBH14" s="392"/>
      <c r="BBI14" s="392"/>
      <c r="BBJ14" s="392"/>
      <c r="BBK14" s="392"/>
      <c r="BBL14" s="392"/>
      <c r="BBM14" s="392"/>
      <c r="BBN14" s="392"/>
      <c r="BBO14" s="392"/>
      <c r="BBP14" s="392"/>
      <c r="BBQ14" s="392"/>
      <c r="BBR14" s="392"/>
      <c r="BBS14" s="392"/>
      <c r="BBT14" s="392"/>
      <c r="BBU14" s="392"/>
      <c r="BBV14" s="392"/>
      <c r="BBW14" s="392"/>
      <c r="BBX14" s="392"/>
      <c r="BBY14" s="392"/>
      <c r="BBZ14" s="392"/>
      <c r="BCA14" s="392"/>
      <c r="BCB14" s="392"/>
      <c r="BCC14" s="392"/>
      <c r="BCD14" s="392"/>
      <c r="BCE14" s="392"/>
      <c r="BCF14" s="392"/>
      <c r="BCG14" s="392"/>
      <c r="BCH14" s="392"/>
      <c r="BCI14" s="392"/>
      <c r="BCJ14" s="392"/>
      <c r="BCK14" s="392"/>
      <c r="BCL14" s="392"/>
      <c r="BCM14" s="392"/>
      <c r="BCN14" s="392"/>
      <c r="BCO14" s="392"/>
      <c r="BCP14" s="392"/>
      <c r="BCQ14" s="392"/>
      <c r="BCR14" s="392"/>
      <c r="BCS14" s="392"/>
      <c r="BCT14" s="392"/>
      <c r="BCU14" s="392"/>
      <c r="BCV14" s="392"/>
      <c r="BCW14" s="392"/>
      <c r="BCX14" s="392"/>
      <c r="BCY14" s="392"/>
      <c r="BCZ14" s="392"/>
      <c r="BDA14" s="392"/>
      <c r="BDB14" s="392"/>
      <c r="BDC14" s="392"/>
      <c r="BDD14" s="392"/>
      <c r="BDE14" s="392"/>
      <c r="BDF14" s="392"/>
      <c r="BDG14" s="392"/>
      <c r="BDH14" s="392"/>
      <c r="BDI14" s="392"/>
      <c r="BDJ14" s="392"/>
      <c r="BDK14" s="392"/>
      <c r="BDL14" s="392"/>
      <c r="BDM14" s="392"/>
      <c r="BDN14" s="392"/>
      <c r="BDO14" s="392"/>
      <c r="BDP14" s="392"/>
      <c r="BDQ14" s="392"/>
      <c r="BDR14" s="392"/>
      <c r="BDS14" s="392"/>
      <c r="BDT14" s="392"/>
      <c r="BDU14" s="392"/>
      <c r="BDV14" s="392"/>
      <c r="BDW14" s="392"/>
      <c r="BDX14" s="392"/>
      <c r="BDY14" s="392"/>
      <c r="BDZ14" s="392"/>
      <c r="BEA14" s="392"/>
      <c r="BEB14" s="392"/>
      <c r="BEC14" s="392"/>
      <c r="BED14" s="392"/>
      <c r="BEE14" s="392"/>
      <c r="BEF14" s="392"/>
      <c r="BEG14" s="392"/>
      <c r="BEH14" s="392"/>
      <c r="BEI14" s="392"/>
      <c r="BEJ14" s="392"/>
      <c r="BEK14" s="392"/>
      <c r="BEL14" s="392"/>
      <c r="BEM14" s="392"/>
      <c r="BEN14" s="392"/>
      <c r="BEO14" s="392"/>
      <c r="BEP14" s="392"/>
      <c r="BEQ14" s="392"/>
      <c r="BER14" s="392"/>
      <c r="BES14" s="392"/>
      <c r="BET14" s="392"/>
      <c r="BEU14" s="392"/>
      <c r="BEV14" s="392"/>
      <c r="BEW14" s="392"/>
      <c r="BEX14" s="392"/>
      <c r="BEY14" s="392"/>
      <c r="BEZ14" s="392"/>
      <c r="BFA14" s="392"/>
      <c r="BFB14" s="392"/>
      <c r="BFC14" s="392"/>
      <c r="BFD14" s="392"/>
      <c r="BFE14" s="392"/>
      <c r="BFF14" s="392"/>
      <c r="BFG14" s="392"/>
      <c r="BFH14" s="392"/>
      <c r="BFI14" s="392"/>
      <c r="BFJ14" s="392"/>
      <c r="BFK14" s="392"/>
      <c r="BFL14" s="392"/>
      <c r="BFM14" s="392"/>
      <c r="BFN14" s="392"/>
      <c r="BFO14" s="392"/>
      <c r="BFP14" s="392"/>
      <c r="BFQ14" s="392"/>
      <c r="BFR14" s="392"/>
      <c r="BFS14" s="392"/>
      <c r="BFT14" s="392"/>
      <c r="BFU14" s="392"/>
      <c r="BFV14" s="392"/>
      <c r="BFW14" s="392"/>
      <c r="BFX14" s="392"/>
      <c r="BFY14" s="392"/>
      <c r="BFZ14" s="392"/>
      <c r="BGA14" s="392"/>
      <c r="BGB14" s="392"/>
      <c r="BGC14" s="392"/>
      <c r="BGD14" s="392"/>
      <c r="BGE14" s="392"/>
      <c r="BGF14" s="392"/>
      <c r="BGG14" s="392"/>
      <c r="BGH14" s="392"/>
      <c r="BGI14" s="392"/>
      <c r="BGJ14" s="392"/>
      <c r="BGK14" s="392"/>
      <c r="BGL14" s="392"/>
      <c r="BGM14" s="392"/>
      <c r="BGN14" s="392"/>
      <c r="BGO14" s="392"/>
      <c r="BGP14" s="392"/>
      <c r="BGQ14" s="392"/>
      <c r="BGR14" s="392"/>
      <c r="BGS14" s="392"/>
      <c r="BGT14" s="392"/>
      <c r="BGU14" s="392"/>
      <c r="BGV14" s="392"/>
      <c r="BGW14" s="392"/>
      <c r="BGX14" s="392"/>
      <c r="BGY14" s="392"/>
      <c r="BGZ14" s="392"/>
      <c r="BHA14" s="392"/>
      <c r="BHB14" s="392"/>
      <c r="BHC14" s="392"/>
      <c r="BHD14" s="392"/>
      <c r="BHE14" s="392"/>
      <c r="BHF14" s="392"/>
      <c r="BHG14" s="392"/>
      <c r="BHH14" s="392"/>
      <c r="BHI14" s="392"/>
      <c r="BHJ14" s="392"/>
      <c r="BHK14" s="392"/>
      <c r="BHL14" s="392"/>
      <c r="BHM14" s="392"/>
      <c r="BHN14" s="392"/>
      <c r="BHO14" s="392"/>
      <c r="BHP14" s="392"/>
      <c r="BHQ14" s="392"/>
      <c r="BHR14" s="392"/>
      <c r="BHS14" s="392"/>
      <c r="BHT14" s="392"/>
      <c r="BHU14" s="392"/>
      <c r="BHV14" s="392"/>
      <c r="BHW14" s="392"/>
      <c r="BHX14" s="392"/>
      <c r="BHY14" s="392"/>
      <c r="BHZ14" s="392"/>
      <c r="BIA14" s="392"/>
      <c r="BIB14" s="392"/>
      <c r="BIC14" s="392"/>
      <c r="BID14" s="392"/>
      <c r="BIE14" s="392"/>
      <c r="BIF14" s="392"/>
      <c r="BIG14" s="392"/>
      <c r="BIH14" s="392"/>
      <c r="BII14" s="392"/>
      <c r="BIJ14" s="392"/>
      <c r="BIK14" s="392"/>
      <c r="BIL14" s="392"/>
      <c r="BIM14" s="392"/>
      <c r="BIN14" s="392"/>
      <c r="BIO14" s="392"/>
      <c r="BIP14" s="392"/>
      <c r="BIQ14" s="392"/>
      <c r="BIR14" s="392"/>
      <c r="BIS14" s="392"/>
      <c r="BIT14" s="392"/>
      <c r="BIU14" s="392"/>
      <c r="BIV14" s="392"/>
      <c r="BIW14" s="392"/>
      <c r="BIX14" s="392"/>
      <c r="BIY14" s="392"/>
      <c r="BIZ14" s="392"/>
      <c r="BJA14" s="392"/>
      <c r="BJB14" s="392"/>
      <c r="BJC14" s="392"/>
      <c r="BJD14" s="392"/>
      <c r="BJE14" s="392"/>
      <c r="BJF14" s="392"/>
      <c r="BJG14" s="392"/>
      <c r="BJH14" s="392"/>
      <c r="BJI14" s="392"/>
      <c r="BJJ14" s="392"/>
      <c r="BJK14" s="392"/>
      <c r="BJL14" s="392"/>
      <c r="BJM14" s="392"/>
      <c r="BJN14" s="392"/>
      <c r="BJO14" s="392"/>
      <c r="BJP14" s="392"/>
      <c r="BJQ14" s="392"/>
      <c r="BJR14" s="392"/>
      <c r="BJS14" s="392"/>
      <c r="BJT14" s="392"/>
      <c r="BJU14" s="392"/>
      <c r="BJV14" s="392"/>
      <c r="BJW14" s="392"/>
      <c r="BJX14" s="392"/>
      <c r="BJY14" s="392"/>
      <c r="BJZ14" s="392"/>
      <c r="BKA14" s="392"/>
      <c r="BKB14" s="392"/>
      <c r="BKC14" s="392"/>
      <c r="BKD14" s="392"/>
      <c r="BKE14" s="392"/>
      <c r="BKF14" s="392"/>
      <c r="BKG14" s="392"/>
      <c r="BKH14" s="392"/>
      <c r="BKI14" s="392"/>
      <c r="BKJ14" s="392"/>
      <c r="BKK14" s="392"/>
      <c r="BKL14" s="392"/>
      <c r="BKM14" s="392"/>
      <c r="BKN14" s="392"/>
      <c r="BKO14" s="392"/>
      <c r="BKP14" s="392"/>
      <c r="BKQ14" s="392"/>
      <c r="BKR14" s="392"/>
      <c r="BKS14" s="392"/>
      <c r="BKT14" s="392"/>
      <c r="BKU14" s="392"/>
      <c r="BKV14" s="392"/>
      <c r="BKW14" s="392"/>
      <c r="BKX14" s="392"/>
      <c r="BKY14" s="392"/>
      <c r="BKZ14" s="392"/>
      <c r="BLA14" s="392"/>
      <c r="BLB14" s="392"/>
      <c r="BLC14" s="392"/>
      <c r="BLD14" s="392"/>
      <c r="BLE14" s="392"/>
      <c r="BLF14" s="392"/>
      <c r="BLG14" s="392"/>
      <c r="BLH14" s="392"/>
      <c r="BLI14" s="392"/>
      <c r="BLJ14" s="392"/>
      <c r="BLK14" s="392"/>
      <c r="BLL14" s="392"/>
      <c r="BLM14" s="392"/>
      <c r="BLN14" s="392"/>
      <c r="BLO14" s="392"/>
      <c r="BLP14" s="392"/>
      <c r="BLQ14" s="392"/>
      <c r="BLR14" s="392"/>
      <c r="BLS14" s="392"/>
      <c r="BLT14" s="392"/>
      <c r="BLU14" s="392"/>
      <c r="BLV14" s="392"/>
      <c r="BLW14" s="392"/>
      <c r="BLX14" s="392"/>
      <c r="BLY14" s="392"/>
      <c r="BLZ14" s="392"/>
      <c r="BMA14" s="392"/>
      <c r="BMB14" s="392"/>
      <c r="BMC14" s="392"/>
      <c r="BMD14" s="392"/>
      <c r="BME14" s="392"/>
      <c r="BMF14" s="392"/>
      <c r="BMG14" s="392"/>
      <c r="BMH14" s="392"/>
      <c r="BMI14" s="392"/>
      <c r="BMJ14" s="392"/>
      <c r="BMK14" s="392"/>
      <c r="BML14" s="392"/>
      <c r="BMM14" s="392"/>
      <c r="BMN14" s="392"/>
      <c r="BMO14" s="392"/>
      <c r="BMP14" s="392"/>
      <c r="BMQ14" s="392"/>
      <c r="BMR14" s="392"/>
      <c r="BMS14" s="392"/>
      <c r="BMT14" s="392"/>
      <c r="BMU14" s="392"/>
      <c r="BMV14" s="392"/>
      <c r="BMW14" s="392"/>
      <c r="BMX14" s="392"/>
      <c r="BMY14" s="392"/>
      <c r="BMZ14" s="392"/>
      <c r="BNA14" s="392"/>
      <c r="BNB14" s="392"/>
      <c r="BNC14" s="392"/>
      <c r="BND14" s="392"/>
      <c r="BNE14" s="392"/>
      <c r="BNF14" s="392"/>
      <c r="BNG14" s="392"/>
      <c r="BNH14" s="392"/>
      <c r="BNI14" s="392"/>
      <c r="BNJ14" s="392"/>
      <c r="BNK14" s="392"/>
      <c r="BNL14" s="392"/>
      <c r="BNM14" s="392"/>
      <c r="BNN14" s="392"/>
      <c r="BNO14" s="392"/>
      <c r="BNP14" s="392"/>
      <c r="BNQ14" s="392"/>
      <c r="BNR14" s="392"/>
      <c r="BNS14" s="392"/>
      <c r="BNT14" s="392"/>
      <c r="BNU14" s="392"/>
      <c r="BNV14" s="392"/>
      <c r="BNW14" s="392"/>
      <c r="BNX14" s="392"/>
      <c r="BNY14" s="392"/>
      <c r="BNZ14" s="392"/>
      <c r="BOA14" s="392"/>
      <c r="BOB14" s="392"/>
      <c r="BOC14" s="392"/>
      <c r="BOD14" s="392"/>
      <c r="BOE14" s="392"/>
      <c r="BOF14" s="392"/>
      <c r="BOG14" s="392"/>
      <c r="BOH14" s="392"/>
      <c r="BOI14" s="392"/>
      <c r="BOJ14" s="392"/>
      <c r="BOK14" s="392"/>
      <c r="BOL14" s="392"/>
      <c r="BOM14" s="392"/>
      <c r="BON14" s="392"/>
      <c r="BOO14" s="392"/>
      <c r="BOP14" s="392"/>
      <c r="BOQ14" s="392"/>
      <c r="BOR14" s="392"/>
      <c r="BOS14" s="392"/>
      <c r="BOT14" s="392"/>
      <c r="BOU14" s="392"/>
      <c r="BOV14" s="392"/>
      <c r="BOW14" s="392"/>
      <c r="BOX14" s="392"/>
      <c r="BOY14" s="392"/>
      <c r="BOZ14" s="392"/>
      <c r="BPA14" s="392"/>
      <c r="BPB14" s="392"/>
      <c r="BPC14" s="392"/>
      <c r="BPD14" s="392"/>
      <c r="BPE14" s="392"/>
      <c r="BPF14" s="392"/>
      <c r="BPG14" s="392"/>
      <c r="BPH14" s="392"/>
      <c r="BPI14" s="392"/>
      <c r="BPJ14" s="392"/>
      <c r="BPK14" s="392"/>
      <c r="BPL14" s="392"/>
      <c r="BPM14" s="392"/>
      <c r="BPN14" s="392"/>
      <c r="BPO14" s="392"/>
      <c r="BPP14" s="392"/>
      <c r="BPQ14" s="392"/>
      <c r="BPR14" s="392"/>
      <c r="BPS14" s="392"/>
      <c r="BPT14" s="392"/>
      <c r="BPU14" s="392"/>
      <c r="BPV14" s="392"/>
      <c r="BPW14" s="392"/>
      <c r="BPX14" s="392"/>
      <c r="BPY14" s="392"/>
      <c r="BPZ14" s="392"/>
      <c r="BQA14" s="392"/>
      <c r="BQB14" s="392"/>
      <c r="BQC14" s="392"/>
      <c r="BQD14" s="392"/>
      <c r="BQE14" s="392"/>
      <c r="BQF14" s="392"/>
      <c r="BQG14" s="392"/>
      <c r="BQH14" s="392"/>
      <c r="BQI14" s="392"/>
      <c r="BQJ14" s="392"/>
      <c r="BQK14" s="392"/>
      <c r="BQL14" s="392"/>
      <c r="BQM14" s="392"/>
      <c r="BQN14" s="392"/>
      <c r="BQO14" s="392"/>
      <c r="BQP14" s="392"/>
      <c r="BQQ14" s="392"/>
      <c r="BQR14" s="392"/>
      <c r="BQS14" s="392"/>
      <c r="BQT14" s="392"/>
      <c r="BQU14" s="392"/>
      <c r="BQV14" s="392"/>
      <c r="BQW14" s="392"/>
      <c r="BQX14" s="392"/>
      <c r="BQY14" s="392"/>
      <c r="BQZ14" s="392"/>
      <c r="BRA14" s="392"/>
      <c r="BRB14" s="392"/>
      <c r="BRC14" s="392"/>
      <c r="BRD14" s="392"/>
      <c r="BRE14" s="392"/>
      <c r="BRF14" s="392"/>
      <c r="BRG14" s="392"/>
      <c r="BRH14" s="392"/>
      <c r="BRI14" s="392"/>
      <c r="BRJ14" s="392"/>
      <c r="BRK14" s="392"/>
      <c r="BRL14" s="392"/>
      <c r="BRM14" s="392"/>
      <c r="BRN14" s="392"/>
      <c r="BRO14" s="392"/>
      <c r="BRP14" s="392"/>
      <c r="BRQ14" s="392"/>
      <c r="BRR14" s="392"/>
      <c r="BRS14" s="392"/>
      <c r="BRT14" s="392"/>
      <c r="BRU14" s="392"/>
      <c r="BRV14" s="392"/>
      <c r="BRW14" s="392"/>
      <c r="BRX14" s="392"/>
      <c r="BRY14" s="392"/>
      <c r="BRZ14" s="392"/>
      <c r="BSA14" s="392"/>
      <c r="BSB14" s="392"/>
      <c r="BSC14" s="392"/>
      <c r="BSD14" s="392"/>
      <c r="BSE14" s="392"/>
      <c r="BSF14" s="392"/>
      <c r="BSG14" s="392"/>
      <c r="BSH14" s="392"/>
      <c r="BSI14" s="392"/>
      <c r="BSJ14" s="392"/>
      <c r="BSK14" s="392"/>
      <c r="BSL14" s="392"/>
      <c r="BSM14" s="392"/>
      <c r="BSN14" s="392"/>
      <c r="BSO14" s="392"/>
      <c r="BSP14" s="392"/>
      <c r="BSQ14" s="392"/>
      <c r="BSR14" s="392"/>
      <c r="BSS14" s="392"/>
      <c r="BST14" s="392"/>
      <c r="BSU14" s="392"/>
      <c r="BSV14" s="392"/>
      <c r="BSW14" s="392"/>
      <c r="BSX14" s="392"/>
      <c r="BSY14" s="392"/>
      <c r="BSZ14" s="392"/>
      <c r="BTA14" s="392"/>
      <c r="BTB14" s="392"/>
      <c r="BTC14" s="392"/>
      <c r="BTD14" s="392"/>
      <c r="BTE14" s="392"/>
      <c r="BTF14" s="392"/>
      <c r="BTG14" s="392"/>
      <c r="BTH14" s="392"/>
      <c r="BTI14" s="392"/>
      <c r="BTJ14" s="392"/>
      <c r="BTK14" s="392"/>
      <c r="BTL14" s="392"/>
      <c r="BTM14" s="392"/>
      <c r="BTN14" s="392"/>
      <c r="BTO14" s="392"/>
      <c r="BTP14" s="392"/>
      <c r="BTQ14" s="392"/>
      <c r="BTR14" s="392"/>
      <c r="BTS14" s="392"/>
      <c r="BTT14" s="392"/>
      <c r="BTU14" s="392"/>
      <c r="BTV14" s="392"/>
      <c r="BTW14" s="392"/>
      <c r="BTX14" s="392"/>
      <c r="BTY14" s="392"/>
      <c r="BTZ14" s="392"/>
      <c r="BUA14" s="392"/>
      <c r="BUB14" s="392"/>
      <c r="BUC14" s="392"/>
      <c r="BUD14" s="392"/>
      <c r="BUE14" s="392"/>
      <c r="BUF14" s="392"/>
      <c r="BUG14" s="392"/>
      <c r="BUH14" s="392"/>
      <c r="BUI14" s="392"/>
      <c r="BUJ14" s="392"/>
      <c r="BUK14" s="392"/>
      <c r="BUL14" s="392"/>
      <c r="BUM14" s="392"/>
      <c r="BUN14" s="392"/>
      <c r="BUO14" s="392"/>
      <c r="BUP14" s="392"/>
      <c r="BUQ14" s="392"/>
      <c r="BUR14" s="392"/>
      <c r="BUS14" s="392"/>
      <c r="BUT14" s="392"/>
      <c r="BUU14" s="392"/>
      <c r="BUV14" s="392"/>
      <c r="BUW14" s="392"/>
      <c r="BUX14" s="392"/>
      <c r="BUY14" s="392"/>
      <c r="BUZ14" s="392"/>
      <c r="BVA14" s="392"/>
      <c r="BVB14" s="392"/>
      <c r="BVC14" s="392"/>
      <c r="BVD14" s="392"/>
      <c r="BVE14" s="392"/>
      <c r="BVF14" s="392"/>
      <c r="BVG14" s="392"/>
      <c r="BVH14" s="392"/>
      <c r="BVI14" s="392"/>
      <c r="BVJ14" s="392"/>
      <c r="BVK14" s="392"/>
      <c r="BVL14" s="392"/>
      <c r="BVM14" s="392"/>
      <c r="BVN14" s="392"/>
      <c r="BVO14" s="392"/>
      <c r="BVP14" s="392"/>
      <c r="BVQ14" s="392"/>
      <c r="BVR14" s="392"/>
      <c r="BVS14" s="392"/>
      <c r="BVT14" s="392"/>
      <c r="BVU14" s="392"/>
      <c r="BVV14" s="392"/>
      <c r="BVW14" s="392"/>
      <c r="BVX14" s="392"/>
      <c r="BVY14" s="392"/>
      <c r="BVZ14" s="392"/>
      <c r="BWA14" s="392"/>
      <c r="BWB14" s="392"/>
      <c r="BWC14" s="392"/>
      <c r="BWD14" s="392"/>
      <c r="BWE14" s="392"/>
      <c r="BWF14" s="392"/>
      <c r="BWG14" s="392"/>
      <c r="BWH14" s="392"/>
      <c r="BWI14" s="392"/>
      <c r="BWJ14" s="392"/>
      <c r="BWK14" s="392"/>
      <c r="BWL14" s="392"/>
      <c r="BWM14" s="392"/>
      <c r="BWN14" s="392"/>
      <c r="BWO14" s="392"/>
      <c r="BWP14" s="392"/>
      <c r="BWQ14" s="392"/>
      <c r="BWR14" s="392"/>
      <c r="BWS14" s="392"/>
      <c r="BWT14" s="392"/>
      <c r="BWU14" s="392"/>
      <c r="BWV14" s="392"/>
      <c r="BWW14" s="392"/>
      <c r="BWX14" s="392"/>
      <c r="BWY14" s="392"/>
      <c r="BWZ14" s="392"/>
      <c r="BXA14" s="392"/>
      <c r="BXB14" s="392"/>
      <c r="BXC14" s="392"/>
      <c r="BXD14" s="392"/>
      <c r="BXE14" s="392"/>
      <c r="BXF14" s="392"/>
      <c r="BXG14" s="392"/>
      <c r="BXH14" s="392"/>
      <c r="BXI14" s="392"/>
      <c r="BXJ14" s="392"/>
      <c r="BXK14" s="392"/>
      <c r="BXL14" s="392"/>
      <c r="BXM14" s="392"/>
      <c r="BXN14" s="392"/>
      <c r="BXO14" s="392"/>
      <c r="BXP14" s="392"/>
      <c r="BXQ14" s="392"/>
      <c r="BXR14" s="392"/>
      <c r="BXS14" s="392"/>
      <c r="BXT14" s="392"/>
      <c r="BXU14" s="392"/>
      <c r="BXV14" s="392"/>
      <c r="BXW14" s="392"/>
      <c r="BXX14" s="392"/>
      <c r="BXY14" s="392"/>
      <c r="BXZ14" s="392"/>
      <c r="BYA14" s="392"/>
      <c r="BYB14" s="392"/>
      <c r="BYC14" s="392"/>
      <c r="BYD14" s="392"/>
      <c r="BYE14" s="392"/>
      <c r="BYF14" s="392"/>
      <c r="BYG14" s="392"/>
      <c r="BYH14" s="392"/>
      <c r="BYI14" s="392"/>
      <c r="BYJ14" s="392"/>
      <c r="BYK14" s="392"/>
      <c r="BYL14" s="392"/>
      <c r="BYM14" s="392"/>
      <c r="BYN14" s="392"/>
      <c r="BYO14" s="392"/>
      <c r="BYP14" s="392"/>
      <c r="BYQ14" s="392"/>
      <c r="BYR14" s="392"/>
      <c r="BYS14" s="392"/>
      <c r="BYT14" s="392"/>
      <c r="BYU14" s="392"/>
      <c r="BYV14" s="392"/>
      <c r="BYW14" s="392"/>
      <c r="BYX14" s="392"/>
      <c r="BYY14" s="392"/>
      <c r="BYZ14" s="392"/>
      <c r="BZA14" s="392"/>
      <c r="BZB14" s="392"/>
      <c r="BZC14" s="392"/>
      <c r="BZD14" s="392"/>
      <c r="BZE14" s="392"/>
      <c r="BZF14" s="392"/>
      <c r="BZG14" s="392"/>
      <c r="BZH14" s="392"/>
      <c r="BZI14" s="392"/>
      <c r="BZJ14" s="392"/>
      <c r="BZK14" s="392"/>
      <c r="BZL14" s="392"/>
      <c r="BZM14" s="392"/>
      <c r="BZN14" s="392"/>
      <c r="BZO14" s="392"/>
      <c r="BZP14" s="392"/>
      <c r="BZQ14" s="392"/>
      <c r="BZR14" s="392"/>
      <c r="BZS14" s="392"/>
      <c r="BZT14" s="392"/>
      <c r="BZU14" s="392"/>
      <c r="BZV14" s="392"/>
      <c r="BZW14" s="392"/>
      <c r="BZX14" s="392"/>
      <c r="BZY14" s="392"/>
      <c r="BZZ14" s="392"/>
      <c r="CAA14" s="392"/>
      <c r="CAB14" s="392"/>
      <c r="CAC14" s="392"/>
      <c r="CAD14" s="392"/>
      <c r="CAE14" s="392"/>
      <c r="CAF14" s="392"/>
      <c r="CAG14" s="392"/>
      <c r="CAH14" s="392"/>
      <c r="CAI14" s="392"/>
      <c r="CAJ14" s="392"/>
      <c r="CAK14" s="392"/>
      <c r="CAL14" s="392"/>
      <c r="CAM14" s="392"/>
      <c r="CAN14" s="392"/>
      <c r="CAO14" s="392"/>
      <c r="CAP14" s="392"/>
      <c r="CAQ14" s="392"/>
      <c r="CAR14" s="392"/>
      <c r="CAS14" s="392"/>
      <c r="CAT14" s="392"/>
      <c r="CAU14" s="392"/>
      <c r="CAV14" s="392"/>
      <c r="CAW14" s="392"/>
      <c r="CAX14" s="392"/>
      <c r="CAY14" s="392"/>
      <c r="CAZ14" s="392"/>
      <c r="CBA14" s="392"/>
      <c r="CBB14" s="392"/>
      <c r="CBC14" s="392"/>
      <c r="CBD14" s="392"/>
      <c r="CBE14" s="392"/>
      <c r="CBF14" s="392"/>
      <c r="CBG14" s="392"/>
      <c r="CBH14" s="392"/>
      <c r="CBI14" s="392"/>
      <c r="CBJ14" s="392"/>
      <c r="CBK14" s="392"/>
      <c r="CBL14" s="392"/>
      <c r="CBM14" s="392"/>
      <c r="CBN14" s="392"/>
      <c r="CBO14" s="392"/>
      <c r="CBP14" s="392"/>
      <c r="CBQ14" s="392"/>
      <c r="CBR14" s="392"/>
      <c r="CBS14" s="392"/>
      <c r="CBT14" s="392"/>
      <c r="CBU14" s="392"/>
      <c r="CBV14" s="392"/>
      <c r="CBW14" s="392"/>
      <c r="CBX14" s="392"/>
      <c r="CBY14" s="392"/>
      <c r="CBZ14" s="392"/>
      <c r="CCA14" s="392"/>
      <c r="CCB14" s="392"/>
      <c r="CCC14" s="392"/>
      <c r="CCD14" s="392"/>
      <c r="CCE14" s="392"/>
      <c r="CCF14" s="392"/>
      <c r="CCG14" s="392"/>
      <c r="CCH14" s="392"/>
      <c r="CCI14" s="392"/>
      <c r="CCJ14" s="392"/>
      <c r="CCK14" s="392"/>
      <c r="CCL14" s="392"/>
      <c r="CCM14" s="392"/>
      <c r="CCN14" s="392"/>
      <c r="CCO14" s="392"/>
      <c r="CCP14" s="392"/>
      <c r="CCQ14" s="392"/>
      <c r="CCR14" s="392"/>
      <c r="CCS14" s="392"/>
      <c r="CCT14" s="392"/>
      <c r="CCU14" s="392"/>
      <c r="CCV14" s="392"/>
      <c r="CCW14" s="392"/>
      <c r="CCX14" s="392"/>
      <c r="CCY14" s="392"/>
      <c r="CCZ14" s="392"/>
      <c r="CDA14" s="392"/>
      <c r="CDB14" s="392"/>
      <c r="CDC14" s="392"/>
      <c r="CDD14" s="392"/>
      <c r="CDE14" s="392"/>
      <c r="CDF14" s="392"/>
      <c r="CDG14" s="392"/>
      <c r="CDH14" s="392"/>
      <c r="CDI14" s="392"/>
      <c r="CDJ14" s="392"/>
      <c r="CDK14" s="392"/>
      <c r="CDL14" s="392"/>
      <c r="CDM14" s="392"/>
      <c r="CDN14" s="392"/>
      <c r="CDO14" s="392"/>
      <c r="CDP14" s="392"/>
      <c r="CDQ14" s="392"/>
      <c r="CDR14" s="392"/>
      <c r="CDS14" s="392"/>
      <c r="CDT14" s="392"/>
      <c r="CDU14" s="392"/>
      <c r="CDV14" s="392"/>
      <c r="CDW14" s="392"/>
      <c r="CDX14" s="392"/>
      <c r="CDY14" s="392"/>
      <c r="CDZ14" s="392"/>
      <c r="CEA14" s="392"/>
      <c r="CEB14" s="392"/>
      <c r="CEC14" s="392"/>
      <c r="CED14" s="392"/>
      <c r="CEE14" s="392"/>
      <c r="CEF14" s="392"/>
      <c r="CEG14" s="392"/>
      <c r="CEH14" s="392"/>
      <c r="CEI14" s="392"/>
      <c r="CEJ14" s="392"/>
      <c r="CEK14" s="392"/>
      <c r="CEL14" s="392"/>
      <c r="CEM14" s="392"/>
      <c r="CEN14" s="392"/>
      <c r="CEO14" s="392"/>
      <c r="CEP14" s="392"/>
      <c r="CEQ14" s="392"/>
      <c r="CER14" s="392"/>
      <c r="CES14" s="392"/>
      <c r="CET14" s="392"/>
      <c r="CEU14" s="392"/>
      <c r="CEV14" s="392"/>
      <c r="CEW14" s="392"/>
      <c r="CEX14" s="392"/>
      <c r="CEY14" s="392"/>
      <c r="CEZ14" s="392"/>
      <c r="CFA14" s="392"/>
      <c r="CFB14" s="392"/>
      <c r="CFC14" s="392"/>
      <c r="CFD14" s="392"/>
      <c r="CFE14" s="392"/>
      <c r="CFF14" s="392"/>
      <c r="CFG14" s="392"/>
      <c r="CFH14" s="392"/>
      <c r="CFI14" s="392"/>
      <c r="CFJ14" s="392"/>
      <c r="CFK14" s="392"/>
      <c r="CFL14" s="392"/>
      <c r="CFM14" s="392"/>
      <c r="CFN14" s="392"/>
      <c r="CFO14" s="392"/>
      <c r="CFP14" s="392"/>
      <c r="CFQ14" s="392"/>
      <c r="CFR14" s="392"/>
      <c r="CFS14" s="392"/>
      <c r="CFT14" s="392"/>
      <c r="CFU14" s="392"/>
      <c r="CFV14" s="392"/>
      <c r="CFW14" s="392"/>
      <c r="CFX14" s="392"/>
      <c r="CFY14" s="392"/>
      <c r="CFZ14" s="392"/>
      <c r="CGA14" s="392"/>
      <c r="CGB14" s="392"/>
      <c r="CGC14" s="392"/>
      <c r="CGD14" s="392"/>
      <c r="CGE14" s="392"/>
      <c r="CGF14" s="392"/>
      <c r="CGG14" s="392"/>
      <c r="CGH14" s="392"/>
      <c r="CGI14" s="392"/>
      <c r="CGJ14" s="392"/>
      <c r="CGK14" s="392"/>
      <c r="CGL14" s="392"/>
      <c r="CGM14" s="392"/>
      <c r="CGN14" s="392"/>
      <c r="CGO14" s="392"/>
      <c r="CGP14" s="392"/>
      <c r="CGQ14" s="392"/>
      <c r="CGR14" s="392"/>
      <c r="CGS14" s="392"/>
      <c r="CGT14" s="392"/>
      <c r="CGU14" s="392"/>
      <c r="CGV14" s="392"/>
      <c r="CGW14" s="392"/>
      <c r="CGX14" s="392"/>
      <c r="CGY14" s="392"/>
      <c r="CGZ14" s="392"/>
      <c r="CHA14" s="392"/>
      <c r="CHB14" s="392"/>
      <c r="CHC14" s="392"/>
      <c r="CHD14" s="392"/>
      <c r="CHE14" s="392"/>
      <c r="CHF14" s="392"/>
      <c r="CHG14" s="392"/>
      <c r="CHH14" s="392"/>
      <c r="CHI14" s="392"/>
      <c r="CHJ14" s="392"/>
      <c r="CHK14" s="392"/>
      <c r="CHL14" s="392"/>
      <c r="CHM14" s="392"/>
      <c r="CHN14" s="392"/>
      <c r="CHO14" s="392"/>
      <c r="CHP14" s="392"/>
      <c r="CHQ14" s="392"/>
      <c r="CHR14" s="392"/>
      <c r="CHS14" s="392"/>
      <c r="CHT14" s="392"/>
      <c r="CHU14" s="392"/>
      <c r="CHV14" s="392"/>
      <c r="CHW14" s="392"/>
      <c r="CHX14" s="392"/>
      <c r="CHY14" s="392"/>
      <c r="CHZ14" s="392"/>
      <c r="CIA14" s="392"/>
      <c r="CIB14" s="392"/>
      <c r="CIC14" s="392"/>
      <c r="CID14" s="392"/>
      <c r="CIE14" s="392"/>
      <c r="CIF14" s="392"/>
      <c r="CIG14" s="392"/>
      <c r="CIH14" s="392"/>
      <c r="CII14" s="392"/>
      <c r="CIJ14" s="392"/>
      <c r="CIK14" s="392"/>
      <c r="CIL14" s="392"/>
      <c r="CIM14" s="392"/>
      <c r="CIN14" s="392"/>
      <c r="CIO14" s="392"/>
      <c r="CIP14" s="392"/>
      <c r="CIQ14" s="392"/>
      <c r="CIR14" s="392"/>
      <c r="CIS14" s="392"/>
      <c r="CIT14" s="392"/>
      <c r="CIU14" s="392"/>
      <c r="CIV14" s="392"/>
      <c r="CIW14" s="392"/>
      <c r="CIX14" s="392"/>
      <c r="CIY14" s="392"/>
      <c r="CIZ14" s="392"/>
      <c r="CJA14" s="392"/>
      <c r="CJB14" s="392"/>
      <c r="CJC14" s="392"/>
      <c r="CJD14" s="392"/>
      <c r="CJE14" s="392"/>
      <c r="CJF14" s="392"/>
      <c r="CJG14" s="392"/>
      <c r="CJH14" s="392"/>
      <c r="CJI14" s="392"/>
      <c r="CJJ14" s="392"/>
      <c r="CJK14" s="392"/>
      <c r="CJL14" s="392"/>
      <c r="CJM14" s="392"/>
      <c r="CJN14" s="392"/>
      <c r="CJO14" s="392"/>
      <c r="CJP14" s="392"/>
      <c r="CJQ14" s="392"/>
      <c r="CJR14" s="392"/>
      <c r="CJS14" s="392"/>
      <c r="CJT14" s="392"/>
      <c r="CJU14" s="392"/>
      <c r="CJV14" s="392"/>
      <c r="CJW14" s="392"/>
      <c r="CJX14" s="392"/>
      <c r="CJY14" s="392"/>
      <c r="CJZ14" s="392"/>
      <c r="CKA14" s="392"/>
      <c r="CKB14" s="392"/>
      <c r="CKC14" s="392"/>
      <c r="CKD14" s="392"/>
      <c r="CKE14" s="392"/>
      <c r="CKF14" s="392"/>
      <c r="CKG14" s="392"/>
      <c r="CKH14" s="392"/>
      <c r="CKI14" s="392"/>
      <c r="CKJ14" s="392"/>
      <c r="CKK14" s="392"/>
      <c r="CKL14" s="392"/>
      <c r="CKM14" s="392"/>
      <c r="CKN14" s="392"/>
      <c r="CKO14" s="392"/>
      <c r="CKP14" s="392"/>
      <c r="CKQ14" s="392"/>
      <c r="CKR14" s="392"/>
      <c r="CKS14" s="392"/>
      <c r="CKT14" s="392"/>
      <c r="CKU14" s="392"/>
      <c r="CKV14" s="392"/>
      <c r="CKW14" s="392"/>
      <c r="CKX14" s="392"/>
      <c r="CKY14" s="392"/>
      <c r="CKZ14" s="392"/>
      <c r="CLA14" s="392"/>
      <c r="CLB14" s="392"/>
      <c r="CLC14" s="392"/>
      <c r="CLD14" s="392"/>
      <c r="CLE14" s="392"/>
      <c r="CLF14" s="392"/>
      <c r="CLG14" s="392"/>
      <c r="CLH14" s="392"/>
      <c r="CLI14" s="392"/>
      <c r="CLJ14" s="392"/>
      <c r="CLK14" s="392"/>
      <c r="CLL14" s="392"/>
      <c r="CLM14" s="392"/>
      <c r="CLN14" s="392"/>
      <c r="CLO14" s="392"/>
      <c r="CLP14" s="392"/>
      <c r="CLQ14" s="392"/>
      <c r="CLR14" s="392"/>
      <c r="CLS14" s="392"/>
      <c r="CLT14" s="392"/>
      <c r="CLU14" s="392"/>
      <c r="CLV14" s="392"/>
      <c r="CLW14" s="392"/>
      <c r="CLX14" s="392"/>
      <c r="CLY14" s="392"/>
      <c r="CLZ14" s="392"/>
      <c r="CMA14" s="392"/>
      <c r="CMB14" s="392"/>
      <c r="CMC14" s="392"/>
      <c r="CMD14" s="392"/>
      <c r="CME14" s="392"/>
      <c r="CMF14" s="392"/>
      <c r="CMG14" s="392"/>
      <c r="CMH14" s="392"/>
      <c r="CMI14" s="392"/>
      <c r="CMJ14" s="392"/>
      <c r="CMK14" s="392"/>
      <c r="CML14" s="392"/>
      <c r="CMM14" s="392"/>
      <c r="CMN14" s="392"/>
      <c r="CMO14" s="392"/>
      <c r="CMP14" s="392"/>
      <c r="CMQ14" s="392"/>
      <c r="CMR14" s="392"/>
      <c r="CMS14" s="392"/>
      <c r="CMT14" s="392"/>
      <c r="CMU14" s="392"/>
      <c r="CMV14" s="392"/>
      <c r="CMW14" s="392"/>
      <c r="CMX14" s="392"/>
      <c r="CMY14" s="392"/>
      <c r="CMZ14" s="392"/>
      <c r="CNA14" s="392"/>
      <c r="CNB14" s="392"/>
      <c r="CNC14" s="392"/>
      <c r="CND14" s="392"/>
      <c r="CNE14" s="392"/>
      <c r="CNF14" s="392"/>
      <c r="CNG14" s="392"/>
      <c r="CNH14" s="392"/>
      <c r="CNI14" s="392"/>
      <c r="CNJ14" s="392"/>
      <c r="CNK14" s="392"/>
      <c r="CNL14" s="392"/>
      <c r="CNM14" s="392"/>
      <c r="CNN14" s="392"/>
      <c r="CNO14" s="392"/>
      <c r="CNP14" s="392"/>
      <c r="CNQ14" s="392"/>
      <c r="CNR14" s="392"/>
      <c r="CNS14" s="392"/>
      <c r="CNT14" s="392"/>
      <c r="CNU14" s="392"/>
      <c r="CNV14" s="392"/>
      <c r="CNW14" s="392"/>
      <c r="CNX14" s="392"/>
      <c r="CNY14" s="392"/>
      <c r="CNZ14" s="392"/>
      <c r="COA14" s="392"/>
      <c r="COB14" s="392"/>
      <c r="COC14" s="392"/>
      <c r="COD14" s="392"/>
      <c r="COE14" s="392"/>
      <c r="COF14" s="392"/>
      <c r="COG14" s="392"/>
      <c r="COH14" s="392"/>
      <c r="COI14" s="392"/>
      <c r="COJ14" s="392"/>
      <c r="COK14" s="392"/>
      <c r="COL14" s="392"/>
      <c r="COM14" s="392"/>
      <c r="CON14" s="392"/>
      <c r="COO14" s="392"/>
      <c r="COP14" s="392"/>
      <c r="COQ14" s="392"/>
      <c r="COR14" s="392"/>
      <c r="COS14" s="392"/>
      <c r="COT14" s="392"/>
      <c r="COU14" s="392"/>
      <c r="COV14" s="392"/>
      <c r="COW14" s="392"/>
      <c r="COX14" s="392"/>
      <c r="COY14" s="392"/>
      <c r="COZ14" s="392"/>
      <c r="CPA14" s="392"/>
      <c r="CPB14" s="392"/>
      <c r="CPC14" s="392"/>
      <c r="CPD14" s="392"/>
      <c r="CPE14" s="392"/>
      <c r="CPF14" s="392"/>
      <c r="CPG14" s="392"/>
      <c r="CPH14" s="392"/>
      <c r="CPI14" s="392"/>
      <c r="CPJ14" s="392"/>
      <c r="CPK14" s="392"/>
      <c r="CPL14" s="392"/>
      <c r="CPM14" s="392"/>
      <c r="CPN14" s="392"/>
      <c r="CPO14" s="392"/>
      <c r="CPP14" s="392"/>
      <c r="CPQ14" s="392"/>
      <c r="CPR14" s="392"/>
      <c r="CPS14" s="392"/>
      <c r="CPT14" s="392"/>
      <c r="CPU14" s="392"/>
      <c r="CPV14" s="392"/>
      <c r="CPW14" s="392"/>
      <c r="CPX14" s="392"/>
      <c r="CPY14" s="392"/>
      <c r="CPZ14" s="392"/>
      <c r="CQA14" s="392"/>
      <c r="CQB14" s="392"/>
      <c r="CQC14" s="392"/>
      <c r="CQD14" s="392"/>
      <c r="CQE14" s="392"/>
      <c r="CQF14" s="392"/>
      <c r="CQG14" s="392"/>
      <c r="CQH14" s="392"/>
      <c r="CQI14" s="392"/>
      <c r="CQJ14" s="392"/>
      <c r="CQK14" s="392"/>
      <c r="CQL14" s="392"/>
      <c r="CQM14" s="392"/>
      <c r="CQN14" s="392"/>
      <c r="CQO14" s="392"/>
      <c r="CQP14" s="392"/>
      <c r="CQQ14" s="392"/>
      <c r="CQR14" s="392"/>
      <c r="CQS14" s="392"/>
      <c r="CQT14" s="392"/>
      <c r="CQU14" s="392"/>
      <c r="CQV14" s="392"/>
      <c r="CQW14" s="392"/>
      <c r="CQX14" s="392"/>
      <c r="CQY14" s="392"/>
      <c r="CQZ14" s="392"/>
      <c r="CRA14" s="392"/>
      <c r="CRB14" s="392"/>
      <c r="CRC14" s="392"/>
      <c r="CRD14" s="392"/>
      <c r="CRE14" s="392"/>
      <c r="CRF14" s="392"/>
      <c r="CRG14" s="392"/>
      <c r="CRH14" s="392"/>
      <c r="CRI14" s="392"/>
      <c r="CRJ14" s="392"/>
      <c r="CRK14" s="392"/>
      <c r="CRL14" s="392"/>
      <c r="CRM14" s="392"/>
      <c r="CRN14" s="392"/>
      <c r="CRO14" s="392"/>
      <c r="CRP14" s="392"/>
      <c r="CRQ14" s="392"/>
      <c r="CRR14" s="392"/>
      <c r="CRS14" s="392"/>
      <c r="CRT14" s="392"/>
      <c r="CRU14" s="392"/>
      <c r="CRV14" s="392"/>
      <c r="CRW14" s="392"/>
      <c r="CRX14" s="392"/>
      <c r="CRY14" s="392"/>
      <c r="CRZ14" s="392"/>
      <c r="CSA14" s="392"/>
      <c r="CSB14" s="392"/>
      <c r="CSC14" s="392"/>
      <c r="CSD14" s="392"/>
      <c r="CSE14" s="392"/>
      <c r="CSF14" s="392"/>
      <c r="CSG14" s="392"/>
      <c r="CSH14" s="392"/>
      <c r="CSI14" s="392"/>
      <c r="CSJ14" s="392"/>
      <c r="CSK14" s="392"/>
      <c r="CSL14" s="392"/>
      <c r="CSM14" s="392"/>
      <c r="CSN14" s="392"/>
      <c r="CSO14" s="392"/>
      <c r="CSP14" s="392"/>
      <c r="CSQ14" s="392"/>
      <c r="CSR14" s="392"/>
      <c r="CSS14" s="392"/>
      <c r="CST14" s="392"/>
      <c r="CSU14" s="392"/>
      <c r="CSV14" s="392"/>
      <c r="CSW14" s="392"/>
      <c r="CSX14" s="392"/>
      <c r="CSY14" s="392"/>
      <c r="CSZ14" s="392"/>
      <c r="CTA14" s="392"/>
      <c r="CTB14" s="392"/>
      <c r="CTC14" s="392"/>
      <c r="CTD14" s="392"/>
      <c r="CTE14" s="392"/>
      <c r="CTF14" s="392"/>
      <c r="CTG14" s="392"/>
      <c r="CTH14" s="392"/>
      <c r="CTI14" s="392"/>
      <c r="CTJ14" s="392"/>
      <c r="CTK14" s="392"/>
      <c r="CTL14" s="392"/>
      <c r="CTM14" s="392"/>
      <c r="CTN14" s="392"/>
      <c r="CTO14" s="392"/>
      <c r="CTP14" s="392"/>
      <c r="CTQ14" s="392"/>
      <c r="CTR14" s="392"/>
      <c r="CTS14" s="392"/>
      <c r="CTT14" s="392"/>
      <c r="CTU14" s="392"/>
      <c r="CTV14" s="392"/>
      <c r="CTW14" s="392"/>
      <c r="CTX14" s="392"/>
      <c r="CTY14" s="392"/>
      <c r="CTZ14" s="392"/>
      <c r="CUA14" s="392"/>
      <c r="CUB14" s="392"/>
      <c r="CUC14" s="392"/>
      <c r="CUD14" s="392"/>
      <c r="CUE14" s="392"/>
      <c r="CUF14" s="392"/>
      <c r="CUG14" s="392"/>
      <c r="CUH14" s="392"/>
      <c r="CUI14" s="392"/>
      <c r="CUJ14" s="392"/>
      <c r="CUK14" s="392"/>
      <c r="CUL14" s="392"/>
      <c r="CUM14" s="392"/>
      <c r="CUN14" s="392"/>
      <c r="CUO14" s="392"/>
      <c r="CUP14" s="392"/>
      <c r="CUQ14" s="392"/>
      <c r="CUR14" s="392"/>
      <c r="CUS14" s="392"/>
      <c r="CUT14" s="392"/>
      <c r="CUU14" s="392"/>
      <c r="CUV14" s="392"/>
      <c r="CUW14" s="392"/>
      <c r="CUX14" s="392"/>
      <c r="CUY14" s="392"/>
      <c r="CUZ14" s="392"/>
      <c r="CVA14" s="392"/>
      <c r="CVB14" s="392"/>
      <c r="CVC14" s="392"/>
      <c r="CVD14" s="392"/>
      <c r="CVE14" s="392"/>
      <c r="CVF14" s="392"/>
      <c r="CVG14" s="392"/>
      <c r="CVH14" s="392"/>
      <c r="CVI14" s="392"/>
      <c r="CVJ14" s="392"/>
      <c r="CVK14" s="392"/>
      <c r="CVL14" s="392"/>
      <c r="CVM14" s="392"/>
      <c r="CVN14" s="392"/>
      <c r="CVO14" s="392"/>
      <c r="CVP14" s="392"/>
      <c r="CVQ14" s="392"/>
      <c r="CVR14" s="392"/>
      <c r="CVS14" s="392"/>
      <c r="CVT14" s="392"/>
      <c r="CVU14" s="392"/>
      <c r="CVV14" s="392"/>
      <c r="CVW14" s="392"/>
      <c r="CVX14" s="392"/>
      <c r="CVY14" s="392"/>
      <c r="CVZ14" s="392"/>
      <c r="CWA14" s="392"/>
      <c r="CWB14" s="392"/>
      <c r="CWC14" s="392"/>
      <c r="CWD14" s="392"/>
      <c r="CWE14" s="392"/>
      <c r="CWF14" s="392"/>
      <c r="CWG14" s="392"/>
      <c r="CWH14" s="392"/>
      <c r="CWI14" s="392"/>
      <c r="CWJ14" s="392"/>
      <c r="CWK14" s="392"/>
      <c r="CWL14" s="392"/>
      <c r="CWM14" s="392"/>
      <c r="CWN14" s="392"/>
      <c r="CWO14" s="392"/>
      <c r="CWP14" s="392"/>
      <c r="CWQ14" s="392"/>
      <c r="CWR14" s="392"/>
      <c r="CWS14" s="392"/>
      <c r="CWT14" s="392"/>
      <c r="CWU14" s="392"/>
      <c r="CWV14" s="392"/>
      <c r="CWW14" s="392"/>
      <c r="CWX14" s="392"/>
      <c r="CWY14" s="392"/>
      <c r="CWZ14" s="392"/>
      <c r="CXA14" s="392"/>
      <c r="CXB14" s="392"/>
      <c r="CXC14" s="392"/>
      <c r="CXD14" s="392"/>
      <c r="CXE14" s="392"/>
      <c r="CXF14" s="392"/>
      <c r="CXG14" s="392"/>
      <c r="CXH14" s="392"/>
      <c r="CXI14" s="392"/>
      <c r="CXJ14" s="392"/>
      <c r="CXK14" s="392"/>
      <c r="CXL14" s="392"/>
      <c r="CXM14" s="392"/>
      <c r="CXN14" s="392"/>
      <c r="CXO14" s="392"/>
      <c r="CXP14" s="392"/>
      <c r="CXQ14" s="392"/>
      <c r="CXR14" s="392"/>
      <c r="CXS14" s="392"/>
      <c r="CXT14" s="392"/>
      <c r="CXU14" s="392"/>
      <c r="CXV14" s="392"/>
      <c r="CXW14" s="392"/>
      <c r="CXX14" s="392"/>
      <c r="CXY14" s="392"/>
      <c r="CXZ14" s="392"/>
      <c r="CYA14" s="392"/>
      <c r="CYB14" s="392"/>
      <c r="CYC14" s="392"/>
      <c r="CYD14" s="392"/>
      <c r="CYE14" s="392"/>
      <c r="CYF14" s="392"/>
      <c r="CYG14" s="392"/>
      <c r="CYH14" s="392"/>
      <c r="CYI14" s="392"/>
      <c r="CYJ14" s="392"/>
      <c r="CYK14" s="392"/>
      <c r="CYL14" s="392"/>
      <c r="CYM14" s="392"/>
      <c r="CYN14" s="392"/>
      <c r="CYO14" s="392"/>
      <c r="CYP14" s="392"/>
      <c r="CYQ14" s="392"/>
      <c r="CYR14" s="392"/>
      <c r="CYS14" s="392"/>
      <c r="CYT14" s="392"/>
      <c r="CYU14" s="392"/>
      <c r="CYV14" s="392"/>
      <c r="CYW14" s="392"/>
      <c r="CYX14" s="392"/>
      <c r="CYY14" s="392"/>
      <c r="CYZ14" s="392"/>
      <c r="CZA14" s="392"/>
      <c r="CZB14" s="392"/>
      <c r="CZC14" s="392"/>
      <c r="CZD14" s="392"/>
      <c r="CZE14" s="392"/>
      <c r="CZF14" s="392"/>
      <c r="CZG14" s="392"/>
      <c r="CZH14" s="392"/>
      <c r="CZI14" s="392"/>
      <c r="CZJ14" s="392"/>
      <c r="CZK14" s="392"/>
      <c r="CZL14" s="392"/>
      <c r="CZM14" s="392"/>
      <c r="CZN14" s="392"/>
      <c r="CZO14" s="392"/>
      <c r="CZP14" s="392"/>
      <c r="CZQ14" s="392"/>
      <c r="CZR14" s="392"/>
      <c r="CZS14" s="392"/>
      <c r="CZT14" s="392"/>
      <c r="CZU14" s="392"/>
      <c r="CZV14" s="392"/>
      <c r="CZW14" s="392"/>
      <c r="CZX14" s="392"/>
      <c r="CZY14" s="392"/>
      <c r="CZZ14" s="392"/>
      <c r="DAA14" s="392"/>
      <c r="DAB14" s="392"/>
      <c r="DAC14" s="392"/>
      <c r="DAD14" s="392"/>
      <c r="DAE14" s="392"/>
      <c r="DAF14" s="392"/>
      <c r="DAG14" s="392"/>
      <c r="DAH14" s="392"/>
      <c r="DAI14" s="392"/>
      <c r="DAJ14" s="392"/>
      <c r="DAK14" s="392"/>
      <c r="DAL14" s="392"/>
      <c r="DAM14" s="392"/>
      <c r="DAN14" s="392"/>
      <c r="DAO14" s="392"/>
      <c r="DAP14" s="392"/>
      <c r="DAQ14" s="392"/>
      <c r="DAR14" s="392"/>
      <c r="DAS14" s="392"/>
      <c r="DAT14" s="392"/>
      <c r="DAU14" s="392"/>
      <c r="DAV14" s="392"/>
      <c r="DAW14" s="392"/>
      <c r="DAX14" s="392"/>
      <c r="DAY14" s="392"/>
      <c r="DAZ14" s="392"/>
      <c r="DBA14" s="392"/>
      <c r="DBB14" s="392"/>
      <c r="DBC14" s="392"/>
      <c r="DBD14" s="392"/>
      <c r="DBE14" s="392"/>
      <c r="DBF14" s="392"/>
      <c r="DBG14" s="392"/>
      <c r="DBH14" s="392"/>
      <c r="DBI14" s="392"/>
      <c r="DBJ14" s="392"/>
      <c r="DBK14" s="392"/>
      <c r="DBL14" s="392"/>
      <c r="DBM14" s="392"/>
      <c r="DBN14" s="392"/>
      <c r="DBO14" s="392"/>
      <c r="DBP14" s="392"/>
      <c r="DBQ14" s="392"/>
      <c r="DBR14" s="392"/>
      <c r="DBS14" s="392"/>
      <c r="DBT14" s="392"/>
      <c r="DBU14" s="392"/>
      <c r="DBV14" s="392"/>
      <c r="DBW14" s="392"/>
      <c r="DBX14" s="392"/>
      <c r="DBY14" s="392"/>
      <c r="DBZ14" s="392"/>
      <c r="DCA14" s="392"/>
      <c r="DCB14" s="392"/>
      <c r="DCC14" s="392"/>
      <c r="DCD14" s="392"/>
      <c r="DCE14" s="392"/>
      <c r="DCF14" s="392"/>
      <c r="DCG14" s="392"/>
      <c r="DCH14" s="392"/>
      <c r="DCI14" s="392"/>
      <c r="DCJ14" s="392"/>
      <c r="DCK14" s="392"/>
      <c r="DCL14" s="392"/>
      <c r="DCM14" s="392"/>
      <c r="DCN14" s="392"/>
      <c r="DCO14" s="392"/>
      <c r="DCP14" s="392"/>
      <c r="DCQ14" s="392"/>
      <c r="DCR14" s="392"/>
      <c r="DCS14" s="392"/>
      <c r="DCT14" s="392"/>
      <c r="DCU14" s="392"/>
      <c r="DCV14" s="392"/>
      <c r="DCW14" s="392"/>
      <c r="DCX14" s="392"/>
      <c r="DCY14" s="392"/>
      <c r="DCZ14" s="392"/>
      <c r="DDA14" s="392"/>
      <c r="DDB14" s="392"/>
      <c r="DDC14" s="392"/>
      <c r="DDD14" s="392"/>
      <c r="DDE14" s="392"/>
      <c r="DDF14" s="392"/>
      <c r="DDG14" s="392"/>
      <c r="DDH14" s="392"/>
      <c r="DDI14" s="392"/>
      <c r="DDJ14" s="392"/>
      <c r="DDK14" s="392"/>
      <c r="DDL14" s="392"/>
      <c r="DDM14" s="392"/>
      <c r="DDN14" s="392"/>
      <c r="DDO14" s="392"/>
      <c r="DDP14" s="392"/>
      <c r="DDQ14" s="392"/>
      <c r="DDR14" s="392"/>
      <c r="DDS14" s="392"/>
      <c r="DDT14" s="392"/>
      <c r="DDU14" s="392"/>
      <c r="DDV14" s="392"/>
      <c r="DDW14" s="392"/>
      <c r="DDX14" s="392"/>
      <c r="DDY14" s="392"/>
      <c r="DDZ14" s="392"/>
      <c r="DEA14" s="392"/>
      <c r="DEB14" s="392"/>
      <c r="DEC14" s="392"/>
      <c r="DED14" s="392"/>
      <c r="DEE14" s="392"/>
      <c r="DEF14" s="392"/>
      <c r="DEG14" s="392"/>
      <c r="DEH14" s="392"/>
      <c r="DEI14" s="392"/>
      <c r="DEJ14" s="392"/>
      <c r="DEK14" s="392"/>
      <c r="DEL14" s="392"/>
      <c r="DEM14" s="392"/>
      <c r="DEN14" s="392"/>
      <c r="DEO14" s="392"/>
      <c r="DEP14" s="392"/>
      <c r="DEQ14" s="392"/>
      <c r="DER14" s="392"/>
      <c r="DES14" s="392"/>
      <c r="DET14" s="392"/>
      <c r="DEU14" s="392"/>
      <c r="DEV14" s="392"/>
      <c r="DEW14" s="392"/>
      <c r="DEX14" s="392"/>
      <c r="DEY14" s="392"/>
      <c r="DEZ14" s="392"/>
      <c r="DFA14" s="392"/>
      <c r="DFB14" s="392"/>
      <c r="DFC14" s="392"/>
      <c r="DFD14" s="392"/>
      <c r="DFE14" s="392"/>
      <c r="DFF14" s="392"/>
      <c r="DFG14" s="392"/>
      <c r="DFH14" s="392"/>
      <c r="DFI14" s="392"/>
      <c r="DFJ14" s="392"/>
      <c r="DFK14" s="392"/>
      <c r="DFL14" s="392"/>
      <c r="DFM14" s="392"/>
      <c r="DFN14" s="392"/>
      <c r="DFO14" s="392"/>
      <c r="DFP14" s="392"/>
      <c r="DFQ14" s="392"/>
      <c r="DFR14" s="392"/>
      <c r="DFS14" s="392"/>
      <c r="DFT14" s="392"/>
      <c r="DFU14" s="392"/>
      <c r="DFV14" s="392"/>
      <c r="DFW14" s="392"/>
      <c r="DFX14" s="392"/>
      <c r="DFY14" s="392"/>
      <c r="DFZ14" s="392"/>
      <c r="DGA14" s="392"/>
      <c r="DGB14" s="392"/>
      <c r="DGC14" s="392"/>
      <c r="DGD14" s="392"/>
      <c r="DGE14" s="392"/>
      <c r="DGF14" s="392"/>
      <c r="DGG14" s="392"/>
      <c r="DGH14" s="392"/>
      <c r="DGI14" s="392"/>
      <c r="DGJ14" s="392"/>
      <c r="DGK14" s="392"/>
      <c r="DGL14" s="392"/>
      <c r="DGM14" s="392"/>
      <c r="DGN14" s="392"/>
      <c r="DGO14" s="392"/>
      <c r="DGP14" s="392"/>
      <c r="DGQ14" s="392"/>
      <c r="DGR14" s="392"/>
      <c r="DGS14" s="392"/>
      <c r="DGT14" s="392"/>
      <c r="DGU14" s="392"/>
      <c r="DGV14" s="392"/>
      <c r="DGW14" s="392"/>
      <c r="DGX14" s="392"/>
      <c r="DGY14" s="392"/>
      <c r="DGZ14" s="392"/>
      <c r="DHA14" s="392"/>
      <c r="DHB14" s="392"/>
      <c r="DHC14" s="392"/>
      <c r="DHD14" s="392"/>
      <c r="DHE14" s="392"/>
      <c r="DHF14" s="392"/>
      <c r="DHG14" s="392"/>
      <c r="DHH14" s="392"/>
      <c r="DHI14" s="392"/>
      <c r="DHJ14" s="392"/>
      <c r="DHK14" s="392"/>
      <c r="DHL14" s="392"/>
      <c r="DHM14" s="392"/>
      <c r="DHN14" s="392"/>
      <c r="DHO14" s="392"/>
      <c r="DHP14" s="392"/>
      <c r="DHQ14" s="392"/>
      <c r="DHR14" s="392"/>
      <c r="DHS14" s="392"/>
      <c r="DHT14" s="392"/>
      <c r="DHU14" s="392"/>
      <c r="DHV14" s="392"/>
      <c r="DHW14" s="392"/>
      <c r="DHX14" s="392"/>
      <c r="DHY14" s="392"/>
      <c r="DHZ14" s="392"/>
      <c r="DIA14" s="392"/>
      <c r="DIB14" s="392"/>
      <c r="DIC14" s="392"/>
      <c r="DID14" s="392"/>
      <c r="DIE14" s="392"/>
      <c r="DIF14" s="392"/>
      <c r="DIG14" s="392"/>
      <c r="DIH14" s="392"/>
      <c r="DII14" s="392"/>
      <c r="DIJ14" s="392"/>
      <c r="DIK14" s="392"/>
      <c r="DIL14" s="392"/>
      <c r="DIM14" s="392"/>
      <c r="DIN14" s="392"/>
      <c r="DIO14" s="392"/>
      <c r="DIP14" s="392"/>
      <c r="DIQ14" s="392"/>
      <c r="DIR14" s="392"/>
      <c r="DIS14" s="392"/>
      <c r="DIT14" s="392"/>
      <c r="DIU14" s="392"/>
      <c r="DIV14" s="392"/>
      <c r="DIW14" s="392"/>
      <c r="DIX14" s="392"/>
      <c r="DIY14" s="392"/>
      <c r="DIZ14" s="392"/>
      <c r="DJA14" s="392"/>
      <c r="DJB14" s="392"/>
      <c r="DJC14" s="392"/>
      <c r="DJD14" s="392"/>
      <c r="DJE14" s="392"/>
      <c r="DJF14" s="392"/>
      <c r="DJG14" s="392"/>
      <c r="DJH14" s="392"/>
      <c r="DJI14" s="392"/>
      <c r="DJJ14" s="392"/>
      <c r="DJK14" s="392"/>
      <c r="DJL14" s="392"/>
      <c r="DJM14" s="392"/>
      <c r="DJN14" s="392"/>
      <c r="DJO14" s="392"/>
      <c r="DJP14" s="392"/>
      <c r="DJQ14" s="392"/>
      <c r="DJR14" s="392"/>
      <c r="DJS14" s="392"/>
      <c r="DJT14" s="392"/>
      <c r="DJU14" s="392"/>
      <c r="DJV14" s="392"/>
      <c r="DJW14" s="392"/>
      <c r="DJX14" s="392"/>
      <c r="DJY14" s="392"/>
      <c r="DJZ14" s="392"/>
      <c r="DKA14" s="392"/>
      <c r="DKB14" s="392"/>
      <c r="DKC14" s="392"/>
      <c r="DKD14" s="392"/>
      <c r="DKE14" s="392"/>
      <c r="DKF14" s="392"/>
      <c r="DKG14" s="392"/>
      <c r="DKH14" s="392"/>
      <c r="DKI14" s="392"/>
      <c r="DKJ14" s="392"/>
      <c r="DKK14" s="392"/>
      <c r="DKL14" s="392"/>
      <c r="DKM14" s="392"/>
      <c r="DKN14" s="392"/>
      <c r="DKO14" s="392"/>
      <c r="DKP14" s="392"/>
      <c r="DKQ14" s="392"/>
      <c r="DKR14" s="392"/>
      <c r="DKS14" s="392"/>
      <c r="DKT14" s="392"/>
      <c r="DKU14" s="392"/>
      <c r="DKV14" s="392"/>
      <c r="DKW14" s="392"/>
      <c r="DKX14" s="392"/>
      <c r="DKY14" s="392"/>
      <c r="DKZ14" s="392"/>
      <c r="DLA14" s="392"/>
      <c r="DLB14" s="392"/>
      <c r="DLC14" s="392"/>
      <c r="DLD14" s="392"/>
      <c r="DLE14" s="392"/>
      <c r="DLF14" s="392"/>
      <c r="DLG14" s="392"/>
      <c r="DLH14" s="392"/>
      <c r="DLI14" s="392"/>
      <c r="DLJ14" s="392"/>
      <c r="DLK14" s="392"/>
      <c r="DLL14" s="392"/>
      <c r="DLM14" s="392"/>
      <c r="DLN14" s="392"/>
      <c r="DLO14" s="392"/>
      <c r="DLP14" s="392"/>
      <c r="DLQ14" s="392"/>
      <c r="DLR14" s="392"/>
      <c r="DLS14" s="392"/>
      <c r="DLT14" s="392"/>
      <c r="DLU14" s="392"/>
      <c r="DLV14" s="392"/>
      <c r="DLW14" s="392"/>
      <c r="DLX14" s="392"/>
      <c r="DLY14" s="392"/>
      <c r="DLZ14" s="392"/>
      <c r="DMA14" s="392"/>
      <c r="DMB14" s="392"/>
      <c r="DMC14" s="392"/>
      <c r="DMD14" s="392"/>
      <c r="DME14" s="392"/>
      <c r="DMF14" s="392"/>
      <c r="DMG14" s="392"/>
      <c r="DMH14" s="392"/>
      <c r="DMI14" s="392"/>
      <c r="DMJ14" s="392"/>
      <c r="DMK14" s="392"/>
      <c r="DML14" s="392"/>
      <c r="DMM14" s="392"/>
      <c r="DMN14" s="392"/>
      <c r="DMO14" s="392"/>
      <c r="DMP14" s="392"/>
      <c r="DMQ14" s="392"/>
      <c r="DMR14" s="392"/>
      <c r="DMS14" s="392"/>
      <c r="DMT14" s="392"/>
      <c r="DMU14" s="392"/>
      <c r="DMV14" s="392"/>
      <c r="DMW14" s="392"/>
      <c r="DMX14" s="392"/>
      <c r="DMY14" s="392"/>
      <c r="DMZ14" s="392"/>
      <c r="DNA14" s="392"/>
      <c r="DNB14" s="392"/>
      <c r="DNC14" s="392"/>
      <c r="DND14" s="392"/>
      <c r="DNE14" s="392"/>
      <c r="DNF14" s="392"/>
      <c r="DNG14" s="392"/>
      <c r="DNH14" s="392"/>
      <c r="DNI14" s="392"/>
      <c r="DNJ14" s="392"/>
      <c r="DNK14" s="392"/>
      <c r="DNL14" s="392"/>
      <c r="DNM14" s="392"/>
      <c r="DNN14" s="392"/>
      <c r="DNO14" s="392"/>
      <c r="DNP14" s="392"/>
      <c r="DNQ14" s="392"/>
      <c r="DNR14" s="392"/>
      <c r="DNS14" s="392"/>
      <c r="DNT14" s="392"/>
      <c r="DNU14" s="392"/>
      <c r="DNV14" s="392"/>
      <c r="DNW14" s="392"/>
      <c r="DNX14" s="392"/>
      <c r="DNY14" s="392"/>
      <c r="DNZ14" s="392"/>
      <c r="DOA14" s="392"/>
      <c r="DOB14" s="392"/>
      <c r="DOC14" s="392"/>
      <c r="DOD14" s="392"/>
      <c r="DOE14" s="392"/>
      <c r="DOF14" s="392"/>
      <c r="DOG14" s="392"/>
      <c r="DOH14" s="392"/>
      <c r="DOI14" s="392"/>
      <c r="DOJ14" s="392"/>
      <c r="DOK14" s="392"/>
      <c r="DOL14" s="392"/>
      <c r="DOM14" s="392"/>
      <c r="DON14" s="392"/>
      <c r="DOO14" s="392"/>
      <c r="DOP14" s="392"/>
      <c r="DOQ14" s="392"/>
      <c r="DOR14" s="392"/>
      <c r="DOS14" s="392"/>
      <c r="DOT14" s="392"/>
      <c r="DOU14" s="392"/>
      <c r="DOV14" s="392"/>
      <c r="DOW14" s="392"/>
      <c r="DOX14" s="392"/>
      <c r="DOY14" s="392"/>
      <c r="DOZ14" s="392"/>
      <c r="DPA14" s="392"/>
      <c r="DPB14" s="392"/>
      <c r="DPC14" s="392"/>
      <c r="DPD14" s="392"/>
      <c r="DPE14" s="392"/>
      <c r="DPF14" s="392"/>
      <c r="DPG14" s="392"/>
      <c r="DPH14" s="392"/>
      <c r="DPI14" s="392"/>
      <c r="DPJ14" s="392"/>
      <c r="DPK14" s="392"/>
      <c r="DPL14" s="392"/>
      <c r="DPM14" s="392"/>
      <c r="DPN14" s="392"/>
      <c r="DPO14" s="392"/>
      <c r="DPP14" s="392"/>
      <c r="DPQ14" s="392"/>
      <c r="DPR14" s="392"/>
      <c r="DPS14" s="392"/>
      <c r="DPT14" s="392"/>
      <c r="DPU14" s="392"/>
      <c r="DPV14" s="392"/>
      <c r="DPW14" s="392"/>
      <c r="DPX14" s="392"/>
      <c r="DPY14" s="392"/>
      <c r="DPZ14" s="392"/>
      <c r="DQA14" s="392"/>
      <c r="DQB14" s="392"/>
      <c r="DQC14" s="392"/>
      <c r="DQD14" s="392"/>
      <c r="DQE14" s="392"/>
      <c r="DQF14" s="392"/>
      <c r="DQG14" s="392"/>
      <c r="DQH14" s="392"/>
      <c r="DQI14" s="392"/>
      <c r="DQJ14" s="392"/>
      <c r="DQK14" s="392"/>
      <c r="DQL14" s="392"/>
      <c r="DQM14" s="392"/>
      <c r="DQN14" s="392"/>
      <c r="DQO14" s="392"/>
      <c r="DQP14" s="392"/>
      <c r="DQQ14" s="392"/>
      <c r="DQR14" s="392"/>
      <c r="DQS14" s="392"/>
      <c r="DQT14" s="392"/>
      <c r="DQU14" s="392"/>
      <c r="DQV14" s="392"/>
      <c r="DQW14" s="392"/>
      <c r="DQX14" s="392"/>
      <c r="DQY14" s="392"/>
      <c r="DQZ14" s="392"/>
      <c r="DRA14" s="392"/>
      <c r="DRB14" s="392"/>
      <c r="DRC14" s="392"/>
      <c r="DRD14" s="392"/>
      <c r="DRE14" s="392"/>
      <c r="DRF14" s="392"/>
      <c r="DRG14" s="392"/>
      <c r="DRH14" s="392"/>
      <c r="DRI14" s="392"/>
      <c r="DRJ14" s="392"/>
      <c r="DRK14" s="392"/>
      <c r="DRL14" s="392"/>
      <c r="DRM14" s="392"/>
      <c r="DRN14" s="392"/>
      <c r="DRO14" s="392"/>
      <c r="DRP14" s="392"/>
      <c r="DRQ14" s="392"/>
      <c r="DRR14" s="392"/>
      <c r="DRS14" s="392"/>
      <c r="DRT14" s="392"/>
      <c r="DRU14" s="392"/>
      <c r="DRV14" s="392"/>
      <c r="DRW14" s="392"/>
      <c r="DRX14" s="392"/>
      <c r="DRY14" s="392"/>
      <c r="DRZ14" s="392"/>
      <c r="DSA14" s="392"/>
      <c r="DSB14" s="392"/>
      <c r="DSC14" s="392"/>
      <c r="DSD14" s="392"/>
      <c r="DSE14" s="392"/>
      <c r="DSF14" s="392"/>
      <c r="DSG14" s="392"/>
      <c r="DSH14" s="392"/>
      <c r="DSI14" s="392"/>
      <c r="DSJ14" s="392"/>
      <c r="DSK14" s="392"/>
      <c r="DSL14" s="392"/>
      <c r="DSM14" s="392"/>
      <c r="DSN14" s="392"/>
      <c r="DSO14" s="392"/>
      <c r="DSP14" s="392"/>
      <c r="DSQ14" s="392"/>
      <c r="DSR14" s="392"/>
      <c r="DSS14" s="392"/>
      <c r="DST14" s="392"/>
      <c r="DSU14" s="392"/>
      <c r="DSV14" s="392"/>
      <c r="DSW14" s="392"/>
      <c r="DSX14" s="392"/>
      <c r="DSY14" s="392"/>
      <c r="DSZ14" s="392"/>
      <c r="DTA14" s="392"/>
      <c r="DTB14" s="392"/>
      <c r="DTC14" s="392"/>
      <c r="DTD14" s="392"/>
      <c r="DTE14" s="392"/>
      <c r="DTF14" s="392"/>
      <c r="DTG14" s="392"/>
      <c r="DTH14" s="392"/>
      <c r="DTI14" s="392"/>
      <c r="DTJ14" s="392"/>
      <c r="DTK14" s="392"/>
      <c r="DTL14" s="392"/>
      <c r="DTM14" s="392"/>
      <c r="DTN14" s="392"/>
      <c r="DTO14" s="392"/>
      <c r="DTP14" s="392"/>
      <c r="DTQ14" s="392"/>
      <c r="DTR14" s="392"/>
      <c r="DTS14" s="392"/>
      <c r="DTT14" s="392"/>
      <c r="DTU14" s="392"/>
      <c r="DTV14" s="392"/>
      <c r="DTW14" s="392"/>
      <c r="DTX14" s="392"/>
      <c r="DTY14" s="392"/>
      <c r="DTZ14" s="392"/>
      <c r="DUA14" s="392"/>
      <c r="DUB14" s="392"/>
      <c r="DUC14" s="392"/>
      <c r="DUD14" s="392"/>
      <c r="DUE14" s="392"/>
      <c r="DUF14" s="392"/>
      <c r="DUG14" s="392"/>
      <c r="DUH14" s="392"/>
      <c r="DUI14" s="392"/>
      <c r="DUJ14" s="392"/>
      <c r="DUK14" s="392"/>
      <c r="DUL14" s="392"/>
      <c r="DUM14" s="392"/>
      <c r="DUN14" s="392"/>
      <c r="DUO14" s="392"/>
      <c r="DUP14" s="392"/>
      <c r="DUQ14" s="392"/>
      <c r="DUR14" s="392"/>
      <c r="DUS14" s="392"/>
      <c r="DUT14" s="392"/>
      <c r="DUU14" s="392"/>
      <c r="DUV14" s="392"/>
      <c r="DUW14" s="392"/>
      <c r="DUX14" s="392"/>
      <c r="DUY14" s="392"/>
      <c r="DUZ14" s="392"/>
      <c r="DVA14" s="392"/>
      <c r="DVB14" s="392"/>
      <c r="DVC14" s="392"/>
      <c r="DVD14" s="392"/>
      <c r="DVE14" s="392"/>
      <c r="DVF14" s="392"/>
      <c r="DVG14" s="392"/>
      <c r="DVH14" s="392"/>
      <c r="DVI14" s="392"/>
      <c r="DVJ14" s="392"/>
      <c r="DVK14" s="392"/>
      <c r="DVL14" s="392"/>
      <c r="DVM14" s="392"/>
      <c r="DVN14" s="392"/>
      <c r="DVO14" s="392"/>
      <c r="DVP14" s="392"/>
      <c r="DVQ14" s="392"/>
      <c r="DVR14" s="392"/>
      <c r="DVS14" s="392"/>
      <c r="DVT14" s="392"/>
      <c r="DVU14" s="392"/>
      <c r="DVV14" s="392"/>
      <c r="DVW14" s="392"/>
      <c r="DVX14" s="392"/>
      <c r="DVY14" s="392"/>
      <c r="DVZ14" s="392"/>
      <c r="DWA14" s="392"/>
      <c r="DWB14" s="392"/>
      <c r="DWC14" s="392"/>
      <c r="DWD14" s="392"/>
      <c r="DWE14" s="392"/>
      <c r="DWF14" s="392"/>
      <c r="DWG14" s="392"/>
      <c r="DWH14" s="392"/>
      <c r="DWI14" s="392"/>
      <c r="DWJ14" s="392"/>
      <c r="DWK14" s="392"/>
      <c r="DWL14" s="392"/>
      <c r="DWM14" s="392"/>
      <c r="DWN14" s="392"/>
      <c r="DWO14" s="392"/>
      <c r="DWP14" s="392"/>
      <c r="DWQ14" s="392"/>
      <c r="DWR14" s="392"/>
      <c r="DWS14" s="392"/>
      <c r="DWT14" s="392"/>
      <c r="DWU14" s="392"/>
      <c r="DWV14" s="392"/>
      <c r="DWW14" s="392"/>
      <c r="DWX14" s="392"/>
      <c r="DWY14" s="392"/>
      <c r="DWZ14" s="392"/>
      <c r="DXA14" s="392"/>
      <c r="DXB14" s="392"/>
      <c r="DXC14" s="392"/>
      <c r="DXD14" s="392"/>
      <c r="DXE14" s="392"/>
      <c r="DXF14" s="392"/>
      <c r="DXG14" s="392"/>
      <c r="DXH14" s="392"/>
      <c r="DXI14" s="392"/>
      <c r="DXJ14" s="392"/>
      <c r="DXK14" s="392"/>
      <c r="DXL14" s="392"/>
      <c r="DXM14" s="392"/>
      <c r="DXN14" s="392"/>
      <c r="DXO14" s="392"/>
      <c r="DXP14" s="392"/>
      <c r="DXQ14" s="392"/>
      <c r="DXR14" s="392"/>
      <c r="DXS14" s="392"/>
      <c r="DXT14" s="392"/>
      <c r="DXU14" s="392"/>
      <c r="DXV14" s="392"/>
      <c r="DXW14" s="392"/>
      <c r="DXX14" s="392"/>
      <c r="DXY14" s="392"/>
      <c r="DXZ14" s="392"/>
      <c r="DYA14" s="392"/>
      <c r="DYB14" s="392"/>
      <c r="DYC14" s="392"/>
      <c r="DYD14" s="392"/>
      <c r="DYE14" s="392"/>
      <c r="DYF14" s="392"/>
      <c r="DYG14" s="392"/>
      <c r="DYH14" s="392"/>
      <c r="DYI14" s="392"/>
      <c r="DYJ14" s="392"/>
      <c r="DYK14" s="392"/>
      <c r="DYL14" s="392"/>
      <c r="DYM14" s="392"/>
      <c r="DYN14" s="392"/>
      <c r="DYO14" s="392"/>
      <c r="DYP14" s="392"/>
      <c r="DYQ14" s="392"/>
      <c r="DYR14" s="392"/>
      <c r="DYS14" s="392"/>
      <c r="DYT14" s="392"/>
      <c r="DYU14" s="392"/>
      <c r="DYV14" s="392"/>
      <c r="DYW14" s="392"/>
      <c r="DYX14" s="392"/>
      <c r="DYY14" s="392"/>
      <c r="DYZ14" s="392"/>
      <c r="DZA14" s="392"/>
      <c r="DZB14" s="392"/>
      <c r="DZC14" s="392"/>
      <c r="DZD14" s="392"/>
      <c r="DZE14" s="392"/>
      <c r="DZF14" s="392"/>
      <c r="DZG14" s="392"/>
      <c r="DZH14" s="392"/>
      <c r="DZI14" s="392"/>
      <c r="DZJ14" s="392"/>
      <c r="DZK14" s="392"/>
      <c r="DZL14" s="392"/>
      <c r="DZM14" s="392"/>
      <c r="DZN14" s="392"/>
      <c r="DZO14" s="392"/>
      <c r="DZP14" s="392"/>
      <c r="DZQ14" s="392"/>
      <c r="DZR14" s="392"/>
      <c r="DZS14" s="392"/>
      <c r="DZT14" s="392"/>
      <c r="DZU14" s="392"/>
      <c r="DZV14" s="392"/>
      <c r="DZW14" s="392"/>
      <c r="DZX14" s="392"/>
      <c r="DZY14" s="392"/>
      <c r="DZZ14" s="392"/>
      <c r="EAA14" s="392"/>
      <c r="EAB14" s="392"/>
      <c r="EAC14" s="392"/>
      <c r="EAD14" s="392"/>
      <c r="EAE14" s="392"/>
      <c r="EAF14" s="392"/>
      <c r="EAG14" s="392"/>
      <c r="EAH14" s="392"/>
      <c r="EAI14" s="392"/>
      <c r="EAJ14" s="392"/>
      <c r="EAK14" s="392"/>
      <c r="EAL14" s="392"/>
      <c r="EAM14" s="392"/>
      <c r="EAN14" s="392"/>
      <c r="EAO14" s="392"/>
      <c r="EAP14" s="392"/>
      <c r="EAQ14" s="392"/>
      <c r="EAR14" s="392"/>
      <c r="EAS14" s="392"/>
      <c r="EAT14" s="392"/>
      <c r="EAU14" s="392"/>
      <c r="EAV14" s="392"/>
      <c r="EAW14" s="392"/>
      <c r="EAX14" s="392"/>
      <c r="EAY14" s="392"/>
      <c r="EAZ14" s="392"/>
      <c r="EBA14" s="392"/>
      <c r="EBB14" s="392"/>
      <c r="EBC14" s="392"/>
      <c r="EBD14" s="392"/>
      <c r="EBE14" s="392"/>
      <c r="EBF14" s="392"/>
      <c r="EBG14" s="392"/>
      <c r="EBH14" s="392"/>
      <c r="EBI14" s="392"/>
      <c r="EBJ14" s="392"/>
      <c r="EBK14" s="392"/>
      <c r="EBL14" s="392"/>
      <c r="EBM14" s="392"/>
      <c r="EBN14" s="392"/>
      <c r="EBO14" s="392"/>
      <c r="EBP14" s="392"/>
      <c r="EBQ14" s="392"/>
      <c r="EBR14" s="392"/>
      <c r="EBS14" s="392"/>
      <c r="EBT14" s="392"/>
      <c r="EBU14" s="392"/>
      <c r="EBV14" s="392"/>
      <c r="EBW14" s="392"/>
      <c r="EBX14" s="392"/>
      <c r="EBY14" s="392"/>
      <c r="EBZ14" s="392"/>
      <c r="ECA14" s="392"/>
      <c r="ECB14" s="392"/>
      <c r="ECC14" s="392"/>
      <c r="ECD14" s="392"/>
      <c r="ECE14" s="392"/>
      <c r="ECF14" s="392"/>
      <c r="ECG14" s="392"/>
      <c r="ECH14" s="392"/>
      <c r="ECI14" s="392"/>
      <c r="ECJ14" s="392"/>
      <c r="ECK14" s="392"/>
      <c r="ECL14" s="392"/>
      <c r="ECM14" s="392"/>
      <c r="ECN14" s="392"/>
      <c r="ECO14" s="392"/>
      <c r="ECP14" s="392"/>
      <c r="ECQ14" s="392"/>
      <c r="ECR14" s="392"/>
      <c r="ECS14" s="392"/>
      <c r="ECT14" s="392"/>
      <c r="ECU14" s="392"/>
      <c r="ECV14" s="392"/>
      <c r="ECW14" s="392"/>
      <c r="ECX14" s="392"/>
      <c r="ECY14" s="392"/>
      <c r="ECZ14" s="392"/>
      <c r="EDA14" s="392"/>
      <c r="EDB14" s="392"/>
      <c r="EDC14" s="392"/>
      <c r="EDD14" s="392"/>
      <c r="EDE14" s="392"/>
      <c r="EDF14" s="392"/>
      <c r="EDG14" s="392"/>
      <c r="EDH14" s="392"/>
      <c r="EDI14" s="392"/>
      <c r="EDJ14" s="392"/>
      <c r="EDK14" s="392"/>
      <c r="EDL14" s="392"/>
      <c r="EDM14" s="392"/>
      <c r="EDN14" s="392"/>
      <c r="EDO14" s="392"/>
      <c r="EDP14" s="392"/>
      <c r="EDQ14" s="392"/>
      <c r="EDR14" s="392"/>
      <c r="EDS14" s="392"/>
      <c r="EDT14" s="392"/>
      <c r="EDU14" s="392"/>
      <c r="EDV14" s="392"/>
      <c r="EDW14" s="392"/>
      <c r="EDX14" s="392"/>
      <c r="EDY14" s="392"/>
      <c r="EDZ14" s="392"/>
      <c r="EEA14" s="392"/>
      <c r="EEB14" s="392"/>
      <c r="EEC14" s="392"/>
      <c r="EED14" s="392"/>
      <c r="EEE14" s="392"/>
      <c r="EEF14" s="392"/>
      <c r="EEG14" s="392"/>
      <c r="EEH14" s="392"/>
      <c r="EEI14" s="392"/>
      <c r="EEJ14" s="392"/>
      <c r="EEK14" s="392"/>
      <c r="EEL14" s="392"/>
      <c r="EEM14" s="392"/>
      <c r="EEN14" s="392"/>
      <c r="EEO14" s="392"/>
      <c r="EEP14" s="392"/>
      <c r="EEQ14" s="392"/>
      <c r="EER14" s="392"/>
      <c r="EES14" s="392"/>
      <c r="EET14" s="392"/>
      <c r="EEU14" s="392"/>
      <c r="EEV14" s="392"/>
      <c r="EEW14" s="392"/>
      <c r="EEX14" s="392"/>
      <c r="EEY14" s="392"/>
      <c r="EEZ14" s="392"/>
      <c r="EFA14" s="392"/>
      <c r="EFB14" s="392"/>
      <c r="EFC14" s="392"/>
      <c r="EFD14" s="392"/>
      <c r="EFE14" s="392"/>
      <c r="EFF14" s="392"/>
      <c r="EFG14" s="392"/>
      <c r="EFH14" s="392"/>
      <c r="EFI14" s="392"/>
      <c r="EFJ14" s="392"/>
      <c r="EFK14" s="392"/>
      <c r="EFL14" s="392"/>
      <c r="EFM14" s="392"/>
      <c r="EFN14" s="392"/>
      <c r="EFO14" s="392"/>
      <c r="EFP14" s="392"/>
      <c r="EFQ14" s="392"/>
      <c r="EFR14" s="392"/>
      <c r="EFS14" s="392"/>
      <c r="EFT14" s="392"/>
      <c r="EFU14" s="392"/>
      <c r="EFV14" s="392"/>
      <c r="EFW14" s="392"/>
      <c r="EFX14" s="392"/>
      <c r="EFY14" s="392"/>
      <c r="EFZ14" s="392"/>
      <c r="EGA14" s="392"/>
      <c r="EGB14" s="392"/>
      <c r="EGC14" s="392"/>
      <c r="EGD14" s="392"/>
      <c r="EGE14" s="392"/>
      <c r="EGF14" s="392"/>
      <c r="EGG14" s="392"/>
      <c r="EGH14" s="392"/>
      <c r="EGI14" s="392"/>
      <c r="EGJ14" s="392"/>
      <c r="EGK14" s="392"/>
      <c r="EGL14" s="392"/>
      <c r="EGM14" s="392"/>
      <c r="EGN14" s="392"/>
      <c r="EGO14" s="392"/>
      <c r="EGP14" s="392"/>
      <c r="EGQ14" s="392"/>
      <c r="EGR14" s="392"/>
      <c r="EGS14" s="392"/>
      <c r="EGT14" s="392"/>
      <c r="EGU14" s="392"/>
      <c r="EGV14" s="392"/>
      <c r="EGW14" s="392"/>
      <c r="EGX14" s="392"/>
      <c r="EGY14" s="392"/>
      <c r="EGZ14" s="392"/>
      <c r="EHA14" s="392"/>
      <c r="EHB14" s="392"/>
      <c r="EHC14" s="392"/>
      <c r="EHD14" s="392"/>
      <c r="EHE14" s="392"/>
      <c r="EHF14" s="392"/>
      <c r="EHG14" s="392"/>
      <c r="EHH14" s="392"/>
      <c r="EHI14" s="392"/>
      <c r="EHJ14" s="392"/>
      <c r="EHK14" s="392"/>
      <c r="EHL14" s="392"/>
      <c r="EHM14" s="392"/>
      <c r="EHN14" s="392"/>
      <c r="EHO14" s="392"/>
      <c r="EHP14" s="392"/>
      <c r="EHQ14" s="392"/>
      <c r="EHR14" s="392"/>
      <c r="EHS14" s="392"/>
      <c r="EHT14" s="392"/>
      <c r="EHU14" s="392"/>
      <c r="EHV14" s="392"/>
      <c r="EHW14" s="392"/>
      <c r="EHX14" s="392"/>
      <c r="EHY14" s="392"/>
      <c r="EHZ14" s="392"/>
      <c r="EIA14" s="392"/>
      <c r="EIB14" s="392"/>
      <c r="EIC14" s="392"/>
      <c r="EID14" s="392"/>
      <c r="EIE14" s="392"/>
      <c r="EIF14" s="392"/>
      <c r="EIG14" s="392"/>
      <c r="EIH14" s="392"/>
      <c r="EII14" s="392"/>
      <c r="EIJ14" s="392"/>
      <c r="EIK14" s="392"/>
      <c r="EIL14" s="392"/>
      <c r="EIM14" s="392"/>
      <c r="EIN14" s="392"/>
      <c r="EIO14" s="392"/>
      <c r="EIP14" s="392"/>
      <c r="EIQ14" s="392"/>
      <c r="EIR14" s="392"/>
      <c r="EIS14" s="392"/>
      <c r="EIT14" s="392"/>
      <c r="EIU14" s="392"/>
      <c r="EIV14" s="392"/>
      <c r="EIW14" s="392"/>
      <c r="EIX14" s="392"/>
      <c r="EIY14" s="392"/>
      <c r="EIZ14" s="392"/>
      <c r="EJA14" s="392"/>
      <c r="EJB14" s="392"/>
      <c r="EJC14" s="392"/>
      <c r="EJD14" s="392"/>
      <c r="EJE14" s="392"/>
      <c r="EJF14" s="392"/>
      <c r="EJG14" s="392"/>
      <c r="EJH14" s="392"/>
      <c r="EJI14" s="392"/>
      <c r="EJJ14" s="392"/>
      <c r="EJK14" s="392"/>
      <c r="EJL14" s="392"/>
      <c r="EJM14" s="392"/>
      <c r="EJN14" s="392"/>
      <c r="EJO14" s="392"/>
      <c r="EJP14" s="392"/>
      <c r="EJQ14" s="392"/>
      <c r="EJR14" s="392"/>
      <c r="EJS14" s="392"/>
      <c r="EJT14" s="392"/>
      <c r="EJU14" s="392"/>
      <c r="EJV14" s="392"/>
      <c r="EJW14" s="392"/>
      <c r="EJX14" s="392"/>
      <c r="EJY14" s="392"/>
      <c r="EJZ14" s="392"/>
      <c r="EKA14" s="392"/>
      <c r="EKB14" s="392"/>
      <c r="EKC14" s="392"/>
      <c r="EKD14" s="392"/>
      <c r="EKE14" s="392"/>
      <c r="EKF14" s="392"/>
      <c r="EKG14" s="392"/>
      <c r="EKH14" s="392"/>
      <c r="EKI14" s="392"/>
      <c r="EKJ14" s="392"/>
      <c r="EKK14" s="392"/>
      <c r="EKL14" s="392"/>
      <c r="EKM14" s="392"/>
      <c r="EKN14" s="392"/>
      <c r="EKO14" s="392"/>
      <c r="EKP14" s="392"/>
      <c r="EKQ14" s="392"/>
      <c r="EKR14" s="392"/>
      <c r="EKS14" s="392"/>
      <c r="EKT14" s="392"/>
      <c r="EKU14" s="392"/>
      <c r="EKV14" s="392"/>
      <c r="EKW14" s="392"/>
      <c r="EKX14" s="392"/>
      <c r="EKY14" s="392"/>
      <c r="EKZ14" s="392"/>
      <c r="ELA14" s="392"/>
      <c r="ELB14" s="392"/>
      <c r="ELC14" s="392"/>
      <c r="ELD14" s="392"/>
      <c r="ELE14" s="392"/>
      <c r="ELF14" s="392"/>
      <c r="ELG14" s="392"/>
      <c r="ELH14" s="392"/>
      <c r="ELI14" s="392"/>
      <c r="ELJ14" s="392"/>
      <c r="ELK14" s="392"/>
      <c r="ELL14" s="392"/>
      <c r="ELM14" s="392"/>
      <c r="ELN14" s="392"/>
      <c r="ELO14" s="392"/>
      <c r="ELP14" s="392"/>
      <c r="ELQ14" s="392"/>
      <c r="ELR14" s="392"/>
      <c r="ELS14" s="392"/>
      <c r="ELT14" s="392"/>
      <c r="ELU14" s="392"/>
      <c r="ELV14" s="392"/>
      <c r="ELW14" s="392"/>
      <c r="ELX14" s="392"/>
      <c r="ELY14" s="392"/>
      <c r="ELZ14" s="392"/>
      <c r="EMA14" s="392"/>
      <c r="EMB14" s="392"/>
      <c r="EMC14" s="392"/>
      <c r="EMD14" s="392"/>
      <c r="EME14" s="392"/>
      <c r="EMF14" s="392"/>
      <c r="EMG14" s="392"/>
      <c r="EMH14" s="392"/>
      <c r="EMI14" s="392"/>
      <c r="EMJ14" s="392"/>
      <c r="EMK14" s="392"/>
      <c r="EML14" s="392"/>
      <c r="EMM14" s="392"/>
      <c r="EMN14" s="392"/>
      <c r="EMO14" s="392"/>
      <c r="EMP14" s="392"/>
      <c r="EMQ14" s="392"/>
      <c r="EMR14" s="392"/>
      <c r="EMS14" s="392"/>
      <c r="EMT14" s="392"/>
      <c r="EMU14" s="392"/>
      <c r="EMV14" s="392"/>
      <c r="EMW14" s="392"/>
      <c r="EMX14" s="392"/>
      <c r="EMY14" s="392"/>
      <c r="EMZ14" s="392"/>
      <c r="ENA14" s="392"/>
      <c r="ENB14" s="392"/>
      <c r="ENC14" s="392"/>
      <c r="END14" s="392"/>
      <c r="ENE14" s="392"/>
      <c r="ENF14" s="392"/>
      <c r="ENG14" s="392"/>
      <c r="ENH14" s="392"/>
      <c r="ENI14" s="392"/>
      <c r="ENJ14" s="392"/>
      <c r="ENK14" s="392"/>
      <c r="ENL14" s="392"/>
      <c r="ENM14" s="392"/>
      <c r="ENN14" s="392"/>
      <c r="ENO14" s="392"/>
      <c r="ENP14" s="392"/>
      <c r="ENQ14" s="392"/>
      <c r="ENR14" s="392"/>
      <c r="ENS14" s="392"/>
      <c r="ENT14" s="392"/>
      <c r="ENU14" s="392"/>
      <c r="ENV14" s="392"/>
      <c r="ENW14" s="392"/>
      <c r="ENX14" s="392"/>
      <c r="ENY14" s="392"/>
      <c r="ENZ14" s="392"/>
      <c r="EOA14" s="392"/>
      <c r="EOB14" s="392"/>
      <c r="EOC14" s="392"/>
      <c r="EOD14" s="392"/>
      <c r="EOE14" s="392"/>
      <c r="EOF14" s="392"/>
      <c r="EOG14" s="392"/>
      <c r="EOH14" s="392"/>
      <c r="EOI14" s="392"/>
      <c r="EOJ14" s="392"/>
      <c r="EOK14" s="392"/>
      <c r="EOL14" s="392"/>
      <c r="EOM14" s="392"/>
      <c r="EON14" s="392"/>
      <c r="EOO14" s="392"/>
      <c r="EOP14" s="392"/>
      <c r="EOQ14" s="392"/>
      <c r="EOR14" s="392"/>
      <c r="EOS14" s="392"/>
      <c r="EOT14" s="392"/>
      <c r="EOU14" s="392"/>
      <c r="EOV14" s="392"/>
      <c r="EOW14" s="392"/>
      <c r="EOX14" s="392"/>
      <c r="EOY14" s="392"/>
      <c r="EOZ14" s="392"/>
      <c r="EPA14" s="392"/>
      <c r="EPB14" s="392"/>
      <c r="EPC14" s="392"/>
      <c r="EPD14" s="392"/>
      <c r="EPE14" s="392"/>
      <c r="EPF14" s="392"/>
      <c r="EPG14" s="392"/>
      <c r="EPH14" s="392"/>
      <c r="EPI14" s="392"/>
      <c r="EPJ14" s="392"/>
      <c r="EPK14" s="392"/>
      <c r="EPL14" s="392"/>
      <c r="EPM14" s="392"/>
      <c r="EPN14" s="392"/>
      <c r="EPO14" s="392"/>
      <c r="EPP14" s="392"/>
      <c r="EPQ14" s="392"/>
      <c r="EPR14" s="392"/>
      <c r="EPS14" s="392"/>
      <c r="EPT14" s="392"/>
      <c r="EPU14" s="392"/>
      <c r="EPV14" s="392"/>
      <c r="EPW14" s="392"/>
      <c r="EPX14" s="392"/>
      <c r="EPY14" s="392"/>
      <c r="EPZ14" s="392"/>
      <c r="EQA14" s="392"/>
      <c r="EQB14" s="392"/>
      <c r="EQC14" s="392"/>
      <c r="EQD14" s="392"/>
      <c r="EQE14" s="392"/>
      <c r="EQF14" s="392"/>
      <c r="EQG14" s="392"/>
      <c r="EQH14" s="392"/>
      <c r="EQI14" s="392"/>
      <c r="EQJ14" s="392"/>
      <c r="EQK14" s="392"/>
      <c r="EQL14" s="392"/>
      <c r="EQM14" s="392"/>
      <c r="EQN14" s="392"/>
      <c r="EQO14" s="392"/>
      <c r="EQP14" s="392"/>
      <c r="EQQ14" s="392"/>
      <c r="EQR14" s="392"/>
      <c r="EQS14" s="392"/>
      <c r="EQT14" s="392"/>
      <c r="EQU14" s="392"/>
      <c r="EQV14" s="392"/>
      <c r="EQW14" s="392"/>
      <c r="EQX14" s="392"/>
      <c r="EQY14" s="392"/>
      <c r="EQZ14" s="392"/>
      <c r="ERA14" s="392"/>
      <c r="ERB14" s="392"/>
      <c r="ERC14" s="392"/>
      <c r="ERD14" s="392"/>
      <c r="ERE14" s="392"/>
      <c r="ERF14" s="392"/>
      <c r="ERG14" s="392"/>
      <c r="ERH14" s="392"/>
      <c r="ERI14" s="392"/>
      <c r="ERJ14" s="392"/>
      <c r="ERK14" s="392"/>
      <c r="ERL14" s="392"/>
      <c r="ERM14" s="392"/>
      <c r="ERN14" s="392"/>
      <c r="ERO14" s="392"/>
      <c r="ERP14" s="392"/>
      <c r="ERQ14" s="392"/>
      <c r="ERR14" s="392"/>
      <c r="ERS14" s="392"/>
      <c r="ERT14" s="392"/>
      <c r="ERU14" s="392"/>
      <c r="ERV14" s="392"/>
      <c r="ERW14" s="392"/>
      <c r="ERX14" s="392"/>
      <c r="ERY14" s="392"/>
      <c r="ERZ14" s="392"/>
      <c r="ESA14" s="392"/>
      <c r="ESB14" s="392"/>
      <c r="ESC14" s="392"/>
      <c r="ESD14" s="392"/>
      <c r="ESE14" s="392"/>
      <c r="ESF14" s="392"/>
      <c r="ESG14" s="392"/>
      <c r="ESH14" s="392"/>
      <c r="ESI14" s="392"/>
      <c r="ESJ14" s="392"/>
      <c r="ESK14" s="392"/>
      <c r="ESL14" s="392"/>
      <c r="ESM14" s="392"/>
      <c r="ESN14" s="392"/>
      <c r="ESO14" s="392"/>
      <c r="ESP14" s="392"/>
      <c r="ESQ14" s="392"/>
      <c r="ESR14" s="392"/>
      <c r="ESS14" s="392"/>
      <c r="EST14" s="392"/>
      <c r="ESU14" s="392"/>
      <c r="ESV14" s="392"/>
      <c r="ESW14" s="392"/>
      <c r="ESX14" s="392"/>
      <c r="ESY14" s="392"/>
      <c r="ESZ14" s="392"/>
      <c r="ETA14" s="392"/>
      <c r="ETB14" s="392"/>
      <c r="ETC14" s="392"/>
      <c r="ETD14" s="392"/>
      <c r="ETE14" s="392"/>
      <c r="ETF14" s="392"/>
      <c r="ETG14" s="392"/>
      <c r="ETH14" s="392"/>
      <c r="ETI14" s="392"/>
      <c r="ETJ14" s="392"/>
      <c r="ETK14" s="392"/>
      <c r="ETL14" s="392"/>
      <c r="ETM14" s="392"/>
      <c r="ETN14" s="392"/>
      <c r="ETO14" s="392"/>
      <c r="ETP14" s="392"/>
      <c r="ETQ14" s="392"/>
      <c r="ETR14" s="392"/>
      <c r="ETS14" s="392"/>
      <c r="ETT14" s="392"/>
      <c r="ETU14" s="392"/>
      <c r="ETV14" s="392"/>
      <c r="ETW14" s="392"/>
      <c r="ETX14" s="392"/>
      <c r="ETY14" s="392"/>
      <c r="ETZ14" s="392"/>
      <c r="EUA14" s="392"/>
      <c r="EUB14" s="392"/>
      <c r="EUC14" s="392"/>
      <c r="EUD14" s="392"/>
      <c r="EUE14" s="392"/>
      <c r="EUF14" s="392"/>
      <c r="EUG14" s="392"/>
      <c r="EUH14" s="392"/>
      <c r="EUI14" s="392"/>
      <c r="EUJ14" s="392"/>
      <c r="EUK14" s="392"/>
      <c r="EUL14" s="392"/>
      <c r="EUM14" s="392"/>
      <c r="EUN14" s="392"/>
      <c r="EUO14" s="392"/>
      <c r="EUP14" s="392"/>
      <c r="EUQ14" s="392"/>
      <c r="EUR14" s="392"/>
      <c r="EUS14" s="392"/>
      <c r="EUT14" s="392"/>
      <c r="EUU14" s="392"/>
      <c r="EUV14" s="392"/>
      <c r="EUW14" s="392"/>
      <c r="EUX14" s="392"/>
      <c r="EUY14" s="392"/>
      <c r="EUZ14" s="392"/>
      <c r="EVA14" s="392"/>
      <c r="EVB14" s="392"/>
      <c r="EVC14" s="392"/>
      <c r="EVD14" s="392"/>
      <c r="EVE14" s="392"/>
      <c r="EVF14" s="392"/>
      <c r="EVG14" s="392"/>
      <c r="EVH14" s="392"/>
      <c r="EVI14" s="392"/>
      <c r="EVJ14" s="392"/>
      <c r="EVK14" s="392"/>
      <c r="EVL14" s="392"/>
      <c r="EVM14" s="392"/>
      <c r="EVN14" s="392"/>
      <c r="EVO14" s="392"/>
      <c r="EVP14" s="392"/>
      <c r="EVQ14" s="392"/>
      <c r="EVR14" s="392"/>
      <c r="EVS14" s="392"/>
      <c r="EVT14" s="392"/>
      <c r="EVU14" s="392"/>
      <c r="EVV14" s="392"/>
      <c r="EVW14" s="392"/>
      <c r="EVX14" s="392"/>
      <c r="EVY14" s="392"/>
      <c r="EVZ14" s="392"/>
      <c r="EWA14" s="392"/>
      <c r="EWB14" s="392"/>
      <c r="EWC14" s="392"/>
      <c r="EWD14" s="392"/>
      <c r="EWE14" s="392"/>
      <c r="EWF14" s="392"/>
      <c r="EWG14" s="392"/>
      <c r="EWH14" s="392"/>
      <c r="EWI14" s="392"/>
      <c r="EWJ14" s="392"/>
      <c r="EWK14" s="392"/>
      <c r="EWL14" s="392"/>
      <c r="EWM14" s="392"/>
      <c r="EWN14" s="392"/>
      <c r="EWO14" s="392"/>
      <c r="EWP14" s="392"/>
      <c r="EWQ14" s="392"/>
      <c r="EWR14" s="392"/>
      <c r="EWS14" s="392"/>
      <c r="EWT14" s="392"/>
      <c r="EWU14" s="392"/>
      <c r="EWV14" s="392"/>
      <c r="EWW14" s="392"/>
      <c r="EWX14" s="392"/>
      <c r="EWY14" s="392"/>
      <c r="EWZ14" s="392"/>
      <c r="EXA14" s="392"/>
      <c r="EXB14" s="392"/>
      <c r="EXC14" s="392"/>
      <c r="EXD14" s="392"/>
      <c r="EXE14" s="392"/>
      <c r="EXF14" s="392"/>
      <c r="EXG14" s="392"/>
      <c r="EXH14" s="392"/>
      <c r="EXI14" s="392"/>
      <c r="EXJ14" s="392"/>
      <c r="EXK14" s="392"/>
      <c r="EXL14" s="392"/>
      <c r="EXM14" s="392"/>
      <c r="EXN14" s="392"/>
      <c r="EXO14" s="392"/>
      <c r="EXP14" s="392"/>
      <c r="EXQ14" s="392"/>
      <c r="EXR14" s="392"/>
      <c r="EXS14" s="392"/>
      <c r="EXT14" s="392"/>
      <c r="EXU14" s="392"/>
      <c r="EXV14" s="392"/>
      <c r="EXW14" s="392"/>
      <c r="EXX14" s="392"/>
      <c r="EXY14" s="392"/>
      <c r="EXZ14" s="392"/>
      <c r="EYA14" s="392"/>
      <c r="EYB14" s="392"/>
      <c r="EYC14" s="392"/>
      <c r="EYD14" s="392"/>
      <c r="EYE14" s="392"/>
      <c r="EYF14" s="392"/>
      <c r="EYG14" s="392"/>
      <c r="EYH14" s="392"/>
      <c r="EYI14" s="392"/>
      <c r="EYJ14" s="392"/>
      <c r="EYK14" s="392"/>
      <c r="EYL14" s="392"/>
      <c r="EYM14" s="392"/>
      <c r="EYN14" s="392"/>
      <c r="EYO14" s="392"/>
      <c r="EYP14" s="392"/>
      <c r="EYQ14" s="392"/>
      <c r="EYR14" s="392"/>
      <c r="EYS14" s="392"/>
      <c r="EYT14" s="392"/>
      <c r="EYU14" s="392"/>
      <c r="EYV14" s="392"/>
      <c r="EYW14" s="392"/>
      <c r="EYX14" s="392"/>
      <c r="EYY14" s="392"/>
      <c r="EYZ14" s="392"/>
      <c r="EZA14" s="392"/>
      <c r="EZB14" s="392"/>
      <c r="EZC14" s="392"/>
      <c r="EZD14" s="392"/>
      <c r="EZE14" s="392"/>
      <c r="EZF14" s="392"/>
      <c r="EZG14" s="392"/>
      <c r="EZH14" s="392"/>
      <c r="EZI14" s="392"/>
      <c r="EZJ14" s="392"/>
      <c r="EZK14" s="392"/>
      <c r="EZL14" s="392"/>
      <c r="EZM14" s="392"/>
      <c r="EZN14" s="392"/>
      <c r="EZO14" s="392"/>
      <c r="EZP14" s="392"/>
      <c r="EZQ14" s="392"/>
      <c r="EZR14" s="392"/>
      <c r="EZS14" s="392"/>
      <c r="EZT14" s="392"/>
      <c r="EZU14" s="392"/>
      <c r="EZV14" s="392"/>
      <c r="EZW14" s="392"/>
      <c r="EZX14" s="392"/>
      <c r="EZY14" s="392"/>
      <c r="EZZ14" s="392"/>
      <c r="FAA14" s="392"/>
      <c r="FAB14" s="392"/>
      <c r="FAC14" s="392"/>
      <c r="FAD14" s="392"/>
      <c r="FAE14" s="392"/>
      <c r="FAF14" s="392"/>
      <c r="FAG14" s="392"/>
      <c r="FAH14" s="392"/>
      <c r="FAI14" s="392"/>
      <c r="FAJ14" s="392"/>
      <c r="FAK14" s="392"/>
      <c r="FAL14" s="392"/>
      <c r="FAM14" s="392"/>
      <c r="FAN14" s="392"/>
      <c r="FAO14" s="392"/>
      <c r="FAP14" s="392"/>
      <c r="FAQ14" s="392"/>
      <c r="FAR14" s="392"/>
      <c r="FAS14" s="392"/>
      <c r="FAT14" s="392"/>
      <c r="FAU14" s="392"/>
      <c r="FAV14" s="392"/>
      <c r="FAW14" s="392"/>
      <c r="FAX14" s="392"/>
      <c r="FAY14" s="392"/>
      <c r="FAZ14" s="392"/>
      <c r="FBA14" s="392"/>
      <c r="FBB14" s="392"/>
      <c r="FBC14" s="392"/>
      <c r="FBD14" s="392"/>
      <c r="FBE14" s="392"/>
      <c r="FBF14" s="392"/>
      <c r="FBG14" s="392"/>
      <c r="FBH14" s="392"/>
      <c r="FBI14" s="392"/>
      <c r="FBJ14" s="392"/>
      <c r="FBK14" s="392"/>
      <c r="FBL14" s="392"/>
      <c r="FBM14" s="392"/>
      <c r="FBN14" s="392"/>
      <c r="FBO14" s="392"/>
      <c r="FBP14" s="392"/>
      <c r="FBQ14" s="392"/>
      <c r="FBR14" s="392"/>
      <c r="FBS14" s="392"/>
      <c r="FBT14" s="392"/>
      <c r="FBU14" s="392"/>
      <c r="FBV14" s="392"/>
      <c r="FBW14" s="392"/>
      <c r="FBX14" s="392"/>
      <c r="FBY14" s="392"/>
      <c r="FBZ14" s="392"/>
      <c r="FCA14" s="392"/>
      <c r="FCB14" s="392"/>
      <c r="FCC14" s="392"/>
      <c r="FCD14" s="392"/>
      <c r="FCE14" s="392"/>
      <c r="FCF14" s="392"/>
      <c r="FCG14" s="392"/>
      <c r="FCH14" s="392"/>
      <c r="FCI14" s="392"/>
      <c r="FCJ14" s="392"/>
      <c r="FCK14" s="392"/>
      <c r="FCL14" s="392"/>
      <c r="FCM14" s="392"/>
      <c r="FCN14" s="392"/>
      <c r="FCO14" s="392"/>
      <c r="FCP14" s="392"/>
      <c r="FCQ14" s="392"/>
      <c r="FCR14" s="392"/>
      <c r="FCS14" s="392"/>
      <c r="FCT14" s="392"/>
      <c r="FCU14" s="392"/>
      <c r="FCV14" s="392"/>
      <c r="FCW14" s="392"/>
      <c r="FCX14" s="392"/>
      <c r="FCY14" s="392"/>
      <c r="FCZ14" s="392"/>
      <c r="FDA14" s="392"/>
      <c r="FDB14" s="392"/>
      <c r="FDC14" s="392"/>
      <c r="FDD14" s="392"/>
      <c r="FDE14" s="392"/>
      <c r="FDF14" s="392"/>
      <c r="FDG14" s="392"/>
      <c r="FDH14" s="392"/>
      <c r="FDI14" s="392"/>
      <c r="FDJ14" s="392"/>
      <c r="FDK14" s="392"/>
      <c r="FDL14" s="392"/>
      <c r="FDM14" s="392"/>
      <c r="FDN14" s="392"/>
      <c r="FDO14" s="392"/>
      <c r="FDP14" s="392"/>
      <c r="FDQ14" s="392"/>
      <c r="FDR14" s="392"/>
      <c r="FDS14" s="392"/>
      <c r="FDT14" s="392"/>
      <c r="FDU14" s="392"/>
      <c r="FDV14" s="392"/>
      <c r="FDW14" s="392"/>
      <c r="FDX14" s="392"/>
      <c r="FDY14" s="392"/>
      <c r="FDZ14" s="392"/>
      <c r="FEA14" s="392"/>
      <c r="FEB14" s="392"/>
      <c r="FEC14" s="392"/>
      <c r="FED14" s="392"/>
      <c r="FEE14" s="392"/>
      <c r="FEF14" s="392"/>
      <c r="FEG14" s="392"/>
      <c r="FEH14" s="392"/>
      <c r="FEI14" s="392"/>
      <c r="FEJ14" s="392"/>
      <c r="FEK14" s="392"/>
      <c r="FEL14" s="392"/>
      <c r="FEM14" s="392"/>
      <c r="FEN14" s="392"/>
      <c r="FEO14" s="392"/>
      <c r="FEP14" s="392"/>
      <c r="FEQ14" s="392"/>
      <c r="FER14" s="392"/>
      <c r="FES14" s="392"/>
      <c r="FET14" s="392"/>
      <c r="FEU14" s="392"/>
      <c r="FEV14" s="392"/>
      <c r="FEW14" s="392"/>
      <c r="FEX14" s="392"/>
      <c r="FEY14" s="392"/>
      <c r="FEZ14" s="392"/>
      <c r="FFA14" s="392"/>
      <c r="FFB14" s="392"/>
      <c r="FFC14" s="392"/>
      <c r="FFD14" s="392"/>
      <c r="FFE14" s="392"/>
      <c r="FFF14" s="392"/>
      <c r="FFG14" s="392"/>
      <c r="FFH14" s="392"/>
      <c r="FFI14" s="392"/>
      <c r="FFJ14" s="392"/>
      <c r="FFK14" s="392"/>
      <c r="FFL14" s="392"/>
      <c r="FFM14" s="392"/>
      <c r="FFN14" s="392"/>
      <c r="FFO14" s="392"/>
      <c r="FFP14" s="392"/>
      <c r="FFQ14" s="392"/>
      <c r="FFR14" s="392"/>
      <c r="FFS14" s="392"/>
      <c r="FFT14" s="392"/>
      <c r="FFU14" s="392"/>
      <c r="FFV14" s="392"/>
      <c r="FFW14" s="392"/>
      <c r="FFX14" s="392"/>
      <c r="FFY14" s="392"/>
      <c r="FFZ14" s="392"/>
      <c r="FGA14" s="392"/>
      <c r="FGB14" s="392"/>
      <c r="FGC14" s="392"/>
      <c r="FGD14" s="392"/>
      <c r="FGE14" s="392"/>
      <c r="FGF14" s="392"/>
      <c r="FGG14" s="392"/>
      <c r="FGH14" s="392"/>
      <c r="FGI14" s="392"/>
      <c r="FGJ14" s="392"/>
      <c r="FGK14" s="392"/>
      <c r="FGL14" s="392"/>
      <c r="FGM14" s="392"/>
      <c r="FGN14" s="392"/>
      <c r="FGO14" s="392"/>
      <c r="FGP14" s="392"/>
      <c r="FGQ14" s="392"/>
      <c r="FGR14" s="392"/>
      <c r="FGS14" s="392"/>
      <c r="FGT14" s="392"/>
      <c r="FGU14" s="392"/>
      <c r="FGV14" s="392"/>
      <c r="FGW14" s="392"/>
      <c r="FGX14" s="392"/>
      <c r="FGY14" s="392"/>
      <c r="FGZ14" s="392"/>
      <c r="FHA14" s="392"/>
      <c r="FHB14" s="392"/>
      <c r="FHC14" s="392"/>
      <c r="FHD14" s="392"/>
      <c r="FHE14" s="392"/>
      <c r="FHF14" s="392"/>
      <c r="FHG14" s="392"/>
      <c r="FHH14" s="392"/>
      <c r="FHI14" s="392"/>
      <c r="FHJ14" s="392"/>
      <c r="FHK14" s="392"/>
      <c r="FHL14" s="392"/>
      <c r="FHM14" s="392"/>
      <c r="FHN14" s="392"/>
      <c r="FHO14" s="392"/>
      <c r="FHP14" s="392"/>
      <c r="FHQ14" s="392"/>
      <c r="FHR14" s="392"/>
      <c r="FHS14" s="392"/>
      <c r="FHT14" s="392"/>
      <c r="FHU14" s="392"/>
      <c r="FHV14" s="392"/>
      <c r="FHW14" s="392"/>
      <c r="FHX14" s="392"/>
      <c r="FHY14" s="392"/>
      <c r="FHZ14" s="392"/>
      <c r="FIA14" s="392"/>
      <c r="FIB14" s="392"/>
      <c r="FIC14" s="392"/>
      <c r="FID14" s="392"/>
      <c r="FIE14" s="392"/>
      <c r="FIF14" s="392"/>
      <c r="FIG14" s="392"/>
      <c r="FIH14" s="392"/>
      <c r="FII14" s="392"/>
      <c r="FIJ14" s="392"/>
      <c r="FIK14" s="392"/>
      <c r="FIL14" s="392"/>
      <c r="FIM14" s="392"/>
      <c r="FIN14" s="392"/>
      <c r="FIO14" s="392"/>
      <c r="FIP14" s="392"/>
      <c r="FIQ14" s="392"/>
      <c r="FIR14" s="392"/>
      <c r="FIS14" s="392"/>
      <c r="FIT14" s="392"/>
      <c r="FIU14" s="392"/>
      <c r="FIV14" s="392"/>
      <c r="FIW14" s="392"/>
      <c r="FIX14" s="392"/>
      <c r="FIY14" s="392"/>
      <c r="FIZ14" s="392"/>
      <c r="FJA14" s="392"/>
      <c r="FJB14" s="392"/>
      <c r="FJC14" s="392"/>
      <c r="FJD14" s="392"/>
      <c r="FJE14" s="392"/>
      <c r="FJF14" s="392"/>
      <c r="FJG14" s="392"/>
      <c r="FJH14" s="392"/>
      <c r="FJI14" s="392"/>
      <c r="FJJ14" s="392"/>
      <c r="FJK14" s="392"/>
      <c r="FJL14" s="392"/>
      <c r="FJM14" s="392"/>
      <c r="FJN14" s="392"/>
      <c r="FJO14" s="392"/>
      <c r="FJP14" s="392"/>
      <c r="FJQ14" s="392"/>
      <c r="FJR14" s="392"/>
      <c r="FJS14" s="392"/>
      <c r="FJT14" s="392"/>
      <c r="FJU14" s="392"/>
      <c r="FJV14" s="392"/>
      <c r="FJW14" s="392"/>
      <c r="FJX14" s="392"/>
      <c r="FJY14" s="392"/>
      <c r="FJZ14" s="392"/>
      <c r="FKA14" s="392"/>
      <c r="FKB14" s="392"/>
      <c r="FKC14" s="392"/>
      <c r="FKD14" s="392"/>
      <c r="FKE14" s="392"/>
      <c r="FKF14" s="392"/>
      <c r="FKG14" s="392"/>
      <c r="FKH14" s="392"/>
      <c r="FKI14" s="392"/>
      <c r="FKJ14" s="392"/>
      <c r="FKK14" s="392"/>
      <c r="FKL14" s="392"/>
      <c r="FKM14" s="392"/>
      <c r="FKN14" s="392"/>
      <c r="FKO14" s="392"/>
      <c r="FKP14" s="392"/>
      <c r="FKQ14" s="392"/>
      <c r="FKR14" s="392"/>
      <c r="FKS14" s="392"/>
      <c r="FKT14" s="392"/>
      <c r="FKU14" s="392"/>
      <c r="FKV14" s="392"/>
      <c r="FKW14" s="392"/>
      <c r="FKX14" s="392"/>
      <c r="FKY14" s="392"/>
      <c r="FKZ14" s="392"/>
      <c r="FLA14" s="392"/>
      <c r="FLB14" s="392"/>
      <c r="FLC14" s="392"/>
      <c r="FLD14" s="392"/>
      <c r="FLE14" s="392"/>
      <c r="FLF14" s="392"/>
      <c r="FLG14" s="392"/>
      <c r="FLH14" s="392"/>
      <c r="FLI14" s="392"/>
      <c r="FLJ14" s="392"/>
      <c r="FLK14" s="392"/>
      <c r="FLL14" s="392"/>
      <c r="FLM14" s="392"/>
      <c r="FLN14" s="392"/>
      <c r="FLO14" s="392"/>
      <c r="FLP14" s="392"/>
      <c r="FLQ14" s="392"/>
      <c r="FLR14" s="392"/>
      <c r="FLS14" s="392"/>
      <c r="FLT14" s="392"/>
      <c r="FLU14" s="392"/>
      <c r="FLV14" s="392"/>
      <c r="FLW14" s="392"/>
      <c r="FLX14" s="392"/>
      <c r="FLY14" s="392"/>
      <c r="FLZ14" s="392"/>
      <c r="FMA14" s="392"/>
      <c r="FMB14" s="392"/>
      <c r="FMC14" s="392"/>
      <c r="FMD14" s="392"/>
      <c r="FME14" s="392"/>
      <c r="FMF14" s="392"/>
      <c r="FMG14" s="392"/>
      <c r="FMH14" s="392"/>
      <c r="FMI14" s="392"/>
      <c r="FMJ14" s="392"/>
      <c r="FMK14" s="392"/>
      <c r="FML14" s="392"/>
      <c r="FMM14" s="392"/>
      <c r="FMN14" s="392"/>
      <c r="FMO14" s="392"/>
      <c r="FMP14" s="392"/>
      <c r="FMQ14" s="392"/>
      <c r="FMR14" s="392"/>
      <c r="FMS14" s="392"/>
      <c r="FMT14" s="392"/>
      <c r="FMU14" s="392"/>
      <c r="FMV14" s="392"/>
      <c r="FMW14" s="392"/>
      <c r="FMX14" s="392"/>
      <c r="FMY14" s="392"/>
      <c r="FMZ14" s="392"/>
      <c r="FNA14" s="392"/>
      <c r="FNB14" s="392"/>
      <c r="FNC14" s="392"/>
      <c r="FND14" s="392"/>
      <c r="FNE14" s="392"/>
      <c r="FNF14" s="392"/>
      <c r="FNG14" s="392"/>
      <c r="FNH14" s="392"/>
      <c r="FNI14" s="392"/>
      <c r="FNJ14" s="392"/>
      <c r="FNK14" s="392"/>
      <c r="FNL14" s="392"/>
      <c r="FNM14" s="392"/>
      <c r="FNN14" s="392"/>
      <c r="FNO14" s="392"/>
      <c r="FNP14" s="392"/>
      <c r="FNQ14" s="392"/>
      <c r="FNR14" s="392"/>
      <c r="FNS14" s="392"/>
      <c r="FNT14" s="392"/>
      <c r="FNU14" s="392"/>
      <c r="FNV14" s="392"/>
      <c r="FNW14" s="392"/>
      <c r="FNX14" s="392"/>
      <c r="FNY14" s="392"/>
      <c r="FNZ14" s="392"/>
      <c r="FOA14" s="392"/>
      <c r="FOB14" s="392"/>
      <c r="FOC14" s="392"/>
      <c r="FOD14" s="392"/>
      <c r="FOE14" s="392"/>
      <c r="FOF14" s="392"/>
      <c r="FOG14" s="392"/>
      <c r="FOH14" s="392"/>
      <c r="FOI14" s="392"/>
      <c r="FOJ14" s="392"/>
      <c r="FOK14" s="392"/>
      <c r="FOL14" s="392"/>
      <c r="FOM14" s="392"/>
      <c r="FON14" s="392"/>
      <c r="FOO14" s="392"/>
      <c r="FOP14" s="392"/>
      <c r="FOQ14" s="392"/>
      <c r="FOR14" s="392"/>
      <c r="FOS14" s="392"/>
      <c r="FOT14" s="392"/>
      <c r="FOU14" s="392"/>
      <c r="FOV14" s="392"/>
      <c r="FOW14" s="392"/>
      <c r="FOX14" s="392"/>
      <c r="FOY14" s="392"/>
      <c r="FOZ14" s="392"/>
      <c r="FPA14" s="392"/>
      <c r="FPB14" s="392"/>
      <c r="FPC14" s="392"/>
      <c r="FPD14" s="392"/>
      <c r="FPE14" s="392"/>
      <c r="FPF14" s="392"/>
      <c r="FPG14" s="392"/>
      <c r="FPH14" s="392"/>
      <c r="FPI14" s="392"/>
      <c r="FPJ14" s="392"/>
      <c r="FPK14" s="392"/>
      <c r="FPL14" s="392"/>
      <c r="FPM14" s="392"/>
      <c r="FPN14" s="392"/>
      <c r="FPO14" s="392"/>
      <c r="FPP14" s="392"/>
      <c r="FPQ14" s="392"/>
      <c r="FPR14" s="392"/>
      <c r="FPS14" s="392"/>
      <c r="FPT14" s="392"/>
      <c r="FPU14" s="392"/>
      <c r="FPV14" s="392"/>
      <c r="FPW14" s="392"/>
      <c r="FPX14" s="392"/>
      <c r="FPY14" s="392"/>
      <c r="FPZ14" s="392"/>
      <c r="FQA14" s="392"/>
      <c r="FQB14" s="392"/>
      <c r="FQC14" s="392"/>
      <c r="FQD14" s="392"/>
      <c r="FQE14" s="392"/>
      <c r="FQF14" s="392"/>
      <c r="FQG14" s="392"/>
      <c r="FQH14" s="392"/>
      <c r="FQI14" s="392"/>
      <c r="FQJ14" s="392"/>
      <c r="FQK14" s="392"/>
      <c r="FQL14" s="392"/>
      <c r="FQM14" s="392"/>
      <c r="FQN14" s="392"/>
      <c r="FQO14" s="392"/>
      <c r="FQP14" s="392"/>
      <c r="FQQ14" s="392"/>
      <c r="FQR14" s="392"/>
      <c r="FQS14" s="392"/>
      <c r="FQT14" s="392"/>
      <c r="FQU14" s="392"/>
      <c r="FQV14" s="392"/>
      <c r="FQW14" s="392"/>
      <c r="FQX14" s="392"/>
      <c r="FQY14" s="392"/>
      <c r="FQZ14" s="392"/>
      <c r="FRA14" s="392"/>
      <c r="FRB14" s="392"/>
      <c r="FRC14" s="392"/>
      <c r="FRD14" s="392"/>
      <c r="FRE14" s="392"/>
      <c r="FRF14" s="392"/>
      <c r="FRG14" s="392"/>
      <c r="FRH14" s="392"/>
      <c r="FRI14" s="392"/>
      <c r="FRJ14" s="392"/>
      <c r="FRK14" s="392"/>
      <c r="FRL14" s="392"/>
      <c r="FRM14" s="392"/>
      <c r="FRN14" s="392"/>
      <c r="FRO14" s="392"/>
      <c r="FRP14" s="392"/>
      <c r="FRQ14" s="392"/>
      <c r="FRR14" s="392"/>
      <c r="FRS14" s="392"/>
      <c r="FRT14" s="392"/>
      <c r="FRU14" s="392"/>
      <c r="FRV14" s="392"/>
      <c r="FRW14" s="392"/>
      <c r="FRX14" s="392"/>
      <c r="FRY14" s="392"/>
      <c r="FRZ14" s="392"/>
      <c r="FSA14" s="392"/>
      <c r="FSB14" s="392"/>
      <c r="FSC14" s="392"/>
      <c r="FSD14" s="392"/>
      <c r="FSE14" s="392"/>
      <c r="FSF14" s="392"/>
      <c r="FSG14" s="392"/>
      <c r="FSH14" s="392"/>
      <c r="FSI14" s="392"/>
      <c r="FSJ14" s="392"/>
      <c r="FSK14" s="392"/>
      <c r="FSL14" s="392"/>
      <c r="FSM14" s="392"/>
      <c r="FSN14" s="392"/>
      <c r="FSO14" s="392"/>
      <c r="FSP14" s="392"/>
      <c r="FSQ14" s="392"/>
      <c r="FSR14" s="392"/>
      <c r="FSS14" s="392"/>
      <c r="FST14" s="392"/>
      <c r="FSU14" s="392"/>
      <c r="FSV14" s="392"/>
      <c r="FSW14" s="392"/>
      <c r="FSX14" s="392"/>
      <c r="FSY14" s="392"/>
      <c r="FSZ14" s="392"/>
      <c r="FTA14" s="392"/>
      <c r="FTB14" s="392"/>
      <c r="FTC14" s="392"/>
      <c r="FTD14" s="392"/>
      <c r="FTE14" s="392"/>
      <c r="FTF14" s="392"/>
      <c r="FTG14" s="392"/>
      <c r="FTH14" s="392"/>
      <c r="FTI14" s="392"/>
      <c r="FTJ14" s="392"/>
      <c r="FTK14" s="392"/>
      <c r="FTL14" s="392"/>
      <c r="FTM14" s="392"/>
      <c r="FTN14" s="392"/>
      <c r="FTO14" s="392"/>
      <c r="FTP14" s="392"/>
      <c r="FTQ14" s="392"/>
      <c r="FTR14" s="392"/>
      <c r="FTS14" s="392"/>
      <c r="FTT14" s="392"/>
      <c r="FTU14" s="392"/>
      <c r="FTV14" s="392"/>
      <c r="FTW14" s="392"/>
      <c r="FTX14" s="392"/>
      <c r="FTY14" s="392"/>
      <c r="FTZ14" s="392"/>
      <c r="FUA14" s="392"/>
      <c r="FUB14" s="392"/>
      <c r="FUC14" s="392"/>
      <c r="FUD14" s="392"/>
      <c r="FUE14" s="392"/>
      <c r="FUF14" s="392"/>
      <c r="FUG14" s="392"/>
      <c r="FUH14" s="392"/>
      <c r="FUI14" s="392"/>
      <c r="FUJ14" s="392"/>
      <c r="FUK14" s="392"/>
      <c r="FUL14" s="392"/>
      <c r="FUM14" s="392"/>
      <c r="FUN14" s="392"/>
      <c r="FUO14" s="392"/>
      <c r="FUP14" s="392"/>
      <c r="FUQ14" s="392"/>
      <c r="FUR14" s="392"/>
      <c r="FUS14" s="392"/>
      <c r="FUT14" s="392"/>
      <c r="FUU14" s="392"/>
      <c r="FUV14" s="392"/>
      <c r="FUW14" s="392"/>
      <c r="FUX14" s="392"/>
      <c r="FUY14" s="392"/>
      <c r="FUZ14" s="392"/>
      <c r="FVA14" s="392"/>
      <c r="FVB14" s="392"/>
      <c r="FVC14" s="392"/>
      <c r="FVD14" s="392"/>
      <c r="FVE14" s="392"/>
      <c r="FVF14" s="392"/>
      <c r="FVG14" s="392"/>
      <c r="FVH14" s="392"/>
      <c r="FVI14" s="392"/>
      <c r="FVJ14" s="392"/>
      <c r="FVK14" s="392"/>
      <c r="FVL14" s="392"/>
      <c r="FVM14" s="392"/>
      <c r="FVN14" s="392"/>
      <c r="FVO14" s="392"/>
      <c r="FVP14" s="392"/>
      <c r="FVQ14" s="392"/>
      <c r="FVR14" s="392"/>
      <c r="FVS14" s="392"/>
      <c r="FVT14" s="392"/>
      <c r="FVU14" s="392"/>
      <c r="FVV14" s="392"/>
      <c r="FVW14" s="392"/>
      <c r="FVX14" s="392"/>
      <c r="FVY14" s="392"/>
      <c r="FVZ14" s="392"/>
      <c r="FWA14" s="392"/>
      <c r="FWB14" s="392"/>
      <c r="FWC14" s="392"/>
      <c r="FWD14" s="392"/>
      <c r="FWE14" s="392"/>
      <c r="FWF14" s="392"/>
      <c r="FWG14" s="392"/>
      <c r="FWH14" s="392"/>
      <c r="FWI14" s="392"/>
      <c r="FWJ14" s="392"/>
      <c r="FWK14" s="392"/>
      <c r="FWL14" s="392"/>
      <c r="FWM14" s="392"/>
      <c r="FWN14" s="392"/>
      <c r="FWO14" s="392"/>
      <c r="FWP14" s="392"/>
      <c r="FWQ14" s="392"/>
      <c r="FWR14" s="392"/>
      <c r="FWS14" s="392"/>
      <c r="FWT14" s="392"/>
      <c r="FWU14" s="392"/>
      <c r="FWV14" s="392"/>
      <c r="FWW14" s="392"/>
      <c r="FWX14" s="392"/>
      <c r="FWY14" s="392"/>
      <c r="FWZ14" s="392"/>
      <c r="FXA14" s="392"/>
      <c r="FXB14" s="392"/>
      <c r="FXC14" s="392"/>
      <c r="FXD14" s="392"/>
      <c r="FXE14" s="392"/>
      <c r="FXF14" s="392"/>
      <c r="FXG14" s="392"/>
      <c r="FXH14" s="392"/>
      <c r="FXI14" s="392"/>
      <c r="FXJ14" s="392"/>
      <c r="FXK14" s="392"/>
      <c r="FXL14" s="392"/>
      <c r="FXM14" s="392"/>
      <c r="FXN14" s="392"/>
      <c r="FXO14" s="392"/>
      <c r="FXP14" s="392"/>
      <c r="FXQ14" s="392"/>
      <c r="FXR14" s="392"/>
      <c r="FXS14" s="392"/>
      <c r="FXT14" s="392"/>
      <c r="FXU14" s="392"/>
      <c r="FXV14" s="392"/>
      <c r="FXW14" s="392"/>
      <c r="FXX14" s="392"/>
      <c r="FXY14" s="392"/>
      <c r="FXZ14" s="392"/>
      <c r="FYA14" s="392"/>
      <c r="FYB14" s="392"/>
      <c r="FYC14" s="392"/>
      <c r="FYD14" s="392"/>
      <c r="FYE14" s="392"/>
      <c r="FYF14" s="392"/>
      <c r="FYG14" s="392"/>
      <c r="FYH14" s="392"/>
      <c r="FYI14" s="392"/>
      <c r="FYJ14" s="392"/>
      <c r="FYK14" s="392"/>
      <c r="FYL14" s="392"/>
      <c r="FYM14" s="392"/>
      <c r="FYN14" s="392"/>
      <c r="FYO14" s="392"/>
      <c r="FYP14" s="392"/>
      <c r="FYQ14" s="392"/>
      <c r="FYR14" s="392"/>
      <c r="FYS14" s="392"/>
      <c r="FYT14" s="392"/>
      <c r="FYU14" s="392"/>
      <c r="FYV14" s="392"/>
      <c r="FYW14" s="392"/>
      <c r="FYX14" s="392"/>
      <c r="FYY14" s="392"/>
      <c r="FYZ14" s="392"/>
      <c r="FZA14" s="392"/>
      <c r="FZB14" s="392"/>
      <c r="FZC14" s="392"/>
      <c r="FZD14" s="392"/>
      <c r="FZE14" s="392"/>
      <c r="FZF14" s="392"/>
      <c r="FZG14" s="392"/>
      <c r="FZH14" s="392"/>
      <c r="FZI14" s="392"/>
      <c r="FZJ14" s="392"/>
      <c r="FZK14" s="392"/>
      <c r="FZL14" s="392"/>
      <c r="FZM14" s="392"/>
      <c r="FZN14" s="392"/>
      <c r="FZO14" s="392"/>
      <c r="FZP14" s="392"/>
      <c r="FZQ14" s="392"/>
      <c r="FZR14" s="392"/>
      <c r="FZS14" s="392"/>
      <c r="FZT14" s="392"/>
      <c r="FZU14" s="392"/>
      <c r="FZV14" s="392"/>
      <c r="FZW14" s="392"/>
      <c r="FZX14" s="392"/>
      <c r="FZY14" s="392"/>
      <c r="FZZ14" s="392"/>
      <c r="GAA14" s="392"/>
      <c r="GAB14" s="392"/>
      <c r="GAC14" s="392"/>
      <c r="GAD14" s="392"/>
      <c r="GAE14" s="392"/>
      <c r="GAF14" s="392"/>
      <c r="GAG14" s="392"/>
      <c r="GAH14" s="392"/>
      <c r="GAI14" s="392"/>
      <c r="GAJ14" s="392"/>
      <c r="GAK14" s="392"/>
      <c r="GAL14" s="392"/>
      <c r="GAM14" s="392"/>
      <c r="GAN14" s="392"/>
      <c r="GAO14" s="392"/>
      <c r="GAP14" s="392"/>
      <c r="GAQ14" s="392"/>
      <c r="GAR14" s="392"/>
      <c r="GAS14" s="392"/>
      <c r="GAT14" s="392"/>
      <c r="GAU14" s="392"/>
      <c r="GAV14" s="392"/>
      <c r="GAW14" s="392"/>
      <c r="GAX14" s="392"/>
      <c r="GAY14" s="392"/>
      <c r="GAZ14" s="392"/>
      <c r="GBA14" s="392"/>
      <c r="GBB14" s="392"/>
      <c r="GBC14" s="392"/>
      <c r="GBD14" s="392"/>
      <c r="GBE14" s="392"/>
      <c r="GBF14" s="392"/>
      <c r="GBG14" s="392"/>
      <c r="GBH14" s="392"/>
      <c r="GBI14" s="392"/>
      <c r="GBJ14" s="392"/>
      <c r="GBK14" s="392"/>
      <c r="GBL14" s="392"/>
      <c r="GBM14" s="392"/>
      <c r="GBN14" s="392"/>
      <c r="GBO14" s="392"/>
      <c r="GBP14" s="392"/>
      <c r="GBQ14" s="392"/>
      <c r="GBR14" s="392"/>
      <c r="GBS14" s="392"/>
      <c r="GBT14" s="392"/>
      <c r="GBU14" s="392"/>
      <c r="GBV14" s="392"/>
      <c r="GBW14" s="392"/>
      <c r="GBX14" s="392"/>
      <c r="GBY14" s="392"/>
      <c r="GBZ14" s="392"/>
      <c r="GCA14" s="392"/>
      <c r="GCB14" s="392"/>
      <c r="GCC14" s="392"/>
      <c r="GCD14" s="392"/>
      <c r="GCE14" s="392"/>
      <c r="GCF14" s="392"/>
      <c r="GCG14" s="392"/>
      <c r="GCH14" s="392"/>
      <c r="GCI14" s="392"/>
      <c r="GCJ14" s="392"/>
      <c r="GCK14" s="392"/>
      <c r="GCL14" s="392"/>
      <c r="GCM14" s="392"/>
      <c r="GCN14" s="392"/>
      <c r="GCO14" s="392"/>
      <c r="GCP14" s="392"/>
      <c r="GCQ14" s="392"/>
      <c r="GCR14" s="392"/>
      <c r="GCS14" s="392"/>
      <c r="GCT14" s="392"/>
      <c r="GCU14" s="392"/>
      <c r="GCV14" s="392"/>
      <c r="GCW14" s="392"/>
      <c r="GCX14" s="392"/>
      <c r="GCY14" s="392"/>
      <c r="GCZ14" s="392"/>
      <c r="GDA14" s="392"/>
      <c r="GDB14" s="392"/>
      <c r="GDC14" s="392"/>
      <c r="GDD14" s="392"/>
      <c r="GDE14" s="392"/>
      <c r="GDF14" s="392"/>
      <c r="GDG14" s="392"/>
      <c r="GDH14" s="392"/>
      <c r="GDI14" s="392"/>
      <c r="GDJ14" s="392"/>
      <c r="GDK14" s="392"/>
      <c r="GDL14" s="392"/>
      <c r="GDM14" s="392"/>
      <c r="GDN14" s="392"/>
      <c r="GDO14" s="392"/>
      <c r="GDP14" s="392"/>
      <c r="GDQ14" s="392"/>
      <c r="GDR14" s="392"/>
      <c r="GDS14" s="392"/>
      <c r="GDT14" s="392"/>
      <c r="GDU14" s="392"/>
      <c r="GDV14" s="392"/>
      <c r="GDW14" s="392"/>
      <c r="GDX14" s="392"/>
      <c r="GDY14" s="392"/>
      <c r="GDZ14" s="392"/>
      <c r="GEA14" s="392"/>
      <c r="GEB14" s="392"/>
      <c r="GEC14" s="392"/>
      <c r="GED14" s="392"/>
      <c r="GEE14" s="392"/>
      <c r="GEF14" s="392"/>
      <c r="GEG14" s="392"/>
      <c r="GEH14" s="392"/>
      <c r="GEI14" s="392"/>
      <c r="GEJ14" s="392"/>
      <c r="GEK14" s="392"/>
      <c r="GEL14" s="392"/>
      <c r="GEM14" s="392"/>
      <c r="GEN14" s="392"/>
      <c r="GEO14" s="392"/>
      <c r="GEP14" s="392"/>
      <c r="GEQ14" s="392"/>
      <c r="GER14" s="392"/>
      <c r="GES14" s="392"/>
      <c r="GET14" s="392"/>
      <c r="GEU14" s="392"/>
      <c r="GEV14" s="392"/>
      <c r="GEW14" s="392"/>
      <c r="GEX14" s="392"/>
      <c r="GEY14" s="392"/>
      <c r="GEZ14" s="392"/>
      <c r="GFA14" s="392"/>
      <c r="GFB14" s="392"/>
      <c r="GFC14" s="392"/>
      <c r="GFD14" s="392"/>
      <c r="GFE14" s="392"/>
      <c r="GFF14" s="392"/>
      <c r="GFG14" s="392"/>
      <c r="GFH14" s="392"/>
      <c r="GFI14" s="392"/>
      <c r="GFJ14" s="392"/>
      <c r="GFK14" s="392"/>
      <c r="GFL14" s="392"/>
      <c r="GFM14" s="392"/>
      <c r="GFN14" s="392"/>
      <c r="GFO14" s="392"/>
      <c r="GFP14" s="392"/>
      <c r="GFQ14" s="392"/>
      <c r="GFR14" s="392"/>
      <c r="GFS14" s="392"/>
      <c r="GFT14" s="392"/>
      <c r="GFU14" s="392"/>
      <c r="GFV14" s="392"/>
      <c r="GFW14" s="392"/>
      <c r="GFX14" s="392"/>
      <c r="GFY14" s="392"/>
      <c r="GFZ14" s="392"/>
      <c r="GGA14" s="392"/>
      <c r="GGB14" s="392"/>
      <c r="GGC14" s="392"/>
      <c r="GGD14" s="392"/>
      <c r="GGE14" s="392"/>
      <c r="GGF14" s="392"/>
      <c r="GGG14" s="392"/>
      <c r="GGH14" s="392"/>
      <c r="GGI14" s="392"/>
      <c r="GGJ14" s="392"/>
      <c r="GGK14" s="392"/>
      <c r="GGL14" s="392"/>
      <c r="GGM14" s="392"/>
      <c r="GGN14" s="392"/>
      <c r="GGO14" s="392"/>
      <c r="GGP14" s="392"/>
      <c r="GGQ14" s="392"/>
      <c r="GGR14" s="392"/>
      <c r="GGS14" s="392"/>
      <c r="GGT14" s="392"/>
      <c r="GGU14" s="392"/>
      <c r="GGV14" s="392"/>
      <c r="GGW14" s="392"/>
      <c r="GGX14" s="392"/>
      <c r="GGY14" s="392"/>
      <c r="GGZ14" s="392"/>
      <c r="GHA14" s="392"/>
      <c r="GHB14" s="392"/>
      <c r="GHC14" s="392"/>
      <c r="GHD14" s="392"/>
      <c r="GHE14" s="392"/>
      <c r="GHF14" s="392"/>
      <c r="GHG14" s="392"/>
      <c r="GHH14" s="392"/>
      <c r="GHI14" s="392"/>
      <c r="GHJ14" s="392"/>
      <c r="GHK14" s="392"/>
      <c r="GHL14" s="392"/>
      <c r="GHM14" s="392"/>
      <c r="GHN14" s="392"/>
      <c r="GHO14" s="392"/>
      <c r="GHP14" s="392"/>
      <c r="GHQ14" s="392"/>
      <c r="GHR14" s="392"/>
      <c r="GHS14" s="392"/>
      <c r="GHT14" s="392"/>
      <c r="GHU14" s="392"/>
      <c r="GHV14" s="392"/>
      <c r="GHW14" s="392"/>
      <c r="GHX14" s="392"/>
      <c r="GHY14" s="392"/>
      <c r="GHZ14" s="392"/>
      <c r="GIA14" s="392"/>
      <c r="GIB14" s="392"/>
      <c r="GIC14" s="392"/>
      <c r="GID14" s="392"/>
      <c r="GIE14" s="392"/>
      <c r="GIF14" s="392"/>
      <c r="GIG14" s="392"/>
      <c r="GIH14" s="392"/>
      <c r="GII14" s="392"/>
      <c r="GIJ14" s="392"/>
      <c r="GIK14" s="392"/>
      <c r="GIL14" s="392"/>
      <c r="GIM14" s="392"/>
      <c r="GIN14" s="392"/>
      <c r="GIO14" s="392"/>
      <c r="GIP14" s="392"/>
      <c r="GIQ14" s="392"/>
      <c r="GIR14" s="392"/>
      <c r="GIS14" s="392"/>
      <c r="GIT14" s="392"/>
      <c r="GIU14" s="392"/>
      <c r="GIV14" s="392"/>
      <c r="GIW14" s="392"/>
      <c r="GIX14" s="392"/>
      <c r="GIY14" s="392"/>
      <c r="GIZ14" s="392"/>
      <c r="GJA14" s="392"/>
      <c r="GJB14" s="392"/>
      <c r="GJC14" s="392"/>
      <c r="GJD14" s="392"/>
      <c r="GJE14" s="392"/>
      <c r="GJF14" s="392"/>
      <c r="GJG14" s="392"/>
      <c r="GJH14" s="392"/>
      <c r="GJI14" s="392"/>
      <c r="GJJ14" s="392"/>
      <c r="GJK14" s="392"/>
      <c r="GJL14" s="392"/>
      <c r="GJM14" s="392"/>
      <c r="GJN14" s="392"/>
      <c r="GJO14" s="392"/>
      <c r="GJP14" s="392"/>
      <c r="GJQ14" s="392"/>
      <c r="GJR14" s="392"/>
      <c r="GJS14" s="392"/>
      <c r="GJT14" s="392"/>
      <c r="GJU14" s="392"/>
      <c r="GJV14" s="392"/>
      <c r="GJW14" s="392"/>
      <c r="GJX14" s="392"/>
      <c r="GJY14" s="392"/>
      <c r="GJZ14" s="392"/>
      <c r="GKA14" s="392"/>
      <c r="GKB14" s="392"/>
      <c r="GKC14" s="392"/>
      <c r="GKD14" s="392"/>
      <c r="GKE14" s="392"/>
      <c r="GKF14" s="392"/>
      <c r="GKG14" s="392"/>
      <c r="GKH14" s="392"/>
      <c r="GKI14" s="392"/>
      <c r="GKJ14" s="392"/>
      <c r="GKK14" s="392"/>
      <c r="GKL14" s="392"/>
      <c r="GKM14" s="392"/>
      <c r="GKN14" s="392"/>
      <c r="GKO14" s="392"/>
      <c r="GKP14" s="392"/>
      <c r="GKQ14" s="392"/>
      <c r="GKR14" s="392"/>
      <c r="GKS14" s="392"/>
      <c r="GKT14" s="392"/>
      <c r="GKU14" s="392"/>
      <c r="GKV14" s="392"/>
      <c r="GKW14" s="392"/>
      <c r="GKX14" s="392"/>
      <c r="GKY14" s="392"/>
      <c r="GKZ14" s="392"/>
      <c r="GLA14" s="392"/>
      <c r="GLB14" s="392"/>
      <c r="GLC14" s="392"/>
      <c r="GLD14" s="392"/>
      <c r="GLE14" s="392"/>
      <c r="GLF14" s="392"/>
      <c r="GLG14" s="392"/>
      <c r="GLH14" s="392"/>
      <c r="GLI14" s="392"/>
      <c r="GLJ14" s="392"/>
      <c r="GLK14" s="392"/>
      <c r="GLL14" s="392"/>
      <c r="GLM14" s="392"/>
      <c r="GLN14" s="392"/>
      <c r="GLO14" s="392"/>
      <c r="GLP14" s="392"/>
      <c r="GLQ14" s="392"/>
      <c r="GLR14" s="392"/>
      <c r="GLS14" s="392"/>
      <c r="GLT14" s="392"/>
      <c r="GLU14" s="392"/>
      <c r="GLV14" s="392"/>
      <c r="GLW14" s="392"/>
      <c r="GLX14" s="392"/>
      <c r="GLY14" s="392"/>
      <c r="GLZ14" s="392"/>
      <c r="GMA14" s="392"/>
      <c r="GMB14" s="392"/>
      <c r="GMC14" s="392"/>
      <c r="GMD14" s="392"/>
      <c r="GME14" s="392"/>
      <c r="GMF14" s="392"/>
      <c r="GMG14" s="392"/>
      <c r="GMH14" s="392"/>
      <c r="GMI14" s="392"/>
      <c r="GMJ14" s="392"/>
      <c r="GMK14" s="392"/>
      <c r="GML14" s="392"/>
      <c r="GMM14" s="392"/>
      <c r="GMN14" s="392"/>
      <c r="GMO14" s="392"/>
      <c r="GMP14" s="392"/>
      <c r="GMQ14" s="392"/>
      <c r="GMR14" s="392"/>
      <c r="GMS14" s="392"/>
      <c r="GMT14" s="392"/>
      <c r="GMU14" s="392"/>
      <c r="GMV14" s="392"/>
      <c r="GMW14" s="392"/>
      <c r="GMX14" s="392"/>
      <c r="GMY14" s="392"/>
      <c r="GMZ14" s="392"/>
      <c r="GNA14" s="392"/>
      <c r="GNB14" s="392"/>
      <c r="GNC14" s="392"/>
      <c r="GND14" s="392"/>
      <c r="GNE14" s="392"/>
      <c r="GNF14" s="392"/>
      <c r="GNG14" s="392"/>
      <c r="GNH14" s="392"/>
      <c r="GNI14" s="392"/>
      <c r="GNJ14" s="392"/>
      <c r="GNK14" s="392"/>
      <c r="GNL14" s="392"/>
      <c r="GNM14" s="392"/>
      <c r="GNN14" s="392"/>
      <c r="GNO14" s="392"/>
      <c r="GNP14" s="392"/>
      <c r="GNQ14" s="392"/>
      <c r="GNR14" s="392"/>
      <c r="GNS14" s="392"/>
      <c r="GNT14" s="392"/>
      <c r="GNU14" s="392"/>
      <c r="GNV14" s="392"/>
      <c r="GNW14" s="392"/>
      <c r="GNX14" s="392"/>
      <c r="GNY14" s="392"/>
      <c r="GNZ14" s="392"/>
      <c r="GOA14" s="392"/>
      <c r="GOB14" s="392"/>
      <c r="GOC14" s="392"/>
      <c r="GOD14" s="392"/>
      <c r="GOE14" s="392"/>
      <c r="GOF14" s="392"/>
      <c r="GOG14" s="392"/>
      <c r="GOH14" s="392"/>
      <c r="GOI14" s="392"/>
      <c r="GOJ14" s="392"/>
      <c r="GOK14" s="392"/>
      <c r="GOL14" s="392"/>
      <c r="GOM14" s="392"/>
      <c r="GON14" s="392"/>
      <c r="GOO14" s="392"/>
      <c r="GOP14" s="392"/>
      <c r="GOQ14" s="392"/>
      <c r="GOR14" s="392"/>
      <c r="GOS14" s="392"/>
      <c r="GOT14" s="392"/>
      <c r="GOU14" s="392"/>
      <c r="GOV14" s="392"/>
      <c r="GOW14" s="392"/>
      <c r="GOX14" s="392"/>
      <c r="GOY14" s="392"/>
      <c r="GOZ14" s="392"/>
      <c r="GPA14" s="392"/>
      <c r="GPB14" s="392"/>
      <c r="GPC14" s="392"/>
      <c r="GPD14" s="392"/>
      <c r="GPE14" s="392"/>
      <c r="GPF14" s="392"/>
      <c r="GPG14" s="392"/>
      <c r="GPH14" s="392"/>
      <c r="GPI14" s="392"/>
      <c r="GPJ14" s="392"/>
      <c r="GPK14" s="392"/>
      <c r="GPL14" s="392"/>
      <c r="GPM14" s="392"/>
      <c r="GPN14" s="392"/>
      <c r="GPO14" s="392"/>
      <c r="GPP14" s="392"/>
      <c r="GPQ14" s="392"/>
      <c r="GPR14" s="392"/>
      <c r="GPS14" s="392"/>
      <c r="GPT14" s="392"/>
      <c r="GPU14" s="392"/>
      <c r="GPV14" s="392"/>
      <c r="GPW14" s="392"/>
      <c r="GPX14" s="392"/>
      <c r="GPY14" s="392"/>
      <c r="GPZ14" s="392"/>
      <c r="GQA14" s="392"/>
      <c r="GQB14" s="392"/>
      <c r="GQC14" s="392"/>
      <c r="GQD14" s="392"/>
      <c r="GQE14" s="392"/>
      <c r="GQF14" s="392"/>
      <c r="GQG14" s="392"/>
      <c r="GQH14" s="392"/>
      <c r="GQI14" s="392"/>
      <c r="GQJ14" s="392"/>
      <c r="GQK14" s="392"/>
      <c r="GQL14" s="392"/>
      <c r="GQM14" s="392"/>
      <c r="GQN14" s="392"/>
      <c r="GQO14" s="392"/>
      <c r="GQP14" s="392"/>
      <c r="GQQ14" s="392"/>
      <c r="GQR14" s="392"/>
      <c r="GQS14" s="392"/>
      <c r="GQT14" s="392"/>
      <c r="GQU14" s="392"/>
      <c r="GQV14" s="392"/>
      <c r="GQW14" s="392"/>
      <c r="GQX14" s="392"/>
      <c r="GQY14" s="392"/>
      <c r="GQZ14" s="392"/>
      <c r="GRA14" s="392"/>
      <c r="GRB14" s="392"/>
      <c r="GRC14" s="392"/>
      <c r="GRD14" s="392"/>
      <c r="GRE14" s="392"/>
      <c r="GRF14" s="392"/>
      <c r="GRG14" s="392"/>
      <c r="GRH14" s="392"/>
      <c r="GRI14" s="392"/>
      <c r="GRJ14" s="392"/>
      <c r="GRK14" s="392"/>
      <c r="GRL14" s="392"/>
      <c r="GRM14" s="392"/>
      <c r="GRN14" s="392"/>
      <c r="GRO14" s="392"/>
      <c r="GRP14" s="392"/>
      <c r="GRQ14" s="392"/>
      <c r="GRR14" s="392"/>
      <c r="GRS14" s="392"/>
      <c r="GRT14" s="392"/>
      <c r="GRU14" s="392"/>
      <c r="GRV14" s="392"/>
      <c r="GRW14" s="392"/>
      <c r="GRX14" s="392"/>
      <c r="GRY14" s="392"/>
      <c r="GRZ14" s="392"/>
      <c r="GSA14" s="392"/>
      <c r="GSB14" s="392"/>
      <c r="GSC14" s="392"/>
      <c r="GSD14" s="392"/>
      <c r="GSE14" s="392"/>
      <c r="GSF14" s="392"/>
      <c r="GSG14" s="392"/>
      <c r="GSH14" s="392"/>
      <c r="GSI14" s="392"/>
      <c r="GSJ14" s="392"/>
      <c r="GSK14" s="392"/>
      <c r="GSL14" s="392"/>
      <c r="GSM14" s="392"/>
      <c r="GSN14" s="392"/>
      <c r="GSO14" s="392"/>
      <c r="GSP14" s="392"/>
      <c r="GSQ14" s="392"/>
      <c r="GSR14" s="392"/>
      <c r="GSS14" s="392"/>
      <c r="GST14" s="392"/>
      <c r="GSU14" s="392"/>
      <c r="GSV14" s="392"/>
      <c r="GSW14" s="392"/>
      <c r="GSX14" s="392"/>
      <c r="GSY14" s="392"/>
      <c r="GSZ14" s="392"/>
      <c r="GTA14" s="392"/>
      <c r="GTB14" s="392"/>
      <c r="GTC14" s="392"/>
      <c r="GTD14" s="392"/>
      <c r="GTE14" s="392"/>
      <c r="GTF14" s="392"/>
      <c r="GTG14" s="392"/>
      <c r="GTH14" s="392"/>
      <c r="GTI14" s="392"/>
      <c r="GTJ14" s="392"/>
      <c r="GTK14" s="392"/>
      <c r="GTL14" s="392"/>
      <c r="GTM14" s="392"/>
      <c r="GTN14" s="392"/>
      <c r="GTO14" s="392"/>
      <c r="GTP14" s="392"/>
      <c r="GTQ14" s="392"/>
      <c r="GTR14" s="392"/>
      <c r="GTS14" s="392"/>
      <c r="GTT14" s="392"/>
      <c r="GTU14" s="392"/>
      <c r="GTV14" s="392"/>
      <c r="GTW14" s="392"/>
      <c r="GTX14" s="392"/>
      <c r="GTY14" s="392"/>
      <c r="GTZ14" s="392"/>
      <c r="GUA14" s="392"/>
      <c r="GUB14" s="392"/>
      <c r="GUC14" s="392"/>
      <c r="GUD14" s="392"/>
      <c r="GUE14" s="392"/>
      <c r="GUF14" s="392"/>
      <c r="GUG14" s="392"/>
      <c r="GUH14" s="392"/>
      <c r="GUI14" s="392"/>
      <c r="GUJ14" s="392"/>
      <c r="GUK14" s="392"/>
      <c r="GUL14" s="392"/>
      <c r="GUM14" s="392"/>
      <c r="GUN14" s="392"/>
      <c r="GUO14" s="392"/>
      <c r="GUP14" s="392"/>
      <c r="GUQ14" s="392"/>
      <c r="GUR14" s="392"/>
      <c r="GUS14" s="392"/>
      <c r="GUT14" s="392"/>
      <c r="GUU14" s="392"/>
      <c r="GUV14" s="392"/>
      <c r="GUW14" s="392"/>
      <c r="GUX14" s="392"/>
      <c r="GUY14" s="392"/>
      <c r="GUZ14" s="392"/>
      <c r="GVA14" s="392"/>
      <c r="GVB14" s="392"/>
      <c r="GVC14" s="392"/>
      <c r="GVD14" s="392"/>
      <c r="GVE14" s="392"/>
      <c r="GVF14" s="392"/>
      <c r="GVG14" s="392"/>
      <c r="GVH14" s="392"/>
      <c r="GVI14" s="392"/>
      <c r="GVJ14" s="392"/>
      <c r="GVK14" s="392"/>
      <c r="GVL14" s="392"/>
      <c r="GVM14" s="392"/>
      <c r="GVN14" s="392"/>
      <c r="GVO14" s="392"/>
      <c r="GVP14" s="392"/>
      <c r="GVQ14" s="392"/>
      <c r="GVR14" s="392"/>
      <c r="GVS14" s="392"/>
      <c r="GVT14" s="392"/>
      <c r="GVU14" s="392"/>
      <c r="GVV14" s="392"/>
      <c r="GVW14" s="392"/>
      <c r="GVX14" s="392"/>
      <c r="GVY14" s="392"/>
      <c r="GVZ14" s="392"/>
      <c r="GWA14" s="392"/>
      <c r="GWB14" s="392"/>
      <c r="GWC14" s="392"/>
      <c r="GWD14" s="392"/>
      <c r="GWE14" s="392"/>
      <c r="GWF14" s="392"/>
      <c r="GWG14" s="392"/>
      <c r="GWH14" s="392"/>
      <c r="GWI14" s="392"/>
      <c r="GWJ14" s="392"/>
      <c r="GWK14" s="392"/>
      <c r="GWL14" s="392"/>
      <c r="GWM14" s="392"/>
      <c r="GWN14" s="392"/>
      <c r="GWO14" s="392"/>
      <c r="GWP14" s="392"/>
      <c r="GWQ14" s="392"/>
      <c r="GWR14" s="392"/>
      <c r="GWS14" s="392"/>
      <c r="GWT14" s="392"/>
      <c r="GWU14" s="392"/>
      <c r="GWV14" s="392"/>
      <c r="GWW14" s="392"/>
      <c r="GWX14" s="392"/>
      <c r="GWY14" s="392"/>
      <c r="GWZ14" s="392"/>
      <c r="GXA14" s="392"/>
      <c r="GXB14" s="392"/>
      <c r="GXC14" s="392"/>
      <c r="GXD14" s="392"/>
      <c r="GXE14" s="392"/>
      <c r="GXF14" s="392"/>
      <c r="GXG14" s="392"/>
      <c r="GXH14" s="392"/>
      <c r="GXI14" s="392"/>
      <c r="GXJ14" s="392"/>
      <c r="GXK14" s="392"/>
      <c r="GXL14" s="392"/>
      <c r="GXM14" s="392"/>
      <c r="GXN14" s="392"/>
      <c r="GXO14" s="392"/>
      <c r="GXP14" s="392"/>
      <c r="GXQ14" s="392"/>
      <c r="GXR14" s="392"/>
      <c r="GXS14" s="392"/>
      <c r="GXT14" s="392"/>
      <c r="GXU14" s="392"/>
      <c r="GXV14" s="392"/>
      <c r="GXW14" s="392"/>
      <c r="GXX14" s="392"/>
      <c r="GXY14" s="392"/>
      <c r="GXZ14" s="392"/>
      <c r="GYA14" s="392"/>
      <c r="GYB14" s="392"/>
      <c r="GYC14" s="392"/>
      <c r="GYD14" s="392"/>
      <c r="GYE14" s="392"/>
      <c r="GYF14" s="392"/>
      <c r="GYG14" s="392"/>
      <c r="GYH14" s="392"/>
      <c r="GYI14" s="392"/>
      <c r="GYJ14" s="392"/>
      <c r="GYK14" s="392"/>
      <c r="GYL14" s="392"/>
      <c r="GYM14" s="392"/>
      <c r="GYN14" s="392"/>
      <c r="GYO14" s="392"/>
      <c r="GYP14" s="392"/>
      <c r="GYQ14" s="392"/>
      <c r="GYR14" s="392"/>
      <c r="GYS14" s="392"/>
      <c r="GYT14" s="392"/>
      <c r="GYU14" s="392"/>
      <c r="GYV14" s="392"/>
      <c r="GYW14" s="392"/>
      <c r="GYX14" s="392"/>
      <c r="GYY14" s="392"/>
      <c r="GYZ14" s="392"/>
      <c r="GZA14" s="392"/>
      <c r="GZB14" s="392"/>
      <c r="GZC14" s="392"/>
      <c r="GZD14" s="392"/>
      <c r="GZE14" s="392"/>
      <c r="GZF14" s="392"/>
      <c r="GZG14" s="392"/>
      <c r="GZH14" s="392"/>
      <c r="GZI14" s="392"/>
      <c r="GZJ14" s="392"/>
      <c r="GZK14" s="392"/>
      <c r="GZL14" s="392"/>
      <c r="GZM14" s="392"/>
      <c r="GZN14" s="392"/>
      <c r="GZO14" s="392"/>
      <c r="GZP14" s="392"/>
      <c r="GZQ14" s="392"/>
      <c r="GZR14" s="392"/>
      <c r="GZS14" s="392"/>
      <c r="GZT14" s="392"/>
      <c r="GZU14" s="392"/>
      <c r="GZV14" s="392"/>
      <c r="GZW14" s="392"/>
      <c r="GZX14" s="392"/>
      <c r="GZY14" s="392"/>
      <c r="GZZ14" s="392"/>
      <c r="HAA14" s="392"/>
      <c r="HAB14" s="392"/>
      <c r="HAC14" s="392"/>
      <c r="HAD14" s="392"/>
      <c r="HAE14" s="392"/>
      <c r="HAF14" s="392"/>
      <c r="HAG14" s="392"/>
      <c r="HAH14" s="392"/>
      <c r="HAI14" s="392"/>
      <c r="HAJ14" s="392"/>
      <c r="HAK14" s="392"/>
      <c r="HAL14" s="392"/>
      <c r="HAM14" s="392"/>
      <c r="HAN14" s="392"/>
      <c r="HAO14" s="392"/>
      <c r="HAP14" s="392"/>
      <c r="HAQ14" s="392"/>
      <c r="HAR14" s="392"/>
      <c r="HAS14" s="392"/>
      <c r="HAT14" s="392"/>
      <c r="HAU14" s="392"/>
      <c r="HAV14" s="392"/>
      <c r="HAW14" s="392"/>
      <c r="HAX14" s="392"/>
      <c r="HAY14" s="392"/>
      <c r="HAZ14" s="392"/>
      <c r="HBA14" s="392"/>
      <c r="HBB14" s="392"/>
      <c r="HBC14" s="392"/>
      <c r="HBD14" s="392"/>
      <c r="HBE14" s="392"/>
      <c r="HBF14" s="392"/>
      <c r="HBG14" s="392"/>
      <c r="HBH14" s="392"/>
      <c r="HBI14" s="392"/>
      <c r="HBJ14" s="392"/>
      <c r="HBK14" s="392"/>
      <c r="HBL14" s="392"/>
      <c r="HBM14" s="392"/>
      <c r="HBN14" s="392"/>
      <c r="HBO14" s="392"/>
      <c r="HBP14" s="392"/>
      <c r="HBQ14" s="392"/>
      <c r="HBR14" s="392"/>
      <c r="HBS14" s="392"/>
      <c r="HBT14" s="392"/>
      <c r="HBU14" s="392"/>
      <c r="HBV14" s="392"/>
      <c r="HBW14" s="392"/>
      <c r="HBX14" s="392"/>
      <c r="HBY14" s="392"/>
      <c r="HBZ14" s="392"/>
      <c r="HCA14" s="392"/>
      <c r="HCB14" s="392"/>
      <c r="HCC14" s="392"/>
      <c r="HCD14" s="392"/>
      <c r="HCE14" s="392"/>
      <c r="HCF14" s="392"/>
      <c r="HCG14" s="392"/>
      <c r="HCH14" s="392"/>
      <c r="HCI14" s="392"/>
      <c r="HCJ14" s="392"/>
      <c r="HCK14" s="392"/>
      <c r="HCL14" s="392"/>
      <c r="HCM14" s="392"/>
      <c r="HCN14" s="392"/>
      <c r="HCO14" s="392"/>
      <c r="HCP14" s="392"/>
      <c r="HCQ14" s="392"/>
      <c r="HCR14" s="392"/>
      <c r="HCS14" s="392"/>
      <c r="HCT14" s="392"/>
      <c r="HCU14" s="392"/>
      <c r="HCV14" s="392"/>
      <c r="HCW14" s="392"/>
      <c r="HCX14" s="392"/>
      <c r="HCY14" s="392"/>
      <c r="HCZ14" s="392"/>
      <c r="HDA14" s="392"/>
      <c r="HDB14" s="392"/>
      <c r="HDC14" s="392"/>
      <c r="HDD14" s="392"/>
      <c r="HDE14" s="392"/>
      <c r="HDF14" s="392"/>
      <c r="HDG14" s="392"/>
      <c r="HDH14" s="392"/>
      <c r="HDI14" s="392"/>
      <c r="HDJ14" s="392"/>
      <c r="HDK14" s="392"/>
      <c r="HDL14" s="392"/>
      <c r="HDM14" s="392"/>
      <c r="HDN14" s="392"/>
      <c r="HDO14" s="392"/>
      <c r="HDP14" s="392"/>
      <c r="HDQ14" s="392"/>
      <c r="HDR14" s="392"/>
      <c r="HDS14" s="392"/>
      <c r="HDT14" s="392"/>
      <c r="HDU14" s="392"/>
      <c r="HDV14" s="392"/>
      <c r="HDW14" s="392"/>
      <c r="HDX14" s="392"/>
      <c r="HDY14" s="392"/>
      <c r="HDZ14" s="392"/>
      <c r="HEA14" s="392"/>
      <c r="HEB14" s="392"/>
      <c r="HEC14" s="392"/>
      <c r="HED14" s="392"/>
      <c r="HEE14" s="392"/>
      <c r="HEF14" s="392"/>
      <c r="HEG14" s="392"/>
      <c r="HEH14" s="392"/>
      <c r="HEI14" s="392"/>
      <c r="HEJ14" s="392"/>
      <c r="HEK14" s="392"/>
      <c r="HEL14" s="392"/>
      <c r="HEM14" s="392"/>
      <c r="HEN14" s="392"/>
      <c r="HEO14" s="392"/>
      <c r="HEP14" s="392"/>
      <c r="HEQ14" s="392"/>
      <c r="HER14" s="392"/>
      <c r="HES14" s="392"/>
      <c r="HET14" s="392"/>
      <c r="HEU14" s="392"/>
      <c r="HEV14" s="392"/>
      <c r="HEW14" s="392"/>
      <c r="HEX14" s="392"/>
      <c r="HEY14" s="392"/>
      <c r="HEZ14" s="392"/>
      <c r="HFA14" s="392"/>
      <c r="HFB14" s="392"/>
      <c r="HFC14" s="392"/>
      <c r="HFD14" s="392"/>
      <c r="HFE14" s="392"/>
      <c r="HFF14" s="392"/>
      <c r="HFG14" s="392"/>
      <c r="HFH14" s="392"/>
      <c r="HFI14" s="392"/>
      <c r="HFJ14" s="392"/>
      <c r="HFK14" s="392"/>
      <c r="HFL14" s="392"/>
      <c r="HFM14" s="392"/>
      <c r="HFN14" s="392"/>
      <c r="HFO14" s="392"/>
      <c r="HFP14" s="392"/>
      <c r="HFQ14" s="392"/>
      <c r="HFR14" s="392"/>
      <c r="HFS14" s="392"/>
      <c r="HFT14" s="392"/>
      <c r="HFU14" s="392"/>
      <c r="HFV14" s="392"/>
      <c r="HFW14" s="392"/>
      <c r="HFX14" s="392"/>
      <c r="HFY14" s="392"/>
      <c r="HFZ14" s="392"/>
      <c r="HGA14" s="392"/>
      <c r="HGB14" s="392"/>
      <c r="HGC14" s="392"/>
      <c r="HGD14" s="392"/>
      <c r="HGE14" s="392"/>
      <c r="HGF14" s="392"/>
      <c r="HGG14" s="392"/>
      <c r="HGH14" s="392"/>
      <c r="HGI14" s="392"/>
      <c r="HGJ14" s="392"/>
      <c r="HGK14" s="392"/>
      <c r="HGL14" s="392"/>
      <c r="HGM14" s="392"/>
      <c r="HGN14" s="392"/>
      <c r="HGO14" s="392"/>
      <c r="HGP14" s="392"/>
      <c r="HGQ14" s="392"/>
      <c r="HGR14" s="392"/>
      <c r="HGS14" s="392"/>
      <c r="HGT14" s="392"/>
      <c r="HGU14" s="392"/>
      <c r="HGV14" s="392"/>
      <c r="HGW14" s="392"/>
      <c r="HGX14" s="392"/>
      <c r="HGY14" s="392"/>
      <c r="HGZ14" s="392"/>
      <c r="HHA14" s="392"/>
      <c r="HHB14" s="392"/>
      <c r="HHC14" s="392"/>
      <c r="HHD14" s="392"/>
      <c r="HHE14" s="392"/>
      <c r="HHF14" s="392"/>
      <c r="HHG14" s="392"/>
      <c r="HHH14" s="392"/>
      <c r="HHI14" s="392"/>
      <c r="HHJ14" s="392"/>
      <c r="HHK14" s="392"/>
      <c r="HHL14" s="392"/>
      <c r="HHM14" s="392"/>
      <c r="HHN14" s="392"/>
      <c r="HHO14" s="392"/>
      <c r="HHP14" s="392"/>
      <c r="HHQ14" s="392"/>
      <c r="HHR14" s="392"/>
      <c r="HHS14" s="392"/>
      <c r="HHT14" s="392"/>
      <c r="HHU14" s="392"/>
      <c r="HHV14" s="392"/>
      <c r="HHW14" s="392"/>
      <c r="HHX14" s="392"/>
      <c r="HHY14" s="392"/>
      <c r="HHZ14" s="392"/>
      <c r="HIA14" s="392"/>
      <c r="HIB14" s="392"/>
      <c r="HIC14" s="392"/>
      <c r="HID14" s="392"/>
      <c r="HIE14" s="392"/>
      <c r="HIF14" s="392"/>
      <c r="HIG14" s="392"/>
      <c r="HIH14" s="392"/>
      <c r="HII14" s="392"/>
      <c r="HIJ14" s="392"/>
      <c r="HIK14" s="392"/>
      <c r="HIL14" s="392"/>
      <c r="HIM14" s="392"/>
      <c r="HIN14" s="392"/>
      <c r="HIO14" s="392"/>
      <c r="HIP14" s="392"/>
      <c r="HIQ14" s="392"/>
      <c r="HIR14" s="392"/>
      <c r="HIS14" s="392"/>
      <c r="HIT14" s="392"/>
      <c r="HIU14" s="392"/>
      <c r="HIV14" s="392"/>
      <c r="HIW14" s="392"/>
      <c r="HIX14" s="392"/>
      <c r="HIY14" s="392"/>
      <c r="HIZ14" s="392"/>
      <c r="HJA14" s="392"/>
      <c r="HJB14" s="392"/>
      <c r="HJC14" s="392"/>
      <c r="HJD14" s="392"/>
      <c r="HJE14" s="392"/>
      <c r="HJF14" s="392"/>
      <c r="HJG14" s="392"/>
      <c r="HJH14" s="392"/>
      <c r="HJI14" s="392"/>
      <c r="HJJ14" s="392"/>
      <c r="HJK14" s="392"/>
      <c r="HJL14" s="392"/>
      <c r="HJM14" s="392"/>
      <c r="HJN14" s="392"/>
      <c r="HJO14" s="392"/>
      <c r="HJP14" s="392"/>
      <c r="HJQ14" s="392"/>
      <c r="HJR14" s="392"/>
      <c r="HJS14" s="392"/>
      <c r="HJT14" s="392"/>
      <c r="HJU14" s="392"/>
      <c r="HJV14" s="392"/>
      <c r="HJW14" s="392"/>
      <c r="HJX14" s="392"/>
      <c r="HJY14" s="392"/>
      <c r="HJZ14" s="392"/>
      <c r="HKA14" s="392"/>
      <c r="HKB14" s="392"/>
      <c r="HKC14" s="392"/>
      <c r="HKD14" s="392"/>
      <c r="HKE14" s="392"/>
      <c r="HKF14" s="392"/>
      <c r="HKG14" s="392"/>
      <c r="HKH14" s="392"/>
      <c r="HKI14" s="392"/>
      <c r="HKJ14" s="392"/>
      <c r="HKK14" s="392"/>
      <c r="HKL14" s="392"/>
      <c r="HKM14" s="392"/>
      <c r="HKN14" s="392"/>
      <c r="HKO14" s="392"/>
      <c r="HKP14" s="392"/>
      <c r="HKQ14" s="392"/>
      <c r="HKR14" s="392"/>
      <c r="HKS14" s="392"/>
      <c r="HKT14" s="392"/>
      <c r="HKU14" s="392"/>
      <c r="HKV14" s="392"/>
      <c r="HKW14" s="392"/>
      <c r="HKX14" s="392"/>
      <c r="HKY14" s="392"/>
      <c r="HKZ14" s="392"/>
      <c r="HLA14" s="392"/>
      <c r="HLB14" s="392"/>
      <c r="HLC14" s="392"/>
      <c r="HLD14" s="392"/>
      <c r="HLE14" s="392"/>
      <c r="HLF14" s="392"/>
      <c r="HLG14" s="392"/>
      <c r="HLH14" s="392"/>
      <c r="HLI14" s="392"/>
      <c r="HLJ14" s="392"/>
      <c r="HLK14" s="392"/>
      <c r="HLL14" s="392"/>
      <c r="HLM14" s="392"/>
      <c r="HLN14" s="392"/>
      <c r="HLO14" s="392"/>
      <c r="HLP14" s="392"/>
      <c r="HLQ14" s="392"/>
      <c r="HLR14" s="392"/>
      <c r="HLS14" s="392"/>
      <c r="HLT14" s="392"/>
      <c r="HLU14" s="392"/>
      <c r="HLV14" s="392"/>
      <c r="HLW14" s="392"/>
      <c r="HLX14" s="392"/>
      <c r="HLY14" s="392"/>
      <c r="HLZ14" s="392"/>
      <c r="HMA14" s="392"/>
      <c r="HMB14" s="392"/>
      <c r="HMC14" s="392"/>
      <c r="HMD14" s="392"/>
      <c r="HME14" s="392"/>
      <c r="HMF14" s="392"/>
      <c r="HMG14" s="392"/>
      <c r="HMH14" s="392"/>
      <c r="HMI14" s="392"/>
      <c r="HMJ14" s="392"/>
      <c r="HMK14" s="392"/>
      <c r="HML14" s="392"/>
      <c r="HMM14" s="392"/>
      <c r="HMN14" s="392"/>
      <c r="HMO14" s="392"/>
      <c r="HMP14" s="392"/>
      <c r="HMQ14" s="392"/>
      <c r="HMR14" s="392"/>
      <c r="HMS14" s="392"/>
      <c r="HMT14" s="392"/>
      <c r="HMU14" s="392"/>
      <c r="HMV14" s="392"/>
      <c r="HMW14" s="392"/>
      <c r="HMX14" s="392"/>
      <c r="HMY14" s="392"/>
      <c r="HMZ14" s="392"/>
      <c r="HNA14" s="392"/>
      <c r="HNB14" s="392"/>
      <c r="HNC14" s="392"/>
      <c r="HND14" s="392"/>
      <c r="HNE14" s="392"/>
      <c r="HNF14" s="392"/>
      <c r="HNG14" s="392"/>
      <c r="HNH14" s="392"/>
      <c r="HNI14" s="392"/>
      <c r="HNJ14" s="392"/>
      <c r="HNK14" s="392"/>
      <c r="HNL14" s="392"/>
      <c r="HNM14" s="392"/>
      <c r="HNN14" s="392"/>
      <c r="HNO14" s="392"/>
      <c r="HNP14" s="392"/>
      <c r="HNQ14" s="392"/>
      <c r="HNR14" s="392"/>
      <c r="HNS14" s="392"/>
      <c r="HNT14" s="392"/>
      <c r="HNU14" s="392"/>
      <c r="HNV14" s="392"/>
      <c r="HNW14" s="392"/>
      <c r="HNX14" s="392"/>
      <c r="HNY14" s="392"/>
      <c r="HNZ14" s="392"/>
      <c r="HOA14" s="392"/>
      <c r="HOB14" s="392"/>
      <c r="HOC14" s="392"/>
      <c r="HOD14" s="392"/>
      <c r="HOE14" s="392"/>
      <c r="HOF14" s="392"/>
      <c r="HOG14" s="392"/>
      <c r="HOH14" s="392"/>
      <c r="HOI14" s="392"/>
      <c r="HOJ14" s="392"/>
      <c r="HOK14" s="392"/>
      <c r="HOL14" s="392"/>
      <c r="HOM14" s="392"/>
      <c r="HON14" s="392"/>
      <c r="HOO14" s="392"/>
      <c r="HOP14" s="392"/>
      <c r="HOQ14" s="392"/>
      <c r="HOR14" s="392"/>
      <c r="HOS14" s="392"/>
      <c r="HOT14" s="392"/>
      <c r="HOU14" s="392"/>
      <c r="HOV14" s="392"/>
      <c r="HOW14" s="392"/>
      <c r="HOX14" s="392"/>
      <c r="HOY14" s="392"/>
      <c r="HOZ14" s="392"/>
      <c r="HPA14" s="392"/>
      <c r="HPB14" s="392"/>
      <c r="HPC14" s="392"/>
      <c r="HPD14" s="392"/>
      <c r="HPE14" s="392"/>
      <c r="HPF14" s="392"/>
      <c r="HPG14" s="392"/>
      <c r="HPH14" s="392"/>
      <c r="HPI14" s="392"/>
      <c r="HPJ14" s="392"/>
      <c r="HPK14" s="392"/>
      <c r="HPL14" s="392"/>
      <c r="HPM14" s="392"/>
      <c r="HPN14" s="392"/>
      <c r="HPO14" s="392"/>
      <c r="HPP14" s="392"/>
      <c r="HPQ14" s="392"/>
      <c r="HPR14" s="392"/>
      <c r="HPS14" s="392"/>
      <c r="HPT14" s="392"/>
      <c r="HPU14" s="392"/>
      <c r="HPV14" s="392"/>
      <c r="HPW14" s="392"/>
      <c r="HPX14" s="392"/>
      <c r="HPY14" s="392"/>
      <c r="HPZ14" s="392"/>
      <c r="HQA14" s="392"/>
      <c r="HQB14" s="392"/>
      <c r="HQC14" s="392"/>
      <c r="HQD14" s="392"/>
      <c r="HQE14" s="392"/>
      <c r="HQF14" s="392"/>
      <c r="HQG14" s="392"/>
      <c r="HQH14" s="392"/>
      <c r="HQI14" s="392"/>
      <c r="HQJ14" s="392"/>
      <c r="HQK14" s="392"/>
      <c r="HQL14" s="392"/>
      <c r="HQM14" s="392"/>
      <c r="HQN14" s="392"/>
      <c r="HQO14" s="392"/>
      <c r="HQP14" s="392"/>
      <c r="HQQ14" s="392"/>
      <c r="HQR14" s="392"/>
      <c r="HQS14" s="392"/>
      <c r="HQT14" s="392"/>
      <c r="HQU14" s="392"/>
      <c r="HQV14" s="392"/>
      <c r="HQW14" s="392"/>
      <c r="HQX14" s="392"/>
      <c r="HQY14" s="392"/>
      <c r="HQZ14" s="392"/>
      <c r="HRA14" s="392"/>
      <c r="HRB14" s="392"/>
      <c r="HRC14" s="392"/>
      <c r="HRD14" s="392"/>
      <c r="HRE14" s="392"/>
      <c r="HRF14" s="392"/>
      <c r="HRG14" s="392"/>
      <c r="HRH14" s="392"/>
      <c r="HRI14" s="392"/>
      <c r="HRJ14" s="392"/>
      <c r="HRK14" s="392"/>
      <c r="HRL14" s="392"/>
      <c r="HRM14" s="392"/>
      <c r="HRN14" s="392"/>
      <c r="HRO14" s="392"/>
      <c r="HRP14" s="392"/>
      <c r="HRQ14" s="392"/>
      <c r="HRR14" s="392"/>
      <c r="HRS14" s="392"/>
      <c r="HRT14" s="392"/>
      <c r="HRU14" s="392"/>
      <c r="HRV14" s="392"/>
      <c r="HRW14" s="392"/>
      <c r="HRX14" s="392"/>
      <c r="HRY14" s="392"/>
      <c r="HRZ14" s="392"/>
      <c r="HSA14" s="392"/>
      <c r="HSB14" s="392"/>
      <c r="HSC14" s="392"/>
      <c r="HSD14" s="392"/>
      <c r="HSE14" s="392"/>
      <c r="HSF14" s="392"/>
      <c r="HSG14" s="392"/>
      <c r="HSH14" s="392"/>
      <c r="HSI14" s="392"/>
      <c r="HSJ14" s="392"/>
      <c r="HSK14" s="392"/>
      <c r="HSL14" s="392"/>
      <c r="HSM14" s="392"/>
      <c r="HSN14" s="392"/>
      <c r="HSO14" s="392"/>
      <c r="HSP14" s="392"/>
      <c r="HSQ14" s="392"/>
      <c r="HSR14" s="392"/>
      <c r="HSS14" s="392"/>
      <c r="HST14" s="392"/>
      <c r="HSU14" s="392"/>
      <c r="HSV14" s="392"/>
      <c r="HSW14" s="392"/>
      <c r="HSX14" s="392"/>
      <c r="HSY14" s="392"/>
      <c r="HSZ14" s="392"/>
      <c r="HTA14" s="392"/>
      <c r="HTB14" s="392"/>
      <c r="HTC14" s="392"/>
      <c r="HTD14" s="392"/>
      <c r="HTE14" s="392"/>
      <c r="HTF14" s="392"/>
      <c r="HTG14" s="392"/>
      <c r="HTH14" s="392"/>
      <c r="HTI14" s="392"/>
      <c r="HTJ14" s="392"/>
      <c r="HTK14" s="392"/>
      <c r="HTL14" s="392"/>
      <c r="HTM14" s="392"/>
      <c r="HTN14" s="392"/>
      <c r="HTO14" s="392"/>
      <c r="HTP14" s="392"/>
      <c r="HTQ14" s="392"/>
      <c r="HTR14" s="392"/>
      <c r="HTS14" s="392"/>
      <c r="HTT14" s="392"/>
      <c r="HTU14" s="392"/>
      <c r="HTV14" s="392"/>
      <c r="HTW14" s="392"/>
      <c r="HTX14" s="392"/>
      <c r="HTY14" s="392"/>
      <c r="HTZ14" s="392"/>
      <c r="HUA14" s="392"/>
      <c r="HUB14" s="392"/>
      <c r="HUC14" s="392"/>
      <c r="HUD14" s="392"/>
      <c r="HUE14" s="392"/>
      <c r="HUF14" s="392"/>
      <c r="HUG14" s="392"/>
      <c r="HUH14" s="392"/>
      <c r="HUI14" s="392"/>
      <c r="HUJ14" s="392"/>
      <c r="HUK14" s="392"/>
      <c r="HUL14" s="392"/>
      <c r="HUM14" s="392"/>
      <c r="HUN14" s="392"/>
      <c r="HUO14" s="392"/>
      <c r="HUP14" s="392"/>
      <c r="HUQ14" s="392"/>
      <c r="HUR14" s="392"/>
      <c r="HUS14" s="392"/>
      <c r="HUT14" s="392"/>
      <c r="HUU14" s="392"/>
      <c r="HUV14" s="392"/>
      <c r="HUW14" s="392"/>
      <c r="HUX14" s="392"/>
      <c r="HUY14" s="392"/>
      <c r="HUZ14" s="392"/>
      <c r="HVA14" s="392"/>
      <c r="HVB14" s="392"/>
      <c r="HVC14" s="392"/>
      <c r="HVD14" s="392"/>
      <c r="HVE14" s="392"/>
      <c r="HVF14" s="392"/>
      <c r="HVG14" s="392"/>
      <c r="HVH14" s="392"/>
      <c r="HVI14" s="392"/>
      <c r="HVJ14" s="392"/>
      <c r="HVK14" s="392"/>
      <c r="HVL14" s="392"/>
      <c r="HVM14" s="392"/>
      <c r="HVN14" s="392"/>
      <c r="HVO14" s="392"/>
      <c r="HVP14" s="392"/>
      <c r="HVQ14" s="392"/>
      <c r="HVR14" s="392"/>
      <c r="HVS14" s="392"/>
      <c r="HVT14" s="392"/>
      <c r="HVU14" s="392"/>
      <c r="HVV14" s="392"/>
      <c r="HVW14" s="392"/>
      <c r="HVX14" s="392"/>
      <c r="HVY14" s="392"/>
      <c r="HVZ14" s="392"/>
      <c r="HWA14" s="392"/>
      <c r="HWB14" s="392"/>
      <c r="HWC14" s="392"/>
      <c r="HWD14" s="392"/>
      <c r="HWE14" s="392"/>
      <c r="HWF14" s="392"/>
      <c r="HWG14" s="392"/>
      <c r="HWH14" s="392"/>
      <c r="HWI14" s="392"/>
      <c r="HWJ14" s="392"/>
      <c r="HWK14" s="392"/>
      <c r="HWL14" s="392"/>
      <c r="HWM14" s="392"/>
      <c r="HWN14" s="392"/>
      <c r="HWO14" s="392"/>
      <c r="HWP14" s="392"/>
      <c r="HWQ14" s="392"/>
      <c r="HWR14" s="392"/>
      <c r="HWS14" s="392"/>
      <c r="HWT14" s="392"/>
      <c r="HWU14" s="392"/>
      <c r="HWV14" s="392"/>
      <c r="HWW14" s="392"/>
      <c r="HWX14" s="392"/>
      <c r="HWY14" s="392"/>
      <c r="HWZ14" s="392"/>
      <c r="HXA14" s="392"/>
      <c r="HXB14" s="392"/>
      <c r="HXC14" s="392"/>
      <c r="HXD14" s="392"/>
      <c r="HXE14" s="392"/>
      <c r="HXF14" s="392"/>
      <c r="HXG14" s="392"/>
      <c r="HXH14" s="392"/>
      <c r="HXI14" s="392"/>
      <c r="HXJ14" s="392"/>
      <c r="HXK14" s="392"/>
      <c r="HXL14" s="392"/>
      <c r="HXM14" s="392"/>
      <c r="HXN14" s="392"/>
      <c r="HXO14" s="392"/>
      <c r="HXP14" s="392"/>
      <c r="HXQ14" s="392"/>
      <c r="HXR14" s="392"/>
      <c r="HXS14" s="392"/>
      <c r="HXT14" s="392"/>
      <c r="HXU14" s="392"/>
      <c r="HXV14" s="392"/>
      <c r="HXW14" s="392"/>
      <c r="HXX14" s="392"/>
      <c r="HXY14" s="392"/>
      <c r="HXZ14" s="392"/>
      <c r="HYA14" s="392"/>
      <c r="HYB14" s="392"/>
      <c r="HYC14" s="392"/>
      <c r="HYD14" s="392"/>
      <c r="HYE14" s="392"/>
      <c r="HYF14" s="392"/>
      <c r="HYG14" s="392"/>
      <c r="HYH14" s="392"/>
      <c r="HYI14" s="392"/>
      <c r="HYJ14" s="392"/>
      <c r="HYK14" s="392"/>
      <c r="HYL14" s="392"/>
      <c r="HYM14" s="392"/>
      <c r="HYN14" s="392"/>
      <c r="HYO14" s="392"/>
      <c r="HYP14" s="392"/>
      <c r="HYQ14" s="392"/>
      <c r="HYR14" s="392"/>
      <c r="HYS14" s="392"/>
      <c r="HYT14" s="392"/>
      <c r="HYU14" s="392"/>
      <c r="HYV14" s="392"/>
      <c r="HYW14" s="392"/>
      <c r="HYX14" s="392"/>
      <c r="HYY14" s="392"/>
      <c r="HYZ14" s="392"/>
      <c r="HZA14" s="392"/>
      <c r="HZB14" s="392"/>
      <c r="HZC14" s="392"/>
      <c r="HZD14" s="392"/>
      <c r="HZE14" s="392"/>
      <c r="HZF14" s="392"/>
      <c r="HZG14" s="392"/>
      <c r="HZH14" s="392"/>
      <c r="HZI14" s="392"/>
      <c r="HZJ14" s="392"/>
      <c r="HZK14" s="392"/>
      <c r="HZL14" s="392"/>
      <c r="HZM14" s="392"/>
      <c r="HZN14" s="392"/>
      <c r="HZO14" s="392"/>
      <c r="HZP14" s="392"/>
      <c r="HZQ14" s="392"/>
      <c r="HZR14" s="392"/>
      <c r="HZS14" s="392"/>
      <c r="HZT14" s="392"/>
      <c r="HZU14" s="392"/>
      <c r="HZV14" s="392"/>
      <c r="HZW14" s="392"/>
      <c r="HZX14" s="392"/>
      <c r="HZY14" s="392"/>
      <c r="HZZ14" s="392"/>
      <c r="IAA14" s="392"/>
      <c r="IAB14" s="392"/>
      <c r="IAC14" s="392"/>
      <c r="IAD14" s="392"/>
      <c r="IAE14" s="392"/>
      <c r="IAF14" s="392"/>
      <c r="IAG14" s="392"/>
      <c r="IAH14" s="392"/>
      <c r="IAI14" s="392"/>
      <c r="IAJ14" s="392"/>
      <c r="IAK14" s="392"/>
      <c r="IAL14" s="392"/>
      <c r="IAM14" s="392"/>
      <c r="IAN14" s="392"/>
      <c r="IAO14" s="392"/>
      <c r="IAP14" s="392"/>
      <c r="IAQ14" s="392"/>
      <c r="IAR14" s="392"/>
      <c r="IAS14" s="392"/>
      <c r="IAT14" s="392"/>
      <c r="IAU14" s="392"/>
      <c r="IAV14" s="392"/>
      <c r="IAW14" s="392"/>
      <c r="IAX14" s="392"/>
      <c r="IAY14" s="392"/>
      <c r="IAZ14" s="392"/>
      <c r="IBA14" s="392"/>
      <c r="IBB14" s="392"/>
      <c r="IBC14" s="392"/>
      <c r="IBD14" s="392"/>
      <c r="IBE14" s="392"/>
      <c r="IBF14" s="392"/>
      <c r="IBG14" s="392"/>
      <c r="IBH14" s="392"/>
      <c r="IBI14" s="392"/>
      <c r="IBJ14" s="392"/>
      <c r="IBK14" s="392"/>
      <c r="IBL14" s="392"/>
      <c r="IBM14" s="392"/>
      <c r="IBN14" s="392"/>
      <c r="IBO14" s="392"/>
      <c r="IBP14" s="392"/>
      <c r="IBQ14" s="392"/>
      <c r="IBR14" s="392"/>
      <c r="IBS14" s="392"/>
      <c r="IBT14" s="392"/>
      <c r="IBU14" s="392"/>
      <c r="IBV14" s="392"/>
      <c r="IBW14" s="392"/>
      <c r="IBX14" s="392"/>
      <c r="IBY14" s="392"/>
      <c r="IBZ14" s="392"/>
      <c r="ICA14" s="392"/>
      <c r="ICB14" s="392"/>
      <c r="ICC14" s="392"/>
      <c r="ICD14" s="392"/>
      <c r="ICE14" s="392"/>
      <c r="ICF14" s="392"/>
      <c r="ICG14" s="392"/>
      <c r="ICH14" s="392"/>
      <c r="ICI14" s="392"/>
      <c r="ICJ14" s="392"/>
      <c r="ICK14" s="392"/>
      <c r="ICL14" s="392"/>
      <c r="ICM14" s="392"/>
      <c r="ICN14" s="392"/>
      <c r="ICO14" s="392"/>
      <c r="ICP14" s="392"/>
      <c r="ICQ14" s="392"/>
      <c r="ICR14" s="392"/>
      <c r="ICS14" s="392"/>
      <c r="ICT14" s="392"/>
      <c r="ICU14" s="392"/>
      <c r="ICV14" s="392"/>
      <c r="ICW14" s="392"/>
      <c r="ICX14" s="392"/>
      <c r="ICY14" s="392"/>
      <c r="ICZ14" s="392"/>
      <c r="IDA14" s="392"/>
      <c r="IDB14" s="392"/>
      <c r="IDC14" s="392"/>
      <c r="IDD14" s="392"/>
      <c r="IDE14" s="392"/>
      <c r="IDF14" s="392"/>
      <c r="IDG14" s="392"/>
      <c r="IDH14" s="392"/>
      <c r="IDI14" s="392"/>
      <c r="IDJ14" s="392"/>
      <c r="IDK14" s="392"/>
      <c r="IDL14" s="392"/>
      <c r="IDM14" s="392"/>
      <c r="IDN14" s="392"/>
      <c r="IDO14" s="392"/>
      <c r="IDP14" s="392"/>
      <c r="IDQ14" s="392"/>
      <c r="IDR14" s="392"/>
      <c r="IDS14" s="392"/>
      <c r="IDT14" s="392"/>
      <c r="IDU14" s="392"/>
      <c r="IDV14" s="392"/>
      <c r="IDW14" s="392"/>
      <c r="IDX14" s="392"/>
      <c r="IDY14" s="392"/>
      <c r="IDZ14" s="392"/>
      <c r="IEA14" s="392"/>
      <c r="IEB14" s="392"/>
      <c r="IEC14" s="392"/>
      <c r="IED14" s="392"/>
      <c r="IEE14" s="392"/>
      <c r="IEF14" s="392"/>
      <c r="IEG14" s="392"/>
      <c r="IEH14" s="392"/>
      <c r="IEI14" s="392"/>
      <c r="IEJ14" s="392"/>
      <c r="IEK14" s="392"/>
      <c r="IEL14" s="392"/>
      <c r="IEM14" s="392"/>
      <c r="IEN14" s="392"/>
      <c r="IEO14" s="392"/>
      <c r="IEP14" s="392"/>
      <c r="IEQ14" s="392"/>
      <c r="IER14" s="392"/>
      <c r="IES14" s="392"/>
      <c r="IET14" s="392"/>
      <c r="IEU14" s="392"/>
      <c r="IEV14" s="392"/>
      <c r="IEW14" s="392"/>
      <c r="IEX14" s="392"/>
      <c r="IEY14" s="392"/>
      <c r="IEZ14" s="392"/>
      <c r="IFA14" s="392"/>
      <c r="IFB14" s="392"/>
      <c r="IFC14" s="392"/>
      <c r="IFD14" s="392"/>
      <c r="IFE14" s="392"/>
      <c r="IFF14" s="392"/>
      <c r="IFG14" s="392"/>
      <c r="IFH14" s="392"/>
      <c r="IFI14" s="392"/>
      <c r="IFJ14" s="392"/>
      <c r="IFK14" s="392"/>
      <c r="IFL14" s="392"/>
      <c r="IFM14" s="392"/>
      <c r="IFN14" s="392"/>
      <c r="IFO14" s="392"/>
      <c r="IFP14" s="392"/>
      <c r="IFQ14" s="392"/>
      <c r="IFR14" s="392"/>
      <c r="IFS14" s="392"/>
      <c r="IFT14" s="392"/>
      <c r="IFU14" s="392"/>
      <c r="IFV14" s="392"/>
      <c r="IFW14" s="392"/>
      <c r="IFX14" s="392"/>
      <c r="IFY14" s="392"/>
      <c r="IFZ14" s="392"/>
      <c r="IGA14" s="392"/>
      <c r="IGB14" s="392"/>
      <c r="IGC14" s="392"/>
      <c r="IGD14" s="392"/>
      <c r="IGE14" s="392"/>
      <c r="IGF14" s="392"/>
      <c r="IGG14" s="392"/>
      <c r="IGH14" s="392"/>
      <c r="IGI14" s="392"/>
      <c r="IGJ14" s="392"/>
      <c r="IGK14" s="392"/>
      <c r="IGL14" s="392"/>
      <c r="IGM14" s="392"/>
      <c r="IGN14" s="392"/>
      <c r="IGO14" s="392"/>
      <c r="IGP14" s="392"/>
      <c r="IGQ14" s="392"/>
      <c r="IGR14" s="392"/>
      <c r="IGS14" s="392"/>
      <c r="IGT14" s="392"/>
      <c r="IGU14" s="392"/>
      <c r="IGV14" s="392"/>
      <c r="IGW14" s="392"/>
      <c r="IGX14" s="392"/>
      <c r="IGY14" s="392"/>
      <c r="IGZ14" s="392"/>
      <c r="IHA14" s="392"/>
      <c r="IHB14" s="392"/>
      <c r="IHC14" s="392"/>
      <c r="IHD14" s="392"/>
      <c r="IHE14" s="392"/>
      <c r="IHF14" s="392"/>
      <c r="IHG14" s="392"/>
      <c r="IHH14" s="392"/>
      <c r="IHI14" s="392"/>
      <c r="IHJ14" s="392"/>
      <c r="IHK14" s="392"/>
      <c r="IHL14" s="392"/>
      <c r="IHM14" s="392"/>
      <c r="IHN14" s="392"/>
      <c r="IHO14" s="392"/>
      <c r="IHP14" s="392"/>
      <c r="IHQ14" s="392"/>
      <c r="IHR14" s="392"/>
      <c r="IHS14" s="392"/>
      <c r="IHT14" s="392"/>
      <c r="IHU14" s="392"/>
      <c r="IHV14" s="392"/>
      <c r="IHW14" s="392"/>
      <c r="IHX14" s="392"/>
      <c r="IHY14" s="392"/>
      <c r="IHZ14" s="392"/>
      <c r="IIA14" s="392"/>
      <c r="IIB14" s="392"/>
      <c r="IIC14" s="392"/>
      <c r="IID14" s="392"/>
      <c r="IIE14" s="392"/>
      <c r="IIF14" s="392"/>
      <c r="IIG14" s="392"/>
      <c r="IIH14" s="392"/>
      <c r="III14" s="392"/>
      <c r="IIJ14" s="392"/>
      <c r="IIK14" s="392"/>
      <c r="IIL14" s="392"/>
      <c r="IIM14" s="392"/>
      <c r="IIN14" s="392"/>
      <c r="IIO14" s="392"/>
      <c r="IIP14" s="392"/>
      <c r="IIQ14" s="392"/>
      <c r="IIR14" s="392"/>
      <c r="IIS14" s="392"/>
      <c r="IIT14" s="392"/>
      <c r="IIU14" s="392"/>
      <c r="IIV14" s="392"/>
      <c r="IIW14" s="392"/>
      <c r="IIX14" s="392"/>
      <c r="IIY14" s="392"/>
      <c r="IIZ14" s="392"/>
      <c r="IJA14" s="392"/>
      <c r="IJB14" s="392"/>
      <c r="IJC14" s="392"/>
      <c r="IJD14" s="392"/>
      <c r="IJE14" s="392"/>
      <c r="IJF14" s="392"/>
      <c r="IJG14" s="392"/>
      <c r="IJH14" s="392"/>
      <c r="IJI14" s="392"/>
      <c r="IJJ14" s="392"/>
      <c r="IJK14" s="392"/>
      <c r="IJL14" s="392"/>
      <c r="IJM14" s="392"/>
      <c r="IJN14" s="392"/>
      <c r="IJO14" s="392"/>
      <c r="IJP14" s="392"/>
      <c r="IJQ14" s="392"/>
      <c r="IJR14" s="392"/>
      <c r="IJS14" s="392"/>
      <c r="IJT14" s="392"/>
      <c r="IJU14" s="392"/>
      <c r="IJV14" s="392"/>
      <c r="IJW14" s="392"/>
      <c r="IJX14" s="392"/>
      <c r="IJY14" s="392"/>
      <c r="IJZ14" s="392"/>
      <c r="IKA14" s="392"/>
      <c r="IKB14" s="392"/>
      <c r="IKC14" s="392"/>
      <c r="IKD14" s="392"/>
      <c r="IKE14" s="392"/>
      <c r="IKF14" s="392"/>
      <c r="IKG14" s="392"/>
      <c r="IKH14" s="392"/>
      <c r="IKI14" s="392"/>
      <c r="IKJ14" s="392"/>
      <c r="IKK14" s="392"/>
      <c r="IKL14" s="392"/>
      <c r="IKM14" s="392"/>
      <c r="IKN14" s="392"/>
      <c r="IKO14" s="392"/>
      <c r="IKP14" s="392"/>
      <c r="IKQ14" s="392"/>
      <c r="IKR14" s="392"/>
      <c r="IKS14" s="392"/>
      <c r="IKT14" s="392"/>
      <c r="IKU14" s="392"/>
      <c r="IKV14" s="392"/>
      <c r="IKW14" s="392"/>
      <c r="IKX14" s="392"/>
      <c r="IKY14" s="392"/>
      <c r="IKZ14" s="392"/>
      <c r="ILA14" s="392"/>
      <c r="ILB14" s="392"/>
      <c r="ILC14" s="392"/>
      <c r="ILD14" s="392"/>
      <c r="ILE14" s="392"/>
      <c r="ILF14" s="392"/>
      <c r="ILG14" s="392"/>
      <c r="ILH14" s="392"/>
      <c r="ILI14" s="392"/>
      <c r="ILJ14" s="392"/>
      <c r="ILK14" s="392"/>
      <c r="ILL14" s="392"/>
      <c r="ILM14" s="392"/>
      <c r="ILN14" s="392"/>
      <c r="ILO14" s="392"/>
      <c r="ILP14" s="392"/>
      <c r="ILQ14" s="392"/>
      <c r="ILR14" s="392"/>
      <c r="ILS14" s="392"/>
      <c r="ILT14" s="392"/>
      <c r="ILU14" s="392"/>
      <c r="ILV14" s="392"/>
      <c r="ILW14" s="392"/>
      <c r="ILX14" s="392"/>
      <c r="ILY14" s="392"/>
      <c r="ILZ14" s="392"/>
      <c r="IMA14" s="392"/>
      <c r="IMB14" s="392"/>
      <c r="IMC14" s="392"/>
      <c r="IMD14" s="392"/>
      <c r="IME14" s="392"/>
      <c r="IMF14" s="392"/>
      <c r="IMG14" s="392"/>
      <c r="IMH14" s="392"/>
      <c r="IMI14" s="392"/>
      <c r="IMJ14" s="392"/>
      <c r="IMK14" s="392"/>
      <c r="IML14" s="392"/>
      <c r="IMM14" s="392"/>
      <c r="IMN14" s="392"/>
      <c r="IMO14" s="392"/>
      <c r="IMP14" s="392"/>
      <c r="IMQ14" s="392"/>
      <c r="IMR14" s="392"/>
      <c r="IMS14" s="392"/>
      <c r="IMT14" s="392"/>
      <c r="IMU14" s="392"/>
      <c r="IMV14" s="392"/>
      <c r="IMW14" s="392"/>
      <c r="IMX14" s="392"/>
      <c r="IMY14" s="392"/>
      <c r="IMZ14" s="392"/>
      <c r="INA14" s="392"/>
      <c r="INB14" s="392"/>
      <c r="INC14" s="392"/>
      <c r="IND14" s="392"/>
      <c r="INE14" s="392"/>
      <c r="INF14" s="392"/>
      <c r="ING14" s="392"/>
      <c r="INH14" s="392"/>
      <c r="INI14" s="392"/>
      <c r="INJ14" s="392"/>
      <c r="INK14" s="392"/>
      <c r="INL14" s="392"/>
      <c r="INM14" s="392"/>
      <c r="INN14" s="392"/>
      <c r="INO14" s="392"/>
      <c r="INP14" s="392"/>
      <c r="INQ14" s="392"/>
      <c r="INR14" s="392"/>
      <c r="INS14" s="392"/>
      <c r="INT14" s="392"/>
      <c r="INU14" s="392"/>
      <c r="INV14" s="392"/>
      <c r="INW14" s="392"/>
      <c r="INX14" s="392"/>
      <c r="INY14" s="392"/>
      <c r="INZ14" s="392"/>
      <c r="IOA14" s="392"/>
      <c r="IOB14" s="392"/>
      <c r="IOC14" s="392"/>
      <c r="IOD14" s="392"/>
      <c r="IOE14" s="392"/>
      <c r="IOF14" s="392"/>
      <c r="IOG14" s="392"/>
      <c r="IOH14" s="392"/>
      <c r="IOI14" s="392"/>
      <c r="IOJ14" s="392"/>
      <c r="IOK14" s="392"/>
      <c r="IOL14" s="392"/>
      <c r="IOM14" s="392"/>
      <c r="ION14" s="392"/>
      <c r="IOO14" s="392"/>
      <c r="IOP14" s="392"/>
      <c r="IOQ14" s="392"/>
      <c r="IOR14" s="392"/>
      <c r="IOS14" s="392"/>
      <c r="IOT14" s="392"/>
      <c r="IOU14" s="392"/>
      <c r="IOV14" s="392"/>
      <c r="IOW14" s="392"/>
      <c r="IOX14" s="392"/>
      <c r="IOY14" s="392"/>
      <c r="IOZ14" s="392"/>
      <c r="IPA14" s="392"/>
      <c r="IPB14" s="392"/>
      <c r="IPC14" s="392"/>
      <c r="IPD14" s="392"/>
      <c r="IPE14" s="392"/>
      <c r="IPF14" s="392"/>
      <c r="IPG14" s="392"/>
      <c r="IPH14" s="392"/>
      <c r="IPI14" s="392"/>
      <c r="IPJ14" s="392"/>
      <c r="IPK14" s="392"/>
      <c r="IPL14" s="392"/>
      <c r="IPM14" s="392"/>
      <c r="IPN14" s="392"/>
      <c r="IPO14" s="392"/>
      <c r="IPP14" s="392"/>
      <c r="IPQ14" s="392"/>
      <c r="IPR14" s="392"/>
      <c r="IPS14" s="392"/>
      <c r="IPT14" s="392"/>
      <c r="IPU14" s="392"/>
      <c r="IPV14" s="392"/>
      <c r="IPW14" s="392"/>
      <c r="IPX14" s="392"/>
      <c r="IPY14" s="392"/>
      <c r="IPZ14" s="392"/>
      <c r="IQA14" s="392"/>
      <c r="IQB14" s="392"/>
      <c r="IQC14" s="392"/>
      <c r="IQD14" s="392"/>
      <c r="IQE14" s="392"/>
      <c r="IQF14" s="392"/>
      <c r="IQG14" s="392"/>
      <c r="IQH14" s="392"/>
      <c r="IQI14" s="392"/>
      <c r="IQJ14" s="392"/>
      <c r="IQK14" s="392"/>
      <c r="IQL14" s="392"/>
      <c r="IQM14" s="392"/>
      <c r="IQN14" s="392"/>
      <c r="IQO14" s="392"/>
      <c r="IQP14" s="392"/>
      <c r="IQQ14" s="392"/>
      <c r="IQR14" s="392"/>
      <c r="IQS14" s="392"/>
      <c r="IQT14" s="392"/>
      <c r="IQU14" s="392"/>
      <c r="IQV14" s="392"/>
      <c r="IQW14" s="392"/>
      <c r="IQX14" s="392"/>
      <c r="IQY14" s="392"/>
      <c r="IQZ14" s="392"/>
      <c r="IRA14" s="392"/>
      <c r="IRB14" s="392"/>
      <c r="IRC14" s="392"/>
      <c r="IRD14" s="392"/>
      <c r="IRE14" s="392"/>
      <c r="IRF14" s="392"/>
      <c r="IRG14" s="392"/>
      <c r="IRH14" s="392"/>
      <c r="IRI14" s="392"/>
      <c r="IRJ14" s="392"/>
      <c r="IRK14" s="392"/>
      <c r="IRL14" s="392"/>
      <c r="IRM14" s="392"/>
      <c r="IRN14" s="392"/>
      <c r="IRO14" s="392"/>
      <c r="IRP14" s="392"/>
      <c r="IRQ14" s="392"/>
      <c r="IRR14" s="392"/>
      <c r="IRS14" s="392"/>
      <c r="IRT14" s="392"/>
      <c r="IRU14" s="392"/>
      <c r="IRV14" s="392"/>
      <c r="IRW14" s="392"/>
      <c r="IRX14" s="392"/>
      <c r="IRY14" s="392"/>
      <c r="IRZ14" s="392"/>
      <c r="ISA14" s="392"/>
      <c r="ISB14" s="392"/>
      <c r="ISC14" s="392"/>
      <c r="ISD14" s="392"/>
      <c r="ISE14" s="392"/>
      <c r="ISF14" s="392"/>
      <c r="ISG14" s="392"/>
      <c r="ISH14" s="392"/>
      <c r="ISI14" s="392"/>
      <c r="ISJ14" s="392"/>
      <c r="ISK14" s="392"/>
      <c r="ISL14" s="392"/>
      <c r="ISM14" s="392"/>
      <c r="ISN14" s="392"/>
      <c r="ISO14" s="392"/>
      <c r="ISP14" s="392"/>
      <c r="ISQ14" s="392"/>
      <c r="ISR14" s="392"/>
      <c r="ISS14" s="392"/>
      <c r="IST14" s="392"/>
      <c r="ISU14" s="392"/>
      <c r="ISV14" s="392"/>
      <c r="ISW14" s="392"/>
      <c r="ISX14" s="392"/>
      <c r="ISY14" s="392"/>
      <c r="ISZ14" s="392"/>
      <c r="ITA14" s="392"/>
      <c r="ITB14" s="392"/>
      <c r="ITC14" s="392"/>
      <c r="ITD14" s="392"/>
      <c r="ITE14" s="392"/>
      <c r="ITF14" s="392"/>
      <c r="ITG14" s="392"/>
      <c r="ITH14" s="392"/>
      <c r="ITI14" s="392"/>
      <c r="ITJ14" s="392"/>
      <c r="ITK14" s="392"/>
      <c r="ITL14" s="392"/>
      <c r="ITM14" s="392"/>
      <c r="ITN14" s="392"/>
      <c r="ITO14" s="392"/>
      <c r="ITP14" s="392"/>
      <c r="ITQ14" s="392"/>
      <c r="ITR14" s="392"/>
      <c r="ITS14" s="392"/>
      <c r="ITT14" s="392"/>
      <c r="ITU14" s="392"/>
      <c r="ITV14" s="392"/>
      <c r="ITW14" s="392"/>
      <c r="ITX14" s="392"/>
      <c r="ITY14" s="392"/>
      <c r="ITZ14" s="392"/>
      <c r="IUA14" s="392"/>
      <c r="IUB14" s="392"/>
      <c r="IUC14" s="392"/>
      <c r="IUD14" s="392"/>
      <c r="IUE14" s="392"/>
      <c r="IUF14" s="392"/>
      <c r="IUG14" s="392"/>
      <c r="IUH14" s="392"/>
      <c r="IUI14" s="392"/>
      <c r="IUJ14" s="392"/>
      <c r="IUK14" s="392"/>
      <c r="IUL14" s="392"/>
      <c r="IUM14" s="392"/>
      <c r="IUN14" s="392"/>
      <c r="IUO14" s="392"/>
      <c r="IUP14" s="392"/>
      <c r="IUQ14" s="392"/>
      <c r="IUR14" s="392"/>
      <c r="IUS14" s="392"/>
      <c r="IUT14" s="392"/>
      <c r="IUU14" s="392"/>
      <c r="IUV14" s="392"/>
      <c r="IUW14" s="392"/>
      <c r="IUX14" s="392"/>
      <c r="IUY14" s="392"/>
      <c r="IUZ14" s="392"/>
      <c r="IVA14" s="392"/>
      <c r="IVB14" s="392"/>
      <c r="IVC14" s="392"/>
      <c r="IVD14" s="392"/>
      <c r="IVE14" s="392"/>
      <c r="IVF14" s="392"/>
      <c r="IVG14" s="392"/>
      <c r="IVH14" s="392"/>
      <c r="IVI14" s="392"/>
      <c r="IVJ14" s="392"/>
      <c r="IVK14" s="392"/>
      <c r="IVL14" s="392"/>
      <c r="IVM14" s="392"/>
      <c r="IVN14" s="392"/>
      <c r="IVO14" s="392"/>
      <c r="IVP14" s="392"/>
      <c r="IVQ14" s="392"/>
      <c r="IVR14" s="392"/>
      <c r="IVS14" s="392"/>
      <c r="IVT14" s="392"/>
      <c r="IVU14" s="392"/>
      <c r="IVV14" s="392"/>
      <c r="IVW14" s="392"/>
      <c r="IVX14" s="392"/>
      <c r="IVY14" s="392"/>
      <c r="IVZ14" s="392"/>
      <c r="IWA14" s="392"/>
      <c r="IWB14" s="392"/>
      <c r="IWC14" s="392"/>
      <c r="IWD14" s="392"/>
      <c r="IWE14" s="392"/>
      <c r="IWF14" s="392"/>
      <c r="IWG14" s="392"/>
      <c r="IWH14" s="392"/>
      <c r="IWI14" s="392"/>
      <c r="IWJ14" s="392"/>
      <c r="IWK14" s="392"/>
      <c r="IWL14" s="392"/>
      <c r="IWM14" s="392"/>
      <c r="IWN14" s="392"/>
      <c r="IWO14" s="392"/>
      <c r="IWP14" s="392"/>
      <c r="IWQ14" s="392"/>
      <c r="IWR14" s="392"/>
      <c r="IWS14" s="392"/>
      <c r="IWT14" s="392"/>
      <c r="IWU14" s="392"/>
      <c r="IWV14" s="392"/>
      <c r="IWW14" s="392"/>
      <c r="IWX14" s="392"/>
      <c r="IWY14" s="392"/>
      <c r="IWZ14" s="392"/>
      <c r="IXA14" s="392"/>
      <c r="IXB14" s="392"/>
      <c r="IXC14" s="392"/>
      <c r="IXD14" s="392"/>
      <c r="IXE14" s="392"/>
      <c r="IXF14" s="392"/>
      <c r="IXG14" s="392"/>
      <c r="IXH14" s="392"/>
      <c r="IXI14" s="392"/>
      <c r="IXJ14" s="392"/>
      <c r="IXK14" s="392"/>
      <c r="IXL14" s="392"/>
      <c r="IXM14" s="392"/>
      <c r="IXN14" s="392"/>
      <c r="IXO14" s="392"/>
      <c r="IXP14" s="392"/>
      <c r="IXQ14" s="392"/>
      <c r="IXR14" s="392"/>
      <c r="IXS14" s="392"/>
      <c r="IXT14" s="392"/>
      <c r="IXU14" s="392"/>
      <c r="IXV14" s="392"/>
      <c r="IXW14" s="392"/>
      <c r="IXX14" s="392"/>
      <c r="IXY14" s="392"/>
      <c r="IXZ14" s="392"/>
      <c r="IYA14" s="392"/>
      <c r="IYB14" s="392"/>
      <c r="IYC14" s="392"/>
      <c r="IYD14" s="392"/>
      <c r="IYE14" s="392"/>
      <c r="IYF14" s="392"/>
      <c r="IYG14" s="392"/>
      <c r="IYH14" s="392"/>
      <c r="IYI14" s="392"/>
      <c r="IYJ14" s="392"/>
      <c r="IYK14" s="392"/>
      <c r="IYL14" s="392"/>
      <c r="IYM14" s="392"/>
      <c r="IYN14" s="392"/>
      <c r="IYO14" s="392"/>
      <c r="IYP14" s="392"/>
      <c r="IYQ14" s="392"/>
      <c r="IYR14" s="392"/>
      <c r="IYS14" s="392"/>
      <c r="IYT14" s="392"/>
      <c r="IYU14" s="392"/>
      <c r="IYV14" s="392"/>
      <c r="IYW14" s="392"/>
      <c r="IYX14" s="392"/>
      <c r="IYY14" s="392"/>
      <c r="IYZ14" s="392"/>
      <c r="IZA14" s="392"/>
      <c r="IZB14" s="392"/>
      <c r="IZC14" s="392"/>
      <c r="IZD14" s="392"/>
      <c r="IZE14" s="392"/>
      <c r="IZF14" s="392"/>
      <c r="IZG14" s="392"/>
      <c r="IZH14" s="392"/>
      <c r="IZI14" s="392"/>
      <c r="IZJ14" s="392"/>
      <c r="IZK14" s="392"/>
      <c r="IZL14" s="392"/>
      <c r="IZM14" s="392"/>
      <c r="IZN14" s="392"/>
      <c r="IZO14" s="392"/>
      <c r="IZP14" s="392"/>
      <c r="IZQ14" s="392"/>
      <c r="IZR14" s="392"/>
      <c r="IZS14" s="392"/>
      <c r="IZT14" s="392"/>
      <c r="IZU14" s="392"/>
      <c r="IZV14" s="392"/>
      <c r="IZW14" s="392"/>
      <c r="IZX14" s="392"/>
      <c r="IZY14" s="392"/>
      <c r="IZZ14" s="392"/>
      <c r="JAA14" s="392"/>
      <c r="JAB14" s="392"/>
      <c r="JAC14" s="392"/>
      <c r="JAD14" s="392"/>
      <c r="JAE14" s="392"/>
      <c r="JAF14" s="392"/>
      <c r="JAG14" s="392"/>
      <c r="JAH14" s="392"/>
      <c r="JAI14" s="392"/>
      <c r="JAJ14" s="392"/>
      <c r="JAK14" s="392"/>
      <c r="JAL14" s="392"/>
      <c r="JAM14" s="392"/>
      <c r="JAN14" s="392"/>
      <c r="JAO14" s="392"/>
      <c r="JAP14" s="392"/>
      <c r="JAQ14" s="392"/>
      <c r="JAR14" s="392"/>
      <c r="JAS14" s="392"/>
      <c r="JAT14" s="392"/>
      <c r="JAU14" s="392"/>
      <c r="JAV14" s="392"/>
      <c r="JAW14" s="392"/>
      <c r="JAX14" s="392"/>
      <c r="JAY14" s="392"/>
      <c r="JAZ14" s="392"/>
      <c r="JBA14" s="392"/>
      <c r="JBB14" s="392"/>
      <c r="JBC14" s="392"/>
      <c r="JBD14" s="392"/>
      <c r="JBE14" s="392"/>
      <c r="JBF14" s="392"/>
      <c r="JBG14" s="392"/>
      <c r="JBH14" s="392"/>
      <c r="JBI14" s="392"/>
      <c r="JBJ14" s="392"/>
      <c r="JBK14" s="392"/>
      <c r="JBL14" s="392"/>
      <c r="JBM14" s="392"/>
      <c r="JBN14" s="392"/>
      <c r="JBO14" s="392"/>
      <c r="JBP14" s="392"/>
      <c r="JBQ14" s="392"/>
      <c r="JBR14" s="392"/>
      <c r="JBS14" s="392"/>
      <c r="JBT14" s="392"/>
      <c r="JBU14" s="392"/>
      <c r="JBV14" s="392"/>
      <c r="JBW14" s="392"/>
      <c r="JBX14" s="392"/>
      <c r="JBY14" s="392"/>
      <c r="JBZ14" s="392"/>
      <c r="JCA14" s="392"/>
      <c r="JCB14" s="392"/>
      <c r="JCC14" s="392"/>
      <c r="JCD14" s="392"/>
      <c r="JCE14" s="392"/>
      <c r="JCF14" s="392"/>
      <c r="JCG14" s="392"/>
      <c r="JCH14" s="392"/>
      <c r="JCI14" s="392"/>
      <c r="JCJ14" s="392"/>
      <c r="JCK14" s="392"/>
      <c r="JCL14" s="392"/>
      <c r="JCM14" s="392"/>
      <c r="JCN14" s="392"/>
      <c r="JCO14" s="392"/>
      <c r="JCP14" s="392"/>
      <c r="JCQ14" s="392"/>
      <c r="JCR14" s="392"/>
      <c r="JCS14" s="392"/>
      <c r="JCT14" s="392"/>
      <c r="JCU14" s="392"/>
      <c r="JCV14" s="392"/>
      <c r="JCW14" s="392"/>
      <c r="JCX14" s="392"/>
      <c r="JCY14" s="392"/>
      <c r="JCZ14" s="392"/>
      <c r="JDA14" s="392"/>
      <c r="JDB14" s="392"/>
      <c r="JDC14" s="392"/>
      <c r="JDD14" s="392"/>
      <c r="JDE14" s="392"/>
      <c r="JDF14" s="392"/>
      <c r="JDG14" s="392"/>
      <c r="JDH14" s="392"/>
      <c r="JDI14" s="392"/>
      <c r="JDJ14" s="392"/>
      <c r="JDK14" s="392"/>
      <c r="JDL14" s="392"/>
      <c r="JDM14" s="392"/>
      <c r="JDN14" s="392"/>
      <c r="JDO14" s="392"/>
      <c r="JDP14" s="392"/>
      <c r="JDQ14" s="392"/>
      <c r="JDR14" s="392"/>
      <c r="JDS14" s="392"/>
      <c r="JDT14" s="392"/>
      <c r="JDU14" s="392"/>
      <c r="JDV14" s="392"/>
      <c r="JDW14" s="392"/>
      <c r="JDX14" s="392"/>
      <c r="JDY14" s="392"/>
      <c r="JDZ14" s="392"/>
      <c r="JEA14" s="392"/>
      <c r="JEB14" s="392"/>
      <c r="JEC14" s="392"/>
      <c r="JED14" s="392"/>
      <c r="JEE14" s="392"/>
      <c r="JEF14" s="392"/>
      <c r="JEG14" s="392"/>
      <c r="JEH14" s="392"/>
      <c r="JEI14" s="392"/>
      <c r="JEJ14" s="392"/>
      <c r="JEK14" s="392"/>
      <c r="JEL14" s="392"/>
      <c r="JEM14" s="392"/>
      <c r="JEN14" s="392"/>
      <c r="JEO14" s="392"/>
      <c r="JEP14" s="392"/>
      <c r="JEQ14" s="392"/>
      <c r="JER14" s="392"/>
      <c r="JES14" s="392"/>
      <c r="JET14" s="392"/>
      <c r="JEU14" s="392"/>
      <c r="JEV14" s="392"/>
      <c r="JEW14" s="392"/>
      <c r="JEX14" s="392"/>
      <c r="JEY14" s="392"/>
      <c r="JEZ14" s="392"/>
      <c r="JFA14" s="392"/>
      <c r="JFB14" s="392"/>
      <c r="JFC14" s="392"/>
      <c r="JFD14" s="392"/>
      <c r="JFE14" s="392"/>
      <c r="JFF14" s="392"/>
      <c r="JFG14" s="392"/>
      <c r="JFH14" s="392"/>
      <c r="JFI14" s="392"/>
      <c r="JFJ14" s="392"/>
      <c r="JFK14" s="392"/>
      <c r="JFL14" s="392"/>
      <c r="JFM14" s="392"/>
      <c r="JFN14" s="392"/>
      <c r="JFO14" s="392"/>
      <c r="JFP14" s="392"/>
      <c r="JFQ14" s="392"/>
      <c r="JFR14" s="392"/>
      <c r="JFS14" s="392"/>
      <c r="JFT14" s="392"/>
      <c r="JFU14" s="392"/>
      <c r="JFV14" s="392"/>
      <c r="JFW14" s="392"/>
      <c r="JFX14" s="392"/>
      <c r="JFY14" s="392"/>
      <c r="JFZ14" s="392"/>
      <c r="JGA14" s="392"/>
      <c r="JGB14" s="392"/>
      <c r="JGC14" s="392"/>
      <c r="JGD14" s="392"/>
      <c r="JGE14" s="392"/>
      <c r="JGF14" s="392"/>
      <c r="JGG14" s="392"/>
      <c r="JGH14" s="392"/>
      <c r="JGI14" s="392"/>
      <c r="JGJ14" s="392"/>
      <c r="JGK14" s="392"/>
      <c r="JGL14" s="392"/>
      <c r="JGM14" s="392"/>
      <c r="JGN14" s="392"/>
      <c r="JGO14" s="392"/>
      <c r="JGP14" s="392"/>
      <c r="JGQ14" s="392"/>
      <c r="JGR14" s="392"/>
      <c r="JGS14" s="392"/>
      <c r="JGT14" s="392"/>
      <c r="JGU14" s="392"/>
      <c r="JGV14" s="392"/>
      <c r="JGW14" s="392"/>
      <c r="JGX14" s="392"/>
      <c r="JGY14" s="392"/>
      <c r="JGZ14" s="392"/>
      <c r="JHA14" s="392"/>
      <c r="JHB14" s="392"/>
      <c r="JHC14" s="392"/>
      <c r="JHD14" s="392"/>
      <c r="JHE14" s="392"/>
      <c r="JHF14" s="392"/>
      <c r="JHG14" s="392"/>
      <c r="JHH14" s="392"/>
      <c r="JHI14" s="392"/>
      <c r="JHJ14" s="392"/>
      <c r="JHK14" s="392"/>
      <c r="JHL14" s="392"/>
      <c r="JHM14" s="392"/>
      <c r="JHN14" s="392"/>
      <c r="JHO14" s="392"/>
      <c r="JHP14" s="392"/>
      <c r="JHQ14" s="392"/>
      <c r="JHR14" s="392"/>
      <c r="JHS14" s="392"/>
      <c r="JHT14" s="392"/>
      <c r="JHU14" s="392"/>
      <c r="JHV14" s="392"/>
      <c r="JHW14" s="392"/>
      <c r="JHX14" s="392"/>
      <c r="JHY14" s="392"/>
      <c r="JHZ14" s="392"/>
      <c r="JIA14" s="392"/>
      <c r="JIB14" s="392"/>
      <c r="JIC14" s="392"/>
      <c r="JID14" s="392"/>
      <c r="JIE14" s="392"/>
      <c r="JIF14" s="392"/>
      <c r="JIG14" s="392"/>
      <c r="JIH14" s="392"/>
      <c r="JII14" s="392"/>
      <c r="JIJ14" s="392"/>
      <c r="JIK14" s="392"/>
      <c r="JIL14" s="392"/>
      <c r="JIM14" s="392"/>
      <c r="JIN14" s="392"/>
      <c r="JIO14" s="392"/>
      <c r="JIP14" s="392"/>
      <c r="JIQ14" s="392"/>
      <c r="JIR14" s="392"/>
      <c r="JIS14" s="392"/>
      <c r="JIT14" s="392"/>
      <c r="JIU14" s="392"/>
      <c r="JIV14" s="392"/>
      <c r="JIW14" s="392"/>
      <c r="JIX14" s="392"/>
      <c r="JIY14" s="392"/>
      <c r="JIZ14" s="392"/>
      <c r="JJA14" s="392"/>
      <c r="JJB14" s="392"/>
      <c r="JJC14" s="392"/>
      <c r="JJD14" s="392"/>
      <c r="JJE14" s="392"/>
      <c r="JJF14" s="392"/>
      <c r="JJG14" s="392"/>
      <c r="JJH14" s="392"/>
      <c r="JJI14" s="392"/>
      <c r="JJJ14" s="392"/>
      <c r="JJK14" s="392"/>
      <c r="JJL14" s="392"/>
      <c r="JJM14" s="392"/>
      <c r="JJN14" s="392"/>
      <c r="JJO14" s="392"/>
      <c r="JJP14" s="392"/>
      <c r="JJQ14" s="392"/>
      <c r="JJR14" s="392"/>
      <c r="JJS14" s="392"/>
      <c r="JJT14" s="392"/>
      <c r="JJU14" s="392"/>
      <c r="JJV14" s="392"/>
      <c r="JJW14" s="392"/>
      <c r="JJX14" s="392"/>
      <c r="JJY14" s="392"/>
      <c r="JJZ14" s="392"/>
      <c r="JKA14" s="392"/>
      <c r="JKB14" s="392"/>
      <c r="JKC14" s="392"/>
      <c r="JKD14" s="392"/>
      <c r="JKE14" s="392"/>
      <c r="JKF14" s="392"/>
      <c r="JKG14" s="392"/>
      <c r="JKH14" s="392"/>
      <c r="JKI14" s="392"/>
      <c r="JKJ14" s="392"/>
      <c r="JKK14" s="392"/>
      <c r="JKL14" s="392"/>
      <c r="JKM14" s="392"/>
      <c r="JKN14" s="392"/>
      <c r="JKO14" s="392"/>
      <c r="JKP14" s="392"/>
      <c r="JKQ14" s="392"/>
      <c r="JKR14" s="392"/>
      <c r="JKS14" s="392"/>
      <c r="JKT14" s="392"/>
      <c r="JKU14" s="392"/>
      <c r="JKV14" s="392"/>
      <c r="JKW14" s="392"/>
      <c r="JKX14" s="392"/>
      <c r="JKY14" s="392"/>
      <c r="JKZ14" s="392"/>
      <c r="JLA14" s="392"/>
      <c r="JLB14" s="392"/>
      <c r="JLC14" s="392"/>
      <c r="JLD14" s="392"/>
      <c r="JLE14" s="392"/>
      <c r="JLF14" s="392"/>
      <c r="JLG14" s="392"/>
      <c r="JLH14" s="392"/>
      <c r="JLI14" s="392"/>
      <c r="JLJ14" s="392"/>
      <c r="JLK14" s="392"/>
      <c r="JLL14" s="392"/>
      <c r="JLM14" s="392"/>
      <c r="JLN14" s="392"/>
      <c r="JLO14" s="392"/>
      <c r="JLP14" s="392"/>
      <c r="JLQ14" s="392"/>
      <c r="JLR14" s="392"/>
      <c r="JLS14" s="392"/>
      <c r="JLT14" s="392"/>
      <c r="JLU14" s="392"/>
      <c r="JLV14" s="392"/>
      <c r="JLW14" s="392"/>
      <c r="JLX14" s="392"/>
      <c r="JLY14" s="392"/>
      <c r="JLZ14" s="392"/>
      <c r="JMA14" s="392"/>
      <c r="JMB14" s="392"/>
      <c r="JMC14" s="392"/>
      <c r="JMD14" s="392"/>
      <c r="JME14" s="392"/>
      <c r="JMF14" s="392"/>
      <c r="JMG14" s="392"/>
      <c r="JMH14" s="392"/>
      <c r="JMI14" s="392"/>
      <c r="JMJ14" s="392"/>
      <c r="JMK14" s="392"/>
      <c r="JML14" s="392"/>
      <c r="JMM14" s="392"/>
      <c r="JMN14" s="392"/>
      <c r="JMO14" s="392"/>
      <c r="JMP14" s="392"/>
      <c r="JMQ14" s="392"/>
      <c r="JMR14" s="392"/>
      <c r="JMS14" s="392"/>
      <c r="JMT14" s="392"/>
      <c r="JMU14" s="392"/>
      <c r="JMV14" s="392"/>
      <c r="JMW14" s="392"/>
      <c r="JMX14" s="392"/>
      <c r="JMY14" s="392"/>
      <c r="JMZ14" s="392"/>
      <c r="JNA14" s="392"/>
      <c r="JNB14" s="392"/>
      <c r="JNC14" s="392"/>
      <c r="JND14" s="392"/>
      <c r="JNE14" s="392"/>
      <c r="JNF14" s="392"/>
      <c r="JNG14" s="392"/>
      <c r="JNH14" s="392"/>
      <c r="JNI14" s="392"/>
      <c r="JNJ14" s="392"/>
      <c r="JNK14" s="392"/>
      <c r="JNL14" s="392"/>
      <c r="JNM14" s="392"/>
      <c r="JNN14" s="392"/>
      <c r="JNO14" s="392"/>
      <c r="JNP14" s="392"/>
      <c r="JNQ14" s="392"/>
      <c r="JNR14" s="392"/>
      <c r="JNS14" s="392"/>
      <c r="JNT14" s="392"/>
      <c r="JNU14" s="392"/>
      <c r="JNV14" s="392"/>
      <c r="JNW14" s="392"/>
      <c r="JNX14" s="392"/>
      <c r="JNY14" s="392"/>
      <c r="JNZ14" s="392"/>
      <c r="JOA14" s="392"/>
      <c r="JOB14" s="392"/>
      <c r="JOC14" s="392"/>
      <c r="JOD14" s="392"/>
      <c r="JOE14" s="392"/>
      <c r="JOF14" s="392"/>
      <c r="JOG14" s="392"/>
      <c r="JOH14" s="392"/>
      <c r="JOI14" s="392"/>
      <c r="JOJ14" s="392"/>
      <c r="JOK14" s="392"/>
      <c r="JOL14" s="392"/>
      <c r="JOM14" s="392"/>
      <c r="JON14" s="392"/>
      <c r="JOO14" s="392"/>
      <c r="JOP14" s="392"/>
      <c r="JOQ14" s="392"/>
      <c r="JOR14" s="392"/>
      <c r="JOS14" s="392"/>
      <c r="JOT14" s="392"/>
      <c r="JOU14" s="392"/>
      <c r="JOV14" s="392"/>
      <c r="JOW14" s="392"/>
      <c r="JOX14" s="392"/>
      <c r="JOY14" s="392"/>
      <c r="JOZ14" s="392"/>
      <c r="JPA14" s="392"/>
      <c r="JPB14" s="392"/>
      <c r="JPC14" s="392"/>
      <c r="JPD14" s="392"/>
      <c r="JPE14" s="392"/>
      <c r="JPF14" s="392"/>
      <c r="JPG14" s="392"/>
      <c r="JPH14" s="392"/>
      <c r="JPI14" s="392"/>
      <c r="JPJ14" s="392"/>
      <c r="JPK14" s="392"/>
      <c r="JPL14" s="392"/>
      <c r="JPM14" s="392"/>
      <c r="JPN14" s="392"/>
      <c r="JPO14" s="392"/>
      <c r="JPP14" s="392"/>
      <c r="JPQ14" s="392"/>
      <c r="JPR14" s="392"/>
      <c r="JPS14" s="392"/>
      <c r="JPT14" s="392"/>
      <c r="JPU14" s="392"/>
      <c r="JPV14" s="392"/>
      <c r="JPW14" s="392"/>
      <c r="JPX14" s="392"/>
      <c r="JPY14" s="392"/>
      <c r="JPZ14" s="392"/>
      <c r="JQA14" s="392"/>
      <c r="JQB14" s="392"/>
      <c r="JQC14" s="392"/>
      <c r="JQD14" s="392"/>
      <c r="JQE14" s="392"/>
      <c r="JQF14" s="392"/>
      <c r="JQG14" s="392"/>
      <c r="JQH14" s="392"/>
      <c r="JQI14" s="392"/>
      <c r="JQJ14" s="392"/>
      <c r="JQK14" s="392"/>
      <c r="JQL14" s="392"/>
      <c r="JQM14" s="392"/>
      <c r="JQN14" s="392"/>
      <c r="JQO14" s="392"/>
      <c r="JQP14" s="392"/>
      <c r="JQQ14" s="392"/>
      <c r="JQR14" s="392"/>
      <c r="JQS14" s="392"/>
      <c r="JQT14" s="392"/>
      <c r="JQU14" s="392"/>
      <c r="JQV14" s="392"/>
      <c r="JQW14" s="392"/>
      <c r="JQX14" s="392"/>
      <c r="JQY14" s="392"/>
      <c r="JQZ14" s="392"/>
      <c r="JRA14" s="392"/>
      <c r="JRB14" s="392"/>
      <c r="JRC14" s="392"/>
      <c r="JRD14" s="392"/>
      <c r="JRE14" s="392"/>
      <c r="JRF14" s="392"/>
      <c r="JRG14" s="392"/>
      <c r="JRH14" s="392"/>
      <c r="JRI14" s="392"/>
      <c r="JRJ14" s="392"/>
      <c r="JRK14" s="392"/>
      <c r="JRL14" s="392"/>
      <c r="JRM14" s="392"/>
      <c r="JRN14" s="392"/>
      <c r="JRO14" s="392"/>
      <c r="JRP14" s="392"/>
      <c r="JRQ14" s="392"/>
      <c r="JRR14" s="392"/>
      <c r="JRS14" s="392"/>
      <c r="JRT14" s="392"/>
      <c r="JRU14" s="392"/>
      <c r="JRV14" s="392"/>
      <c r="JRW14" s="392"/>
      <c r="JRX14" s="392"/>
      <c r="JRY14" s="392"/>
      <c r="JRZ14" s="392"/>
      <c r="JSA14" s="392"/>
      <c r="JSB14" s="392"/>
      <c r="JSC14" s="392"/>
      <c r="JSD14" s="392"/>
      <c r="JSE14" s="392"/>
      <c r="JSF14" s="392"/>
      <c r="JSG14" s="392"/>
      <c r="JSH14" s="392"/>
      <c r="JSI14" s="392"/>
      <c r="JSJ14" s="392"/>
      <c r="JSK14" s="392"/>
      <c r="JSL14" s="392"/>
      <c r="JSM14" s="392"/>
      <c r="JSN14" s="392"/>
      <c r="JSO14" s="392"/>
      <c r="JSP14" s="392"/>
      <c r="JSQ14" s="392"/>
      <c r="JSR14" s="392"/>
      <c r="JSS14" s="392"/>
      <c r="JST14" s="392"/>
      <c r="JSU14" s="392"/>
      <c r="JSV14" s="392"/>
      <c r="JSW14" s="392"/>
      <c r="JSX14" s="392"/>
      <c r="JSY14" s="392"/>
      <c r="JSZ14" s="392"/>
      <c r="JTA14" s="392"/>
      <c r="JTB14" s="392"/>
      <c r="JTC14" s="392"/>
      <c r="JTD14" s="392"/>
      <c r="JTE14" s="392"/>
      <c r="JTF14" s="392"/>
      <c r="JTG14" s="392"/>
      <c r="JTH14" s="392"/>
      <c r="JTI14" s="392"/>
      <c r="JTJ14" s="392"/>
      <c r="JTK14" s="392"/>
      <c r="JTL14" s="392"/>
      <c r="JTM14" s="392"/>
      <c r="JTN14" s="392"/>
      <c r="JTO14" s="392"/>
      <c r="JTP14" s="392"/>
      <c r="JTQ14" s="392"/>
      <c r="JTR14" s="392"/>
      <c r="JTS14" s="392"/>
      <c r="JTT14" s="392"/>
      <c r="JTU14" s="392"/>
      <c r="JTV14" s="392"/>
      <c r="JTW14" s="392"/>
      <c r="JTX14" s="392"/>
      <c r="JTY14" s="392"/>
      <c r="JTZ14" s="392"/>
      <c r="JUA14" s="392"/>
      <c r="JUB14" s="392"/>
      <c r="JUC14" s="392"/>
      <c r="JUD14" s="392"/>
      <c r="JUE14" s="392"/>
      <c r="JUF14" s="392"/>
      <c r="JUG14" s="392"/>
      <c r="JUH14" s="392"/>
      <c r="JUI14" s="392"/>
      <c r="JUJ14" s="392"/>
      <c r="JUK14" s="392"/>
      <c r="JUL14" s="392"/>
      <c r="JUM14" s="392"/>
      <c r="JUN14" s="392"/>
      <c r="JUO14" s="392"/>
      <c r="JUP14" s="392"/>
      <c r="JUQ14" s="392"/>
      <c r="JUR14" s="392"/>
      <c r="JUS14" s="392"/>
      <c r="JUT14" s="392"/>
      <c r="JUU14" s="392"/>
      <c r="JUV14" s="392"/>
      <c r="JUW14" s="392"/>
      <c r="JUX14" s="392"/>
      <c r="JUY14" s="392"/>
      <c r="JUZ14" s="392"/>
      <c r="JVA14" s="392"/>
      <c r="JVB14" s="392"/>
      <c r="JVC14" s="392"/>
      <c r="JVD14" s="392"/>
      <c r="JVE14" s="392"/>
      <c r="JVF14" s="392"/>
      <c r="JVG14" s="392"/>
      <c r="JVH14" s="392"/>
      <c r="JVI14" s="392"/>
      <c r="JVJ14" s="392"/>
      <c r="JVK14" s="392"/>
      <c r="JVL14" s="392"/>
      <c r="JVM14" s="392"/>
      <c r="JVN14" s="392"/>
      <c r="JVO14" s="392"/>
      <c r="JVP14" s="392"/>
      <c r="JVQ14" s="392"/>
      <c r="JVR14" s="392"/>
      <c r="JVS14" s="392"/>
      <c r="JVT14" s="392"/>
      <c r="JVU14" s="392"/>
      <c r="JVV14" s="392"/>
      <c r="JVW14" s="392"/>
      <c r="JVX14" s="392"/>
      <c r="JVY14" s="392"/>
      <c r="JVZ14" s="392"/>
      <c r="JWA14" s="392"/>
      <c r="JWB14" s="392"/>
      <c r="JWC14" s="392"/>
      <c r="JWD14" s="392"/>
      <c r="JWE14" s="392"/>
      <c r="JWF14" s="392"/>
      <c r="JWG14" s="392"/>
      <c r="JWH14" s="392"/>
      <c r="JWI14" s="392"/>
      <c r="JWJ14" s="392"/>
      <c r="JWK14" s="392"/>
      <c r="JWL14" s="392"/>
      <c r="JWM14" s="392"/>
      <c r="JWN14" s="392"/>
      <c r="JWO14" s="392"/>
      <c r="JWP14" s="392"/>
      <c r="JWQ14" s="392"/>
      <c r="JWR14" s="392"/>
      <c r="JWS14" s="392"/>
      <c r="JWT14" s="392"/>
      <c r="JWU14" s="392"/>
      <c r="JWV14" s="392"/>
      <c r="JWW14" s="392"/>
      <c r="JWX14" s="392"/>
      <c r="JWY14" s="392"/>
      <c r="JWZ14" s="392"/>
      <c r="JXA14" s="392"/>
      <c r="JXB14" s="392"/>
      <c r="JXC14" s="392"/>
      <c r="JXD14" s="392"/>
      <c r="JXE14" s="392"/>
      <c r="JXF14" s="392"/>
      <c r="JXG14" s="392"/>
      <c r="JXH14" s="392"/>
      <c r="JXI14" s="392"/>
      <c r="JXJ14" s="392"/>
      <c r="JXK14" s="392"/>
      <c r="JXL14" s="392"/>
      <c r="JXM14" s="392"/>
      <c r="JXN14" s="392"/>
      <c r="JXO14" s="392"/>
      <c r="JXP14" s="392"/>
      <c r="JXQ14" s="392"/>
      <c r="JXR14" s="392"/>
      <c r="JXS14" s="392"/>
      <c r="JXT14" s="392"/>
      <c r="JXU14" s="392"/>
      <c r="JXV14" s="392"/>
      <c r="JXW14" s="392"/>
      <c r="JXX14" s="392"/>
      <c r="JXY14" s="392"/>
      <c r="JXZ14" s="392"/>
      <c r="JYA14" s="392"/>
      <c r="JYB14" s="392"/>
      <c r="JYC14" s="392"/>
      <c r="JYD14" s="392"/>
      <c r="JYE14" s="392"/>
      <c r="JYF14" s="392"/>
      <c r="JYG14" s="392"/>
      <c r="JYH14" s="392"/>
      <c r="JYI14" s="392"/>
      <c r="JYJ14" s="392"/>
      <c r="JYK14" s="392"/>
      <c r="JYL14" s="392"/>
      <c r="JYM14" s="392"/>
      <c r="JYN14" s="392"/>
      <c r="JYO14" s="392"/>
      <c r="JYP14" s="392"/>
      <c r="JYQ14" s="392"/>
      <c r="JYR14" s="392"/>
      <c r="JYS14" s="392"/>
      <c r="JYT14" s="392"/>
      <c r="JYU14" s="392"/>
      <c r="JYV14" s="392"/>
      <c r="JYW14" s="392"/>
      <c r="JYX14" s="392"/>
      <c r="JYY14" s="392"/>
      <c r="JYZ14" s="392"/>
      <c r="JZA14" s="392"/>
      <c r="JZB14" s="392"/>
      <c r="JZC14" s="392"/>
      <c r="JZD14" s="392"/>
      <c r="JZE14" s="392"/>
      <c r="JZF14" s="392"/>
      <c r="JZG14" s="392"/>
      <c r="JZH14" s="392"/>
      <c r="JZI14" s="392"/>
      <c r="JZJ14" s="392"/>
      <c r="JZK14" s="392"/>
      <c r="JZL14" s="392"/>
      <c r="JZM14" s="392"/>
      <c r="JZN14" s="392"/>
      <c r="JZO14" s="392"/>
      <c r="JZP14" s="392"/>
      <c r="JZQ14" s="392"/>
      <c r="JZR14" s="392"/>
      <c r="JZS14" s="392"/>
      <c r="JZT14" s="392"/>
      <c r="JZU14" s="392"/>
      <c r="JZV14" s="392"/>
      <c r="JZW14" s="392"/>
      <c r="JZX14" s="392"/>
      <c r="JZY14" s="392"/>
      <c r="JZZ14" s="392"/>
      <c r="KAA14" s="392"/>
      <c r="KAB14" s="392"/>
      <c r="KAC14" s="392"/>
      <c r="KAD14" s="392"/>
      <c r="KAE14" s="392"/>
      <c r="KAF14" s="392"/>
      <c r="KAG14" s="392"/>
      <c r="KAH14" s="392"/>
      <c r="KAI14" s="392"/>
      <c r="KAJ14" s="392"/>
      <c r="KAK14" s="392"/>
      <c r="KAL14" s="392"/>
      <c r="KAM14" s="392"/>
      <c r="KAN14" s="392"/>
      <c r="KAO14" s="392"/>
      <c r="KAP14" s="392"/>
      <c r="KAQ14" s="392"/>
      <c r="KAR14" s="392"/>
      <c r="KAS14" s="392"/>
      <c r="KAT14" s="392"/>
      <c r="KAU14" s="392"/>
      <c r="KAV14" s="392"/>
      <c r="KAW14" s="392"/>
      <c r="KAX14" s="392"/>
      <c r="KAY14" s="392"/>
      <c r="KAZ14" s="392"/>
      <c r="KBA14" s="392"/>
      <c r="KBB14" s="392"/>
      <c r="KBC14" s="392"/>
      <c r="KBD14" s="392"/>
      <c r="KBE14" s="392"/>
      <c r="KBF14" s="392"/>
      <c r="KBG14" s="392"/>
      <c r="KBH14" s="392"/>
      <c r="KBI14" s="392"/>
      <c r="KBJ14" s="392"/>
      <c r="KBK14" s="392"/>
      <c r="KBL14" s="392"/>
      <c r="KBM14" s="392"/>
      <c r="KBN14" s="392"/>
      <c r="KBO14" s="392"/>
      <c r="KBP14" s="392"/>
      <c r="KBQ14" s="392"/>
      <c r="KBR14" s="392"/>
      <c r="KBS14" s="392"/>
      <c r="KBT14" s="392"/>
      <c r="KBU14" s="392"/>
      <c r="KBV14" s="392"/>
      <c r="KBW14" s="392"/>
      <c r="KBX14" s="392"/>
      <c r="KBY14" s="392"/>
      <c r="KBZ14" s="392"/>
      <c r="KCA14" s="392"/>
      <c r="KCB14" s="392"/>
      <c r="KCC14" s="392"/>
      <c r="KCD14" s="392"/>
      <c r="KCE14" s="392"/>
      <c r="KCF14" s="392"/>
      <c r="KCG14" s="392"/>
      <c r="KCH14" s="392"/>
      <c r="KCI14" s="392"/>
      <c r="KCJ14" s="392"/>
      <c r="KCK14" s="392"/>
      <c r="KCL14" s="392"/>
      <c r="KCM14" s="392"/>
      <c r="KCN14" s="392"/>
      <c r="KCO14" s="392"/>
      <c r="KCP14" s="392"/>
      <c r="KCQ14" s="392"/>
      <c r="KCR14" s="392"/>
      <c r="KCS14" s="392"/>
      <c r="KCT14" s="392"/>
      <c r="KCU14" s="392"/>
      <c r="KCV14" s="392"/>
      <c r="KCW14" s="392"/>
      <c r="KCX14" s="392"/>
      <c r="KCY14" s="392"/>
      <c r="KCZ14" s="392"/>
      <c r="KDA14" s="392"/>
      <c r="KDB14" s="392"/>
      <c r="KDC14" s="392"/>
      <c r="KDD14" s="392"/>
      <c r="KDE14" s="392"/>
      <c r="KDF14" s="392"/>
      <c r="KDG14" s="392"/>
      <c r="KDH14" s="392"/>
      <c r="KDI14" s="392"/>
      <c r="KDJ14" s="392"/>
      <c r="KDK14" s="392"/>
      <c r="KDL14" s="392"/>
      <c r="KDM14" s="392"/>
      <c r="KDN14" s="392"/>
      <c r="KDO14" s="392"/>
      <c r="KDP14" s="392"/>
      <c r="KDQ14" s="392"/>
      <c r="KDR14" s="392"/>
      <c r="KDS14" s="392"/>
      <c r="KDT14" s="392"/>
      <c r="KDU14" s="392"/>
      <c r="KDV14" s="392"/>
      <c r="KDW14" s="392"/>
      <c r="KDX14" s="392"/>
      <c r="KDY14" s="392"/>
      <c r="KDZ14" s="392"/>
      <c r="KEA14" s="392"/>
      <c r="KEB14" s="392"/>
      <c r="KEC14" s="392"/>
      <c r="KED14" s="392"/>
      <c r="KEE14" s="392"/>
      <c r="KEF14" s="392"/>
      <c r="KEG14" s="392"/>
      <c r="KEH14" s="392"/>
      <c r="KEI14" s="392"/>
      <c r="KEJ14" s="392"/>
      <c r="KEK14" s="392"/>
      <c r="KEL14" s="392"/>
      <c r="KEM14" s="392"/>
      <c r="KEN14" s="392"/>
      <c r="KEO14" s="392"/>
      <c r="KEP14" s="392"/>
      <c r="KEQ14" s="392"/>
      <c r="KER14" s="392"/>
      <c r="KES14" s="392"/>
      <c r="KET14" s="392"/>
      <c r="KEU14" s="392"/>
      <c r="KEV14" s="392"/>
      <c r="KEW14" s="392"/>
      <c r="KEX14" s="392"/>
      <c r="KEY14" s="392"/>
      <c r="KEZ14" s="392"/>
      <c r="KFA14" s="392"/>
      <c r="KFB14" s="392"/>
      <c r="KFC14" s="392"/>
      <c r="KFD14" s="392"/>
      <c r="KFE14" s="392"/>
      <c r="KFF14" s="392"/>
      <c r="KFG14" s="392"/>
      <c r="KFH14" s="392"/>
      <c r="KFI14" s="392"/>
      <c r="KFJ14" s="392"/>
      <c r="KFK14" s="392"/>
      <c r="KFL14" s="392"/>
      <c r="KFM14" s="392"/>
      <c r="KFN14" s="392"/>
      <c r="KFO14" s="392"/>
      <c r="KFP14" s="392"/>
      <c r="KFQ14" s="392"/>
      <c r="KFR14" s="392"/>
      <c r="KFS14" s="392"/>
      <c r="KFT14" s="392"/>
      <c r="KFU14" s="392"/>
      <c r="KFV14" s="392"/>
      <c r="KFW14" s="392"/>
      <c r="KFX14" s="392"/>
      <c r="KFY14" s="392"/>
      <c r="KFZ14" s="392"/>
      <c r="KGA14" s="392"/>
      <c r="KGB14" s="392"/>
      <c r="KGC14" s="392"/>
      <c r="KGD14" s="392"/>
      <c r="KGE14" s="392"/>
      <c r="KGF14" s="392"/>
      <c r="KGG14" s="392"/>
      <c r="KGH14" s="392"/>
      <c r="KGI14" s="392"/>
      <c r="KGJ14" s="392"/>
      <c r="KGK14" s="392"/>
      <c r="KGL14" s="392"/>
      <c r="KGM14" s="392"/>
      <c r="KGN14" s="392"/>
      <c r="KGO14" s="392"/>
      <c r="KGP14" s="392"/>
      <c r="KGQ14" s="392"/>
      <c r="KGR14" s="392"/>
      <c r="KGS14" s="392"/>
      <c r="KGT14" s="392"/>
      <c r="KGU14" s="392"/>
      <c r="KGV14" s="392"/>
      <c r="KGW14" s="392"/>
      <c r="KGX14" s="392"/>
      <c r="KGY14" s="392"/>
      <c r="KGZ14" s="392"/>
      <c r="KHA14" s="392"/>
      <c r="KHB14" s="392"/>
      <c r="KHC14" s="392"/>
      <c r="KHD14" s="392"/>
      <c r="KHE14" s="392"/>
      <c r="KHF14" s="392"/>
      <c r="KHG14" s="392"/>
      <c r="KHH14" s="392"/>
      <c r="KHI14" s="392"/>
      <c r="KHJ14" s="392"/>
      <c r="KHK14" s="392"/>
      <c r="KHL14" s="392"/>
      <c r="KHM14" s="392"/>
      <c r="KHN14" s="392"/>
      <c r="KHO14" s="392"/>
      <c r="KHP14" s="392"/>
      <c r="KHQ14" s="392"/>
      <c r="KHR14" s="392"/>
      <c r="KHS14" s="392"/>
      <c r="KHT14" s="392"/>
      <c r="KHU14" s="392"/>
      <c r="KHV14" s="392"/>
      <c r="KHW14" s="392"/>
      <c r="KHX14" s="392"/>
      <c r="KHY14" s="392"/>
      <c r="KHZ14" s="392"/>
      <c r="KIA14" s="392"/>
      <c r="KIB14" s="392"/>
      <c r="KIC14" s="392"/>
      <c r="KID14" s="392"/>
      <c r="KIE14" s="392"/>
      <c r="KIF14" s="392"/>
      <c r="KIG14" s="392"/>
      <c r="KIH14" s="392"/>
      <c r="KII14" s="392"/>
      <c r="KIJ14" s="392"/>
      <c r="KIK14" s="392"/>
      <c r="KIL14" s="392"/>
      <c r="KIM14" s="392"/>
      <c r="KIN14" s="392"/>
      <c r="KIO14" s="392"/>
      <c r="KIP14" s="392"/>
      <c r="KIQ14" s="392"/>
      <c r="KIR14" s="392"/>
      <c r="KIS14" s="392"/>
      <c r="KIT14" s="392"/>
      <c r="KIU14" s="392"/>
      <c r="KIV14" s="392"/>
      <c r="KIW14" s="392"/>
      <c r="KIX14" s="392"/>
      <c r="KIY14" s="392"/>
      <c r="KIZ14" s="392"/>
      <c r="KJA14" s="392"/>
      <c r="KJB14" s="392"/>
      <c r="KJC14" s="392"/>
      <c r="KJD14" s="392"/>
      <c r="KJE14" s="392"/>
      <c r="KJF14" s="392"/>
      <c r="KJG14" s="392"/>
      <c r="KJH14" s="392"/>
      <c r="KJI14" s="392"/>
      <c r="KJJ14" s="392"/>
      <c r="KJK14" s="392"/>
      <c r="KJL14" s="392"/>
      <c r="KJM14" s="392"/>
      <c r="KJN14" s="392"/>
      <c r="KJO14" s="392"/>
      <c r="KJP14" s="392"/>
      <c r="KJQ14" s="392"/>
      <c r="KJR14" s="392"/>
      <c r="KJS14" s="392"/>
      <c r="KJT14" s="392"/>
      <c r="KJU14" s="392"/>
      <c r="KJV14" s="392"/>
      <c r="KJW14" s="392"/>
      <c r="KJX14" s="392"/>
      <c r="KJY14" s="392"/>
      <c r="KJZ14" s="392"/>
      <c r="KKA14" s="392"/>
      <c r="KKB14" s="392"/>
      <c r="KKC14" s="392"/>
      <c r="KKD14" s="392"/>
      <c r="KKE14" s="392"/>
      <c r="KKF14" s="392"/>
      <c r="KKG14" s="392"/>
      <c r="KKH14" s="392"/>
      <c r="KKI14" s="392"/>
      <c r="KKJ14" s="392"/>
      <c r="KKK14" s="392"/>
      <c r="KKL14" s="392"/>
      <c r="KKM14" s="392"/>
      <c r="KKN14" s="392"/>
      <c r="KKO14" s="392"/>
      <c r="KKP14" s="392"/>
      <c r="KKQ14" s="392"/>
      <c r="KKR14" s="392"/>
      <c r="KKS14" s="392"/>
      <c r="KKT14" s="392"/>
      <c r="KKU14" s="392"/>
      <c r="KKV14" s="392"/>
      <c r="KKW14" s="392"/>
      <c r="KKX14" s="392"/>
      <c r="KKY14" s="392"/>
      <c r="KKZ14" s="392"/>
      <c r="KLA14" s="392"/>
      <c r="KLB14" s="392"/>
      <c r="KLC14" s="392"/>
      <c r="KLD14" s="392"/>
      <c r="KLE14" s="392"/>
      <c r="KLF14" s="392"/>
      <c r="KLG14" s="392"/>
      <c r="KLH14" s="392"/>
      <c r="KLI14" s="392"/>
      <c r="KLJ14" s="392"/>
      <c r="KLK14" s="392"/>
      <c r="KLL14" s="392"/>
      <c r="KLM14" s="392"/>
      <c r="KLN14" s="392"/>
      <c r="KLO14" s="392"/>
      <c r="KLP14" s="392"/>
      <c r="KLQ14" s="392"/>
      <c r="KLR14" s="392"/>
      <c r="KLS14" s="392"/>
      <c r="KLT14" s="392"/>
      <c r="KLU14" s="392"/>
      <c r="KLV14" s="392"/>
      <c r="KLW14" s="392"/>
      <c r="KLX14" s="392"/>
      <c r="KLY14" s="392"/>
      <c r="KLZ14" s="392"/>
      <c r="KMA14" s="392"/>
      <c r="KMB14" s="392"/>
      <c r="KMC14" s="392"/>
      <c r="KMD14" s="392"/>
      <c r="KME14" s="392"/>
      <c r="KMF14" s="392"/>
      <c r="KMG14" s="392"/>
      <c r="KMH14" s="392"/>
      <c r="KMI14" s="392"/>
      <c r="KMJ14" s="392"/>
      <c r="KMK14" s="392"/>
      <c r="KML14" s="392"/>
      <c r="KMM14" s="392"/>
      <c r="KMN14" s="392"/>
      <c r="KMO14" s="392"/>
      <c r="KMP14" s="392"/>
      <c r="KMQ14" s="392"/>
      <c r="KMR14" s="392"/>
      <c r="KMS14" s="392"/>
      <c r="KMT14" s="392"/>
      <c r="KMU14" s="392"/>
      <c r="KMV14" s="392"/>
      <c r="KMW14" s="392"/>
      <c r="KMX14" s="392"/>
      <c r="KMY14" s="392"/>
      <c r="KMZ14" s="392"/>
      <c r="KNA14" s="392"/>
      <c r="KNB14" s="392"/>
      <c r="KNC14" s="392"/>
      <c r="KND14" s="392"/>
      <c r="KNE14" s="392"/>
      <c r="KNF14" s="392"/>
      <c r="KNG14" s="392"/>
      <c r="KNH14" s="392"/>
      <c r="KNI14" s="392"/>
      <c r="KNJ14" s="392"/>
      <c r="KNK14" s="392"/>
      <c r="KNL14" s="392"/>
      <c r="KNM14" s="392"/>
      <c r="KNN14" s="392"/>
      <c r="KNO14" s="392"/>
      <c r="KNP14" s="392"/>
      <c r="KNQ14" s="392"/>
      <c r="KNR14" s="392"/>
      <c r="KNS14" s="392"/>
      <c r="KNT14" s="392"/>
      <c r="KNU14" s="392"/>
      <c r="KNV14" s="392"/>
      <c r="KNW14" s="392"/>
      <c r="KNX14" s="392"/>
      <c r="KNY14" s="392"/>
      <c r="KNZ14" s="392"/>
      <c r="KOA14" s="392"/>
      <c r="KOB14" s="392"/>
      <c r="KOC14" s="392"/>
      <c r="KOD14" s="392"/>
      <c r="KOE14" s="392"/>
      <c r="KOF14" s="392"/>
      <c r="KOG14" s="392"/>
      <c r="KOH14" s="392"/>
      <c r="KOI14" s="392"/>
      <c r="KOJ14" s="392"/>
      <c r="KOK14" s="392"/>
      <c r="KOL14" s="392"/>
      <c r="KOM14" s="392"/>
      <c r="KON14" s="392"/>
      <c r="KOO14" s="392"/>
      <c r="KOP14" s="392"/>
      <c r="KOQ14" s="392"/>
      <c r="KOR14" s="392"/>
      <c r="KOS14" s="392"/>
      <c r="KOT14" s="392"/>
      <c r="KOU14" s="392"/>
      <c r="KOV14" s="392"/>
      <c r="KOW14" s="392"/>
      <c r="KOX14" s="392"/>
      <c r="KOY14" s="392"/>
      <c r="KOZ14" s="392"/>
      <c r="KPA14" s="392"/>
      <c r="KPB14" s="392"/>
      <c r="KPC14" s="392"/>
      <c r="KPD14" s="392"/>
      <c r="KPE14" s="392"/>
      <c r="KPF14" s="392"/>
      <c r="KPG14" s="392"/>
      <c r="KPH14" s="392"/>
      <c r="KPI14" s="392"/>
      <c r="KPJ14" s="392"/>
      <c r="KPK14" s="392"/>
      <c r="KPL14" s="392"/>
      <c r="KPM14" s="392"/>
      <c r="KPN14" s="392"/>
      <c r="KPO14" s="392"/>
      <c r="KPP14" s="392"/>
      <c r="KPQ14" s="392"/>
      <c r="KPR14" s="392"/>
      <c r="KPS14" s="392"/>
      <c r="KPT14" s="392"/>
      <c r="KPU14" s="392"/>
      <c r="KPV14" s="392"/>
      <c r="KPW14" s="392"/>
      <c r="KPX14" s="392"/>
      <c r="KPY14" s="392"/>
      <c r="KPZ14" s="392"/>
      <c r="KQA14" s="392"/>
      <c r="KQB14" s="392"/>
      <c r="KQC14" s="392"/>
      <c r="KQD14" s="392"/>
      <c r="KQE14" s="392"/>
      <c r="KQF14" s="392"/>
      <c r="KQG14" s="392"/>
      <c r="KQH14" s="392"/>
      <c r="KQI14" s="392"/>
      <c r="KQJ14" s="392"/>
      <c r="KQK14" s="392"/>
      <c r="KQL14" s="392"/>
      <c r="KQM14" s="392"/>
      <c r="KQN14" s="392"/>
      <c r="KQO14" s="392"/>
      <c r="KQP14" s="392"/>
      <c r="KQQ14" s="392"/>
      <c r="KQR14" s="392"/>
      <c r="KQS14" s="392"/>
      <c r="KQT14" s="392"/>
      <c r="KQU14" s="392"/>
      <c r="KQV14" s="392"/>
      <c r="KQW14" s="392"/>
      <c r="KQX14" s="392"/>
      <c r="KQY14" s="392"/>
      <c r="KQZ14" s="392"/>
      <c r="KRA14" s="392"/>
      <c r="KRB14" s="392"/>
      <c r="KRC14" s="392"/>
      <c r="KRD14" s="392"/>
      <c r="KRE14" s="392"/>
      <c r="KRF14" s="392"/>
      <c r="KRG14" s="392"/>
      <c r="KRH14" s="392"/>
      <c r="KRI14" s="392"/>
      <c r="KRJ14" s="392"/>
      <c r="KRK14" s="392"/>
      <c r="KRL14" s="392"/>
      <c r="KRM14" s="392"/>
      <c r="KRN14" s="392"/>
      <c r="KRO14" s="392"/>
      <c r="KRP14" s="392"/>
      <c r="KRQ14" s="392"/>
      <c r="KRR14" s="392"/>
      <c r="KRS14" s="392"/>
      <c r="KRT14" s="392"/>
      <c r="KRU14" s="392"/>
      <c r="KRV14" s="392"/>
      <c r="KRW14" s="392"/>
      <c r="KRX14" s="392"/>
      <c r="KRY14" s="392"/>
      <c r="KRZ14" s="392"/>
      <c r="KSA14" s="392"/>
      <c r="KSB14" s="392"/>
      <c r="KSC14" s="392"/>
      <c r="KSD14" s="392"/>
      <c r="KSE14" s="392"/>
      <c r="KSF14" s="392"/>
      <c r="KSG14" s="392"/>
      <c r="KSH14" s="392"/>
      <c r="KSI14" s="392"/>
      <c r="KSJ14" s="392"/>
      <c r="KSK14" s="392"/>
      <c r="KSL14" s="392"/>
      <c r="KSM14" s="392"/>
      <c r="KSN14" s="392"/>
      <c r="KSO14" s="392"/>
      <c r="KSP14" s="392"/>
      <c r="KSQ14" s="392"/>
      <c r="KSR14" s="392"/>
      <c r="KSS14" s="392"/>
      <c r="KST14" s="392"/>
      <c r="KSU14" s="392"/>
      <c r="KSV14" s="392"/>
      <c r="KSW14" s="392"/>
      <c r="KSX14" s="392"/>
      <c r="KSY14" s="392"/>
      <c r="KSZ14" s="392"/>
      <c r="KTA14" s="392"/>
      <c r="KTB14" s="392"/>
      <c r="KTC14" s="392"/>
      <c r="KTD14" s="392"/>
      <c r="KTE14" s="392"/>
      <c r="KTF14" s="392"/>
      <c r="KTG14" s="392"/>
      <c r="KTH14" s="392"/>
      <c r="KTI14" s="392"/>
      <c r="KTJ14" s="392"/>
      <c r="KTK14" s="392"/>
      <c r="KTL14" s="392"/>
      <c r="KTM14" s="392"/>
      <c r="KTN14" s="392"/>
      <c r="KTO14" s="392"/>
      <c r="KTP14" s="392"/>
      <c r="KTQ14" s="392"/>
      <c r="KTR14" s="392"/>
      <c r="KTS14" s="392"/>
      <c r="KTT14" s="392"/>
      <c r="KTU14" s="392"/>
      <c r="KTV14" s="392"/>
      <c r="KTW14" s="392"/>
      <c r="KTX14" s="392"/>
      <c r="KTY14" s="392"/>
      <c r="KTZ14" s="392"/>
      <c r="KUA14" s="392"/>
      <c r="KUB14" s="392"/>
      <c r="KUC14" s="392"/>
      <c r="KUD14" s="392"/>
      <c r="KUE14" s="392"/>
      <c r="KUF14" s="392"/>
      <c r="KUG14" s="392"/>
      <c r="KUH14" s="392"/>
      <c r="KUI14" s="392"/>
      <c r="KUJ14" s="392"/>
      <c r="KUK14" s="392"/>
      <c r="KUL14" s="392"/>
      <c r="KUM14" s="392"/>
      <c r="KUN14" s="392"/>
      <c r="KUO14" s="392"/>
      <c r="KUP14" s="392"/>
      <c r="KUQ14" s="392"/>
      <c r="KUR14" s="392"/>
      <c r="KUS14" s="392"/>
      <c r="KUT14" s="392"/>
      <c r="KUU14" s="392"/>
      <c r="KUV14" s="392"/>
      <c r="KUW14" s="392"/>
      <c r="KUX14" s="392"/>
      <c r="KUY14" s="392"/>
      <c r="KUZ14" s="392"/>
      <c r="KVA14" s="392"/>
      <c r="KVB14" s="392"/>
      <c r="KVC14" s="392"/>
      <c r="KVD14" s="392"/>
      <c r="KVE14" s="392"/>
      <c r="KVF14" s="392"/>
      <c r="KVG14" s="392"/>
      <c r="KVH14" s="392"/>
      <c r="KVI14" s="392"/>
      <c r="KVJ14" s="392"/>
      <c r="KVK14" s="392"/>
      <c r="KVL14" s="392"/>
      <c r="KVM14" s="392"/>
      <c r="KVN14" s="392"/>
      <c r="KVO14" s="392"/>
      <c r="KVP14" s="392"/>
      <c r="KVQ14" s="392"/>
      <c r="KVR14" s="392"/>
      <c r="KVS14" s="392"/>
      <c r="KVT14" s="392"/>
      <c r="KVU14" s="392"/>
      <c r="KVV14" s="392"/>
      <c r="KVW14" s="392"/>
      <c r="KVX14" s="392"/>
      <c r="KVY14" s="392"/>
      <c r="KVZ14" s="392"/>
      <c r="KWA14" s="392"/>
      <c r="KWB14" s="392"/>
      <c r="KWC14" s="392"/>
      <c r="KWD14" s="392"/>
      <c r="KWE14" s="392"/>
      <c r="KWF14" s="392"/>
      <c r="KWG14" s="392"/>
      <c r="KWH14" s="392"/>
      <c r="KWI14" s="392"/>
      <c r="KWJ14" s="392"/>
      <c r="KWK14" s="392"/>
      <c r="KWL14" s="392"/>
      <c r="KWM14" s="392"/>
      <c r="KWN14" s="392"/>
      <c r="KWO14" s="392"/>
      <c r="KWP14" s="392"/>
      <c r="KWQ14" s="392"/>
      <c r="KWR14" s="392"/>
      <c r="KWS14" s="392"/>
      <c r="KWT14" s="392"/>
      <c r="KWU14" s="392"/>
      <c r="KWV14" s="392"/>
      <c r="KWW14" s="392"/>
      <c r="KWX14" s="392"/>
      <c r="KWY14" s="392"/>
      <c r="KWZ14" s="392"/>
      <c r="KXA14" s="392"/>
      <c r="KXB14" s="392"/>
      <c r="KXC14" s="392"/>
      <c r="KXD14" s="392"/>
      <c r="KXE14" s="392"/>
      <c r="KXF14" s="392"/>
      <c r="KXG14" s="392"/>
      <c r="KXH14" s="392"/>
      <c r="KXI14" s="392"/>
      <c r="KXJ14" s="392"/>
      <c r="KXK14" s="392"/>
      <c r="KXL14" s="392"/>
      <c r="KXM14" s="392"/>
      <c r="KXN14" s="392"/>
      <c r="KXO14" s="392"/>
      <c r="KXP14" s="392"/>
      <c r="KXQ14" s="392"/>
      <c r="KXR14" s="392"/>
      <c r="KXS14" s="392"/>
      <c r="KXT14" s="392"/>
      <c r="KXU14" s="392"/>
      <c r="KXV14" s="392"/>
      <c r="KXW14" s="392"/>
      <c r="KXX14" s="392"/>
      <c r="KXY14" s="392"/>
      <c r="KXZ14" s="392"/>
      <c r="KYA14" s="392"/>
      <c r="KYB14" s="392"/>
      <c r="KYC14" s="392"/>
      <c r="KYD14" s="392"/>
      <c r="KYE14" s="392"/>
      <c r="KYF14" s="392"/>
      <c r="KYG14" s="392"/>
      <c r="KYH14" s="392"/>
      <c r="KYI14" s="392"/>
      <c r="KYJ14" s="392"/>
      <c r="KYK14" s="392"/>
      <c r="KYL14" s="392"/>
      <c r="KYM14" s="392"/>
      <c r="KYN14" s="392"/>
      <c r="KYO14" s="392"/>
      <c r="KYP14" s="392"/>
      <c r="KYQ14" s="392"/>
      <c r="KYR14" s="392"/>
      <c r="KYS14" s="392"/>
      <c r="KYT14" s="392"/>
      <c r="KYU14" s="392"/>
      <c r="KYV14" s="392"/>
      <c r="KYW14" s="392"/>
      <c r="KYX14" s="392"/>
      <c r="KYY14" s="392"/>
      <c r="KYZ14" s="392"/>
      <c r="KZA14" s="392"/>
      <c r="KZB14" s="392"/>
      <c r="KZC14" s="392"/>
      <c r="KZD14" s="392"/>
      <c r="KZE14" s="392"/>
      <c r="KZF14" s="392"/>
      <c r="KZG14" s="392"/>
      <c r="KZH14" s="392"/>
      <c r="KZI14" s="392"/>
      <c r="KZJ14" s="392"/>
      <c r="KZK14" s="392"/>
      <c r="KZL14" s="392"/>
      <c r="KZM14" s="392"/>
      <c r="KZN14" s="392"/>
      <c r="KZO14" s="392"/>
      <c r="KZP14" s="392"/>
      <c r="KZQ14" s="392"/>
      <c r="KZR14" s="392"/>
      <c r="KZS14" s="392"/>
      <c r="KZT14" s="392"/>
      <c r="KZU14" s="392"/>
      <c r="KZV14" s="392"/>
      <c r="KZW14" s="392"/>
      <c r="KZX14" s="392"/>
      <c r="KZY14" s="392"/>
      <c r="KZZ14" s="392"/>
      <c r="LAA14" s="392"/>
      <c r="LAB14" s="392"/>
      <c r="LAC14" s="392"/>
      <c r="LAD14" s="392"/>
      <c r="LAE14" s="392"/>
      <c r="LAF14" s="392"/>
      <c r="LAG14" s="392"/>
      <c r="LAH14" s="392"/>
      <c r="LAI14" s="392"/>
      <c r="LAJ14" s="392"/>
      <c r="LAK14" s="392"/>
      <c r="LAL14" s="392"/>
      <c r="LAM14" s="392"/>
      <c r="LAN14" s="392"/>
      <c r="LAO14" s="392"/>
      <c r="LAP14" s="392"/>
      <c r="LAQ14" s="392"/>
      <c r="LAR14" s="392"/>
      <c r="LAS14" s="392"/>
      <c r="LAT14" s="392"/>
      <c r="LAU14" s="392"/>
      <c r="LAV14" s="392"/>
      <c r="LAW14" s="392"/>
      <c r="LAX14" s="392"/>
      <c r="LAY14" s="392"/>
      <c r="LAZ14" s="392"/>
      <c r="LBA14" s="392"/>
      <c r="LBB14" s="392"/>
      <c r="LBC14" s="392"/>
      <c r="LBD14" s="392"/>
      <c r="LBE14" s="392"/>
      <c r="LBF14" s="392"/>
      <c r="LBG14" s="392"/>
      <c r="LBH14" s="392"/>
      <c r="LBI14" s="392"/>
      <c r="LBJ14" s="392"/>
      <c r="LBK14" s="392"/>
      <c r="LBL14" s="392"/>
      <c r="LBM14" s="392"/>
      <c r="LBN14" s="392"/>
      <c r="LBO14" s="392"/>
      <c r="LBP14" s="392"/>
      <c r="LBQ14" s="392"/>
      <c r="LBR14" s="392"/>
      <c r="LBS14" s="392"/>
      <c r="LBT14" s="392"/>
      <c r="LBU14" s="392"/>
      <c r="LBV14" s="392"/>
      <c r="LBW14" s="392"/>
      <c r="LBX14" s="392"/>
      <c r="LBY14" s="392"/>
      <c r="LBZ14" s="392"/>
      <c r="LCA14" s="392"/>
      <c r="LCB14" s="392"/>
      <c r="LCC14" s="392"/>
      <c r="LCD14" s="392"/>
      <c r="LCE14" s="392"/>
      <c r="LCF14" s="392"/>
      <c r="LCG14" s="392"/>
      <c r="LCH14" s="392"/>
      <c r="LCI14" s="392"/>
      <c r="LCJ14" s="392"/>
      <c r="LCK14" s="392"/>
      <c r="LCL14" s="392"/>
      <c r="LCM14" s="392"/>
      <c r="LCN14" s="392"/>
      <c r="LCO14" s="392"/>
      <c r="LCP14" s="392"/>
      <c r="LCQ14" s="392"/>
      <c r="LCR14" s="392"/>
      <c r="LCS14" s="392"/>
      <c r="LCT14" s="392"/>
      <c r="LCU14" s="392"/>
      <c r="LCV14" s="392"/>
      <c r="LCW14" s="392"/>
      <c r="LCX14" s="392"/>
      <c r="LCY14" s="392"/>
      <c r="LCZ14" s="392"/>
      <c r="LDA14" s="392"/>
      <c r="LDB14" s="392"/>
      <c r="LDC14" s="392"/>
      <c r="LDD14" s="392"/>
      <c r="LDE14" s="392"/>
      <c r="LDF14" s="392"/>
      <c r="LDG14" s="392"/>
      <c r="LDH14" s="392"/>
      <c r="LDI14" s="392"/>
      <c r="LDJ14" s="392"/>
      <c r="LDK14" s="392"/>
      <c r="LDL14" s="392"/>
      <c r="LDM14" s="392"/>
      <c r="LDN14" s="392"/>
      <c r="LDO14" s="392"/>
      <c r="LDP14" s="392"/>
      <c r="LDQ14" s="392"/>
      <c r="LDR14" s="392"/>
      <c r="LDS14" s="392"/>
      <c r="LDT14" s="392"/>
      <c r="LDU14" s="392"/>
      <c r="LDV14" s="392"/>
      <c r="LDW14" s="392"/>
      <c r="LDX14" s="392"/>
      <c r="LDY14" s="392"/>
      <c r="LDZ14" s="392"/>
      <c r="LEA14" s="392"/>
      <c r="LEB14" s="392"/>
      <c r="LEC14" s="392"/>
      <c r="LED14" s="392"/>
      <c r="LEE14" s="392"/>
      <c r="LEF14" s="392"/>
      <c r="LEG14" s="392"/>
      <c r="LEH14" s="392"/>
      <c r="LEI14" s="392"/>
      <c r="LEJ14" s="392"/>
      <c r="LEK14" s="392"/>
      <c r="LEL14" s="392"/>
      <c r="LEM14" s="392"/>
      <c r="LEN14" s="392"/>
      <c r="LEO14" s="392"/>
      <c r="LEP14" s="392"/>
      <c r="LEQ14" s="392"/>
      <c r="LER14" s="392"/>
      <c r="LES14" s="392"/>
      <c r="LET14" s="392"/>
      <c r="LEU14" s="392"/>
      <c r="LEV14" s="392"/>
      <c r="LEW14" s="392"/>
      <c r="LEX14" s="392"/>
      <c r="LEY14" s="392"/>
      <c r="LEZ14" s="392"/>
      <c r="LFA14" s="392"/>
      <c r="LFB14" s="392"/>
      <c r="LFC14" s="392"/>
      <c r="LFD14" s="392"/>
      <c r="LFE14" s="392"/>
      <c r="LFF14" s="392"/>
      <c r="LFG14" s="392"/>
      <c r="LFH14" s="392"/>
      <c r="LFI14" s="392"/>
      <c r="LFJ14" s="392"/>
      <c r="LFK14" s="392"/>
      <c r="LFL14" s="392"/>
      <c r="LFM14" s="392"/>
      <c r="LFN14" s="392"/>
      <c r="LFO14" s="392"/>
      <c r="LFP14" s="392"/>
      <c r="LFQ14" s="392"/>
      <c r="LFR14" s="392"/>
      <c r="LFS14" s="392"/>
      <c r="LFT14" s="392"/>
      <c r="LFU14" s="392"/>
      <c r="LFV14" s="392"/>
      <c r="LFW14" s="392"/>
      <c r="LFX14" s="392"/>
      <c r="LFY14" s="392"/>
      <c r="LFZ14" s="392"/>
      <c r="LGA14" s="392"/>
      <c r="LGB14" s="392"/>
      <c r="LGC14" s="392"/>
      <c r="LGD14" s="392"/>
      <c r="LGE14" s="392"/>
      <c r="LGF14" s="392"/>
      <c r="LGG14" s="392"/>
      <c r="LGH14" s="392"/>
      <c r="LGI14" s="392"/>
      <c r="LGJ14" s="392"/>
      <c r="LGK14" s="392"/>
      <c r="LGL14" s="392"/>
      <c r="LGM14" s="392"/>
      <c r="LGN14" s="392"/>
      <c r="LGO14" s="392"/>
      <c r="LGP14" s="392"/>
      <c r="LGQ14" s="392"/>
      <c r="LGR14" s="392"/>
      <c r="LGS14" s="392"/>
      <c r="LGT14" s="392"/>
      <c r="LGU14" s="392"/>
      <c r="LGV14" s="392"/>
      <c r="LGW14" s="392"/>
      <c r="LGX14" s="392"/>
      <c r="LGY14" s="392"/>
      <c r="LGZ14" s="392"/>
      <c r="LHA14" s="392"/>
      <c r="LHB14" s="392"/>
      <c r="LHC14" s="392"/>
      <c r="LHD14" s="392"/>
      <c r="LHE14" s="392"/>
      <c r="LHF14" s="392"/>
      <c r="LHG14" s="392"/>
      <c r="LHH14" s="392"/>
      <c r="LHI14" s="392"/>
      <c r="LHJ14" s="392"/>
      <c r="LHK14" s="392"/>
      <c r="LHL14" s="392"/>
      <c r="LHM14" s="392"/>
      <c r="LHN14" s="392"/>
      <c r="LHO14" s="392"/>
      <c r="LHP14" s="392"/>
      <c r="LHQ14" s="392"/>
      <c r="LHR14" s="392"/>
      <c r="LHS14" s="392"/>
      <c r="LHT14" s="392"/>
      <c r="LHU14" s="392"/>
      <c r="LHV14" s="392"/>
      <c r="LHW14" s="392"/>
      <c r="LHX14" s="392"/>
      <c r="LHY14" s="392"/>
      <c r="LHZ14" s="392"/>
      <c r="LIA14" s="392"/>
      <c r="LIB14" s="392"/>
      <c r="LIC14" s="392"/>
      <c r="LID14" s="392"/>
      <c r="LIE14" s="392"/>
      <c r="LIF14" s="392"/>
      <c r="LIG14" s="392"/>
      <c r="LIH14" s="392"/>
      <c r="LII14" s="392"/>
      <c r="LIJ14" s="392"/>
      <c r="LIK14" s="392"/>
      <c r="LIL14" s="392"/>
      <c r="LIM14" s="392"/>
      <c r="LIN14" s="392"/>
      <c r="LIO14" s="392"/>
      <c r="LIP14" s="392"/>
      <c r="LIQ14" s="392"/>
      <c r="LIR14" s="392"/>
      <c r="LIS14" s="392"/>
      <c r="LIT14" s="392"/>
      <c r="LIU14" s="392"/>
      <c r="LIV14" s="392"/>
      <c r="LIW14" s="392"/>
      <c r="LIX14" s="392"/>
      <c r="LIY14" s="392"/>
      <c r="LIZ14" s="392"/>
      <c r="LJA14" s="392"/>
      <c r="LJB14" s="392"/>
      <c r="LJC14" s="392"/>
      <c r="LJD14" s="392"/>
      <c r="LJE14" s="392"/>
      <c r="LJF14" s="392"/>
      <c r="LJG14" s="392"/>
      <c r="LJH14" s="392"/>
      <c r="LJI14" s="392"/>
      <c r="LJJ14" s="392"/>
      <c r="LJK14" s="392"/>
      <c r="LJL14" s="392"/>
      <c r="LJM14" s="392"/>
      <c r="LJN14" s="392"/>
      <c r="LJO14" s="392"/>
      <c r="LJP14" s="392"/>
      <c r="LJQ14" s="392"/>
      <c r="LJR14" s="392"/>
      <c r="LJS14" s="392"/>
      <c r="LJT14" s="392"/>
      <c r="LJU14" s="392"/>
      <c r="LJV14" s="392"/>
      <c r="LJW14" s="392"/>
      <c r="LJX14" s="392"/>
      <c r="LJY14" s="392"/>
      <c r="LJZ14" s="392"/>
      <c r="LKA14" s="392"/>
      <c r="LKB14" s="392"/>
      <c r="LKC14" s="392"/>
      <c r="LKD14" s="392"/>
      <c r="LKE14" s="392"/>
      <c r="LKF14" s="392"/>
      <c r="LKG14" s="392"/>
      <c r="LKH14" s="392"/>
      <c r="LKI14" s="392"/>
      <c r="LKJ14" s="392"/>
      <c r="LKK14" s="392"/>
      <c r="LKL14" s="392"/>
      <c r="LKM14" s="392"/>
      <c r="LKN14" s="392"/>
      <c r="LKO14" s="392"/>
      <c r="LKP14" s="392"/>
      <c r="LKQ14" s="392"/>
      <c r="LKR14" s="392"/>
      <c r="LKS14" s="392"/>
      <c r="LKT14" s="392"/>
      <c r="LKU14" s="392"/>
      <c r="LKV14" s="392"/>
      <c r="LKW14" s="392"/>
      <c r="LKX14" s="392"/>
      <c r="LKY14" s="392"/>
      <c r="LKZ14" s="392"/>
      <c r="LLA14" s="392"/>
      <c r="LLB14" s="392"/>
      <c r="LLC14" s="392"/>
      <c r="LLD14" s="392"/>
      <c r="LLE14" s="392"/>
      <c r="LLF14" s="392"/>
      <c r="LLG14" s="392"/>
      <c r="LLH14" s="392"/>
      <c r="LLI14" s="392"/>
      <c r="LLJ14" s="392"/>
      <c r="LLK14" s="392"/>
      <c r="LLL14" s="392"/>
      <c r="LLM14" s="392"/>
      <c r="LLN14" s="392"/>
      <c r="LLO14" s="392"/>
      <c r="LLP14" s="392"/>
      <c r="LLQ14" s="392"/>
      <c r="LLR14" s="392"/>
      <c r="LLS14" s="392"/>
      <c r="LLT14" s="392"/>
      <c r="LLU14" s="392"/>
      <c r="LLV14" s="392"/>
      <c r="LLW14" s="392"/>
      <c r="LLX14" s="392"/>
      <c r="LLY14" s="392"/>
      <c r="LLZ14" s="392"/>
      <c r="LMA14" s="392"/>
      <c r="LMB14" s="392"/>
      <c r="LMC14" s="392"/>
      <c r="LMD14" s="392"/>
      <c r="LME14" s="392"/>
      <c r="LMF14" s="392"/>
      <c r="LMG14" s="392"/>
      <c r="LMH14" s="392"/>
      <c r="LMI14" s="392"/>
      <c r="LMJ14" s="392"/>
      <c r="LMK14" s="392"/>
      <c r="LML14" s="392"/>
      <c r="LMM14" s="392"/>
      <c r="LMN14" s="392"/>
      <c r="LMO14" s="392"/>
      <c r="LMP14" s="392"/>
      <c r="LMQ14" s="392"/>
      <c r="LMR14" s="392"/>
      <c r="LMS14" s="392"/>
      <c r="LMT14" s="392"/>
      <c r="LMU14" s="392"/>
      <c r="LMV14" s="392"/>
      <c r="LMW14" s="392"/>
      <c r="LMX14" s="392"/>
      <c r="LMY14" s="392"/>
      <c r="LMZ14" s="392"/>
      <c r="LNA14" s="392"/>
      <c r="LNB14" s="392"/>
      <c r="LNC14" s="392"/>
      <c r="LND14" s="392"/>
      <c r="LNE14" s="392"/>
      <c r="LNF14" s="392"/>
      <c r="LNG14" s="392"/>
      <c r="LNH14" s="392"/>
      <c r="LNI14" s="392"/>
      <c r="LNJ14" s="392"/>
      <c r="LNK14" s="392"/>
      <c r="LNL14" s="392"/>
      <c r="LNM14" s="392"/>
      <c r="LNN14" s="392"/>
      <c r="LNO14" s="392"/>
      <c r="LNP14" s="392"/>
      <c r="LNQ14" s="392"/>
      <c r="LNR14" s="392"/>
      <c r="LNS14" s="392"/>
      <c r="LNT14" s="392"/>
      <c r="LNU14" s="392"/>
      <c r="LNV14" s="392"/>
      <c r="LNW14" s="392"/>
      <c r="LNX14" s="392"/>
      <c r="LNY14" s="392"/>
      <c r="LNZ14" s="392"/>
      <c r="LOA14" s="392"/>
      <c r="LOB14" s="392"/>
      <c r="LOC14" s="392"/>
      <c r="LOD14" s="392"/>
      <c r="LOE14" s="392"/>
      <c r="LOF14" s="392"/>
      <c r="LOG14" s="392"/>
      <c r="LOH14" s="392"/>
      <c r="LOI14" s="392"/>
      <c r="LOJ14" s="392"/>
      <c r="LOK14" s="392"/>
      <c r="LOL14" s="392"/>
      <c r="LOM14" s="392"/>
      <c r="LON14" s="392"/>
      <c r="LOO14" s="392"/>
      <c r="LOP14" s="392"/>
      <c r="LOQ14" s="392"/>
      <c r="LOR14" s="392"/>
      <c r="LOS14" s="392"/>
      <c r="LOT14" s="392"/>
      <c r="LOU14" s="392"/>
      <c r="LOV14" s="392"/>
      <c r="LOW14" s="392"/>
      <c r="LOX14" s="392"/>
      <c r="LOY14" s="392"/>
      <c r="LOZ14" s="392"/>
      <c r="LPA14" s="392"/>
      <c r="LPB14" s="392"/>
      <c r="LPC14" s="392"/>
      <c r="LPD14" s="392"/>
      <c r="LPE14" s="392"/>
      <c r="LPF14" s="392"/>
      <c r="LPG14" s="392"/>
      <c r="LPH14" s="392"/>
      <c r="LPI14" s="392"/>
      <c r="LPJ14" s="392"/>
      <c r="LPK14" s="392"/>
      <c r="LPL14" s="392"/>
      <c r="LPM14" s="392"/>
      <c r="LPN14" s="392"/>
      <c r="LPO14" s="392"/>
      <c r="LPP14" s="392"/>
      <c r="LPQ14" s="392"/>
      <c r="LPR14" s="392"/>
      <c r="LPS14" s="392"/>
      <c r="LPT14" s="392"/>
      <c r="LPU14" s="392"/>
      <c r="LPV14" s="392"/>
      <c r="LPW14" s="392"/>
      <c r="LPX14" s="392"/>
      <c r="LPY14" s="392"/>
      <c r="LPZ14" s="392"/>
      <c r="LQA14" s="392"/>
      <c r="LQB14" s="392"/>
      <c r="LQC14" s="392"/>
      <c r="LQD14" s="392"/>
      <c r="LQE14" s="392"/>
      <c r="LQF14" s="392"/>
      <c r="LQG14" s="392"/>
      <c r="LQH14" s="392"/>
      <c r="LQI14" s="392"/>
      <c r="LQJ14" s="392"/>
      <c r="LQK14" s="392"/>
      <c r="LQL14" s="392"/>
      <c r="LQM14" s="392"/>
      <c r="LQN14" s="392"/>
      <c r="LQO14" s="392"/>
      <c r="LQP14" s="392"/>
      <c r="LQQ14" s="392"/>
      <c r="LQR14" s="392"/>
      <c r="LQS14" s="392"/>
      <c r="LQT14" s="392"/>
      <c r="LQU14" s="392"/>
      <c r="LQV14" s="392"/>
      <c r="LQW14" s="392"/>
      <c r="LQX14" s="392"/>
      <c r="LQY14" s="392"/>
      <c r="LQZ14" s="392"/>
      <c r="LRA14" s="392"/>
      <c r="LRB14" s="392"/>
      <c r="LRC14" s="392"/>
      <c r="LRD14" s="392"/>
      <c r="LRE14" s="392"/>
      <c r="LRF14" s="392"/>
      <c r="LRG14" s="392"/>
      <c r="LRH14" s="392"/>
      <c r="LRI14" s="392"/>
      <c r="LRJ14" s="392"/>
      <c r="LRK14" s="392"/>
      <c r="LRL14" s="392"/>
      <c r="LRM14" s="392"/>
      <c r="LRN14" s="392"/>
      <c r="LRO14" s="392"/>
      <c r="LRP14" s="392"/>
      <c r="LRQ14" s="392"/>
      <c r="LRR14" s="392"/>
      <c r="LRS14" s="392"/>
      <c r="LRT14" s="392"/>
      <c r="LRU14" s="392"/>
      <c r="LRV14" s="392"/>
      <c r="LRW14" s="392"/>
      <c r="LRX14" s="392"/>
      <c r="LRY14" s="392"/>
      <c r="LRZ14" s="392"/>
      <c r="LSA14" s="392"/>
      <c r="LSB14" s="392"/>
      <c r="LSC14" s="392"/>
      <c r="LSD14" s="392"/>
      <c r="LSE14" s="392"/>
      <c r="LSF14" s="392"/>
      <c r="LSG14" s="392"/>
      <c r="LSH14" s="392"/>
      <c r="LSI14" s="392"/>
      <c r="LSJ14" s="392"/>
      <c r="LSK14" s="392"/>
      <c r="LSL14" s="392"/>
      <c r="LSM14" s="392"/>
      <c r="LSN14" s="392"/>
      <c r="LSO14" s="392"/>
      <c r="LSP14" s="392"/>
      <c r="LSQ14" s="392"/>
      <c r="LSR14" s="392"/>
      <c r="LSS14" s="392"/>
      <c r="LST14" s="392"/>
      <c r="LSU14" s="392"/>
      <c r="LSV14" s="392"/>
      <c r="LSW14" s="392"/>
      <c r="LSX14" s="392"/>
      <c r="LSY14" s="392"/>
      <c r="LSZ14" s="392"/>
      <c r="LTA14" s="392"/>
      <c r="LTB14" s="392"/>
      <c r="LTC14" s="392"/>
      <c r="LTD14" s="392"/>
      <c r="LTE14" s="392"/>
      <c r="LTF14" s="392"/>
      <c r="LTG14" s="392"/>
      <c r="LTH14" s="392"/>
      <c r="LTI14" s="392"/>
      <c r="LTJ14" s="392"/>
      <c r="LTK14" s="392"/>
      <c r="LTL14" s="392"/>
      <c r="LTM14" s="392"/>
      <c r="LTN14" s="392"/>
      <c r="LTO14" s="392"/>
      <c r="LTP14" s="392"/>
      <c r="LTQ14" s="392"/>
      <c r="LTR14" s="392"/>
      <c r="LTS14" s="392"/>
      <c r="LTT14" s="392"/>
      <c r="LTU14" s="392"/>
      <c r="LTV14" s="392"/>
      <c r="LTW14" s="392"/>
      <c r="LTX14" s="392"/>
      <c r="LTY14" s="392"/>
      <c r="LTZ14" s="392"/>
      <c r="LUA14" s="392"/>
      <c r="LUB14" s="392"/>
      <c r="LUC14" s="392"/>
      <c r="LUD14" s="392"/>
      <c r="LUE14" s="392"/>
      <c r="LUF14" s="392"/>
      <c r="LUG14" s="392"/>
      <c r="LUH14" s="392"/>
      <c r="LUI14" s="392"/>
      <c r="LUJ14" s="392"/>
      <c r="LUK14" s="392"/>
      <c r="LUL14" s="392"/>
      <c r="LUM14" s="392"/>
      <c r="LUN14" s="392"/>
      <c r="LUO14" s="392"/>
      <c r="LUP14" s="392"/>
      <c r="LUQ14" s="392"/>
      <c r="LUR14" s="392"/>
      <c r="LUS14" s="392"/>
      <c r="LUT14" s="392"/>
      <c r="LUU14" s="392"/>
      <c r="LUV14" s="392"/>
      <c r="LUW14" s="392"/>
      <c r="LUX14" s="392"/>
      <c r="LUY14" s="392"/>
      <c r="LUZ14" s="392"/>
      <c r="LVA14" s="392"/>
      <c r="LVB14" s="392"/>
      <c r="LVC14" s="392"/>
      <c r="LVD14" s="392"/>
      <c r="LVE14" s="392"/>
      <c r="LVF14" s="392"/>
      <c r="LVG14" s="392"/>
      <c r="LVH14" s="392"/>
      <c r="LVI14" s="392"/>
      <c r="LVJ14" s="392"/>
      <c r="LVK14" s="392"/>
      <c r="LVL14" s="392"/>
      <c r="LVM14" s="392"/>
      <c r="LVN14" s="392"/>
      <c r="LVO14" s="392"/>
      <c r="LVP14" s="392"/>
      <c r="LVQ14" s="392"/>
      <c r="LVR14" s="392"/>
      <c r="LVS14" s="392"/>
      <c r="LVT14" s="392"/>
      <c r="LVU14" s="392"/>
      <c r="LVV14" s="392"/>
      <c r="LVW14" s="392"/>
      <c r="LVX14" s="392"/>
      <c r="LVY14" s="392"/>
      <c r="LVZ14" s="392"/>
      <c r="LWA14" s="392"/>
      <c r="LWB14" s="392"/>
      <c r="LWC14" s="392"/>
      <c r="LWD14" s="392"/>
      <c r="LWE14" s="392"/>
      <c r="LWF14" s="392"/>
      <c r="LWG14" s="392"/>
      <c r="LWH14" s="392"/>
      <c r="LWI14" s="392"/>
      <c r="LWJ14" s="392"/>
      <c r="LWK14" s="392"/>
      <c r="LWL14" s="392"/>
      <c r="LWM14" s="392"/>
      <c r="LWN14" s="392"/>
      <c r="LWO14" s="392"/>
      <c r="LWP14" s="392"/>
      <c r="LWQ14" s="392"/>
      <c r="LWR14" s="392"/>
      <c r="LWS14" s="392"/>
      <c r="LWT14" s="392"/>
      <c r="LWU14" s="392"/>
      <c r="LWV14" s="392"/>
      <c r="LWW14" s="392"/>
      <c r="LWX14" s="392"/>
      <c r="LWY14" s="392"/>
      <c r="LWZ14" s="392"/>
      <c r="LXA14" s="392"/>
      <c r="LXB14" s="392"/>
      <c r="LXC14" s="392"/>
      <c r="LXD14" s="392"/>
      <c r="LXE14" s="392"/>
      <c r="LXF14" s="392"/>
      <c r="LXG14" s="392"/>
      <c r="LXH14" s="392"/>
      <c r="LXI14" s="392"/>
      <c r="LXJ14" s="392"/>
      <c r="LXK14" s="392"/>
      <c r="LXL14" s="392"/>
      <c r="LXM14" s="392"/>
      <c r="LXN14" s="392"/>
      <c r="LXO14" s="392"/>
      <c r="LXP14" s="392"/>
      <c r="LXQ14" s="392"/>
      <c r="LXR14" s="392"/>
      <c r="LXS14" s="392"/>
      <c r="LXT14" s="392"/>
      <c r="LXU14" s="392"/>
      <c r="LXV14" s="392"/>
      <c r="LXW14" s="392"/>
      <c r="LXX14" s="392"/>
      <c r="LXY14" s="392"/>
      <c r="LXZ14" s="392"/>
      <c r="LYA14" s="392"/>
      <c r="LYB14" s="392"/>
      <c r="LYC14" s="392"/>
      <c r="LYD14" s="392"/>
      <c r="LYE14" s="392"/>
      <c r="LYF14" s="392"/>
      <c r="LYG14" s="392"/>
      <c r="LYH14" s="392"/>
      <c r="LYI14" s="392"/>
      <c r="LYJ14" s="392"/>
      <c r="LYK14" s="392"/>
      <c r="LYL14" s="392"/>
      <c r="LYM14" s="392"/>
      <c r="LYN14" s="392"/>
      <c r="LYO14" s="392"/>
      <c r="LYP14" s="392"/>
      <c r="LYQ14" s="392"/>
      <c r="LYR14" s="392"/>
      <c r="LYS14" s="392"/>
      <c r="LYT14" s="392"/>
      <c r="LYU14" s="392"/>
      <c r="LYV14" s="392"/>
      <c r="LYW14" s="392"/>
      <c r="LYX14" s="392"/>
      <c r="LYY14" s="392"/>
      <c r="LYZ14" s="392"/>
      <c r="LZA14" s="392"/>
      <c r="LZB14" s="392"/>
      <c r="LZC14" s="392"/>
      <c r="LZD14" s="392"/>
      <c r="LZE14" s="392"/>
      <c r="LZF14" s="392"/>
      <c r="LZG14" s="392"/>
      <c r="LZH14" s="392"/>
      <c r="LZI14" s="392"/>
      <c r="LZJ14" s="392"/>
      <c r="LZK14" s="392"/>
      <c r="LZL14" s="392"/>
      <c r="LZM14" s="392"/>
      <c r="LZN14" s="392"/>
      <c r="LZO14" s="392"/>
      <c r="LZP14" s="392"/>
      <c r="LZQ14" s="392"/>
      <c r="LZR14" s="392"/>
      <c r="LZS14" s="392"/>
      <c r="LZT14" s="392"/>
      <c r="LZU14" s="392"/>
      <c r="LZV14" s="392"/>
      <c r="LZW14" s="392"/>
      <c r="LZX14" s="392"/>
      <c r="LZY14" s="392"/>
      <c r="LZZ14" s="392"/>
      <c r="MAA14" s="392"/>
      <c r="MAB14" s="392"/>
      <c r="MAC14" s="392"/>
      <c r="MAD14" s="392"/>
      <c r="MAE14" s="392"/>
      <c r="MAF14" s="392"/>
      <c r="MAG14" s="392"/>
      <c r="MAH14" s="392"/>
      <c r="MAI14" s="392"/>
      <c r="MAJ14" s="392"/>
      <c r="MAK14" s="392"/>
      <c r="MAL14" s="392"/>
      <c r="MAM14" s="392"/>
      <c r="MAN14" s="392"/>
      <c r="MAO14" s="392"/>
      <c r="MAP14" s="392"/>
      <c r="MAQ14" s="392"/>
      <c r="MAR14" s="392"/>
      <c r="MAS14" s="392"/>
      <c r="MAT14" s="392"/>
      <c r="MAU14" s="392"/>
      <c r="MAV14" s="392"/>
      <c r="MAW14" s="392"/>
      <c r="MAX14" s="392"/>
      <c r="MAY14" s="392"/>
      <c r="MAZ14" s="392"/>
      <c r="MBA14" s="392"/>
      <c r="MBB14" s="392"/>
      <c r="MBC14" s="392"/>
      <c r="MBD14" s="392"/>
      <c r="MBE14" s="392"/>
      <c r="MBF14" s="392"/>
      <c r="MBG14" s="392"/>
      <c r="MBH14" s="392"/>
      <c r="MBI14" s="392"/>
      <c r="MBJ14" s="392"/>
      <c r="MBK14" s="392"/>
      <c r="MBL14" s="392"/>
      <c r="MBM14" s="392"/>
      <c r="MBN14" s="392"/>
      <c r="MBO14" s="392"/>
      <c r="MBP14" s="392"/>
      <c r="MBQ14" s="392"/>
      <c r="MBR14" s="392"/>
      <c r="MBS14" s="392"/>
      <c r="MBT14" s="392"/>
      <c r="MBU14" s="392"/>
      <c r="MBV14" s="392"/>
      <c r="MBW14" s="392"/>
      <c r="MBX14" s="392"/>
      <c r="MBY14" s="392"/>
      <c r="MBZ14" s="392"/>
      <c r="MCA14" s="392"/>
      <c r="MCB14" s="392"/>
      <c r="MCC14" s="392"/>
      <c r="MCD14" s="392"/>
      <c r="MCE14" s="392"/>
      <c r="MCF14" s="392"/>
      <c r="MCG14" s="392"/>
      <c r="MCH14" s="392"/>
      <c r="MCI14" s="392"/>
      <c r="MCJ14" s="392"/>
      <c r="MCK14" s="392"/>
      <c r="MCL14" s="392"/>
      <c r="MCM14" s="392"/>
      <c r="MCN14" s="392"/>
      <c r="MCO14" s="392"/>
      <c r="MCP14" s="392"/>
      <c r="MCQ14" s="392"/>
      <c r="MCR14" s="392"/>
      <c r="MCS14" s="392"/>
      <c r="MCT14" s="392"/>
      <c r="MCU14" s="392"/>
      <c r="MCV14" s="392"/>
      <c r="MCW14" s="392"/>
      <c r="MCX14" s="392"/>
      <c r="MCY14" s="392"/>
      <c r="MCZ14" s="392"/>
      <c r="MDA14" s="392"/>
      <c r="MDB14" s="392"/>
      <c r="MDC14" s="392"/>
      <c r="MDD14" s="392"/>
      <c r="MDE14" s="392"/>
      <c r="MDF14" s="392"/>
      <c r="MDG14" s="392"/>
      <c r="MDH14" s="392"/>
      <c r="MDI14" s="392"/>
      <c r="MDJ14" s="392"/>
      <c r="MDK14" s="392"/>
      <c r="MDL14" s="392"/>
      <c r="MDM14" s="392"/>
      <c r="MDN14" s="392"/>
      <c r="MDO14" s="392"/>
      <c r="MDP14" s="392"/>
      <c r="MDQ14" s="392"/>
      <c r="MDR14" s="392"/>
      <c r="MDS14" s="392"/>
      <c r="MDT14" s="392"/>
      <c r="MDU14" s="392"/>
      <c r="MDV14" s="392"/>
      <c r="MDW14" s="392"/>
      <c r="MDX14" s="392"/>
      <c r="MDY14" s="392"/>
      <c r="MDZ14" s="392"/>
      <c r="MEA14" s="392"/>
      <c r="MEB14" s="392"/>
      <c r="MEC14" s="392"/>
      <c r="MED14" s="392"/>
      <c r="MEE14" s="392"/>
      <c r="MEF14" s="392"/>
      <c r="MEG14" s="392"/>
      <c r="MEH14" s="392"/>
      <c r="MEI14" s="392"/>
      <c r="MEJ14" s="392"/>
      <c r="MEK14" s="392"/>
      <c r="MEL14" s="392"/>
      <c r="MEM14" s="392"/>
      <c r="MEN14" s="392"/>
      <c r="MEO14" s="392"/>
      <c r="MEP14" s="392"/>
      <c r="MEQ14" s="392"/>
      <c r="MER14" s="392"/>
      <c r="MES14" s="392"/>
      <c r="MET14" s="392"/>
      <c r="MEU14" s="392"/>
      <c r="MEV14" s="392"/>
      <c r="MEW14" s="392"/>
      <c r="MEX14" s="392"/>
      <c r="MEY14" s="392"/>
      <c r="MEZ14" s="392"/>
      <c r="MFA14" s="392"/>
      <c r="MFB14" s="392"/>
      <c r="MFC14" s="392"/>
      <c r="MFD14" s="392"/>
      <c r="MFE14" s="392"/>
      <c r="MFF14" s="392"/>
      <c r="MFG14" s="392"/>
      <c r="MFH14" s="392"/>
      <c r="MFI14" s="392"/>
      <c r="MFJ14" s="392"/>
      <c r="MFK14" s="392"/>
      <c r="MFL14" s="392"/>
      <c r="MFM14" s="392"/>
      <c r="MFN14" s="392"/>
      <c r="MFO14" s="392"/>
      <c r="MFP14" s="392"/>
      <c r="MFQ14" s="392"/>
      <c r="MFR14" s="392"/>
      <c r="MFS14" s="392"/>
      <c r="MFT14" s="392"/>
      <c r="MFU14" s="392"/>
      <c r="MFV14" s="392"/>
      <c r="MFW14" s="392"/>
      <c r="MFX14" s="392"/>
      <c r="MFY14" s="392"/>
      <c r="MFZ14" s="392"/>
      <c r="MGA14" s="392"/>
      <c r="MGB14" s="392"/>
      <c r="MGC14" s="392"/>
      <c r="MGD14" s="392"/>
      <c r="MGE14" s="392"/>
      <c r="MGF14" s="392"/>
      <c r="MGG14" s="392"/>
      <c r="MGH14" s="392"/>
      <c r="MGI14" s="392"/>
      <c r="MGJ14" s="392"/>
      <c r="MGK14" s="392"/>
      <c r="MGL14" s="392"/>
      <c r="MGM14" s="392"/>
      <c r="MGN14" s="392"/>
      <c r="MGO14" s="392"/>
      <c r="MGP14" s="392"/>
      <c r="MGQ14" s="392"/>
      <c r="MGR14" s="392"/>
      <c r="MGS14" s="392"/>
      <c r="MGT14" s="392"/>
      <c r="MGU14" s="392"/>
      <c r="MGV14" s="392"/>
      <c r="MGW14" s="392"/>
      <c r="MGX14" s="392"/>
      <c r="MGY14" s="392"/>
      <c r="MGZ14" s="392"/>
      <c r="MHA14" s="392"/>
      <c r="MHB14" s="392"/>
      <c r="MHC14" s="392"/>
      <c r="MHD14" s="392"/>
      <c r="MHE14" s="392"/>
      <c r="MHF14" s="392"/>
      <c r="MHG14" s="392"/>
      <c r="MHH14" s="392"/>
      <c r="MHI14" s="392"/>
      <c r="MHJ14" s="392"/>
      <c r="MHK14" s="392"/>
      <c r="MHL14" s="392"/>
      <c r="MHM14" s="392"/>
      <c r="MHN14" s="392"/>
      <c r="MHO14" s="392"/>
      <c r="MHP14" s="392"/>
      <c r="MHQ14" s="392"/>
      <c r="MHR14" s="392"/>
      <c r="MHS14" s="392"/>
      <c r="MHT14" s="392"/>
      <c r="MHU14" s="392"/>
      <c r="MHV14" s="392"/>
      <c r="MHW14" s="392"/>
      <c r="MHX14" s="392"/>
      <c r="MHY14" s="392"/>
      <c r="MHZ14" s="392"/>
      <c r="MIA14" s="392"/>
      <c r="MIB14" s="392"/>
      <c r="MIC14" s="392"/>
      <c r="MID14" s="392"/>
      <c r="MIE14" s="392"/>
      <c r="MIF14" s="392"/>
      <c r="MIG14" s="392"/>
      <c r="MIH14" s="392"/>
      <c r="MII14" s="392"/>
      <c r="MIJ14" s="392"/>
      <c r="MIK14" s="392"/>
      <c r="MIL14" s="392"/>
      <c r="MIM14" s="392"/>
      <c r="MIN14" s="392"/>
      <c r="MIO14" s="392"/>
      <c r="MIP14" s="392"/>
      <c r="MIQ14" s="392"/>
      <c r="MIR14" s="392"/>
      <c r="MIS14" s="392"/>
      <c r="MIT14" s="392"/>
      <c r="MIU14" s="392"/>
      <c r="MIV14" s="392"/>
      <c r="MIW14" s="392"/>
      <c r="MIX14" s="392"/>
      <c r="MIY14" s="392"/>
      <c r="MIZ14" s="392"/>
      <c r="MJA14" s="392"/>
      <c r="MJB14" s="392"/>
      <c r="MJC14" s="392"/>
      <c r="MJD14" s="392"/>
      <c r="MJE14" s="392"/>
      <c r="MJF14" s="392"/>
      <c r="MJG14" s="392"/>
      <c r="MJH14" s="392"/>
      <c r="MJI14" s="392"/>
      <c r="MJJ14" s="392"/>
      <c r="MJK14" s="392"/>
      <c r="MJL14" s="392"/>
      <c r="MJM14" s="392"/>
      <c r="MJN14" s="392"/>
      <c r="MJO14" s="392"/>
      <c r="MJP14" s="392"/>
      <c r="MJQ14" s="392"/>
      <c r="MJR14" s="392"/>
      <c r="MJS14" s="392"/>
      <c r="MJT14" s="392"/>
      <c r="MJU14" s="392"/>
      <c r="MJV14" s="392"/>
      <c r="MJW14" s="392"/>
      <c r="MJX14" s="392"/>
      <c r="MJY14" s="392"/>
      <c r="MJZ14" s="392"/>
      <c r="MKA14" s="392"/>
      <c r="MKB14" s="392"/>
      <c r="MKC14" s="392"/>
      <c r="MKD14" s="392"/>
      <c r="MKE14" s="392"/>
      <c r="MKF14" s="392"/>
      <c r="MKG14" s="392"/>
      <c r="MKH14" s="392"/>
      <c r="MKI14" s="392"/>
      <c r="MKJ14" s="392"/>
      <c r="MKK14" s="392"/>
      <c r="MKL14" s="392"/>
      <c r="MKM14" s="392"/>
      <c r="MKN14" s="392"/>
      <c r="MKO14" s="392"/>
      <c r="MKP14" s="392"/>
      <c r="MKQ14" s="392"/>
      <c r="MKR14" s="392"/>
      <c r="MKS14" s="392"/>
      <c r="MKT14" s="392"/>
      <c r="MKU14" s="392"/>
      <c r="MKV14" s="392"/>
      <c r="MKW14" s="392"/>
      <c r="MKX14" s="392"/>
      <c r="MKY14" s="392"/>
      <c r="MKZ14" s="392"/>
      <c r="MLA14" s="392"/>
      <c r="MLB14" s="392"/>
      <c r="MLC14" s="392"/>
      <c r="MLD14" s="392"/>
      <c r="MLE14" s="392"/>
      <c r="MLF14" s="392"/>
      <c r="MLG14" s="392"/>
      <c r="MLH14" s="392"/>
      <c r="MLI14" s="392"/>
      <c r="MLJ14" s="392"/>
      <c r="MLK14" s="392"/>
      <c r="MLL14" s="392"/>
      <c r="MLM14" s="392"/>
      <c r="MLN14" s="392"/>
      <c r="MLO14" s="392"/>
      <c r="MLP14" s="392"/>
      <c r="MLQ14" s="392"/>
      <c r="MLR14" s="392"/>
      <c r="MLS14" s="392"/>
      <c r="MLT14" s="392"/>
      <c r="MLU14" s="392"/>
      <c r="MLV14" s="392"/>
      <c r="MLW14" s="392"/>
      <c r="MLX14" s="392"/>
      <c r="MLY14" s="392"/>
      <c r="MLZ14" s="392"/>
      <c r="MMA14" s="392"/>
      <c r="MMB14" s="392"/>
      <c r="MMC14" s="392"/>
      <c r="MMD14" s="392"/>
      <c r="MME14" s="392"/>
      <c r="MMF14" s="392"/>
      <c r="MMG14" s="392"/>
      <c r="MMH14" s="392"/>
      <c r="MMI14" s="392"/>
      <c r="MMJ14" s="392"/>
      <c r="MMK14" s="392"/>
      <c r="MML14" s="392"/>
      <c r="MMM14" s="392"/>
      <c r="MMN14" s="392"/>
      <c r="MMO14" s="392"/>
      <c r="MMP14" s="392"/>
      <c r="MMQ14" s="392"/>
      <c r="MMR14" s="392"/>
      <c r="MMS14" s="392"/>
      <c r="MMT14" s="392"/>
      <c r="MMU14" s="392"/>
      <c r="MMV14" s="392"/>
      <c r="MMW14" s="392"/>
      <c r="MMX14" s="392"/>
      <c r="MMY14" s="392"/>
      <c r="MMZ14" s="392"/>
      <c r="MNA14" s="392"/>
      <c r="MNB14" s="392"/>
      <c r="MNC14" s="392"/>
      <c r="MND14" s="392"/>
      <c r="MNE14" s="392"/>
      <c r="MNF14" s="392"/>
      <c r="MNG14" s="392"/>
      <c r="MNH14" s="392"/>
      <c r="MNI14" s="392"/>
      <c r="MNJ14" s="392"/>
      <c r="MNK14" s="392"/>
      <c r="MNL14" s="392"/>
      <c r="MNM14" s="392"/>
      <c r="MNN14" s="392"/>
      <c r="MNO14" s="392"/>
      <c r="MNP14" s="392"/>
      <c r="MNQ14" s="392"/>
      <c r="MNR14" s="392"/>
      <c r="MNS14" s="392"/>
      <c r="MNT14" s="392"/>
      <c r="MNU14" s="392"/>
      <c r="MNV14" s="392"/>
      <c r="MNW14" s="392"/>
      <c r="MNX14" s="392"/>
      <c r="MNY14" s="392"/>
      <c r="MNZ14" s="392"/>
      <c r="MOA14" s="392"/>
      <c r="MOB14" s="392"/>
      <c r="MOC14" s="392"/>
      <c r="MOD14" s="392"/>
      <c r="MOE14" s="392"/>
      <c r="MOF14" s="392"/>
      <c r="MOG14" s="392"/>
      <c r="MOH14" s="392"/>
      <c r="MOI14" s="392"/>
      <c r="MOJ14" s="392"/>
      <c r="MOK14" s="392"/>
      <c r="MOL14" s="392"/>
      <c r="MOM14" s="392"/>
      <c r="MON14" s="392"/>
      <c r="MOO14" s="392"/>
      <c r="MOP14" s="392"/>
      <c r="MOQ14" s="392"/>
      <c r="MOR14" s="392"/>
      <c r="MOS14" s="392"/>
      <c r="MOT14" s="392"/>
      <c r="MOU14" s="392"/>
      <c r="MOV14" s="392"/>
      <c r="MOW14" s="392"/>
      <c r="MOX14" s="392"/>
      <c r="MOY14" s="392"/>
      <c r="MOZ14" s="392"/>
      <c r="MPA14" s="392"/>
      <c r="MPB14" s="392"/>
      <c r="MPC14" s="392"/>
      <c r="MPD14" s="392"/>
      <c r="MPE14" s="392"/>
      <c r="MPF14" s="392"/>
      <c r="MPG14" s="392"/>
      <c r="MPH14" s="392"/>
      <c r="MPI14" s="392"/>
      <c r="MPJ14" s="392"/>
      <c r="MPK14" s="392"/>
      <c r="MPL14" s="392"/>
      <c r="MPM14" s="392"/>
      <c r="MPN14" s="392"/>
      <c r="MPO14" s="392"/>
      <c r="MPP14" s="392"/>
      <c r="MPQ14" s="392"/>
      <c r="MPR14" s="392"/>
      <c r="MPS14" s="392"/>
      <c r="MPT14" s="392"/>
      <c r="MPU14" s="392"/>
      <c r="MPV14" s="392"/>
      <c r="MPW14" s="392"/>
      <c r="MPX14" s="392"/>
      <c r="MPY14" s="392"/>
      <c r="MPZ14" s="392"/>
      <c r="MQA14" s="392"/>
      <c r="MQB14" s="392"/>
      <c r="MQC14" s="392"/>
      <c r="MQD14" s="392"/>
      <c r="MQE14" s="392"/>
      <c r="MQF14" s="392"/>
      <c r="MQG14" s="392"/>
      <c r="MQH14" s="392"/>
      <c r="MQI14" s="392"/>
      <c r="MQJ14" s="392"/>
      <c r="MQK14" s="392"/>
      <c r="MQL14" s="392"/>
      <c r="MQM14" s="392"/>
      <c r="MQN14" s="392"/>
      <c r="MQO14" s="392"/>
      <c r="MQP14" s="392"/>
      <c r="MQQ14" s="392"/>
      <c r="MQR14" s="392"/>
      <c r="MQS14" s="392"/>
      <c r="MQT14" s="392"/>
      <c r="MQU14" s="392"/>
      <c r="MQV14" s="392"/>
      <c r="MQW14" s="392"/>
      <c r="MQX14" s="392"/>
      <c r="MQY14" s="392"/>
      <c r="MQZ14" s="392"/>
      <c r="MRA14" s="392"/>
      <c r="MRB14" s="392"/>
      <c r="MRC14" s="392"/>
      <c r="MRD14" s="392"/>
      <c r="MRE14" s="392"/>
      <c r="MRF14" s="392"/>
      <c r="MRG14" s="392"/>
      <c r="MRH14" s="392"/>
      <c r="MRI14" s="392"/>
      <c r="MRJ14" s="392"/>
      <c r="MRK14" s="392"/>
      <c r="MRL14" s="392"/>
      <c r="MRM14" s="392"/>
      <c r="MRN14" s="392"/>
      <c r="MRO14" s="392"/>
      <c r="MRP14" s="392"/>
      <c r="MRQ14" s="392"/>
      <c r="MRR14" s="392"/>
      <c r="MRS14" s="392"/>
      <c r="MRT14" s="392"/>
      <c r="MRU14" s="392"/>
      <c r="MRV14" s="392"/>
      <c r="MRW14" s="392"/>
      <c r="MRX14" s="392"/>
      <c r="MRY14" s="392"/>
      <c r="MRZ14" s="392"/>
      <c r="MSA14" s="392"/>
      <c r="MSB14" s="392"/>
      <c r="MSC14" s="392"/>
      <c r="MSD14" s="392"/>
      <c r="MSE14" s="392"/>
      <c r="MSF14" s="392"/>
      <c r="MSG14" s="392"/>
      <c r="MSH14" s="392"/>
      <c r="MSI14" s="392"/>
      <c r="MSJ14" s="392"/>
      <c r="MSK14" s="392"/>
      <c r="MSL14" s="392"/>
      <c r="MSM14" s="392"/>
      <c r="MSN14" s="392"/>
      <c r="MSO14" s="392"/>
      <c r="MSP14" s="392"/>
      <c r="MSQ14" s="392"/>
      <c r="MSR14" s="392"/>
      <c r="MSS14" s="392"/>
      <c r="MST14" s="392"/>
      <c r="MSU14" s="392"/>
      <c r="MSV14" s="392"/>
      <c r="MSW14" s="392"/>
      <c r="MSX14" s="392"/>
      <c r="MSY14" s="392"/>
      <c r="MSZ14" s="392"/>
      <c r="MTA14" s="392"/>
      <c r="MTB14" s="392"/>
      <c r="MTC14" s="392"/>
      <c r="MTD14" s="392"/>
      <c r="MTE14" s="392"/>
      <c r="MTF14" s="392"/>
      <c r="MTG14" s="392"/>
      <c r="MTH14" s="392"/>
      <c r="MTI14" s="392"/>
      <c r="MTJ14" s="392"/>
      <c r="MTK14" s="392"/>
      <c r="MTL14" s="392"/>
      <c r="MTM14" s="392"/>
      <c r="MTN14" s="392"/>
      <c r="MTO14" s="392"/>
      <c r="MTP14" s="392"/>
      <c r="MTQ14" s="392"/>
      <c r="MTR14" s="392"/>
      <c r="MTS14" s="392"/>
      <c r="MTT14" s="392"/>
      <c r="MTU14" s="392"/>
      <c r="MTV14" s="392"/>
      <c r="MTW14" s="392"/>
      <c r="MTX14" s="392"/>
      <c r="MTY14" s="392"/>
      <c r="MTZ14" s="392"/>
      <c r="MUA14" s="392"/>
      <c r="MUB14" s="392"/>
      <c r="MUC14" s="392"/>
      <c r="MUD14" s="392"/>
      <c r="MUE14" s="392"/>
      <c r="MUF14" s="392"/>
      <c r="MUG14" s="392"/>
      <c r="MUH14" s="392"/>
      <c r="MUI14" s="392"/>
      <c r="MUJ14" s="392"/>
      <c r="MUK14" s="392"/>
      <c r="MUL14" s="392"/>
      <c r="MUM14" s="392"/>
      <c r="MUN14" s="392"/>
      <c r="MUO14" s="392"/>
      <c r="MUP14" s="392"/>
      <c r="MUQ14" s="392"/>
      <c r="MUR14" s="392"/>
      <c r="MUS14" s="392"/>
      <c r="MUT14" s="392"/>
      <c r="MUU14" s="392"/>
      <c r="MUV14" s="392"/>
      <c r="MUW14" s="392"/>
      <c r="MUX14" s="392"/>
      <c r="MUY14" s="392"/>
      <c r="MUZ14" s="392"/>
      <c r="MVA14" s="392"/>
      <c r="MVB14" s="392"/>
      <c r="MVC14" s="392"/>
      <c r="MVD14" s="392"/>
      <c r="MVE14" s="392"/>
      <c r="MVF14" s="392"/>
      <c r="MVG14" s="392"/>
      <c r="MVH14" s="392"/>
      <c r="MVI14" s="392"/>
      <c r="MVJ14" s="392"/>
      <c r="MVK14" s="392"/>
      <c r="MVL14" s="392"/>
      <c r="MVM14" s="392"/>
      <c r="MVN14" s="392"/>
      <c r="MVO14" s="392"/>
      <c r="MVP14" s="392"/>
      <c r="MVQ14" s="392"/>
      <c r="MVR14" s="392"/>
      <c r="MVS14" s="392"/>
      <c r="MVT14" s="392"/>
      <c r="MVU14" s="392"/>
      <c r="MVV14" s="392"/>
      <c r="MVW14" s="392"/>
      <c r="MVX14" s="392"/>
      <c r="MVY14" s="392"/>
      <c r="MVZ14" s="392"/>
      <c r="MWA14" s="392"/>
      <c r="MWB14" s="392"/>
      <c r="MWC14" s="392"/>
      <c r="MWD14" s="392"/>
      <c r="MWE14" s="392"/>
      <c r="MWF14" s="392"/>
      <c r="MWG14" s="392"/>
      <c r="MWH14" s="392"/>
      <c r="MWI14" s="392"/>
      <c r="MWJ14" s="392"/>
      <c r="MWK14" s="392"/>
      <c r="MWL14" s="392"/>
      <c r="MWM14" s="392"/>
      <c r="MWN14" s="392"/>
      <c r="MWO14" s="392"/>
      <c r="MWP14" s="392"/>
      <c r="MWQ14" s="392"/>
      <c r="MWR14" s="392"/>
      <c r="MWS14" s="392"/>
      <c r="MWT14" s="392"/>
      <c r="MWU14" s="392"/>
      <c r="MWV14" s="392"/>
      <c r="MWW14" s="392"/>
      <c r="MWX14" s="392"/>
      <c r="MWY14" s="392"/>
      <c r="MWZ14" s="392"/>
      <c r="MXA14" s="392"/>
      <c r="MXB14" s="392"/>
      <c r="MXC14" s="392"/>
      <c r="MXD14" s="392"/>
      <c r="MXE14" s="392"/>
      <c r="MXF14" s="392"/>
      <c r="MXG14" s="392"/>
      <c r="MXH14" s="392"/>
      <c r="MXI14" s="392"/>
      <c r="MXJ14" s="392"/>
      <c r="MXK14" s="392"/>
      <c r="MXL14" s="392"/>
      <c r="MXM14" s="392"/>
      <c r="MXN14" s="392"/>
      <c r="MXO14" s="392"/>
      <c r="MXP14" s="392"/>
      <c r="MXQ14" s="392"/>
      <c r="MXR14" s="392"/>
      <c r="MXS14" s="392"/>
      <c r="MXT14" s="392"/>
      <c r="MXU14" s="392"/>
      <c r="MXV14" s="392"/>
      <c r="MXW14" s="392"/>
      <c r="MXX14" s="392"/>
      <c r="MXY14" s="392"/>
      <c r="MXZ14" s="392"/>
      <c r="MYA14" s="392"/>
      <c r="MYB14" s="392"/>
      <c r="MYC14" s="392"/>
      <c r="MYD14" s="392"/>
      <c r="MYE14" s="392"/>
      <c r="MYF14" s="392"/>
      <c r="MYG14" s="392"/>
      <c r="MYH14" s="392"/>
      <c r="MYI14" s="392"/>
      <c r="MYJ14" s="392"/>
      <c r="MYK14" s="392"/>
      <c r="MYL14" s="392"/>
      <c r="MYM14" s="392"/>
      <c r="MYN14" s="392"/>
      <c r="MYO14" s="392"/>
      <c r="MYP14" s="392"/>
      <c r="MYQ14" s="392"/>
      <c r="MYR14" s="392"/>
      <c r="MYS14" s="392"/>
      <c r="MYT14" s="392"/>
      <c r="MYU14" s="392"/>
      <c r="MYV14" s="392"/>
      <c r="MYW14" s="392"/>
      <c r="MYX14" s="392"/>
      <c r="MYY14" s="392"/>
      <c r="MYZ14" s="392"/>
      <c r="MZA14" s="392"/>
      <c r="MZB14" s="392"/>
      <c r="MZC14" s="392"/>
      <c r="MZD14" s="392"/>
      <c r="MZE14" s="392"/>
      <c r="MZF14" s="392"/>
      <c r="MZG14" s="392"/>
      <c r="MZH14" s="392"/>
      <c r="MZI14" s="392"/>
      <c r="MZJ14" s="392"/>
      <c r="MZK14" s="392"/>
      <c r="MZL14" s="392"/>
      <c r="MZM14" s="392"/>
      <c r="MZN14" s="392"/>
      <c r="MZO14" s="392"/>
      <c r="MZP14" s="392"/>
      <c r="MZQ14" s="392"/>
      <c r="MZR14" s="392"/>
      <c r="MZS14" s="392"/>
      <c r="MZT14" s="392"/>
      <c r="MZU14" s="392"/>
      <c r="MZV14" s="392"/>
      <c r="MZW14" s="392"/>
      <c r="MZX14" s="392"/>
      <c r="MZY14" s="392"/>
      <c r="MZZ14" s="392"/>
      <c r="NAA14" s="392"/>
      <c r="NAB14" s="392"/>
      <c r="NAC14" s="392"/>
      <c r="NAD14" s="392"/>
      <c r="NAE14" s="392"/>
      <c r="NAF14" s="392"/>
      <c r="NAG14" s="392"/>
      <c r="NAH14" s="392"/>
      <c r="NAI14" s="392"/>
      <c r="NAJ14" s="392"/>
      <c r="NAK14" s="392"/>
      <c r="NAL14" s="392"/>
      <c r="NAM14" s="392"/>
      <c r="NAN14" s="392"/>
      <c r="NAO14" s="392"/>
      <c r="NAP14" s="392"/>
      <c r="NAQ14" s="392"/>
      <c r="NAR14" s="392"/>
      <c r="NAS14" s="392"/>
      <c r="NAT14" s="392"/>
      <c r="NAU14" s="392"/>
      <c r="NAV14" s="392"/>
      <c r="NAW14" s="392"/>
      <c r="NAX14" s="392"/>
      <c r="NAY14" s="392"/>
      <c r="NAZ14" s="392"/>
      <c r="NBA14" s="392"/>
      <c r="NBB14" s="392"/>
      <c r="NBC14" s="392"/>
      <c r="NBD14" s="392"/>
      <c r="NBE14" s="392"/>
      <c r="NBF14" s="392"/>
      <c r="NBG14" s="392"/>
      <c r="NBH14" s="392"/>
      <c r="NBI14" s="392"/>
      <c r="NBJ14" s="392"/>
      <c r="NBK14" s="392"/>
      <c r="NBL14" s="392"/>
      <c r="NBM14" s="392"/>
      <c r="NBN14" s="392"/>
      <c r="NBO14" s="392"/>
      <c r="NBP14" s="392"/>
      <c r="NBQ14" s="392"/>
      <c r="NBR14" s="392"/>
      <c r="NBS14" s="392"/>
      <c r="NBT14" s="392"/>
      <c r="NBU14" s="392"/>
      <c r="NBV14" s="392"/>
      <c r="NBW14" s="392"/>
      <c r="NBX14" s="392"/>
      <c r="NBY14" s="392"/>
      <c r="NBZ14" s="392"/>
      <c r="NCA14" s="392"/>
      <c r="NCB14" s="392"/>
      <c r="NCC14" s="392"/>
      <c r="NCD14" s="392"/>
      <c r="NCE14" s="392"/>
      <c r="NCF14" s="392"/>
      <c r="NCG14" s="392"/>
      <c r="NCH14" s="392"/>
      <c r="NCI14" s="392"/>
      <c r="NCJ14" s="392"/>
      <c r="NCK14" s="392"/>
      <c r="NCL14" s="392"/>
      <c r="NCM14" s="392"/>
      <c r="NCN14" s="392"/>
      <c r="NCO14" s="392"/>
      <c r="NCP14" s="392"/>
      <c r="NCQ14" s="392"/>
      <c r="NCR14" s="392"/>
      <c r="NCS14" s="392"/>
      <c r="NCT14" s="392"/>
      <c r="NCU14" s="392"/>
      <c r="NCV14" s="392"/>
      <c r="NCW14" s="392"/>
      <c r="NCX14" s="392"/>
      <c r="NCY14" s="392"/>
      <c r="NCZ14" s="392"/>
      <c r="NDA14" s="392"/>
      <c r="NDB14" s="392"/>
      <c r="NDC14" s="392"/>
      <c r="NDD14" s="392"/>
      <c r="NDE14" s="392"/>
      <c r="NDF14" s="392"/>
      <c r="NDG14" s="392"/>
      <c r="NDH14" s="392"/>
      <c r="NDI14" s="392"/>
      <c r="NDJ14" s="392"/>
      <c r="NDK14" s="392"/>
      <c r="NDL14" s="392"/>
      <c r="NDM14" s="392"/>
      <c r="NDN14" s="392"/>
      <c r="NDO14" s="392"/>
      <c r="NDP14" s="392"/>
      <c r="NDQ14" s="392"/>
      <c r="NDR14" s="392"/>
      <c r="NDS14" s="392"/>
      <c r="NDT14" s="392"/>
      <c r="NDU14" s="392"/>
      <c r="NDV14" s="392"/>
      <c r="NDW14" s="392"/>
      <c r="NDX14" s="392"/>
      <c r="NDY14" s="392"/>
      <c r="NDZ14" s="392"/>
      <c r="NEA14" s="392"/>
      <c r="NEB14" s="392"/>
      <c r="NEC14" s="392"/>
      <c r="NED14" s="392"/>
      <c r="NEE14" s="392"/>
      <c r="NEF14" s="392"/>
      <c r="NEG14" s="392"/>
      <c r="NEH14" s="392"/>
      <c r="NEI14" s="392"/>
      <c r="NEJ14" s="392"/>
      <c r="NEK14" s="392"/>
      <c r="NEL14" s="392"/>
      <c r="NEM14" s="392"/>
      <c r="NEN14" s="392"/>
      <c r="NEO14" s="392"/>
      <c r="NEP14" s="392"/>
      <c r="NEQ14" s="392"/>
      <c r="NER14" s="392"/>
      <c r="NES14" s="392"/>
      <c r="NET14" s="392"/>
      <c r="NEU14" s="392"/>
      <c r="NEV14" s="392"/>
      <c r="NEW14" s="392"/>
      <c r="NEX14" s="392"/>
      <c r="NEY14" s="392"/>
      <c r="NEZ14" s="392"/>
      <c r="NFA14" s="392"/>
      <c r="NFB14" s="392"/>
      <c r="NFC14" s="392"/>
      <c r="NFD14" s="392"/>
      <c r="NFE14" s="392"/>
      <c r="NFF14" s="392"/>
      <c r="NFG14" s="392"/>
      <c r="NFH14" s="392"/>
      <c r="NFI14" s="392"/>
      <c r="NFJ14" s="392"/>
      <c r="NFK14" s="392"/>
      <c r="NFL14" s="392"/>
      <c r="NFM14" s="392"/>
      <c r="NFN14" s="392"/>
      <c r="NFO14" s="392"/>
      <c r="NFP14" s="392"/>
      <c r="NFQ14" s="392"/>
      <c r="NFR14" s="392"/>
      <c r="NFS14" s="392"/>
      <c r="NFT14" s="392"/>
      <c r="NFU14" s="392"/>
      <c r="NFV14" s="392"/>
      <c r="NFW14" s="392"/>
      <c r="NFX14" s="392"/>
      <c r="NFY14" s="392"/>
      <c r="NFZ14" s="392"/>
      <c r="NGA14" s="392"/>
      <c r="NGB14" s="392"/>
      <c r="NGC14" s="392"/>
      <c r="NGD14" s="392"/>
      <c r="NGE14" s="392"/>
      <c r="NGF14" s="392"/>
      <c r="NGG14" s="392"/>
      <c r="NGH14" s="392"/>
      <c r="NGI14" s="392"/>
      <c r="NGJ14" s="392"/>
      <c r="NGK14" s="392"/>
      <c r="NGL14" s="392"/>
      <c r="NGM14" s="392"/>
      <c r="NGN14" s="392"/>
      <c r="NGO14" s="392"/>
      <c r="NGP14" s="392"/>
      <c r="NGQ14" s="392"/>
      <c r="NGR14" s="392"/>
      <c r="NGS14" s="392"/>
      <c r="NGT14" s="392"/>
      <c r="NGU14" s="392"/>
      <c r="NGV14" s="392"/>
      <c r="NGW14" s="392"/>
      <c r="NGX14" s="392"/>
      <c r="NGY14" s="392"/>
      <c r="NGZ14" s="392"/>
      <c r="NHA14" s="392"/>
      <c r="NHB14" s="392"/>
      <c r="NHC14" s="392"/>
      <c r="NHD14" s="392"/>
      <c r="NHE14" s="392"/>
      <c r="NHF14" s="392"/>
      <c r="NHG14" s="392"/>
      <c r="NHH14" s="392"/>
      <c r="NHI14" s="392"/>
      <c r="NHJ14" s="392"/>
      <c r="NHK14" s="392"/>
      <c r="NHL14" s="392"/>
      <c r="NHM14" s="392"/>
      <c r="NHN14" s="392"/>
      <c r="NHO14" s="392"/>
      <c r="NHP14" s="392"/>
      <c r="NHQ14" s="392"/>
      <c r="NHR14" s="392"/>
      <c r="NHS14" s="392"/>
      <c r="NHT14" s="392"/>
      <c r="NHU14" s="392"/>
      <c r="NHV14" s="392"/>
      <c r="NHW14" s="392"/>
      <c r="NHX14" s="392"/>
      <c r="NHY14" s="392"/>
      <c r="NHZ14" s="392"/>
      <c r="NIA14" s="392"/>
      <c r="NIB14" s="392"/>
      <c r="NIC14" s="392"/>
      <c r="NID14" s="392"/>
      <c r="NIE14" s="392"/>
      <c r="NIF14" s="392"/>
      <c r="NIG14" s="392"/>
      <c r="NIH14" s="392"/>
      <c r="NII14" s="392"/>
      <c r="NIJ14" s="392"/>
      <c r="NIK14" s="392"/>
      <c r="NIL14" s="392"/>
      <c r="NIM14" s="392"/>
      <c r="NIN14" s="392"/>
      <c r="NIO14" s="392"/>
      <c r="NIP14" s="392"/>
      <c r="NIQ14" s="392"/>
      <c r="NIR14" s="392"/>
      <c r="NIS14" s="392"/>
      <c r="NIT14" s="392"/>
      <c r="NIU14" s="392"/>
      <c r="NIV14" s="392"/>
      <c r="NIW14" s="392"/>
      <c r="NIX14" s="392"/>
      <c r="NIY14" s="392"/>
      <c r="NIZ14" s="392"/>
      <c r="NJA14" s="392"/>
      <c r="NJB14" s="392"/>
      <c r="NJC14" s="392"/>
      <c r="NJD14" s="392"/>
      <c r="NJE14" s="392"/>
      <c r="NJF14" s="392"/>
      <c r="NJG14" s="392"/>
      <c r="NJH14" s="392"/>
      <c r="NJI14" s="392"/>
      <c r="NJJ14" s="392"/>
      <c r="NJK14" s="392"/>
      <c r="NJL14" s="392"/>
      <c r="NJM14" s="392"/>
      <c r="NJN14" s="392"/>
      <c r="NJO14" s="392"/>
      <c r="NJP14" s="392"/>
      <c r="NJQ14" s="392"/>
      <c r="NJR14" s="392"/>
      <c r="NJS14" s="392"/>
      <c r="NJT14" s="392"/>
      <c r="NJU14" s="392"/>
      <c r="NJV14" s="392"/>
      <c r="NJW14" s="392"/>
      <c r="NJX14" s="392"/>
      <c r="NJY14" s="392"/>
      <c r="NJZ14" s="392"/>
      <c r="NKA14" s="392"/>
      <c r="NKB14" s="392"/>
      <c r="NKC14" s="392"/>
      <c r="NKD14" s="392"/>
      <c r="NKE14" s="392"/>
      <c r="NKF14" s="392"/>
      <c r="NKG14" s="392"/>
      <c r="NKH14" s="392"/>
      <c r="NKI14" s="392"/>
      <c r="NKJ14" s="392"/>
      <c r="NKK14" s="392"/>
      <c r="NKL14" s="392"/>
      <c r="NKM14" s="392"/>
      <c r="NKN14" s="392"/>
      <c r="NKO14" s="392"/>
      <c r="NKP14" s="392"/>
      <c r="NKQ14" s="392"/>
      <c r="NKR14" s="392"/>
      <c r="NKS14" s="392"/>
      <c r="NKT14" s="392"/>
      <c r="NKU14" s="392"/>
      <c r="NKV14" s="392"/>
      <c r="NKW14" s="392"/>
      <c r="NKX14" s="392"/>
      <c r="NKY14" s="392"/>
      <c r="NKZ14" s="392"/>
      <c r="NLA14" s="392"/>
      <c r="NLB14" s="392"/>
      <c r="NLC14" s="392"/>
      <c r="NLD14" s="392"/>
      <c r="NLE14" s="392"/>
      <c r="NLF14" s="392"/>
      <c r="NLG14" s="392"/>
      <c r="NLH14" s="392"/>
      <c r="NLI14" s="392"/>
      <c r="NLJ14" s="392"/>
      <c r="NLK14" s="392"/>
      <c r="NLL14" s="392"/>
      <c r="NLM14" s="392"/>
      <c r="NLN14" s="392"/>
      <c r="NLO14" s="392"/>
      <c r="NLP14" s="392"/>
      <c r="NLQ14" s="392"/>
      <c r="NLR14" s="392"/>
      <c r="NLS14" s="392"/>
      <c r="NLT14" s="392"/>
      <c r="NLU14" s="392"/>
      <c r="NLV14" s="392"/>
      <c r="NLW14" s="392"/>
      <c r="NLX14" s="392"/>
      <c r="NLY14" s="392"/>
      <c r="NLZ14" s="392"/>
      <c r="NMA14" s="392"/>
      <c r="NMB14" s="392"/>
      <c r="NMC14" s="392"/>
      <c r="NMD14" s="392"/>
      <c r="NME14" s="392"/>
      <c r="NMF14" s="392"/>
      <c r="NMG14" s="392"/>
      <c r="NMH14" s="392"/>
      <c r="NMI14" s="392"/>
      <c r="NMJ14" s="392"/>
      <c r="NMK14" s="392"/>
      <c r="NML14" s="392"/>
      <c r="NMM14" s="392"/>
      <c r="NMN14" s="392"/>
      <c r="NMO14" s="392"/>
      <c r="NMP14" s="392"/>
      <c r="NMQ14" s="392"/>
      <c r="NMR14" s="392"/>
      <c r="NMS14" s="392"/>
      <c r="NMT14" s="392"/>
      <c r="NMU14" s="392"/>
      <c r="NMV14" s="392"/>
      <c r="NMW14" s="392"/>
      <c r="NMX14" s="392"/>
      <c r="NMY14" s="392"/>
      <c r="NMZ14" s="392"/>
      <c r="NNA14" s="392"/>
      <c r="NNB14" s="392"/>
      <c r="NNC14" s="392"/>
      <c r="NND14" s="392"/>
      <c r="NNE14" s="392"/>
      <c r="NNF14" s="392"/>
      <c r="NNG14" s="392"/>
      <c r="NNH14" s="392"/>
      <c r="NNI14" s="392"/>
      <c r="NNJ14" s="392"/>
      <c r="NNK14" s="392"/>
      <c r="NNL14" s="392"/>
      <c r="NNM14" s="392"/>
      <c r="NNN14" s="392"/>
      <c r="NNO14" s="392"/>
      <c r="NNP14" s="392"/>
      <c r="NNQ14" s="392"/>
      <c r="NNR14" s="392"/>
      <c r="NNS14" s="392"/>
      <c r="NNT14" s="392"/>
      <c r="NNU14" s="392"/>
      <c r="NNV14" s="392"/>
      <c r="NNW14" s="392"/>
      <c r="NNX14" s="392"/>
      <c r="NNY14" s="392"/>
      <c r="NNZ14" s="392"/>
      <c r="NOA14" s="392"/>
      <c r="NOB14" s="392"/>
      <c r="NOC14" s="392"/>
      <c r="NOD14" s="392"/>
      <c r="NOE14" s="392"/>
      <c r="NOF14" s="392"/>
      <c r="NOG14" s="392"/>
      <c r="NOH14" s="392"/>
      <c r="NOI14" s="392"/>
      <c r="NOJ14" s="392"/>
      <c r="NOK14" s="392"/>
      <c r="NOL14" s="392"/>
      <c r="NOM14" s="392"/>
      <c r="NON14" s="392"/>
      <c r="NOO14" s="392"/>
      <c r="NOP14" s="392"/>
      <c r="NOQ14" s="392"/>
      <c r="NOR14" s="392"/>
      <c r="NOS14" s="392"/>
      <c r="NOT14" s="392"/>
      <c r="NOU14" s="392"/>
      <c r="NOV14" s="392"/>
      <c r="NOW14" s="392"/>
      <c r="NOX14" s="392"/>
      <c r="NOY14" s="392"/>
      <c r="NOZ14" s="392"/>
      <c r="NPA14" s="392"/>
      <c r="NPB14" s="392"/>
      <c r="NPC14" s="392"/>
      <c r="NPD14" s="392"/>
      <c r="NPE14" s="392"/>
      <c r="NPF14" s="392"/>
      <c r="NPG14" s="392"/>
      <c r="NPH14" s="392"/>
      <c r="NPI14" s="392"/>
      <c r="NPJ14" s="392"/>
      <c r="NPK14" s="392"/>
      <c r="NPL14" s="392"/>
      <c r="NPM14" s="392"/>
      <c r="NPN14" s="392"/>
      <c r="NPO14" s="392"/>
      <c r="NPP14" s="392"/>
      <c r="NPQ14" s="392"/>
      <c r="NPR14" s="392"/>
      <c r="NPS14" s="392"/>
      <c r="NPT14" s="392"/>
      <c r="NPU14" s="392"/>
      <c r="NPV14" s="392"/>
      <c r="NPW14" s="392"/>
      <c r="NPX14" s="392"/>
      <c r="NPY14" s="392"/>
      <c r="NPZ14" s="392"/>
      <c r="NQA14" s="392"/>
      <c r="NQB14" s="392"/>
      <c r="NQC14" s="392"/>
      <c r="NQD14" s="392"/>
      <c r="NQE14" s="392"/>
      <c r="NQF14" s="392"/>
      <c r="NQG14" s="392"/>
      <c r="NQH14" s="392"/>
      <c r="NQI14" s="392"/>
      <c r="NQJ14" s="392"/>
      <c r="NQK14" s="392"/>
      <c r="NQL14" s="392"/>
      <c r="NQM14" s="392"/>
      <c r="NQN14" s="392"/>
      <c r="NQO14" s="392"/>
      <c r="NQP14" s="392"/>
      <c r="NQQ14" s="392"/>
      <c r="NQR14" s="392"/>
      <c r="NQS14" s="392"/>
      <c r="NQT14" s="392"/>
      <c r="NQU14" s="392"/>
      <c r="NQV14" s="392"/>
      <c r="NQW14" s="392"/>
      <c r="NQX14" s="392"/>
      <c r="NQY14" s="392"/>
      <c r="NQZ14" s="392"/>
      <c r="NRA14" s="392"/>
      <c r="NRB14" s="392"/>
      <c r="NRC14" s="392"/>
      <c r="NRD14" s="392"/>
      <c r="NRE14" s="392"/>
      <c r="NRF14" s="392"/>
      <c r="NRG14" s="392"/>
      <c r="NRH14" s="392"/>
      <c r="NRI14" s="392"/>
      <c r="NRJ14" s="392"/>
      <c r="NRK14" s="392"/>
      <c r="NRL14" s="392"/>
      <c r="NRM14" s="392"/>
      <c r="NRN14" s="392"/>
      <c r="NRO14" s="392"/>
      <c r="NRP14" s="392"/>
      <c r="NRQ14" s="392"/>
      <c r="NRR14" s="392"/>
      <c r="NRS14" s="392"/>
      <c r="NRT14" s="392"/>
      <c r="NRU14" s="392"/>
      <c r="NRV14" s="392"/>
      <c r="NRW14" s="392"/>
      <c r="NRX14" s="392"/>
      <c r="NRY14" s="392"/>
      <c r="NRZ14" s="392"/>
      <c r="NSA14" s="392"/>
      <c r="NSB14" s="392"/>
      <c r="NSC14" s="392"/>
      <c r="NSD14" s="392"/>
      <c r="NSE14" s="392"/>
      <c r="NSF14" s="392"/>
      <c r="NSG14" s="392"/>
      <c r="NSH14" s="392"/>
      <c r="NSI14" s="392"/>
      <c r="NSJ14" s="392"/>
      <c r="NSK14" s="392"/>
      <c r="NSL14" s="392"/>
      <c r="NSM14" s="392"/>
      <c r="NSN14" s="392"/>
      <c r="NSO14" s="392"/>
      <c r="NSP14" s="392"/>
      <c r="NSQ14" s="392"/>
      <c r="NSR14" s="392"/>
      <c r="NSS14" s="392"/>
      <c r="NST14" s="392"/>
      <c r="NSU14" s="392"/>
      <c r="NSV14" s="392"/>
      <c r="NSW14" s="392"/>
      <c r="NSX14" s="392"/>
      <c r="NSY14" s="392"/>
      <c r="NSZ14" s="392"/>
      <c r="NTA14" s="392"/>
      <c r="NTB14" s="392"/>
      <c r="NTC14" s="392"/>
      <c r="NTD14" s="392"/>
      <c r="NTE14" s="392"/>
      <c r="NTF14" s="392"/>
      <c r="NTG14" s="392"/>
      <c r="NTH14" s="392"/>
      <c r="NTI14" s="392"/>
      <c r="NTJ14" s="392"/>
      <c r="NTK14" s="392"/>
      <c r="NTL14" s="392"/>
      <c r="NTM14" s="392"/>
      <c r="NTN14" s="392"/>
      <c r="NTO14" s="392"/>
      <c r="NTP14" s="392"/>
      <c r="NTQ14" s="392"/>
      <c r="NTR14" s="392"/>
      <c r="NTS14" s="392"/>
      <c r="NTT14" s="392"/>
      <c r="NTU14" s="392"/>
      <c r="NTV14" s="392"/>
      <c r="NTW14" s="392"/>
      <c r="NTX14" s="392"/>
      <c r="NTY14" s="392"/>
      <c r="NTZ14" s="392"/>
      <c r="NUA14" s="392"/>
      <c r="NUB14" s="392"/>
      <c r="NUC14" s="392"/>
      <c r="NUD14" s="392"/>
      <c r="NUE14" s="392"/>
      <c r="NUF14" s="392"/>
      <c r="NUG14" s="392"/>
      <c r="NUH14" s="392"/>
      <c r="NUI14" s="392"/>
      <c r="NUJ14" s="392"/>
      <c r="NUK14" s="392"/>
      <c r="NUL14" s="392"/>
      <c r="NUM14" s="392"/>
      <c r="NUN14" s="392"/>
      <c r="NUO14" s="392"/>
      <c r="NUP14" s="392"/>
      <c r="NUQ14" s="392"/>
      <c r="NUR14" s="392"/>
      <c r="NUS14" s="392"/>
      <c r="NUT14" s="392"/>
      <c r="NUU14" s="392"/>
      <c r="NUV14" s="392"/>
      <c r="NUW14" s="392"/>
      <c r="NUX14" s="392"/>
      <c r="NUY14" s="392"/>
      <c r="NUZ14" s="392"/>
      <c r="NVA14" s="392"/>
      <c r="NVB14" s="392"/>
      <c r="NVC14" s="392"/>
      <c r="NVD14" s="392"/>
      <c r="NVE14" s="392"/>
      <c r="NVF14" s="392"/>
      <c r="NVG14" s="392"/>
      <c r="NVH14" s="392"/>
      <c r="NVI14" s="392"/>
      <c r="NVJ14" s="392"/>
      <c r="NVK14" s="392"/>
      <c r="NVL14" s="392"/>
      <c r="NVM14" s="392"/>
      <c r="NVN14" s="392"/>
      <c r="NVO14" s="392"/>
      <c r="NVP14" s="392"/>
      <c r="NVQ14" s="392"/>
      <c r="NVR14" s="392"/>
      <c r="NVS14" s="392"/>
      <c r="NVT14" s="392"/>
      <c r="NVU14" s="392"/>
      <c r="NVV14" s="392"/>
      <c r="NVW14" s="392"/>
      <c r="NVX14" s="392"/>
      <c r="NVY14" s="392"/>
      <c r="NVZ14" s="392"/>
      <c r="NWA14" s="392"/>
      <c r="NWB14" s="392"/>
      <c r="NWC14" s="392"/>
      <c r="NWD14" s="392"/>
      <c r="NWE14" s="392"/>
      <c r="NWF14" s="392"/>
      <c r="NWG14" s="392"/>
      <c r="NWH14" s="392"/>
      <c r="NWI14" s="392"/>
      <c r="NWJ14" s="392"/>
      <c r="NWK14" s="392"/>
      <c r="NWL14" s="392"/>
      <c r="NWM14" s="392"/>
      <c r="NWN14" s="392"/>
      <c r="NWO14" s="392"/>
      <c r="NWP14" s="392"/>
      <c r="NWQ14" s="392"/>
      <c r="NWR14" s="392"/>
      <c r="NWS14" s="392"/>
      <c r="NWT14" s="392"/>
      <c r="NWU14" s="392"/>
      <c r="NWV14" s="392"/>
      <c r="NWW14" s="392"/>
      <c r="NWX14" s="392"/>
      <c r="NWY14" s="392"/>
      <c r="NWZ14" s="392"/>
      <c r="NXA14" s="392"/>
      <c r="NXB14" s="392"/>
      <c r="NXC14" s="392"/>
      <c r="NXD14" s="392"/>
      <c r="NXE14" s="392"/>
      <c r="NXF14" s="392"/>
      <c r="NXG14" s="392"/>
      <c r="NXH14" s="392"/>
      <c r="NXI14" s="392"/>
      <c r="NXJ14" s="392"/>
      <c r="NXK14" s="392"/>
      <c r="NXL14" s="392"/>
      <c r="NXM14" s="392"/>
      <c r="NXN14" s="392"/>
      <c r="NXO14" s="392"/>
      <c r="NXP14" s="392"/>
      <c r="NXQ14" s="392"/>
      <c r="NXR14" s="392"/>
      <c r="NXS14" s="392"/>
      <c r="NXT14" s="392"/>
      <c r="NXU14" s="392"/>
      <c r="NXV14" s="392"/>
      <c r="NXW14" s="392"/>
      <c r="NXX14" s="392"/>
      <c r="NXY14" s="392"/>
      <c r="NXZ14" s="392"/>
      <c r="NYA14" s="392"/>
      <c r="NYB14" s="392"/>
      <c r="NYC14" s="392"/>
      <c r="NYD14" s="392"/>
      <c r="NYE14" s="392"/>
      <c r="NYF14" s="392"/>
      <c r="NYG14" s="392"/>
      <c r="NYH14" s="392"/>
      <c r="NYI14" s="392"/>
      <c r="NYJ14" s="392"/>
      <c r="NYK14" s="392"/>
      <c r="NYL14" s="392"/>
      <c r="NYM14" s="392"/>
      <c r="NYN14" s="392"/>
      <c r="NYO14" s="392"/>
      <c r="NYP14" s="392"/>
      <c r="NYQ14" s="392"/>
      <c r="NYR14" s="392"/>
      <c r="NYS14" s="392"/>
      <c r="NYT14" s="392"/>
      <c r="NYU14" s="392"/>
      <c r="NYV14" s="392"/>
      <c r="NYW14" s="392"/>
      <c r="NYX14" s="392"/>
      <c r="NYY14" s="392"/>
      <c r="NYZ14" s="392"/>
      <c r="NZA14" s="392"/>
      <c r="NZB14" s="392"/>
      <c r="NZC14" s="392"/>
      <c r="NZD14" s="392"/>
      <c r="NZE14" s="392"/>
      <c r="NZF14" s="392"/>
      <c r="NZG14" s="392"/>
      <c r="NZH14" s="392"/>
      <c r="NZI14" s="392"/>
      <c r="NZJ14" s="392"/>
      <c r="NZK14" s="392"/>
      <c r="NZL14" s="392"/>
      <c r="NZM14" s="392"/>
      <c r="NZN14" s="392"/>
      <c r="NZO14" s="392"/>
      <c r="NZP14" s="392"/>
      <c r="NZQ14" s="392"/>
      <c r="NZR14" s="392"/>
      <c r="NZS14" s="392"/>
      <c r="NZT14" s="392"/>
      <c r="NZU14" s="392"/>
      <c r="NZV14" s="392"/>
      <c r="NZW14" s="392"/>
      <c r="NZX14" s="392"/>
      <c r="NZY14" s="392"/>
      <c r="NZZ14" s="392"/>
      <c r="OAA14" s="392"/>
      <c r="OAB14" s="392"/>
      <c r="OAC14" s="392"/>
      <c r="OAD14" s="392"/>
      <c r="OAE14" s="392"/>
      <c r="OAF14" s="392"/>
      <c r="OAG14" s="392"/>
      <c r="OAH14" s="392"/>
      <c r="OAI14" s="392"/>
      <c r="OAJ14" s="392"/>
      <c r="OAK14" s="392"/>
      <c r="OAL14" s="392"/>
      <c r="OAM14" s="392"/>
      <c r="OAN14" s="392"/>
      <c r="OAO14" s="392"/>
      <c r="OAP14" s="392"/>
      <c r="OAQ14" s="392"/>
      <c r="OAR14" s="392"/>
      <c r="OAS14" s="392"/>
      <c r="OAT14" s="392"/>
      <c r="OAU14" s="392"/>
      <c r="OAV14" s="392"/>
      <c r="OAW14" s="392"/>
      <c r="OAX14" s="392"/>
      <c r="OAY14" s="392"/>
      <c r="OAZ14" s="392"/>
      <c r="OBA14" s="392"/>
      <c r="OBB14" s="392"/>
      <c r="OBC14" s="392"/>
      <c r="OBD14" s="392"/>
      <c r="OBE14" s="392"/>
      <c r="OBF14" s="392"/>
      <c r="OBG14" s="392"/>
      <c r="OBH14" s="392"/>
      <c r="OBI14" s="392"/>
      <c r="OBJ14" s="392"/>
      <c r="OBK14" s="392"/>
      <c r="OBL14" s="392"/>
      <c r="OBM14" s="392"/>
      <c r="OBN14" s="392"/>
      <c r="OBO14" s="392"/>
      <c r="OBP14" s="392"/>
      <c r="OBQ14" s="392"/>
      <c r="OBR14" s="392"/>
      <c r="OBS14" s="392"/>
      <c r="OBT14" s="392"/>
      <c r="OBU14" s="392"/>
      <c r="OBV14" s="392"/>
      <c r="OBW14" s="392"/>
      <c r="OBX14" s="392"/>
      <c r="OBY14" s="392"/>
      <c r="OBZ14" s="392"/>
      <c r="OCA14" s="392"/>
      <c r="OCB14" s="392"/>
      <c r="OCC14" s="392"/>
      <c r="OCD14" s="392"/>
      <c r="OCE14" s="392"/>
      <c r="OCF14" s="392"/>
      <c r="OCG14" s="392"/>
      <c r="OCH14" s="392"/>
      <c r="OCI14" s="392"/>
      <c r="OCJ14" s="392"/>
      <c r="OCK14" s="392"/>
      <c r="OCL14" s="392"/>
      <c r="OCM14" s="392"/>
      <c r="OCN14" s="392"/>
      <c r="OCO14" s="392"/>
      <c r="OCP14" s="392"/>
      <c r="OCQ14" s="392"/>
      <c r="OCR14" s="392"/>
      <c r="OCS14" s="392"/>
      <c r="OCT14" s="392"/>
      <c r="OCU14" s="392"/>
      <c r="OCV14" s="392"/>
      <c r="OCW14" s="392"/>
      <c r="OCX14" s="392"/>
      <c r="OCY14" s="392"/>
      <c r="OCZ14" s="392"/>
      <c r="ODA14" s="392"/>
      <c r="ODB14" s="392"/>
      <c r="ODC14" s="392"/>
      <c r="ODD14" s="392"/>
      <c r="ODE14" s="392"/>
      <c r="ODF14" s="392"/>
      <c r="ODG14" s="392"/>
      <c r="ODH14" s="392"/>
      <c r="ODI14" s="392"/>
      <c r="ODJ14" s="392"/>
      <c r="ODK14" s="392"/>
      <c r="ODL14" s="392"/>
      <c r="ODM14" s="392"/>
      <c r="ODN14" s="392"/>
      <c r="ODO14" s="392"/>
      <c r="ODP14" s="392"/>
      <c r="ODQ14" s="392"/>
      <c r="ODR14" s="392"/>
      <c r="ODS14" s="392"/>
      <c r="ODT14" s="392"/>
      <c r="ODU14" s="392"/>
      <c r="ODV14" s="392"/>
      <c r="ODW14" s="392"/>
      <c r="ODX14" s="392"/>
      <c r="ODY14" s="392"/>
      <c r="ODZ14" s="392"/>
      <c r="OEA14" s="392"/>
      <c r="OEB14" s="392"/>
      <c r="OEC14" s="392"/>
      <c r="OED14" s="392"/>
      <c r="OEE14" s="392"/>
      <c r="OEF14" s="392"/>
      <c r="OEG14" s="392"/>
      <c r="OEH14" s="392"/>
      <c r="OEI14" s="392"/>
      <c r="OEJ14" s="392"/>
      <c r="OEK14" s="392"/>
      <c r="OEL14" s="392"/>
      <c r="OEM14" s="392"/>
      <c r="OEN14" s="392"/>
      <c r="OEO14" s="392"/>
      <c r="OEP14" s="392"/>
      <c r="OEQ14" s="392"/>
      <c r="OER14" s="392"/>
      <c r="OES14" s="392"/>
      <c r="OET14" s="392"/>
      <c r="OEU14" s="392"/>
      <c r="OEV14" s="392"/>
      <c r="OEW14" s="392"/>
      <c r="OEX14" s="392"/>
      <c r="OEY14" s="392"/>
      <c r="OEZ14" s="392"/>
      <c r="OFA14" s="392"/>
      <c r="OFB14" s="392"/>
      <c r="OFC14" s="392"/>
      <c r="OFD14" s="392"/>
      <c r="OFE14" s="392"/>
      <c r="OFF14" s="392"/>
      <c r="OFG14" s="392"/>
      <c r="OFH14" s="392"/>
      <c r="OFI14" s="392"/>
      <c r="OFJ14" s="392"/>
      <c r="OFK14" s="392"/>
      <c r="OFL14" s="392"/>
      <c r="OFM14" s="392"/>
      <c r="OFN14" s="392"/>
      <c r="OFO14" s="392"/>
      <c r="OFP14" s="392"/>
      <c r="OFQ14" s="392"/>
      <c r="OFR14" s="392"/>
      <c r="OFS14" s="392"/>
      <c r="OFT14" s="392"/>
      <c r="OFU14" s="392"/>
      <c r="OFV14" s="392"/>
      <c r="OFW14" s="392"/>
      <c r="OFX14" s="392"/>
      <c r="OFY14" s="392"/>
      <c r="OFZ14" s="392"/>
      <c r="OGA14" s="392"/>
      <c r="OGB14" s="392"/>
      <c r="OGC14" s="392"/>
      <c r="OGD14" s="392"/>
      <c r="OGE14" s="392"/>
      <c r="OGF14" s="392"/>
      <c r="OGG14" s="392"/>
      <c r="OGH14" s="392"/>
      <c r="OGI14" s="392"/>
      <c r="OGJ14" s="392"/>
      <c r="OGK14" s="392"/>
      <c r="OGL14" s="392"/>
      <c r="OGM14" s="392"/>
      <c r="OGN14" s="392"/>
      <c r="OGO14" s="392"/>
      <c r="OGP14" s="392"/>
      <c r="OGQ14" s="392"/>
      <c r="OGR14" s="392"/>
      <c r="OGS14" s="392"/>
      <c r="OGT14" s="392"/>
      <c r="OGU14" s="392"/>
      <c r="OGV14" s="392"/>
      <c r="OGW14" s="392"/>
      <c r="OGX14" s="392"/>
      <c r="OGY14" s="392"/>
      <c r="OGZ14" s="392"/>
      <c r="OHA14" s="392"/>
      <c r="OHB14" s="392"/>
      <c r="OHC14" s="392"/>
      <c r="OHD14" s="392"/>
      <c r="OHE14" s="392"/>
      <c r="OHF14" s="392"/>
      <c r="OHG14" s="392"/>
      <c r="OHH14" s="392"/>
      <c r="OHI14" s="392"/>
      <c r="OHJ14" s="392"/>
      <c r="OHK14" s="392"/>
      <c r="OHL14" s="392"/>
      <c r="OHM14" s="392"/>
      <c r="OHN14" s="392"/>
      <c r="OHO14" s="392"/>
      <c r="OHP14" s="392"/>
      <c r="OHQ14" s="392"/>
      <c r="OHR14" s="392"/>
      <c r="OHS14" s="392"/>
      <c r="OHT14" s="392"/>
      <c r="OHU14" s="392"/>
      <c r="OHV14" s="392"/>
      <c r="OHW14" s="392"/>
      <c r="OHX14" s="392"/>
      <c r="OHY14" s="392"/>
      <c r="OHZ14" s="392"/>
      <c r="OIA14" s="392"/>
      <c r="OIB14" s="392"/>
      <c r="OIC14" s="392"/>
      <c r="OID14" s="392"/>
      <c r="OIE14" s="392"/>
      <c r="OIF14" s="392"/>
      <c r="OIG14" s="392"/>
      <c r="OIH14" s="392"/>
      <c r="OII14" s="392"/>
      <c r="OIJ14" s="392"/>
      <c r="OIK14" s="392"/>
      <c r="OIL14" s="392"/>
      <c r="OIM14" s="392"/>
      <c r="OIN14" s="392"/>
      <c r="OIO14" s="392"/>
      <c r="OIP14" s="392"/>
      <c r="OIQ14" s="392"/>
      <c r="OIR14" s="392"/>
      <c r="OIS14" s="392"/>
      <c r="OIT14" s="392"/>
      <c r="OIU14" s="392"/>
      <c r="OIV14" s="392"/>
      <c r="OIW14" s="392"/>
      <c r="OIX14" s="392"/>
      <c r="OIY14" s="392"/>
      <c r="OIZ14" s="392"/>
      <c r="OJA14" s="392"/>
      <c r="OJB14" s="392"/>
      <c r="OJC14" s="392"/>
      <c r="OJD14" s="392"/>
      <c r="OJE14" s="392"/>
      <c r="OJF14" s="392"/>
      <c r="OJG14" s="392"/>
      <c r="OJH14" s="392"/>
      <c r="OJI14" s="392"/>
      <c r="OJJ14" s="392"/>
      <c r="OJK14" s="392"/>
      <c r="OJL14" s="392"/>
      <c r="OJM14" s="392"/>
      <c r="OJN14" s="392"/>
      <c r="OJO14" s="392"/>
      <c r="OJP14" s="392"/>
      <c r="OJQ14" s="392"/>
      <c r="OJR14" s="392"/>
      <c r="OJS14" s="392"/>
      <c r="OJT14" s="392"/>
      <c r="OJU14" s="392"/>
      <c r="OJV14" s="392"/>
      <c r="OJW14" s="392"/>
      <c r="OJX14" s="392"/>
      <c r="OJY14" s="392"/>
      <c r="OJZ14" s="392"/>
      <c r="OKA14" s="392"/>
      <c r="OKB14" s="392"/>
      <c r="OKC14" s="392"/>
      <c r="OKD14" s="392"/>
      <c r="OKE14" s="392"/>
      <c r="OKF14" s="392"/>
      <c r="OKG14" s="392"/>
      <c r="OKH14" s="392"/>
      <c r="OKI14" s="392"/>
      <c r="OKJ14" s="392"/>
      <c r="OKK14" s="392"/>
      <c r="OKL14" s="392"/>
      <c r="OKM14" s="392"/>
      <c r="OKN14" s="392"/>
      <c r="OKO14" s="392"/>
      <c r="OKP14" s="392"/>
      <c r="OKQ14" s="392"/>
      <c r="OKR14" s="392"/>
      <c r="OKS14" s="392"/>
      <c r="OKT14" s="392"/>
      <c r="OKU14" s="392"/>
      <c r="OKV14" s="392"/>
      <c r="OKW14" s="392"/>
      <c r="OKX14" s="392"/>
      <c r="OKY14" s="392"/>
      <c r="OKZ14" s="392"/>
      <c r="OLA14" s="392"/>
      <c r="OLB14" s="392"/>
      <c r="OLC14" s="392"/>
      <c r="OLD14" s="392"/>
      <c r="OLE14" s="392"/>
      <c r="OLF14" s="392"/>
      <c r="OLG14" s="392"/>
      <c r="OLH14" s="392"/>
      <c r="OLI14" s="392"/>
      <c r="OLJ14" s="392"/>
      <c r="OLK14" s="392"/>
      <c r="OLL14" s="392"/>
      <c r="OLM14" s="392"/>
      <c r="OLN14" s="392"/>
      <c r="OLO14" s="392"/>
      <c r="OLP14" s="392"/>
      <c r="OLQ14" s="392"/>
      <c r="OLR14" s="392"/>
      <c r="OLS14" s="392"/>
      <c r="OLT14" s="392"/>
      <c r="OLU14" s="392"/>
      <c r="OLV14" s="392"/>
      <c r="OLW14" s="392"/>
      <c r="OLX14" s="392"/>
      <c r="OLY14" s="392"/>
      <c r="OLZ14" s="392"/>
      <c r="OMA14" s="392"/>
      <c r="OMB14" s="392"/>
      <c r="OMC14" s="392"/>
      <c r="OMD14" s="392"/>
      <c r="OME14" s="392"/>
      <c r="OMF14" s="392"/>
      <c r="OMG14" s="392"/>
      <c r="OMH14" s="392"/>
      <c r="OMI14" s="392"/>
      <c r="OMJ14" s="392"/>
      <c r="OMK14" s="392"/>
      <c r="OML14" s="392"/>
      <c r="OMM14" s="392"/>
      <c r="OMN14" s="392"/>
      <c r="OMO14" s="392"/>
      <c r="OMP14" s="392"/>
      <c r="OMQ14" s="392"/>
      <c r="OMR14" s="392"/>
      <c r="OMS14" s="392"/>
      <c r="OMT14" s="392"/>
      <c r="OMU14" s="392"/>
      <c r="OMV14" s="392"/>
      <c r="OMW14" s="392"/>
      <c r="OMX14" s="392"/>
      <c r="OMY14" s="392"/>
      <c r="OMZ14" s="392"/>
      <c r="ONA14" s="392"/>
      <c r="ONB14" s="392"/>
      <c r="ONC14" s="392"/>
      <c r="OND14" s="392"/>
      <c r="ONE14" s="392"/>
      <c r="ONF14" s="392"/>
      <c r="ONG14" s="392"/>
      <c r="ONH14" s="392"/>
      <c r="ONI14" s="392"/>
      <c r="ONJ14" s="392"/>
      <c r="ONK14" s="392"/>
      <c r="ONL14" s="392"/>
      <c r="ONM14" s="392"/>
      <c r="ONN14" s="392"/>
      <c r="ONO14" s="392"/>
      <c r="ONP14" s="392"/>
      <c r="ONQ14" s="392"/>
      <c r="ONR14" s="392"/>
      <c r="ONS14" s="392"/>
      <c r="ONT14" s="392"/>
      <c r="ONU14" s="392"/>
      <c r="ONV14" s="392"/>
      <c r="ONW14" s="392"/>
      <c r="ONX14" s="392"/>
      <c r="ONY14" s="392"/>
      <c r="ONZ14" s="392"/>
      <c r="OOA14" s="392"/>
      <c r="OOB14" s="392"/>
      <c r="OOC14" s="392"/>
      <c r="OOD14" s="392"/>
      <c r="OOE14" s="392"/>
      <c r="OOF14" s="392"/>
      <c r="OOG14" s="392"/>
      <c r="OOH14" s="392"/>
      <c r="OOI14" s="392"/>
      <c r="OOJ14" s="392"/>
      <c r="OOK14" s="392"/>
      <c r="OOL14" s="392"/>
      <c r="OOM14" s="392"/>
      <c r="OON14" s="392"/>
      <c r="OOO14" s="392"/>
      <c r="OOP14" s="392"/>
      <c r="OOQ14" s="392"/>
      <c r="OOR14" s="392"/>
      <c r="OOS14" s="392"/>
      <c r="OOT14" s="392"/>
      <c r="OOU14" s="392"/>
      <c r="OOV14" s="392"/>
      <c r="OOW14" s="392"/>
      <c r="OOX14" s="392"/>
      <c r="OOY14" s="392"/>
      <c r="OOZ14" s="392"/>
      <c r="OPA14" s="392"/>
      <c r="OPB14" s="392"/>
      <c r="OPC14" s="392"/>
      <c r="OPD14" s="392"/>
      <c r="OPE14" s="392"/>
      <c r="OPF14" s="392"/>
      <c r="OPG14" s="392"/>
      <c r="OPH14" s="392"/>
      <c r="OPI14" s="392"/>
      <c r="OPJ14" s="392"/>
      <c r="OPK14" s="392"/>
      <c r="OPL14" s="392"/>
      <c r="OPM14" s="392"/>
      <c r="OPN14" s="392"/>
      <c r="OPO14" s="392"/>
      <c r="OPP14" s="392"/>
      <c r="OPQ14" s="392"/>
      <c r="OPR14" s="392"/>
      <c r="OPS14" s="392"/>
      <c r="OPT14" s="392"/>
      <c r="OPU14" s="392"/>
      <c r="OPV14" s="392"/>
      <c r="OPW14" s="392"/>
      <c r="OPX14" s="392"/>
      <c r="OPY14" s="392"/>
      <c r="OPZ14" s="392"/>
      <c r="OQA14" s="392"/>
      <c r="OQB14" s="392"/>
      <c r="OQC14" s="392"/>
      <c r="OQD14" s="392"/>
      <c r="OQE14" s="392"/>
      <c r="OQF14" s="392"/>
      <c r="OQG14" s="392"/>
      <c r="OQH14" s="392"/>
      <c r="OQI14" s="392"/>
      <c r="OQJ14" s="392"/>
      <c r="OQK14" s="392"/>
      <c r="OQL14" s="392"/>
      <c r="OQM14" s="392"/>
      <c r="OQN14" s="392"/>
      <c r="OQO14" s="392"/>
      <c r="OQP14" s="392"/>
      <c r="OQQ14" s="392"/>
      <c r="OQR14" s="392"/>
      <c r="OQS14" s="392"/>
      <c r="OQT14" s="392"/>
      <c r="OQU14" s="392"/>
      <c r="OQV14" s="392"/>
      <c r="OQW14" s="392"/>
      <c r="OQX14" s="392"/>
      <c r="OQY14" s="392"/>
      <c r="OQZ14" s="392"/>
      <c r="ORA14" s="392"/>
      <c r="ORB14" s="392"/>
      <c r="ORC14" s="392"/>
      <c r="ORD14" s="392"/>
      <c r="ORE14" s="392"/>
      <c r="ORF14" s="392"/>
      <c r="ORG14" s="392"/>
      <c r="ORH14" s="392"/>
      <c r="ORI14" s="392"/>
      <c r="ORJ14" s="392"/>
      <c r="ORK14" s="392"/>
      <c r="ORL14" s="392"/>
      <c r="ORM14" s="392"/>
      <c r="ORN14" s="392"/>
      <c r="ORO14" s="392"/>
      <c r="ORP14" s="392"/>
      <c r="ORQ14" s="392"/>
      <c r="ORR14" s="392"/>
      <c r="ORS14" s="392"/>
      <c r="ORT14" s="392"/>
      <c r="ORU14" s="392"/>
      <c r="ORV14" s="392"/>
      <c r="ORW14" s="392"/>
      <c r="ORX14" s="392"/>
      <c r="ORY14" s="392"/>
      <c r="ORZ14" s="392"/>
      <c r="OSA14" s="392"/>
      <c r="OSB14" s="392"/>
      <c r="OSC14" s="392"/>
      <c r="OSD14" s="392"/>
      <c r="OSE14" s="392"/>
      <c r="OSF14" s="392"/>
      <c r="OSG14" s="392"/>
      <c r="OSH14" s="392"/>
      <c r="OSI14" s="392"/>
      <c r="OSJ14" s="392"/>
      <c r="OSK14" s="392"/>
      <c r="OSL14" s="392"/>
      <c r="OSM14" s="392"/>
      <c r="OSN14" s="392"/>
      <c r="OSO14" s="392"/>
      <c r="OSP14" s="392"/>
      <c r="OSQ14" s="392"/>
      <c r="OSR14" s="392"/>
      <c r="OSS14" s="392"/>
      <c r="OST14" s="392"/>
      <c r="OSU14" s="392"/>
      <c r="OSV14" s="392"/>
      <c r="OSW14" s="392"/>
      <c r="OSX14" s="392"/>
      <c r="OSY14" s="392"/>
      <c r="OSZ14" s="392"/>
      <c r="OTA14" s="392"/>
      <c r="OTB14" s="392"/>
      <c r="OTC14" s="392"/>
      <c r="OTD14" s="392"/>
      <c r="OTE14" s="392"/>
      <c r="OTF14" s="392"/>
      <c r="OTG14" s="392"/>
      <c r="OTH14" s="392"/>
      <c r="OTI14" s="392"/>
      <c r="OTJ14" s="392"/>
      <c r="OTK14" s="392"/>
      <c r="OTL14" s="392"/>
      <c r="OTM14" s="392"/>
      <c r="OTN14" s="392"/>
      <c r="OTO14" s="392"/>
      <c r="OTP14" s="392"/>
      <c r="OTQ14" s="392"/>
      <c r="OTR14" s="392"/>
      <c r="OTS14" s="392"/>
      <c r="OTT14" s="392"/>
      <c r="OTU14" s="392"/>
      <c r="OTV14" s="392"/>
      <c r="OTW14" s="392"/>
      <c r="OTX14" s="392"/>
      <c r="OTY14" s="392"/>
      <c r="OTZ14" s="392"/>
      <c r="OUA14" s="392"/>
      <c r="OUB14" s="392"/>
      <c r="OUC14" s="392"/>
      <c r="OUD14" s="392"/>
      <c r="OUE14" s="392"/>
      <c r="OUF14" s="392"/>
      <c r="OUG14" s="392"/>
      <c r="OUH14" s="392"/>
      <c r="OUI14" s="392"/>
      <c r="OUJ14" s="392"/>
      <c r="OUK14" s="392"/>
      <c r="OUL14" s="392"/>
      <c r="OUM14" s="392"/>
      <c r="OUN14" s="392"/>
      <c r="OUO14" s="392"/>
      <c r="OUP14" s="392"/>
      <c r="OUQ14" s="392"/>
      <c r="OUR14" s="392"/>
      <c r="OUS14" s="392"/>
      <c r="OUT14" s="392"/>
      <c r="OUU14" s="392"/>
      <c r="OUV14" s="392"/>
      <c r="OUW14" s="392"/>
      <c r="OUX14" s="392"/>
      <c r="OUY14" s="392"/>
      <c r="OUZ14" s="392"/>
      <c r="OVA14" s="392"/>
      <c r="OVB14" s="392"/>
      <c r="OVC14" s="392"/>
      <c r="OVD14" s="392"/>
      <c r="OVE14" s="392"/>
      <c r="OVF14" s="392"/>
      <c r="OVG14" s="392"/>
      <c r="OVH14" s="392"/>
      <c r="OVI14" s="392"/>
      <c r="OVJ14" s="392"/>
      <c r="OVK14" s="392"/>
      <c r="OVL14" s="392"/>
      <c r="OVM14" s="392"/>
      <c r="OVN14" s="392"/>
      <c r="OVO14" s="392"/>
      <c r="OVP14" s="392"/>
      <c r="OVQ14" s="392"/>
      <c r="OVR14" s="392"/>
      <c r="OVS14" s="392"/>
      <c r="OVT14" s="392"/>
      <c r="OVU14" s="392"/>
      <c r="OVV14" s="392"/>
      <c r="OVW14" s="392"/>
      <c r="OVX14" s="392"/>
      <c r="OVY14" s="392"/>
      <c r="OVZ14" s="392"/>
      <c r="OWA14" s="392"/>
      <c r="OWB14" s="392"/>
      <c r="OWC14" s="392"/>
      <c r="OWD14" s="392"/>
      <c r="OWE14" s="392"/>
      <c r="OWF14" s="392"/>
      <c r="OWG14" s="392"/>
      <c r="OWH14" s="392"/>
      <c r="OWI14" s="392"/>
      <c r="OWJ14" s="392"/>
      <c r="OWK14" s="392"/>
      <c r="OWL14" s="392"/>
      <c r="OWM14" s="392"/>
      <c r="OWN14" s="392"/>
      <c r="OWO14" s="392"/>
      <c r="OWP14" s="392"/>
      <c r="OWQ14" s="392"/>
      <c r="OWR14" s="392"/>
      <c r="OWS14" s="392"/>
      <c r="OWT14" s="392"/>
      <c r="OWU14" s="392"/>
      <c r="OWV14" s="392"/>
      <c r="OWW14" s="392"/>
      <c r="OWX14" s="392"/>
      <c r="OWY14" s="392"/>
      <c r="OWZ14" s="392"/>
      <c r="OXA14" s="392"/>
      <c r="OXB14" s="392"/>
      <c r="OXC14" s="392"/>
      <c r="OXD14" s="392"/>
      <c r="OXE14" s="392"/>
      <c r="OXF14" s="392"/>
      <c r="OXG14" s="392"/>
      <c r="OXH14" s="392"/>
      <c r="OXI14" s="392"/>
      <c r="OXJ14" s="392"/>
      <c r="OXK14" s="392"/>
      <c r="OXL14" s="392"/>
      <c r="OXM14" s="392"/>
      <c r="OXN14" s="392"/>
      <c r="OXO14" s="392"/>
      <c r="OXP14" s="392"/>
      <c r="OXQ14" s="392"/>
      <c r="OXR14" s="392"/>
      <c r="OXS14" s="392"/>
      <c r="OXT14" s="392"/>
      <c r="OXU14" s="392"/>
      <c r="OXV14" s="392"/>
      <c r="OXW14" s="392"/>
      <c r="OXX14" s="392"/>
      <c r="OXY14" s="392"/>
      <c r="OXZ14" s="392"/>
      <c r="OYA14" s="392"/>
      <c r="OYB14" s="392"/>
      <c r="OYC14" s="392"/>
      <c r="OYD14" s="392"/>
      <c r="OYE14" s="392"/>
      <c r="OYF14" s="392"/>
      <c r="OYG14" s="392"/>
      <c r="OYH14" s="392"/>
      <c r="OYI14" s="392"/>
      <c r="OYJ14" s="392"/>
      <c r="OYK14" s="392"/>
      <c r="OYL14" s="392"/>
      <c r="OYM14" s="392"/>
      <c r="OYN14" s="392"/>
      <c r="OYO14" s="392"/>
      <c r="OYP14" s="392"/>
      <c r="OYQ14" s="392"/>
      <c r="OYR14" s="392"/>
      <c r="OYS14" s="392"/>
      <c r="OYT14" s="392"/>
      <c r="OYU14" s="392"/>
      <c r="OYV14" s="392"/>
      <c r="OYW14" s="392"/>
      <c r="OYX14" s="392"/>
      <c r="OYY14" s="392"/>
      <c r="OYZ14" s="392"/>
      <c r="OZA14" s="392"/>
      <c r="OZB14" s="392"/>
      <c r="OZC14" s="392"/>
      <c r="OZD14" s="392"/>
      <c r="OZE14" s="392"/>
      <c r="OZF14" s="392"/>
      <c r="OZG14" s="392"/>
      <c r="OZH14" s="392"/>
      <c r="OZI14" s="392"/>
      <c r="OZJ14" s="392"/>
      <c r="OZK14" s="392"/>
      <c r="OZL14" s="392"/>
      <c r="OZM14" s="392"/>
      <c r="OZN14" s="392"/>
      <c r="OZO14" s="392"/>
      <c r="OZP14" s="392"/>
      <c r="OZQ14" s="392"/>
      <c r="OZR14" s="392"/>
      <c r="OZS14" s="392"/>
      <c r="OZT14" s="392"/>
      <c r="OZU14" s="392"/>
      <c r="OZV14" s="392"/>
      <c r="OZW14" s="392"/>
      <c r="OZX14" s="392"/>
      <c r="OZY14" s="392"/>
      <c r="OZZ14" s="392"/>
      <c r="PAA14" s="392"/>
      <c r="PAB14" s="392"/>
      <c r="PAC14" s="392"/>
      <c r="PAD14" s="392"/>
      <c r="PAE14" s="392"/>
      <c r="PAF14" s="392"/>
      <c r="PAG14" s="392"/>
      <c r="PAH14" s="392"/>
      <c r="PAI14" s="392"/>
      <c r="PAJ14" s="392"/>
      <c r="PAK14" s="392"/>
      <c r="PAL14" s="392"/>
      <c r="PAM14" s="392"/>
      <c r="PAN14" s="392"/>
      <c r="PAO14" s="392"/>
      <c r="PAP14" s="392"/>
      <c r="PAQ14" s="392"/>
      <c r="PAR14" s="392"/>
      <c r="PAS14" s="392"/>
      <c r="PAT14" s="392"/>
      <c r="PAU14" s="392"/>
      <c r="PAV14" s="392"/>
      <c r="PAW14" s="392"/>
      <c r="PAX14" s="392"/>
      <c r="PAY14" s="392"/>
      <c r="PAZ14" s="392"/>
      <c r="PBA14" s="392"/>
      <c r="PBB14" s="392"/>
      <c r="PBC14" s="392"/>
      <c r="PBD14" s="392"/>
      <c r="PBE14" s="392"/>
      <c r="PBF14" s="392"/>
      <c r="PBG14" s="392"/>
      <c r="PBH14" s="392"/>
      <c r="PBI14" s="392"/>
      <c r="PBJ14" s="392"/>
      <c r="PBK14" s="392"/>
      <c r="PBL14" s="392"/>
      <c r="PBM14" s="392"/>
      <c r="PBN14" s="392"/>
      <c r="PBO14" s="392"/>
      <c r="PBP14" s="392"/>
      <c r="PBQ14" s="392"/>
      <c r="PBR14" s="392"/>
      <c r="PBS14" s="392"/>
      <c r="PBT14" s="392"/>
      <c r="PBU14" s="392"/>
      <c r="PBV14" s="392"/>
      <c r="PBW14" s="392"/>
      <c r="PBX14" s="392"/>
      <c r="PBY14" s="392"/>
      <c r="PBZ14" s="392"/>
      <c r="PCA14" s="392"/>
      <c r="PCB14" s="392"/>
      <c r="PCC14" s="392"/>
      <c r="PCD14" s="392"/>
      <c r="PCE14" s="392"/>
      <c r="PCF14" s="392"/>
      <c r="PCG14" s="392"/>
      <c r="PCH14" s="392"/>
      <c r="PCI14" s="392"/>
      <c r="PCJ14" s="392"/>
      <c r="PCK14" s="392"/>
      <c r="PCL14" s="392"/>
      <c r="PCM14" s="392"/>
      <c r="PCN14" s="392"/>
      <c r="PCO14" s="392"/>
      <c r="PCP14" s="392"/>
      <c r="PCQ14" s="392"/>
      <c r="PCR14" s="392"/>
      <c r="PCS14" s="392"/>
      <c r="PCT14" s="392"/>
      <c r="PCU14" s="392"/>
      <c r="PCV14" s="392"/>
      <c r="PCW14" s="392"/>
      <c r="PCX14" s="392"/>
      <c r="PCY14" s="392"/>
      <c r="PCZ14" s="392"/>
      <c r="PDA14" s="392"/>
      <c r="PDB14" s="392"/>
      <c r="PDC14" s="392"/>
      <c r="PDD14" s="392"/>
      <c r="PDE14" s="392"/>
      <c r="PDF14" s="392"/>
      <c r="PDG14" s="392"/>
      <c r="PDH14" s="392"/>
      <c r="PDI14" s="392"/>
      <c r="PDJ14" s="392"/>
      <c r="PDK14" s="392"/>
      <c r="PDL14" s="392"/>
      <c r="PDM14" s="392"/>
      <c r="PDN14" s="392"/>
      <c r="PDO14" s="392"/>
      <c r="PDP14" s="392"/>
      <c r="PDQ14" s="392"/>
      <c r="PDR14" s="392"/>
      <c r="PDS14" s="392"/>
      <c r="PDT14" s="392"/>
      <c r="PDU14" s="392"/>
      <c r="PDV14" s="392"/>
      <c r="PDW14" s="392"/>
      <c r="PDX14" s="392"/>
      <c r="PDY14" s="392"/>
      <c r="PDZ14" s="392"/>
      <c r="PEA14" s="392"/>
      <c r="PEB14" s="392"/>
      <c r="PEC14" s="392"/>
      <c r="PED14" s="392"/>
      <c r="PEE14" s="392"/>
      <c r="PEF14" s="392"/>
      <c r="PEG14" s="392"/>
      <c r="PEH14" s="392"/>
      <c r="PEI14" s="392"/>
      <c r="PEJ14" s="392"/>
      <c r="PEK14" s="392"/>
      <c r="PEL14" s="392"/>
      <c r="PEM14" s="392"/>
      <c r="PEN14" s="392"/>
      <c r="PEO14" s="392"/>
      <c r="PEP14" s="392"/>
      <c r="PEQ14" s="392"/>
      <c r="PER14" s="392"/>
      <c r="PES14" s="392"/>
      <c r="PET14" s="392"/>
      <c r="PEU14" s="392"/>
      <c r="PEV14" s="392"/>
      <c r="PEW14" s="392"/>
      <c r="PEX14" s="392"/>
      <c r="PEY14" s="392"/>
      <c r="PEZ14" s="392"/>
      <c r="PFA14" s="392"/>
      <c r="PFB14" s="392"/>
      <c r="PFC14" s="392"/>
      <c r="PFD14" s="392"/>
      <c r="PFE14" s="392"/>
      <c r="PFF14" s="392"/>
      <c r="PFG14" s="392"/>
      <c r="PFH14" s="392"/>
      <c r="PFI14" s="392"/>
      <c r="PFJ14" s="392"/>
      <c r="PFK14" s="392"/>
      <c r="PFL14" s="392"/>
      <c r="PFM14" s="392"/>
      <c r="PFN14" s="392"/>
      <c r="PFO14" s="392"/>
      <c r="PFP14" s="392"/>
      <c r="PFQ14" s="392"/>
      <c r="PFR14" s="392"/>
      <c r="PFS14" s="392"/>
      <c r="PFT14" s="392"/>
      <c r="PFU14" s="392"/>
      <c r="PFV14" s="392"/>
      <c r="PFW14" s="392"/>
      <c r="PFX14" s="392"/>
      <c r="PFY14" s="392"/>
      <c r="PFZ14" s="392"/>
      <c r="PGA14" s="392"/>
      <c r="PGB14" s="392"/>
      <c r="PGC14" s="392"/>
      <c r="PGD14" s="392"/>
      <c r="PGE14" s="392"/>
      <c r="PGF14" s="392"/>
      <c r="PGG14" s="392"/>
      <c r="PGH14" s="392"/>
      <c r="PGI14" s="392"/>
      <c r="PGJ14" s="392"/>
      <c r="PGK14" s="392"/>
      <c r="PGL14" s="392"/>
      <c r="PGM14" s="392"/>
      <c r="PGN14" s="392"/>
      <c r="PGO14" s="392"/>
      <c r="PGP14" s="392"/>
      <c r="PGQ14" s="392"/>
      <c r="PGR14" s="392"/>
      <c r="PGS14" s="392"/>
      <c r="PGT14" s="392"/>
      <c r="PGU14" s="392"/>
      <c r="PGV14" s="392"/>
      <c r="PGW14" s="392"/>
      <c r="PGX14" s="392"/>
      <c r="PGY14" s="392"/>
      <c r="PGZ14" s="392"/>
      <c r="PHA14" s="392"/>
      <c r="PHB14" s="392"/>
      <c r="PHC14" s="392"/>
      <c r="PHD14" s="392"/>
      <c r="PHE14" s="392"/>
      <c r="PHF14" s="392"/>
      <c r="PHG14" s="392"/>
      <c r="PHH14" s="392"/>
      <c r="PHI14" s="392"/>
      <c r="PHJ14" s="392"/>
      <c r="PHK14" s="392"/>
      <c r="PHL14" s="392"/>
      <c r="PHM14" s="392"/>
      <c r="PHN14" s="392"/>
      <c r="PHO14" s="392"/>
      <c r="PHP14" s="392"/>
      <c r="PHQ14" s="392"/>
      <c r="PHR14" s="392"/>
      <c r="PHS14" s="392"/>
      <c r="PHT14" s="392"/>
      <c r="PHU14" s="392"/>
      <c r="PHV14" s="392"/>
      <c r="PHW14" s="392"/>
      <c r="PHX14" s="392"/>
      <c r="PHY14" s="392"/>
      <c r="PHZ14" s="392"/>
      <c r="PIA14" s="392"/>
      <c r="PIB14" s="392"/>
      <c r="PIC14" s="392"/>
      <c r="PID14" s="392"/>
      <c r="PIE14" s="392"/>
      <c r="PIF14" s="392"/>
      <c r="PIG14" s="392"/>
      <c r="PIH14" s="392"/>
      <c r="PII14" s="392"/>
      <c r="PIJ14" s="392"/>
      <c r="PIK14" s="392"/>
      <c r="PIL14" s="392"/>
      <c r="PIM14" s="392"/>
      <c r="PIN14" s="392"/>
      <c r="PIO14" s="392"/>
      <c r="PIP14" s="392"/>
      <c r="PIQ14" s="392"/>
      <c r="PIR14" s="392"/>
      <c r="PIS14" s="392"/>
      <c r="PIT14" s="392"/>
      <c r="PIU14" s="392"/>
      <c r="PIV14" s="392"/>
      <c r="PIW14" s="392"/>
      <c r="PIX14" s="392"/>
      <c r="PIY14" s="392"/>
      <c r="PIZ14" s="392"/>
      <c r="PJA14" s="392"/>
      <c r="PJB14" s="392"/>
      <c r="PJC14" s="392"/>
      <c r="PJD14" s="392"/>
      <c r="PJE14" s="392"/>
      <c r="PJF14" s="392"/>
      <c r="PJG14" s="392"/>
      <c r="PJH14" s="392"/>
      <c r="PJI14" s="392"/>
      <c r="PJJ14" s="392"/>
      <c r="PJK14" s="392"/>
      <c r="PJL14" s="392"/>
      <c r="PJM14" s="392"/>
      <c r="PJN14" s="392"/>
      <c r="PJO14" s="392"/>
      <c r="PJP14" s="392"/>
      <c r="PJQ14" s="392"/>
      <c r="PJR14" s="392"/>
      <c r="PJS14" s="392"/>
      <c r="PJT14" s="392"/>
      <c r="PJU14" s="392"/>
      <c r="PJV14" s="392"/>
      <c r="PJW14" s="392"/>
      <c r="PJX14" s="392"/>
      <c r="PJY14" s="392"/>
      <c r="PJZ14" s="392"/>
      <c r="PKA14" s="392"/>
      <c r="PKB14" s="392"/>
      <c r="PKC14" s="392"/>
      <c r="PKD14" s="392"/>
      <c r="PKE14" s="392"/>
      <c r="PKF14" s="392"/>
      <c r="PKG14" s="392"/>
      <c r="PKH14" s="392"/>
      <c r="PKI14" s="392"/>
      <c r="PKJ14" s="392"/>
      <c r="PKK14" s="392"/>
      <c r="PKL14" s="392"/>
      <c r="PKM14" s="392"/>
      <c r="PKN14" s="392"/>
      <c r="PKO14" s="392"/>
      <c r="PKP14" s="392"/>
      <c r="PKQ14" s="392"/>
      <c r="PKR14" s="392"/>
      <c r="PKS14" s="392"/>
      <c r="PKT14" s="392"/>
      <c r="PKU14" s="392"/>
      <c r="PKV14" s="392"/>
      <c r="PKW14" s="392"/>
      <c r="PKX14" s="392"/>
      <c r="PKY14" s="392"/>
      <c r="PKZ14" s="392"/>
      <c r="PLA14" s="392"/>
      <c r="PLB14" s="392"/>
      <c r="PLC14" s="392"/>
      <c r="PLD14" s="392"/>
      <c r="PLE14" s="392"/>
      <c r="PLF14" s="392"/>
      <c r="PLG14" s="392"/>
      <c r="PLH14" s="392"/>
      <c r="PLI14" s="392"/>
      <c r="PLJ14" s="392"/>
      <c r="PLK14" s="392"/>
      <c r="PLL14" s="392"/>
      <c r="PLM14" s="392"/>
      <c r="PLN14" s="392"/>
      <c r="PLO14" s="392"/>
      <c r="PLP14" s="392"/>
      <c r="PLQ14" s="392"/>
      <c r="PLR14" s="392"/>
      <c r="PLS14" s="392"/>
      <c r="PLT14" s="392"/>
      <c r="PLU14" s="392"/>
      <c r="PLV14" s="392"/>
      <c r="PLW14" s="392"/>
      <c r="PLX14" s="392"/>
      <c r="PLY14" s="392"/>
      <c r="PLZ14" s="392"/>
      <c r="PMA14" s="392"/>
      <c r="PMB14" s="392"/>
      <c r="PMC14" s="392"/>
      <c r="PMD14" s="392"/>
      <c r="PME14" s="392"/>
      <c r="PMF14" s="392"/>
      <c r="PMG14" s="392"/>
      <c r="PMH14" s="392"/>
      <c r="PMI14" s="392"/>
      <c r="PMJ14" s="392"/>
      <c r="PMK14" s="392"/>
      <c r="PML14" s="392"/>
      <c r="PMM14" s="392"/>
      <c r="PMN14" s="392"/>
      <c r="PMO14" s="392"/>
      <c r="PMP14" s="392"/>
      <c r="PMQ14" s="392"/>
      <c r="PMR14" s="392"/>
      <c r="PMS14" s="392"/>
      <c r="PMT14" s="392"/>
      <c r="PMU14" s="392"/>
      <c r="PMV14" s="392"/>
      <c r="PMW14" s="392"/>
      <c r="PMX14" s="392"/>
      <c r="PMY14" s="392"/>
      <c r="PMZ14" s="392"/>
      <c r="PNA14" s="392"/>
      <c r="PNB14" s="392"/>
      <c r="PNC14" s="392"/>
      <c r="PND14" s="392"/>
      <c r="PNE14" s="392"/>
      <c r="PNF14" s="392"/>
      <c r="PNG14" s="392"/>
      <c r="PNH14" s="392"/>
      <c r="PNI14" s="392"/>
      <c r="PNJ14" s="392"/>
      <c r="PNK14" s="392"/>
      <c r="PNL14" s="392"/>
      <c r="PNM14" s="392"/>
      <c r="PNN14" s="392"/>
      <c r="PNO14" s="392"/>
      <c r="PNP14" s="392"/>
      <c r="PNQ14" s="392"/>
      <c r="PNR14" s="392"/>
      <c r="PNS14" s="392"/>
      <c r="PNT14" s="392"/>
      <c r="PNU14" s="392"/>
      <c r="PNV14" s="392"/>
      <c r="PNW14" s="392"/>
      <c r="PNX14" s="392"/>
      <c r="PNY14" s="392"/>
      <c r="PNZ14" s="392"/>
      <c r="POA14" s="392"/>
      <c r="POB14" s="392"/>
      <c r="POC14" s="392"/>
      <c r="POD14" s="392"/>
      <c r="POE14" s="392"/>
      <c r="POF14" s="392"/>
      <c r="POG14" s="392"/>
      <c r="POH14" s="392"/>
      <c r="POI14" s="392"/>
      <c r="POJ14" s="392"/>
      <c r="POK14" s="392"/>
      <c r="POL14" s="392"/>
      <c r="POM14" s="392"/>
      <c r="PON14" s="392"/>
      <c r="POO14" s="392"/>
      <c r="POP14" s="392"/>
      <c r="POQ14" s="392"/>
      <c r="POR14" s="392"/>
      <c r="POS14" s="392"/>
      <c r="POT14" s="392"/>
      <c r="POU14" s="392"/>
      <c r="POV14" s="392"/>
      <c r="POW14" s="392"/>
      <c r="POX14" s="392"/>
      <c r="POY14" s="392"/>
      <c r="POZ14" s="392"/>
      <c r="PPA14" s="392"/>
      <c r="PPB14" s="392"/>
      <c r="PPC14" s="392"/>
      <c r="PPD14" s="392"/>
      <c r="PPE14" s="392"/>
      <c r="PPF14" s="392"/>
      <c r="PPG14" s="392"/>
      <c r="PPH14" s="392"/>
      <c r="PPI14" s="392"/>
      <c r="PPJ14" s="392"/>
      <c r="PPK14" s="392"/>
      <c r="PPL14" s="392"/>
      <c r="PPM14" s="392"/>
      <c r="PPN14" s="392"/>
      <c r="PPO14" s="392"/>
      <c r="PPP14" s="392"/>
      <c r="PPQ14" s="392"/>
      <c r="PPR14" s="392"/>
      <c r="PPS14" s="392"/>
      <c r="PPT14" s="392"/>
      <c r="PPU14" s="392"/>
      <c r="PPV14" s="392"/>
      <c r="PPW14" s="392"/>
      <c r="PPX14" s="392"/>
      <c r="PPY14" s="392"/>
      <c r="PPZ14" s="392"/>
      <c r="PQA14" s="392"/>
      <c r="PQB14" s="392"/>
      <c r="PQC14" s="392"/>
      <c r="PQD14" s="392"/>
      <c r="PQE14" s="392"/>
      <c r="PQF14" s="392"/>
      <c r="PQG14" s="392"/>
      <c r="PQH14" s="392"/>
      <c r="PQI14" s="392"/>
      <c r="PQJ14" s="392"/>
      <c r="PQK14" s="392"/>
      <c r="PQL14" s="392"/>
      <c r="PQM14" s="392"/>
      <c r="PQN14" s="392"/>
      <c r="PQO14" s="392"/>
      <c r="PQP14" s="392"/>
      <c r="PQQ14" s="392"/>
      <c r="PQR14" s="392"/>
      <c r="PQS14" s="392"/>
      <c r="PQT14" s="392"/>
      <c r="PQU14" s="392"/>
      <c r="PQV14" s="392"/>
      <c r="PQW14" s="392"/>
      <c r="PQX14" s="392"/>
      <c r="PQY14" s="392"/>
      <c r="PQZ14" s="392"/>
      <c r="PRA14" s="392"/>
      <c r="PRB14" s="392"/>
      <c r="PRC14" s="392"/>
      <c r="PRD14" s="392"/>
      <c r="PRE14" s="392"/>
      <c r="PRF14" s="392"/>
      <c r="PRG14" s="392"/>
      <c r="PRH14" s="392"/>
      <c r="PRI14" s="392"/>
      <c r="PRJ14" s="392"/>
      <c r="PRK14" s="392"/>
      <c r="PRL14" s="392"/>
      <c r="PRM14" s="392"/>
      <c r="PRN14" s="392"/>
      <c r="PRO14" s="392"/>
      <c r="PRP14" s="392"/>
      <c r="PRQ14" s="392"/>
      <c r="PRR14" s="392"/>
      <c r="PRS14" s="392"/>
      <c r="PRT14" s="392"/>
      <c r="PRU14" s="392"/>
      <c r="PRV14" s="392"/>
      <c r="PRW14" s="392"/>
      <c r="PRX14" s="392"/>
      <c r="PRY14" s="392"/>
      <c r="PRZ14" s="392"/>
      <c r="PSA14" s="392"/>
      <c r="PSB14" s="392"/>
      <c r="PSC14" s="392"/>
      <c r="PSD14" s="392"/>
      <c r="PSE14" s="392"/>
      <c r="PSF14" s="392"/>
      <c r="PSG14" s="392"/>
      <c r="PSH14" s="392"/>
      <c r="PSI14" s="392"/>
      <c r="PSJ14" s="392"/>
      <c r="PSK14" s="392"/>
      <c r="PSL14" s="392"/>
      <c r="PSM14" s="392"/>
      <c r="PSN14" s="392"/>
      <c r="PSO14" s="392"/>
      <c r="PSP14" s="392"/>
      <c r="PSQ14" s="392"/>
      <c r="PSR14" s="392"/>
      <c r="PSS14" s="392"/>
      <c r="PST14" s="392"/>
      <c r="PSU14" s="392"/>
      <c r="PSV14" s="392"/>
      <c r="PSW14" s="392"/>
      <c r="PSX14" s="392"/>
      <c r="PSY14" s="392"/>
      <c r="PSZ14" s="392"/>
      <c r="PTA14" s="392"/>
      <c r="PTB14" s="392"/>
      <c r="PTC14" s="392"/>
      <c r="PTD14" s="392"/>
      <c r="PTE14" s="392"/>
      <c r="PTF14" s="392"/>
      <c r="PTG14" s="392"/>
      <c r="PTH14" s="392"/>
      <c r="PTI14" s="392"/>
      <c r="PTJ14" s="392"/>
      <c r="PTK14" s="392"/>
      <c r="PTL14" s="392"/>
      <c r="PTM14" s="392"/>
      <c r="PTN14" s="392"/>
      <c r="PTO14" s="392"/>
      <c r="PTP14" s="392"/>
      <c r="PTQ14" s="392"/>
      <c r="PTR14" s="392"/>
      <c r="PTS14" s="392"/>
      <c r="PTT14" s="392"/>
      <c r="PTU14" s="392"/>
      <c r="PTV14" s="392"/>
      <c r="PTW14" s="392"/>
      <c r="PTX14" s="392"/>
      <c r="PTY14" s="392"/>
      <c r="PTZ14" s="392"/>
      <c r="PUA14" s="392"/>
      <c r="PUB14" s="392"/>
      <c r="PUC14" s="392"/>
      <c r="PUD14" s="392"/>
      <c r="PUE14" s="392"/>
      <c r="PUF14" s="392"/>
      <c r="PUG14" s="392"/>
      <c r="PUH14" s="392"/>
      <c r="PUI14" s="392"/>
      <c r="PUJ14" s="392"/>
      <c r="PUK14" s="392"/>
      <c r="PUL14" s="392"/>
      <c r="PUM14" s="392"/>
      <c r="PUN14" s="392"/>
      <c r="PUO14" s="392"/>
      <c r="PUP14" s="392"/>
      <c r="PUQ14" s="392"/>
      <c r="PUR14" s="392"/>
      <c r="PUS14" s="392"/>
      <c r="PUT14" s="392"/>
      <c r="PUU14" s="392"/>
      <c r="PUV14" s="392"/>
      <c r="PUW14" s="392"/>
      <c r="PUX14" s="392"/>
      <c r="PUY14" s="392"/>
      <c r="PUZ14" s="392"/>
      <c r="PVA14" s="392"/>
      <c r="PVB14" s="392"/>
      <c r="PVC14" s="392"/>
      <c r="PVD14" s="392"/>
      <c r="PVE14" s="392"/>
      <c r="PVF14" s="392"/>
      <c r="PVG14" s="392"/>
      <c r="PVH14" s="392"/>
      <c r="PVI14" s="392"/>
      <c r="PVJ14" s="392"/>
      <c r="PVK14" s="392"/>
      <c r="PVL14" s="392"/>
      <c r="PVM14" s="392"/>
      <c r="PVN14" s="392"/>
      <c r="PVO14" s="392"/>
      <c r="PVP14" s="392"/>
      <c r="PVQ14" s="392"/>
      <c r="PVR14" s="392"/>
      <c r="PVS14" s="392"/>
      <c r="PVT14" s="392"/>
      <c r="PVU14" s="392"/>
      <c r="PVV14" s="392"/>
      <c r="PVW14" s="392"/>
      <c r="PVX14" s="392"/>
      <c r="PVY14" s="392"/>
      <c r="PVZ14" s="392"/>
      <c r="PWA14" s="392"/>
      <c r="PWB14" s="392"/>
      <c r="PWC14" s="392"/>
      <c r="PWD14" s="392"/>
      <c r="PWE14" s="392"/>
      <c r="PWF14" s="392"/>
      <c r="PWG14" s="392"/>
      <c r="PWH14" s="392"/>
      <c r="PWI14" s="392"/>
      <c r="PWJ14" s="392"/>
      <c r="PWK14" s="392"/>
      <c r="PWL14" s="392"/>
      <c r="PWM14" s="392"/>
      <c r="PWN14" s="392"/>
      <c r="PWO14" s="392"/>
      <c r="PWP14" s="392"/>
      <c r="PWQ14" s="392"/>
      <c r="PWR14" s="392"/>
      <c r="PWS14" s="392"/>
      <c r="PWT14" s="392"/>
      <c r="PWU14" s="392"/>
      <c r="PWV14" s="392"/>
      <c r="PWW14" s="392"/>
      <c r="PWX14" s="392"/>
      <c r="PWY14" s="392"/>
      <c r="PWZ14" s="392"/>
      <c r="PXA14" s="392"/>
      <c r="PXB14" s="392"/>
      <c r="PXC14" s="392"/>
      <c r="PXD14" s="392"/>
      <c r="PXE14" s="392"/>
      <c r="PXF14" s="392"/>
      <c r="PXG14" s="392"/>
      <c r="PXH14" s="392"/>
      <c r="PXI14" s="392"/>
      <c r="PXJ14" s="392"/>
      <c r="PXK14" s="392"/>
      <c r="PXL14" s="392"/>
      <c r="PXM14" s="392"/>
      <c r="PXN14" s="392"/>
      <c r="PXO14" s="392"/>
      <c r="PXP14" s="392"/>
      <c r="PXQ14" s="392"/>
      <c r="PXR14" s="392"/>
      <c r="PXS14" s="392"/>
      <c r="PXT14" s="392"/>
      <c r="PXU14" s="392"/>
      <c r="PXV14" s="392"/>
      <c r="PXW14" s="392"/>
      <c r="PXX14" s="392"/>
      <c r="PXY14" s="392"/>
      <c r="PXZ14" s="392"/>
      <c r="PYA14" s="392"/>
      <c r="PYB14" s="392"/>
      <c r="PYC14" s="392"/>
      <c r="PYD14" s="392"/>
      <c r="PYE14" s="392"/>
      <c r="PYF14" s="392"/>
      <c r="PYG14" s="392"/>
      <c r="PYH14" s="392"/>
      <c r="PYI14" s="392"/>
      <c r="PYJ14" s="392"/>
      <c r="PYK14" s="392"/>
      <c r="PYL14" s="392"/>
      <c r="PYM14" s="392"/>
      <c r="PYN14" s="392"/>
      <c r="PYO14" s="392"/>
      <c r="PYP14" s="392"/>
      <c r="PYQ14" s="392"/>
      <c r="PYR14" s="392"/>
      <c r="PYS14" s="392"/>
      <c r="PYT14" s="392"/>
      <c r="PYU14" s="392"/>
      <c r="PYV14" s="392"/>
      <c r="PYW14" s="392"/>
      <c r="PYX14" s="392"/>
      <c r="PYY14" s="392"/>
      <c r="PYZ14" s="392"/>
      <c r="PZA14" s="392"/>
      <c r="PZB14" s="392"/>
      <c r="PZC14" s="392"/>
      <c r="PZD14" s="392"/>
      <c r="PZE14" s="392"/>
      <c r="PZF14" s="392"/>
      <c r="PZG14" s="392"/>
      <c r="PZH14" s="392"/>
      <c r="PZI14" s="392"/>
      <c r="PZJ14" s="392"/>
      <c r="PZK14" s="392"/>
      <c r="PZL14" s="392"/>
      <c r="PZM14" s="392"/>
      <c r="PZN14" s="392"/>
      <c r="PZO14" s="392"/>
      <c r="PZP14" s="392"/>
      <c r="PZQ14" s="392"/>
      <c r="PZR14" s="392"/>
      <c r="PZS14" s="392"/>
      <c r="PZT14" s="392"/>
      <c r="PZU14" s="392"/>
      <c r="PZV14" s="392"/>
      <c r="PZW14" s="392"/>
      <c r="PZX14" s="392"/>
      <c r="PZY14" s="392"/>
      <c r="PZZ14" s="392"/>
      <c r="QAA14" s="392"/>
      <c r="QAB14" s="392"/>
      <c r="QAC14" s="392"/>
      <c r="QAD14" s="392"/>
      <c r="QAE14" s="392"/>
      <c r="QAF14" s="392"/>
      <c r="QAG14" s="392"/>
      <c r="QAH14" s="392"/>
      <c r="QAI14" s="392"/>
      <c r="QAJ14" s="392"/>
      <c r="QAK14" s="392"/>
      <c r="QAL14" s="392"/>
      <c r="QAM14" s="392"/>
      <c r="QAN14" s="392"/>
      <c r="QAO14" s="392"/>
      <c r="QAP14" s="392"/>
      <c r="QAQ14" s="392"/>
      <c r="QAR14" s="392"/>
      <c r="QAS14" s="392"/>
      <c r="QAT14" s="392"/>
      <c r="QAU14" s="392"/>
      <c r="QAV14" s="392"/>
      <c r="QAW14" s="392"/>
      <c r="QAX14" s="392"/>
      <c r="QAY14" s="392"/>
      <c r="QAZ14" s="392"/>
      <c r="QBA14" s="392"/>
      <c r="QBB14" s="392"/>
      <c r="QBC14" s="392"/>
      <c r="QBD14" s="392"/>
      <c r="QBE14" s="392"/>
      <c r="QBF14" s="392"/>
      <c r="QBG14" s="392"/>
      <c r="QBH14" s="392"/>
      <c r="QBI14" s="392"/>
      <c r="QBJ14" s="392"/>
      <c r="QBK14" s="392"/>
      <c r="QBL14" s="392"/>
      <c r="QBM14" s="392"/>
      <c r="QBN14" s="392"/>
      <c r="QBO14" s="392"/>
      <c r="QBP14" s="392"/>
      <c r="QBQ14" s="392"/>
      <c r="QBR14" s="392"/>
      <c r="QBS14" s="392"/>
      <c r="QBT14" s="392"/>
      <c r="QBU14" s="392"/>
      <c r="QBV14" s="392"/>
      <c r="QBW14" s="392"/>
      <c r="QBX14" s="392"/>
      <c r="QBY14" s="392"/>
      <c r="QBZ14" s="392"/>
      <c r="QCA14" s="392"/>
      <c r="QCB14" s="392"/>
      <c r="QCC14" s="392"/>
      <c r="QCD14" s="392"/>
      <c r="QCE14" s="392"/>
      <c r="QCF14" s="392"/>
      <c r="QCG14" s="392"/>
      <c r="QCH14" s="392"/>
      <c r="QCI14" s="392"/>
      <c r="QCJ14" s="392"/>
      <c r="QCK14" s="392"/>
      <c r="QCL14" s="392"/>
      <c r="QCM14" s="392"/>
      <c r="QCN14" s="392"/>
      <c r="QCO14" s="392"/>
      <c r="QCP14" s="392"/>
      <c r="QCQ14" s="392"/>
      <c r="QCR14" s="392"/>
      <c r="QCS14" s="392"/>
      <c r="QCT14" s="392"/>
      <c r="QCU14" s="392"/>
      <c r="QCV14" s="392"/>
      <c r="QCW14" s="392"/>
      <c r="QCX14" s="392"/>
      <c r="QCY14" s="392"/>
      <c r="QCZ14" s="392"/>
      <c r="QDA14" s="392"/>
      <c r="QDB14" s="392"/>
      <c r="QDC14" s="392"/>
      <c r="QDD14" s="392"/>
      <c r="QDE14" s="392"/>
      <c r="QDF14" s="392"/>
      <c r="QDG14" s="392"/>
      <c r="QDH14" s="392"/>
      <c r="QDI14" s="392"/>
      <c r="QDJ14" s="392"/>
      <c r="QDK14" s="392"/>
      <c r="QDL14" s="392"/>
      <c r="QDM14" s="392"/>
      <c r="QDN14" s="392"/>
      <c r="QDO14" s="392"/>
      <c r="QDP14" s="392"/>
      <c r="QDQ14" s="392"/>
      <c r="QDR14" s="392"/>
      <c r="QDS14" s="392"/>
      <c r="QDT14" s="392"/>
      <c r="QDU14" s="392"/>
      <c r="QDV14" s="392"/>
      <c r="QDW14" s="392"/>
      <c r="QDX14" s="392"/>
      <c r="QDY14" s="392"/>
      <c r="QDZ14" s="392"/>
      <c r="QEA14" s="392"/>
      <c r="QEB14" s="392"/>
      <c r="QEC14" s="392"/>
      <c r="QED14" s="392"/>
      <c r="QEE14" s="392"/>
      <c r="QEF14" s="392"/>
      <c r="QEG14" s="392"/>
      <c r="QEH14" s="392"/>
      <c r="QEI14" s="392"/>
      <c r="QEJ14" s="392"/>
      <c r="QEK14" s="392"/>
      <c r="QEL14" s="392"/>
      <c r="QEM14" s="392"/>
      <c r="QEN14" s="392"/>
      <c r="QEO14" s="392"/>
      <c r="QEP14" s="392"/>
      <c r="QEQ14" s="392"/>
      <c r="QER14" s="392"/>
      <c r="QES14" s="392"/>
      <c r="QET14" s="392"/>
      <c r="QEU14" s="392"/>
      <c r="QEV14" s="392"/>
      <c r="QEW14" s="392"/>
      <c r="QEX14" s="392"/>
      <c r="QEY14" s="392"/>
      <c r="QEZ14" s="392"/>
      <c r="QFA14" s="392"/>
      <c r="QFB14" s="392"/>
      <c r="QFC14" s="392"/>
      <c r="QFD14" s="392"/>
      <c r="QFE14" s="392"/>
      <c r="QFF14" s="392"/>
      <c r="QFG14" s="392"/>
      <c r="QFH14" s="392"/>
      <c r="QFI14" s="392"/>
      <c r="QFJ14" s="392"/>
      <c r="QFK14" s="392"/>
      <c r="QFL14" s="392"/>
      <c r="QFM14" s="392"/>
      <c r="QFN14" s="392"/>
      <c r="QFO14" s="392"/>
      <c r="QFP14" s="392"/>
      <c r="QFQ14" s="392"/>
      <c r="QFR14" s="392"/>
      <c r="QFS14" s="392"/>
      <c r="QFT14" s="392"/>
      <c r="QFU14" s="392"/>
      <c r="QFV14" s="392"/>
      <c r="QFW14" s="392"/>
      <c r="QFX14" s="392"/>
      <c r="QFY14" s="392"/>
      <c r="QFZ14" s="392"/>
      <c r="QGA14" s="392"/>
      <c r="QGB14" s="392"/>
      <c r="QGC14" s="392"/>
      <c r="QGD14" s="392"/>
      <c r="QGE14" s="392"/>
      <c r="QGF14" s="392"/>
      <c r="QGG14" s="392"/>
      <c r="QGH14" s="392"/>
      <c r="QGI14" s="392"/>
      <c r="QGJ14" s="392"/>
      <c r="QGK14" s="392"/>
      <c r="QGL14" s="392"/>
      <c r="QGM14" s="392"/>
      <c r="QGN14" s="392"/>
      <c r="QGO14" s="392"/>
      <c r="QGP14" s="392"/>
      <c r="QGQ14" s="392"/>
      <c r="QGR14" s="392"/>
      <c r="QGS14" s="392"/>
      <c r="QGT14" s="392"/>
      <c r="QGU14" s="392"/>
      <c r="QGV14" s="392"/>
      <c r="QGW14" s="392"/>
      <c r="QGX14" s="392"/>
      <c r="QGY14" s="392"/>
      <c r="QGZ14" s="392"/>
      <c r="QHA14" s="392"/>
      <c r="QHB14" s="392"/>
      <c r="QHC14" s="392"/>
      <c r="QHD14" s="392"/>
      <c r="QHE14" s="392"/>
      <c r="QHF14" s="392"/>
      <c r="QHG14" s="392"/>
      <c r="QHH14" s="392"/>
      <c r="QHI14" s="392"/>
      <c r="QHJ14" s="392"/>
      <c r="QHK14" s="392"/>
      <c r="QHL14" s="392"/>
      <c r="QHM14" s="392"/>
      <c r="QHN14" s="392"/>
      <c r="QHO14" s="392"/>
      <c r="QHP14" s="392"/>
      <c r="QHQ14" s="392"/>
      <c r="QHR14" s="392"/>
      <c r="QHS14" s="392"/>
      <c r="QHT14" s="392"/>
      <c r="QHU14" s="392"/>
      <c r="QHV14" s="392"/>
      <c r="QHW14" s="392"/>
      <c r="QHX14" s="392"/>
      <c r="QHY14" s="392"/>
      <c r="QHZ14" s="392"/>
      <c r="QIA14" s="392"/>
      <c r="QIB14" s="392"/>
      <c r="QIC14" s="392"/>
      <c r="QID14" s="392"/>
      <c r="QIE14" s="392"/>
      <c r="QIF14" s="392"/>
      <c r="QIG14" s="392"/>
      <c r="QIH14" s="392"/>
      <c r="QII14" s="392"/>
      <c r="QIJ14" s="392"/>
      <c r="QIK14" s="392"/>
      <c r="QIL14" s="392"/>
      <c r="QIM14" s="392"/>
      <c r="QIN14" s="392"/>
      <c r="QIO14" s="392"/>
      <c r="QIP14" s="392"/>
      <c r="QIQ14" s="392"/>
      <c r="QIR14" s="392"/>
      <c r="QIS14" s="392"/>
      <c r="QIT14" s="392"/>
      <c r="QIU14" s="392"/>
      <c r="QIV14" s="392"/>
      <c r="QIW14" s="392"/>
      <c r="QIX14" s="392"/>
      <c r="QIY14" s="392"/>
      <c r="QIZ14" s="392"/>
      <c r="QJA14" s="392"/>
      <c r="QJB14" s="392"/>
      <c r="QJC14" s="392"/>
      <c r="QJD14" s="392"/>
      <c r="QJE14" s="392"/>
      <c r="QJF14" s="392"/>
      <c r="QJG14" s="392"/>
      <c r="QJH14" s="392"/>
      <c r="QJI14" s="392"/>
      <c r="QJJ14" s="392"/>
      <c r="QJK14" s="392"/>
      <c r="QJL14" s="392"/>
      <c r="QJM14" s="392"/>
      <c r="QJN14" s="392"/>
      <c r="QJO14" s="392"/>
      <c r="QJP14" s="392"/>
      <c r="QJQ14" s="392"/>
      <c r="QJR14" s="392"/>
      <c r="QJS14" s="392"/>
      <c r="QJT14" s="392"/>
      <c r="QJU14" s="392"/>
      <c r="QJV14" s="392"/>
      <c r="QJW14" s="392"/>
      <c r="QJX14" s="392"/>
      <c r="QJY14" s="392"/>
      <c r="QJZ14" s="392"/>
      <c r="QKA14" s="392"/>
      <c r="QKB14" s="392"/>
      <c r="QKC14" s="392"/>
      <c r="QKD14" s="392"/>
      <c r="QKE14" s="392"/>
      <c r="QKF14" s="392"/>
      <c r="QKG14" s="392"/>
      <c r="QKH14" s="392"/>
      <c r="QKI14" s="392"/>
      <c r="QKJ14" s="392"/>
      <c r="QKK14" s="392"/>
      <c r="QKL14" s="392"/>
      <c r="QKM14" s="392"/>
      <c r="QKN14" s="392"/>
      <c r="QKO14" s="392"/>
      <c r="QKP14" s="392"/>
      <c r="QKQ14" s="392"/>
      <c r="QKR14" s="392"/>
      <c r="QKS14" s="392"/>
      <c r="QKT14" s="392"/>
      <c r="QKU14" s="392"/>
      <c r="QKV14" s="392"/>
      <c r="QKW14" s="392"/>
      <c r="QKX14" s="392"/>
      <c r="QKY14" s="392"/>
      <c r="QKZ14" s="392"/>
      <c r="QLA14" s="392"/>
      <c r="QLB14" s="392"/>
      <c r="QLC14" s="392"/>
      <c r="QLD14" s="392"/>
      <c r="QLE14" s="392"/>
      <c r="QLF14" s="392"/>
      <c r="QLG14" s="392"/>
      <c r="QLH14" s="392"/>
      <c r="QLI14" s="392"/>
      <c r="QLJ14" s="392"/>
      <c r="QLK14" s="392"/>
      <c r="QLL14" s="392"/>
      <c r="QLM14" s="392"/>
      <c r="QLN14" s="392"/>
      <c r="QLO14" s="392"/>
      <c r="QLP14" s="392"/>
      <c r="QLQ14" s="392"/>
      <c r="QLR14" s="392"/>
      <c r="QLS14" s="392"/>
      <c r="QLT14" s="392"/>
      <c r="QLU14" s="392"/>
      <c r="QLV14" s="392"/>
      <c r="QLW14" s="392"/>
      <c r="QLX14" s="392"/>
      <c r="QLY14" s="392"/>
      <c r="QLZ14" s="392"/>
      <c r="QMA14" s="392"/>
      <c r="QMB14" s="392"/>
      <c r="QMC14" s="392"/>
      <c r="QMD14" s="392"/>
      <c r="QME14" s="392"/>
      <c r="QMF14" s="392"/>
      <c r="QMG14" s="392"/>
      <c r="QMH14" s="392"/>
      <c r="QMI14" s="392"/>
      <c r="QMJ14" s="392"/>
      <c r="QMK14" s="392"/>
      <c r="QML14" s="392"/>
      <c r="QMM14" s="392"/>
      <c r="QMN14" s="392"/>
      <c r="QMO14" s="392"/>
      <c r="QMP14" s="392"/>
      <c r="QMQ14" s="392"/>
      <c r="QMR14" s="392"/>
      <c r="QMS14" s="392"/>
      <c r="QMT14" s="392"/>
      <c r="QMU14" s="392"/>
      <c r="QMV14" s="392"/>
      <c r="QMW14" s="392"/>
      <c r="QMX14" s="392"/>
      <c r="QMY14" s="392"/>
      <c r="QMZ14" s="392"/>
      <c r="QNA14" s="392"/>
      <c r="QNB14" s="392"/>
      <c r="QNC14" s="392"/>
      <c r="QND14" s="392"/>
      <c r="QNE14" s="392"/>
      <c r="QNF14" s="392"/>
      <c r="QNG14" s="392"/>
      <c r="QNH14" s="392"/>
      <c r="QNI14" s="392"/>
      <c r="QNJ14" s="392"/>
      <c r="QNK14" s="392"/>
      <c r="QNL14" s="392"/>
      <c r="QNM14" s="392"/>
      <c r="QNN14" s="392"/>
      <c r="QNO14" s="392"/>
      <c r="QNP14" s="392"/>
      <c r="QNQ14" s="392"/>
      <c r="QNR14" s="392"/>
      <c r="QNS14" s="392"/>
      <c r="QNT14" s="392"/>
      <c r="QNU14" s="392"/>
      <c r="QNV14" s="392"/>
      <c r="QNW14" s="392"/>
      <c r="QNX14" s="392"/>
      <c r="QNY14" s="392"/>
      <c r="QNZ14" s="392"/>
      <c r="QOA14" s="392"/>
      <c r="QOB14" s="392"/>
      <c r="QOC14" s="392"/>
      <c r="QOD14" s="392"/>
      <c r="QOE14" s="392"/>
      <c r="QOF14" s="392"/>
      <c r="QOG14" s="392"/>
      <c r="QOH14" s="392"/>
      <c r="QOI14" s="392"/>
      <c r="QOJ14" s="392"/>
      <c r="QOK14" s="392"/>
      <c r="QOL14" s="392"/>
      <c r="QOM14" s="392"/>
      <c r="QON14" s="392"/>
      <c r="QOO14" s="392"/>
      <c r="QOP14" s="392"/>
      <c r="QOQ14" s="392"/>
      <c r="QOR14" s="392"/>
      <c r="QOS14" s="392"/>
      <c r="QOT14" s="392"/>
      <c r="QOU14" s="392"/>
      <c r="QOV14" s="392"/>
      <c r="QOW14" s="392"/>
      <c r="QOX14" s="392"/>
      <c r="QOY14" s="392"/>
      <c r="QOZ14" s="392"/>
      <c r="QPA14" s="392"/>
      <c r="QPB14" s="392"/>
      <c r="QPC14" s="392"/>
      <c r="QPD14" s="392"/>
      <c r="QPE14" s="392"/>
      <c r="QPF14" s="392"/>
      <c r="QPG14" s="392"/>
      <c r="QPH14" s="392"/>
      <c r="QPI14" s="392"/>
      <c r="QPJ14" s="392"/>
      <c r="QPK14" s="392"/>
      <c r="QPL14" s="392"/>
      <c r="QPM14" s="392"/>
      <c r="QPN14" s="392"/>
      <c r="QPO14" s="392"/>
      <c r="QPP14" s="392"/>
      <c r="QPQ14" s="392"/>
      <c r="QPR14" s="392"/>
      <c r="QPS14" s="392"/>
      <c r="QPT14" s="392"/>
      <c r="QPU14" s="392"/>
      <c r="QPV14" s="392"/>
      <c r="QPW14" s="392"/>
      <c r="QPX14" s="392"/>
      <c r="QPY14" s="392"/>
      <c r="QPZ14" s="392"/>
      <c r="QQA14" s="392"/>
      <c r="QQB14" s="392"/>
      <c r="QQC14" s="392"/>
      <c r="QQD14" s="392"/>
      <c r="QQE14" s="392"/>
      <c r="QQF14" s="392"/>
      <c r="QQG14" s="392"/>
      <c r="QQH14" s="392"/>
      <c r="QQI14" s="392"/>
      <c r="QQJ14" s="392"/>
      <c r="QQK14" s="392"/>
      <c r="QQL14" s="392"/>
      <c r="QQM14" s="392"/>
      <c r="QQN14" s="392"/>
      <c r="QQO14" s="392"/>
      <c r="QQP14" s="392"/>
      <c r="QQQ14" s="392"/>
      <c r="QQR14" s="392"/>
      <c r="QQS14" s="392"/>
      <c r="QQT14" s="392"/>
      <c r="QQU14" s="392"/>
      <c r="QQV14" s="392"/>
      <c r="QQW14" s="392"/>
      <c r="QQX14" s="392"/>
      <c r="QQY14" s="392"/>
      <c r="QQZ14" s="392"/>
      <c r="QRA14" s="392"/>
      <c r="QRB14" s="392"/>
      <c r="QRC14" s="392"/>
      <c r="QRD14" s="392"/>
      <c r="QRE14" s="392"/>
      <c r="QRF14" s="392"/>
      <c r="QRG14" s="392"/>
      <c r="QRH14" s="392"/>
      <c r="QRI14" s="392"/>
      <c r="QRJ14" s="392"/>
      <c r="QRK14" s="392"/>
      <c r="QRL14" s="392"/>
      <c r="QRM14" s="392"/>
      <c r="QRN14" s="392"/>
      <c r="QRO14" s="392"/>
      <c r="QRP14" s="392"/>
      <c r="QRQ14" s="392"/>
      <c r="QRR14" s="392"/>
      <c r="QRS14" s="392"/>
      <c r="QRT14" s="392"/>
      <c r="QRU14" s="392"/>
      <c r="QRV14" s="392"/>
      <c r="QRW14" s="392"/>
      <c r="QRX14" s="392"/>
      <c r="QRY14" s="392"/>
      <c r="QRZ14" s="392"/>
      <c r="QSA14" s="392"/>
      <c r="QSB14" s="392"/>
      <c r="QSC14" s="392"/>
      <c r="QSD14" s="392"/>
      <c r="QSE14" s="392"/>
      <c r="QSF14" s="392"/>
      <c r="QSG14" s="392"/>
      <c r="QSH14" s="392"/>
      <c r="QSI14" s="392"/>
      <c r="QSJ14" s="392"/>
      <c r="QSK14" s="392"/>
      <c r="QSL14" s="392"/>
      <c r="QSM14" s="392"/>
      <c r="QSN14" s="392"/>
      <c r="QSO14" s="392"/>
      <c r="QSP14" s="392"/>
      <c r="QSQ14" s="392"/>
      <c r="QSR14" s="392"/>
      <c r="QSS14" s="392"/>
      <c r="QST14" s="392"/>
      <c r="QSU14" s="392"/>
      <c r="QSV14" s="392"/>
      <c r="QSW14" s="392"/>
      <c r="QSX14" s="392"/>
      <c r="QSY14" s="392"/>
      <c r="QSZ14" s="392"/>
      <c r="QTA14" s="392"/>
      <c r="QTB14" s="392"/>
      <c r="QTC14" s="392"/>
      <c r="QTD14" s="392"/>
      <c r="QTE14" s="392"/>
      <c r="QTF14" s="392"/>
      <c r="QTG14" s="392"/>
      <c r="QTH14" s="392"/>
      <c r="QTI14" s="392"/>
      <c r="QTJ14" s="392"/>
      <c r="QTK14" s="392"/>
      <c r="QTL14" s="392"/>
      <c r="QTM14" s="392"/>
      <c r="QTN14" s="392"/>
      <c r="QTO14" s="392"/>
      <c r="QTP14" s="392"/>
      <c r="QTQ14" s="392"/>
      <c r="QTR14" s="392"/>
      <c r="QTS14" s="392"/>
      <c r="QTT14" s="392"/>
      <c r="QTU14" s="392"/>
      <c r="QTV14" s="392"/>
      <c r="QTW14" s="392"/>
      <c r="QTX14" s="392"/>
      <c r="QTY14" s="392"/>
      <c r="QTZ14" s="392"/>
      <c r="QUA14" s="392"/>
      <c r="QUB14" s="392"/>
      <c r="QUC14" s="392"/>
      <c r="QUD14" s="392"/>
      <c r="QUE14" s="392"/>
      <c r="QUF14" s="392"/>
      <c r="QUG14" s="392"/>
      <c r="QUH14" s="392"/>
      <c r="QUI14" s="392"/>
      <c r="QUJ14" s="392"/>
      <c r="QUK14" s="392"/>
      <c r="QUL14" s="392"/>
      <c r="QUM14" s="392"/>
      <c r="QUN14" s="392"/>
      <c r="QUO14" s="392"/>
      <c r="QUP14" s="392"/>
      <c r="QUQ14" s="392"/>
      <c r="QUR14" s="392"/>
      <c r="QUS14" s="392"/>
      <c r="QUT14" s="392"/>
      <c r="QUU14" s="392"/>
      <c r="QUV14" s="392"/>
      <c r="QUW14" s="392"/>
      <c r="QUX14" s="392"/>
      <c r="QUY14" s="392"/>
      <c r="QUZ14" s="392"/>
      <c r="QVA14" s="392"/>
      <c r="QVB14" s="392"/>
      <c r="QVC14" s="392"/>
      <c r="QVD14" s="392"/>
      <c r="QVE14" s="392"/>
      <c r="QVF14" s="392"/>
      <c r="QVG14" s="392"/>
      <c r="QVH14" s="392"/>
      <c r="QVI14" s="392"/>
      <c r="QVJ14" s="392"/>
      <c r="QVK14" s="392"/>
      <c r="QVL14" s="392"/>
      <c r="QVM14" s="392"/>
      <c r="QVN14" s="392"/>
      <c r="QVO14" s="392"/>
      <c r="QVP14" s="392"/>
      <c r="QVQ14" s="392"/>
      <c r="QVR14" s="392"/>
      <c r="QVS14" s="392"/>
      <c r="QVT14" s="392"/>
      <c r="QVU14" s="392"/>
      <c r="QVV14" s="392"/>
      <c r="QVW14" s="392"/>
      <c r="QVX14" s="392"/>
      <c r="QVY14" s="392"/>
      <c r="QVZ14" s="392"/>
      <c r="QWA14" s="392"/>
      <c r="QWB14" s="392"/>
      <c r="QWC14" s="392"/>
      <c r="QWD14" s="392"/>
      <c r="QWE14" s="392"/>
      <c r="QWF14" s="392"/>
      <c r="QWG14" s="392"/>
      <c r="QWH14" s="392"/>
      <c r="QWI14" s="392"/>
      <c r="QWJ14" s="392"/>
      <c r="QWK14" s="392"/>
      <c r="QWL14" s="392"/>
      <c r="QWM14" s="392"/>
      <c r="QWN14" s="392"/>
      <c r="QWO14" s="392"/>
      <c r="QWP14" s="392"/>
      <c r="QWQ14" s="392"/>
      <c r="QWR14" s="392"/>
      <c r="QWS14" s="392"/>
      <c r="QWT14" s="392"/>
      <c r="QWU14" s="392"/>
      <c r="QWV14" s="392"/>
      <c r="QWW14" s="392"/>
      <c r="QWX14" s="392"/>
      <c r="QWY14" s="392"/>
      <c r="QWZ14" s="392"/>
      <c r="QXA14" s="392"/>
      <c r="QXB14" s="392"/>
      <c r="QXC14" s="392"/>
      <c r="QXD14" s="392"/>
      <c r="QXE14" s="392"/>
      <c r="QXF14" s="392"/>
      <c r="QXG14" s="392"/>
      <c r="QXH14" s="392"/>
      <c r="QXI14" s="392"/>
      <c r="QXJ14" s="392"/>
      <c r="QXK14" s="392"/>
      <c r="QXL14" s="392"/>
      <c r="QXM14" s="392"/>
      <c r="QXN14" s="392"/>
      <c r="QXO14" s="392"/>
      <c r="QXP14" s="392"/>
      <c r="QXQ14" s="392"/>
      <c r="QXR14" s="392"/>
      <c r="QXS14" s="392"/>
      <c r="QXT14" s="392"/>
      <c r="QXU14" s="392"/>
      <c r="QXV14" s="392"/>
      <c r="QXW14" s="392"/>
      <c r="QXX14" s="392"/>
      <c r="QXY14" s="392"/>
      <c r="QXZ14" s="392"/>
      <c r="QYA14" s="392"/>
      <c r="QYB14" s="392"/>
      <c r="QYC14" s="392"/>
      <c r="QYD14" s="392"/>
      <c r="QYE14" s="392"/>
      <c r="QYF14" s="392"/>
      <c r="QYG14" s="392"/>
      <c r="QYH14" s="392"/>
      <c r="QYI14" s="392"/>
      <c r="QYJ14" s="392"/>
      <c r="QYK14" s="392"/>
      <c r="QYL14" s="392"/>
      <c r="QYM14" s="392"/>
      <c r="QYN14" s="392"/>
      <c r="QYO14" s="392"/>
      <c r="QYP14" s="392"/>
      <c r="QYQ14" s="392"/>
      <c r="QYR14" s="392"/>
      <c r="QYS14" s="392"/>
      <c r="QYT14" s="392"/>
      <c r="QYU14" s="392"/>
      <c r="QYV14" s="392"/>
      <c r="QYW14" s="392"/>
      <c r="QYX14" s="392"/>
      <c r="QYY14" s="392"/>
      <c r="QYZ14" s="392"/>
      <c r="QZA14" s="392"/>
      <c r="QZB14" s="392"/>
      <c r="QZC14" s="392"/>
      <c r="QZD14" s="392"/>
      <c r="QZE14" s="392"/>
      <c r="QZF14" s="392"/>
      <c r="QZG14" s="392"/>
      <c r="QZH14" s="392"/>
      <c r="QZI14" s="392"/>
      <c r="QZJ14" s="392"/>
      <c r="QZK14" s="392"/>
      <c r="QZL14" s="392"/>
      <c r="QZM14" s="392"/>
      <c r="QZN14" s="392"/>
      <c r="QZO14" s="392"/>
      <c r="QZP14" s="392"/>
      <c r="QZQ14" s="392"/>
      <c r="QZR14" s="392"/>
      <c r="QZS14" s="392"/>
      <c r="QZT14" s="392"/>
      <c r="QZU14" s="392"/>
      <c r="QZV14" s="392"/>
      <c r="QZW14" s="392"/>
      <c r="QZX14" s="392"/>
      <c r="QZY14" s="392"/>
      <c r="QZZ14" s="392"/>
      <c r="RAA14" s="392"/>
      <c r="RAB14" s="392"/>
      <c r="RAC14" s="392"/>
      <c r="RAD14" s="392"/>
      <c r="RAE14" s="392"/>
      <c r="RAF14" s="392"/>
      <c r="RAG14" s="392"/>
      <c r="RAH14" s="392"/>
      <c r="RAI14" s="392"/>
      <c r="RAJ14" s="392"/>
      <c r="RAK14" s="392"/>
      <c r="RAL14" s="392"/>
      <c r="RAM14" s="392"/>
      <c r="RAN14" s="392"/>
      <c r="RAO14" s="392"/>
      <c r="RAP14" s="392"/>
      <c r="RAQ14" s="392"/>
      <c r="RAR14" s="392"/>
      <c r="RAS14" s="392"/>
      <c r="RAT14" s="392"/>
      <c r="RAU14" s="392"/>
      <c r="RAV14" s="392"/>
      <c r="RAW14" s="392"/>
      <c r="RAX14" s="392"/>
      <c r="RAY14" s="392"/>
      <c r="RAZ14" s="392"/>
      <c r="RBA14" s="392"/>
      <c r="RBB14" s="392"/>
      <c r="RBC14" s="392"/>
      <c r="RBD14" s="392"/>
      <c r="RBE14" s="392"/>
      <c r="RBF14" s="392"/>
      <c r="RBG14" s="392"/>
      <c r="RBH14" s="392"/>
      <c r="RBI14" s="392"/>
      <c r="RBJ14" s="392"/>
      <c r="RBK14" s="392"/>
      <c r="RBL14" s="392"/>
      <c r="RBM14" s="392"/>
      <c r="RBN14" s="392"/>
      <c r="RBO14" s="392"/>
      <c r="RBP14" s="392"/>
      <c r="RBQ14" s="392"/>
      <c r="RBR14" s="392"/>
      <c r="RBS14" s="392"/>
      <c r="RBT14" s="392"/>
      <c r="RBU14" s="392"/>
      <c r="RBV14" s="392"/>
      <c r="RBW14" s="392"/>
      <c r="RBX14" s="392"/>
      <c r="RBY14" s="392"/>
      <c r="RBZ14" s="392"/>
      <c r="RCA14" s="392"/>
      <c r="RCB14" s="392"/>
      <c r="RCC14" s="392"/>
      <c r="RCD14" s="392"/>
      <c r="RCE14" s="392"/>
      <c r="RCF14" s="392"/>
      <c r="RCG14" s="392"/>
      <c r="RCH14" s="392"/>
      <c r="RCI14" s="392"/>
      <c r="RCJ14" s="392"/>
      <c r="RCK14" s="392"/>
      <c r="RCL14" s="392"/>
      <c r="RCM14" s="392"/>
      <c r="RCN14" s="392"/>
      <c r="RCO14" s="392"/>
      <c r="RCP14" s="392"/>
      <c r="RCQ14" s="392"/>
      <c r="RCR14" s="392"/>
      <c r="RCS14" s="392"/>
      <c r="RCT14" s="392"/>
      <c r="RCU14" s="392"/>
      <c r="RCV14" s="392"/>
      <c r="RCW14" s="392"/>
      <c r="RCX14" s="392"/>
      <c r="RCY14" s="392"/>
      <c r="RCZ14" s="392"/>
      <c r="RDA14" s="392"/>
      <c r="RDB14" s="392"/>
      <c r="RDC14" s="392"/>
      <c r="RDD14" s="392"/>
      <c r="RDE14" s="392"/>
      <c r="RDF14" s="392"/>
      <c r="RDG14" s="392"/>
      <c r="RDH14" s="392"/>
      <c r="RDI14" s="392"/>
      <c r="RDJ14" s="392"/>
      <c r="RDK14" s="392"/>
      <c r="RDL14" s="392"/>
      <c r="RDM14" s="392"/>
      <c r="RDN14" s="392"/>
      <c r="RDO14" s="392"/>
      <c r="RDP14" s="392"/>
      <c r="RDQ14" s="392"/>
      <c r="RDR14" s="392"/>
      <c r="RDS14" s="392"/>
      <c r="RDT14" s="392"/>
      <c r="RDU14" s="392"/>
      <c r="RDV14" s="392"/>
      <c r="RDW14" s="392"/>
      <c r="RDX14" s="392"/>
      <c r="RDY14" s="392"/>
      <c r="RDZ14" s="392"/>
      <c r="REA14" s="392"/>
      <c r="REB14" s="392"/>
      <c r="REC14" s="392"/>
      <c r="RED14" s="392"/>
      <c r="REE14" s="392"/>
      <c r="REF14" s="392"/>
      <c r="REG14" s="392"/>
      <c r="REH14" s="392"/>
      <c r="REI14" s="392"/>
      <c r="REJ14" s="392"/>
      <c r="REK14" s="392"/>
      <c r="REL14" s="392"/>
      <c r="REM14" s="392"/>
      <c r="REN14" s="392"/>
      <c r="REO14" s="392"/>
      <c r="REP14" s="392"/>
      <c r="REQ14" s="392"/>
      <c r="RER14" s="392"/>
      <c r="RES14" s="392"/>
      <c r="RET14" s="392"/>
      <c r="REU14" s="392"/>
      <c r="REV14" s="392"/>
      <c r="REW14" s="392"/>
      <c r="REX14" s="392"/>
      <c r="REY14" s="392"/>
      <c r="REZ14" s="392"/>
      <c r="RFA14" s="392"/>
      <c r="RFB14" s="392"/>
      <c r="RFC14" s="392"/>
      <c r="RFD14" s="392"/>
      <c r="RFE14" s="392"/>
      <c r="RFF14" s="392"/>
      <c r="RFG14" s="392"/>
      <c r="RFH14" s="392"/>
      <c r="RFI14" s="392"/>
      <c r="RFJ14" s="392"/>
      <c r="RFK14" s="392"/>
      <c r="RFL14" s="392"/>
      <c r="RFM14" s="392"/>
      <c r="RFN14" s="392"/>
      <c r="RFO14" s="392"/>
      <c r="RFP14" s="392"/>
      <c r="RFQ14" s="392"/>
      <c r="RFR14" s="392"/>
      <c r="RFS14" s="392"/>
      <c r="RFT14" s="392"/>
      <c r="RFU14" s="392"/>
      <c r="RFV14" s="392"/>
      <c r="RFW14" s="392"/>
      <c r="RFX14" s="392"/>
      <c r="RFY14" s="392"/>
      <c r="RFZ14" s="392"/>
      <c r="RGA14" s="392"/>
      <c r="RGB14" s="392"/>
      <c r="RGC14" s="392"/>
      <c r="RGD14" s="392"/>
      <c r="RGE14" s="392"/>
      <c r="RGF14" s="392"/>
      <c r="RGG14" s="392"/>
      <c r="RGH14" s="392"/>
      <c r="RGI14" s="392"/>
      <c r="RGJ14" s="392"/>
      <c r="RGK14" s="392"/>
      <c r="RGL14" s="392"/>
      <c r="RGM14" s="392"/>
      <c r="RGN14" s="392"/>
      <c r="RGO14" s="392"/>
      <c r="RGP14" s="392"/>
      <c r="RGQ14" s="392"/>
      <c r="RGR14" s="392"/>
      <c r="RGS14" s="392"/>
      <c r="RGT14" s="392"/>
      <c r="RGU14" s="392"/>
      <c r="RGV14" s="392"/>
      <c r="RGW14" s="392"/>
      <c r="RGX14" s="392"/>
      <c r="RGY14" s="392"/>
      <c r="RGZ14" s="392"/>
      <c r="RHA14" s="392"/>
      <c r="RHB14" s="392"/>
      <c r="RHC14" s="392"/>
      <c r="RHD14" s="392"/>
      <c r="RHE14" s="392"/>
      <c r="RHF14" s="392"/>
      <c r="RHG14" s="392"/>
      <c r="RHH14" s="392"/>
      <c r="RHI14" s="392"/>
      <c r="RHJ14" s="392"/>
      <c r="RHK14" s="392"/>
      <c r="RHL14" s="392"/>
      <c r="RHM14" s="392"/>
      <c r="RHN14" s="392"/>
      <c r="RHO14" s="392"/>
      <c r="RHP14" s="392"/>
      <c r="RHQ14" s="392"/>
      <c r="RHR14" s="392"/>
      <c r="RHS14" s="392"/>
      <c r="RHT14" s="392"/>
      <c r="RHU14" s="392"/>
      <c r="RHV14" s="392"/>
      <c r="RHW14" s="392"/>
      <c r="RHX14" s="392"/>
      <c r="RHY14" s="392"/>
      <c r="RHZ14" s="392"/>
      <c r="RIA14" s="392"/>
      <c r="RIB14" s="392"/>
      <c r="RIC14" s="392"/>
      <c r="RID14" s="392"/>
      <c r="RIE14" s="392"/>
      <c r="RIF14" s="392"/>
      <c r="RIG14" s="392"/>
      <c r="RIH14" s="392"/>
      <c r="RII14" s="392"/>
      <c r="RIJ14" s="392"/>
      <c r="RIK14" s="392"/>
      <c r="RIL14" s="392"/>
      <c r="RIM14" s="392"/>
      <c r="RIN14" s="392"/>
      <c r="RIO14" s="392"/>
      <c r="RIP14" s="392"/>
      <c r="RIQ14" s="392"/>
      <c r="RIR14" s="392"/>
      <c r="RIS14" s="392"/>
      <c r="RIT14" s="392"/>
      <c r="RIU14" s="392"/>
      <c r="RIV14" s="392"/>
      <c r="RIW14" s="392"/>
      <c r="RIX14" s="392"/>
      <c r="RIY14" s="392"/>
      <c r="RIZ14" s="392"/>
      <c r="RJA14" s="392"/>
      <c r="RJB14" s="392"/>
      <c r="RJC14" s="392"/>
      <c r="RJD14" s="392"/>
      <c r="RJE14" s="392"/>
      <c r="RJF14" s="392"/>
      <c r="RJG14" s="392"/>
      <c r="RJH14" s="392"/>
      <c r="RJI14" s="392"/>
      <c r="RJJ14" s="392"/>
      <c r="RJK14" s="392"/>
      <c r="RJL14" s="392"/>
      <c r="RJM14" s="392"/>
      <c r="RJN14" s="392"/>
      <c r="RJO14" s="392"/>
      <c r="RJP14" s="392"/>
      <c r="RJQ14" s="392"/>
      <c r="RJR14" s="392"/>
      <c r="RJS14" s="392"/>
      <c r="RJT14" s="392"/>
      <c r="RJU14" s="392"/>
      <c r="RJV14" s="392"/>
      <c r="RJW14" s="392"/>
      <c r="RJX14" s="392"/>
      <c r="RJY14" s="392"/>
      <c r="RJZ14" s="392"/>
      <c r="RKA14" s="392"/>
      <c r="RKB14" s="392"/>
      <c r="RKC14" s="392"/>
      <c r="RKD14" s="392"/>
      <c r="RKE14" s="392"/>
      <c r="RKF14" s="392"/>
      <c r="RKG14" s="392"/>
      <c r="RKH14" s="392"/>
      <c r="RKI14" s="392"/>
      <c r="RKJ14" s="392"/>
      <c r="RKK14" s="392"/>
      <c r="RKL14" s="392"/>
      <c r="RKM14" s="392"/>
      <c r="RKN14" s="392"/>
      <c r="RKO14" s="392"/>
      <c r="RKP14" s="392"/>
      <c r="RKQ14" s="392"/>
      <c r="RKR14" s="392"/>
      <c r="RKS14" s="392"/>
      <c r="RKT14" s="392"/>
      <c r="RKU14" s="392"/>
      <c r="RKV14" s="392"/>
      <c r="RKW14" s="392"/>
      <c r="RKX14" s="392"/>
      <c r="RKY14" s="392"/>
      <c r="RKZ14" s="392"/>
      <c r="RLA14" s="392"/>
      <c r="RLB14" s="392"/>
      <c r="RLC14" s="392"/>
      <c r="RLD14" s="392"/>
      <c r="RLE14" s="392"/>
      <c r="RLF14" s="392"/>
      <c r="RLG14" s="392"/>
      <c r="RLH14" s="392"/>
      <c r="RLI14" s="392"/>
      <c r="RLJ14" s="392"/>
      <c r="RLK14" s="392"/>
      <c r="RLL14" s="392"/>
      <c r="RLM14" s="392"/>
      <c r="RLN14" s="392"/>
      <c r="RLO14" s="392"/>
      <c r="RLP14" s="392"/>
      <c r="RLQ14" s="392"/>
      <c r="RLR14" s="392"/>
      <c r="RLS14" s="392"/>
      <c r="RLT14" s="392"/>
      <c r="RLU14" s="392"/>
      <c r="RLV14" s="392"/>
      <c r="RLW14" s="392"/>
      <c r="RLX14" s="392"/>
      <c r="RLY14" s="392"/>
      <c r="RLZ14" s="392"/>
      <c r="RMA14" s="392"/>
      <c r="RMB14" s="392"/>
      <c r="RMC14" s="392"/>
      <c r="RMD14" s="392"/>
      <c r="RME14" s="392"/>
      <c r="RMF14" s="392"/>
      <c r="RMG14" s="392"/>
      <c r="RMH14" s="392"/>
      <c r="RMI14" s="392"/>
      <c r="RMJ14" s="392"/>
      <c r="RMK14" s="392"/>
      <c r="RML14" s="392"/>
      <c r="RMM14" s="392"/>
      <c r="RMN14" s="392"/>
      <c r="RMO14" s="392"/>
      <c r="RMP14" s="392"/>
      <c r="RMQ14" s="392"/>
      <c r="RMR14" s="392"/>
      <c r="RMS14" s="392"/>
      <c r="RMT14" s="392"/>
      <c r="RMU14" s="392"/>
      <c r="RMV14" s="392"/>
      <c r="RMW14" s="392"/>
      <c r="RMX14" s="392"/>
      <c r="RMY14" s="392"/>
      <c r="RMZ14" s="392"/>
      <c r="RNA14" s="392"/>
      <c r="RNB14" s="392"/>
      <c r="RNC14" s="392"/>
      <c r="RND14" s="392"/>
      <c r="RNE14" s="392"/>
      <c r="RNF14" s="392"/>
      <c r="RNG14" s="392"/>
      <c r="RNH14" s="392"/>
      <c r="RNI14" s="392"/>
      <c r="RNJ14" s="392"/>
      <c r="RNK14" s="392"/>
      <c r="RNL14" s="392"/>
      <c r="RNM14" s="392"/>
      <c r="RNN14" s="392"/>
      <c r="RNO14" s="392"/>
      <c r="RNP14" s="392"/>
      <c r="RNQ14" s="392"/>
      <c r="RNR14" s="392"/>
      <c r="RNS14" s="392"/>
      <c r="RNT14" s="392"/>
      <c r="RNU14" s="392"/>
      <c r="RNV14" s="392"/>
      <c r="RNW14" s="392"/>
      <c r="RNX14" s="392"/>
      <c r="RNY14" s="392"/>
      <c r="RNZ14" s="392"/>
      <c r="ROA14" s="392"/>
      <c r="ROB14" s="392"/>
      <c r="ROC14" s="392"/>
      <c r="ROD14" s="392"/>
      <c r="ROE14" s="392"/>
      <c r="ROF14" s="392"/>
      <c r="ROG14" s="392"/>
      <c r="ROH14" s="392"/>
      <c r="ROI14" s="392"/>
      <c r="ROJ14" s="392"/>
      <c r="ROK14" s="392"/>
      <c r="ROL14" s="392"/>
      <c r="ROM14" s="392"/>
      <c r="RON14" s="392"/>
      <c r="ROO14" s="392"/>
      <c r="ROP14" s="392"/>
      <c r="ROQ14" s="392"/>
      <c r="ROR14" s="392"/>
      <c r="ROS14" s="392"/>
      <c r="ROT14" s="392"/>
      <c r="ROU14" s="392"/>
      <c r="ROV14" s="392"/>
      <c r="ROW14" s="392"/>
      <c r="ROX14" s="392"/>
      <c r="ROY14" s="392"/>
      <c r="ROZ14" s="392"/>
      <c r="RPA14" s="392"/>
      <c r="RPB14" s="392"/>
      <c r="RPC14" s="392"/>
      <c r="RPD14" s="392"/>
      <c r="RPE14" s="392"/>
      <c r="RPF14" s="392"/>
      <c r="RPG14" s="392"/>
      <c r="RPH14" s="392"/>
      <c r="RPI14" s="392"/>
      <c r="RPJ14" s="392"/>
      <c r="RPK14" s="392"/>
      <c r="RPL14" s="392"/>
      <c r="RPM14" s="392"/>
      <c r="RPN14" s="392"/>
      <c r="RPO14" s="392"/>
      <c r="RPP14" s="392"/>
      <c r="RPQ14" s="392"/>
      <c r="RPR14" s="392"/>
      <c r="RPS14" s="392"/>
      <c r="RPT14" s="392"/>
      <c r="RPU14" s="392"/>
      <c r="RPV14" s="392"/>
      <c r="RPW14" s="392"/>
      <c r="RPX14" s="392"/>
      <c r="RPY14" s="392"/>
      <c r="RPZ14" s="392"/>
      <c r="RQA14" s="392"/>
      <c r="RQB14" s="392"/>
      <c r="RQC14" s="392"/>
      <c r="RQD14" s="392"/>
      <c r="RQE14" s="392"/>
      <c r="RQF14" s="392"/>
      <c r="RQG14" s="392"/>
      <c r="RQH14" s="392"/>
      <c r="RQI14" s="392"/>
      <c r="RQJ14" s="392"/>
      <c r="RQK14" s="392"/>
      <c r="RQL14" s="392"/>
      <c r="RQM14" s="392"/>
      <c r="RQN14" s="392"/>
      <c r="RQO14" s="392"/>
      <c r="RQP14" s="392"/>
      <c r="RQQ14" s="392"/>
      <c r="RQR14" s="392"/>
      <c r="RQS14" s="392"/>
      <c r="RQT14" s="392"/>
      <c r="RQU14" s="392"/>
      <c r="RQV14" s="392"/>
      <c r="RQW14" s="392"/>
      <c r="RQX14" s="392"/>
      <c r="RQY14" s="392"/>
      <c r="RQZ14" s="392"/>
      <c r="RRA14" s="392"/>
      <c r="RRB14" s="392"/>
      <c r="RRC14" s="392"/>
      <c r="RRD14" s="392"/>
      <c r="RRE14" s="392"/>
      <c r="RRF14" s="392"/>
      <c r="RRG14" s="392"/>
      <c r="RRH14" s="392"/>
      <c r="RRI14" s="392"/>
      <c r="RRJ14" s="392"/>
      <c r="RRK14" s="392"/>
      <c r="RRL14" s="392"/>
      <c r="RRM14" s="392"/>
      <c r="RRN14" s="392"/>
      <c r="RRO14" s="392"/>
      <c r="RRP14" s="392"/>
      <c r="RRQ14" s="392"/>
      <c r="RRR14" s="392"/>
      <c r="RRS14" s="392"/>
      <c r="RRT14" s="392"/>
      <c r="RRU14" s="392"/>
      <c r="RRV14" s="392"/>
      <c r="RRW14" s="392"/>
      <c r="RRX14" s="392"/>
      <c r="RRY14" s="392"/>
      <c r="RRZ14" s="392"/>
      <c r="RSA14" s="392"/>
      <c r="RSB14" s="392"/>
      <c r="RSC14" s="392"/>
      <c r="RSD14" s="392"/>
      <c r="RSE14" s="392"/>
      <c r="RSF14" s="392"/>
      <c r="RSG14" s="392"/>
      <c r="RSH14" s="392"/>
      <c r="RSI14" s="392"/>
      <c r="RSJ14" s="392"/>
      <c r="RSK14" s="392"/>
      <c r="RSL14" s="392"/>
      <c r="RSM14" s="392"/>
      <c r="RSN14" s="392"/>
      <c r="RSO14" s="392"/>
      <c r="RSP14" s="392"/>
      <c r="RSQ14" s="392"/>
      <c r="RSR14" s="392"/>
      <c r="RSS14" s="392"/>
      <c r="RST14" s="392"/>
      <c r="RSU14" s="392"/>
      <c r="RSV14" s="392"/>
      <c r="RSW14" s="392"/>
      <c r="RSX14" s="392"/>
      <c r="RSY14" s="392"/>
      <c r="RSZ14" s="392"/>
      <c r="RTA14" s="392"/>
      <c r="RTB14" s="392"/>
      <c r="RTC14" s="392"/>
      <c r="RTD14" s="392"/>
      <c r="RTE14" s="392"/>
      <c r="RTF14" s="392"/>
      <c r="RTG14" s="392"/>
      <c r="RTH14" s="392"/>
      <c r="RTI14" s="392"/>
      <c r="RTJ14" s="392"/>
      <c r="RTK14" s="392"/>
      <c r="RTL14" s="392"/>
      <c r="RTM14" s="392"/>
      <c r="RTN14" s="392"/>
      <c r="RTO14" s="392"/>
      <c r="RTP14" s="392"/>
      <c r="RTQ14" s="392"/>
      <c r="RTR14" s="392"/>
      <c r="RTS14" s="392"/>
      <c r="RTT14" s="392"/>
      <c r="RTU14" s="392"/>
      <c r="RTV14" s="392"/>
      <c r="RTW14" s="392"/>
      <c r="RTX14" s="392"/>
      <c r="RTY14" s="392"/>
      <c r="RTZ14" s="392"/>
      <c r="RUA14" s="392"/>
      <c r="RUB14" s="392"/>
      <c r="RUC14" s="392"/>
      <c r="RUD14" s="392"/>
      <c r="RUE14" s="392"/>
      <c r="RUF14" s="392"/>
      <c r="RUG14" s="392"/>
      <c r="RUH14" s="392"/>
      <c r="RUI14" s="392"/>
      <c r="RUJ14" s="392"/>
      <c r="RUK14" s="392"/>
      <c r="RUL14" s="392"/>
      <c r="RUM14" s="392"/>
      <c r="RUN14" s="392"/>
      <c r="RUO14" s="392"/>
      <c r="RUP14" s="392"/>
      <c r="RUQ14" s="392"/>
      <c r="RUR14" s="392"/>
      <c r="RUS14" s="392"/>
      <c r="RUT14" s="392"/>
      <c r="RUU14" s="392"/>
      <c r="RUV14" s="392"/>
      <c r="RUW14" s="392"/>
      <c r="RUX14" s="392"/>
      <c r="RUY14" s="392"/>
      <c r="RUZ14" s="392"/>
      <c r="RVA14" s="392"/>
      <c r="RVB14" s="392"/>
      <c r="RVC14" s="392"/>
      <c r="RVD14" s="392"/>
      <c r="RVE14" s="392"/>
      <c r="RVF14" s="392"/>
      <c r="RVG14" s="392"/>
      <c r="RVH14" s="392"/>
      <c r="RVI14" s="392"/>
      <c r="RVJ14" s="392"/>
      <c r="RVK14" s="392"/>
      <c r="RVL14" s="392"/>
      <c r="RVM14" s="392"/>
      <c r="RVN14" s="392"/>
      <c r="RVO14" s="392"/>
      <c r="RVP14" s="392"/>
      <c r="RVQ14" s="392"/>
      <c r="RVR14" s="392"/>
      <c r="RVS14" s="392"/>
      <c r="RVT14" s="392"/>
      <c r="RVU14" s="392"/>
      <c r="RVV14" s="392"/>
      <c r="RVW14" s="392"/>
      <c r="RVX14" s="392"/>
      <c r="RVY14" s="392"/>
      <c r="RVZ14" s="392"/>
      <c r="RWA14" s="392"/>
      <c r="RWB14" s="392"/>
      <c r="RWC14" s="392"/>
      <c r="RWD14" s="392"/>
      <c r="RWE14" s="392"/>
      <c r="RWF14" s="392"/>
      <c r="RWG14" s="392"/>
      <c r="RWH14" s="392"/>
      <c r="RWI14" s="392"/>
      <c r="RWJ14" s="392"/>
      <c r="RWK14" s="392"/>
      <c r="RWL14" s="392"/>
      <c r="RWM14" s="392"/>
      <c r="RWN14" s="392"/>
      <c r="RWO14" s="392"/>
      <c r="RWP14" s="392"/>
      <c r="RWQ14" s="392"/>
      <c r="RWR14" s="392"/>
      <c r="RWS14" s="392"/>
      <c r="RWT14" s="392"/>
      <c r="RWU14" s="392"/>
      <c r="RWV14" s="392"/>
      <c r="RWW14" s="392"/>
      <c r="RWX14" s="392"/>
      <c r="RWY14" s="392"/>
      <c r="RWZ14" s="392"/>
      <c r="RXA14" s="392"/>
      <c r="RXB14" s="392"/>
      <c r="RXC14" s="392"/>
      <c r="RXD14" s="392"/>
      <c r="RXE14" s="392"/>
      <c r="RXF14" s="392"/>
      <c r="RXG14" s="392"/>
      <c r="RXH14" s="392"/>
      <c r="RXI14" s="392"/>
      <c r="RXJ14" s="392"/>
      <c r="RXK14" s="392"/>
      <c r="RXL14" s="392"/>
      <c r="RXM14" s="392"/>
      <c r="RXN14" s="392"/>
      <c r="RXO14" s="392"/>
      <c r="RXP14" s="392"/>
      <c r="RXQ14" s="392"/>
      <c r="RXR14" s="392"/>
      <c r="RXS14" s="392"/>
      <c r="RXT14" s="392"/>
      <c r="RXU14" s="392"/>
      <c r="RXV14" s="392"/>
      <c r="RXW14" s="392"/>
      <c r="RXX14" s="392"/>
      <c r="RXY14" s="392"/>
      <c r="RXZ14" s="392"/>
      <c r="RYA14" s="392"/>
      <c r="RYB14" s="392"/>
      <c r="RYC14" s="392"/>
      <c r="RYD14" s="392"/>
      <c r="RYE14" s="392"/>
      <c r="RYF14" s="392"/>
      <c r="RYG14" s="392"/>
      <c r="RYH14" s="392"/>
      <c r="RYI14" s="392"/>
      <c r="RYJ14" s="392"/>
      <c r="RYK14" s="392"/>
      <c r="RYL14" s="392"/>
      <c r="RYM14" s="392"/>
      <c r="RYN14" s="392"/>
      <c r="RYO14" s="392"/>
      <c r="RYP14" s="392"/>
      <c r="RYQ14" s="392"/>
      <c r="RYR14" s="392"/>
      <c r="RYS14" s="392"/>
      <c r="RYT14" s="392"/>
      <c r="RYU14" s="392"/>
      <c r="RYV14" s="392"/>
      <c r="RYW14" s="392"/>
      <c r="RYX14" s="392"/>
      <c r="RYY14" s="392"/>
      <c r="RYZ14" s="392"/>
      <c r="RZA14" s="392"/>
      <c r="RZB14" s="392"/>
      <c r="RZC14" s="392"/>
      <c r="RZD14" s="392"/>
      <c r="RZE14" s="392"/>
      <c r="RZF14" s="392"/>
      <c r="RZG14" s="392"/>
      <c r="RZH14" s="392"/>
      <c r="RZI14" s="392"/>
      <c r="RZJ14" s="392"/>
      <c r="RZK14" s="392"/>
      <c r="RZL14" s="392"/>
      <c r="RZM14" s="392"/>
      <c r="RZN14" s="392"/>
      <c r="RZO14" s="392"/>
      <c r="RZP14" s="392"/>
      <c r="RZQ14" s="392"/>
      <c r="RZR14" s="392"/>
      <c r="RZS14" s="392"/>
      <c r="RZT14" s="392"/>
      <c r="RZU14" s="392"/>
      <c r="RZV14" s="392"/>
      <c r="RZW14" s="392"/>
      <c r="RZX14" s="392"/>
      <c r="RZY14" s="392"/>
      <c r="RZZ14" s="392"/>
      <c r="SAA14" s="392"/>
      <c r="SAB14" s="392"/>
      <c r="SAC14" s="392"/>
      <c r="SAD14" s="392"/>
      <c r="SAE14" s="392"/>
      <c r="SAF14" s="392"/>
      <c r="SAG14" s="392"/>
      <c r="SAH14" s="392"/>
      <c r="SAI14" s="392"/>
      <c r="SAJ14" s="392"/>
      <c r="SAK14" s="392"/>
      <c r="SAL14" s="392"/>
      <c r="SAM14" s="392"/>
      <c r="SAN14" s="392"/>
      <c r="SAO14" s="392"/>
      <c r="SAP14" s="392"/>
      <c r="SAQ14" s="392"/>
      <c r="SAR14" s="392"/>
      <c r="SAS14" s="392"/>
      <c r="SAT14" s="392"/>
      <c r="SAU14" s="392"/>
      <c r="SAV14" s="392"/>
      <c r="SAW14" s="392"/>
      <c r="SAX14" s="392"/>
      <c r="SAY14" s="392"/>
      <c r="SAZ14" s="392"/>
      <c r="SBA14" s="392"/>
      <c r="SBB14" s="392"/>
      <c r="SBC14" s="392"/>
      <c r="SBD14" s="392"/>
      <c r="SBE14" s="392"/>
      <c r="SBF14" s="392"/>
      <c r="SBG14" s="392"/>
      <c r="SBH14" s="392"/>
      <c r="SBI14" s="392"/>
      <c r="SBJ14" s="392"/>
      <c r="SBK14" s="392"/>
      <c r="SBL14" s="392"/>
      <c r="SBM14" s="392"/>
      <c r="SBN14" s="392"/>
      <c r="SBO14" s="392"/>
      <c r="SBP14" s="392"/>
      <c r="SBQ14" s="392"/>
      <c r="SBR14" s="392"/>
      <c r="SBS14" s="392"/>
      <c r="SBT14" s="392"/>
      <c r="SBU14" s="392"/>
      <c r="SBV14" s="392"/>
      <c r="SBW14" s="392"/>
      <c r="SBX14" s="392"/>
      <c r="SBY14" s="392"/>
      <c r="SBZ14" s="392"/>
      <c r="SCA14" s="392"/>
      <c r="SCB14" s="392"/>
      <c r="SCC14" s="392"/>
      <c r="SCD14" s="392"/>
      <c r="SCE14" s="392"/>
      <c r="SCF14" s="392"/>
      <c r="SCG14" s="392"/>
      <c r="SCH14" s="392"/>
      <c r="SCI14" s="392"/>
      <c r="SCJ14" s="392"/>
      <c r="SCK14" s="392"/>
      <c r="SCL14" s="392"/>
      <c r="SCM14" s="392"/>
      <c r="SCN14" s="392"/>
      <c r="SCO14" s="392"/>
      <c r="SCP14" s="392"/>
      <c r="SCQ14" s="392"/>
      <c r="SCR14" s="392"/>
      <c r="SCS14" s="392"/>
      <c r="SCT14" s="392"/>
      <c r="SCU14" s="392"/>
      <c r="SCV14" s="392"/>
      <c r="SCW14" s="392"/>
      <c r="SCX14" s="392"/>
      <c r="SCY14" s="392"/>
      <c r="SCZ14" s="392"/>
      <c r="SDA14" s="392"/>
      <c r="SDB14" s="392"/>
      <c r="SDC14" s="392"/>
      <c r="SDD14" s="392"/>
      <c r="SDE14" s="392"/>
      <c r="SDF14" s="392"/>
      <c r="SDG14" s="392"/>
      <c r="SDH14" s="392"/>
      <c r="SDI14" s="392"/>
      <c r="SDJ14" s="392"/>
      <c r="SDK14" s="392"/>
      <c r="SDL14" s="392"/>
      <c r="SDM14" s="392"/>
      <c r="SDN14" s="392"/>
      <c r="SDO14" s="392"/>
      <c r="SDP14" s="392"/>
      <c r="SDQ14" s="392"/>
      <c r="SDR14" s="392"/>
      <c r="SDS14" s="392"/>
      <c r="SDT14" s="392"/>
      <c r="SDU14" s="392"/>
      <c r="SDV14" s="392"/>
      <c r="SDW14" s="392"/>
      <c r="SDX14" s="392"/>
      <c r="SDY14" s="392"/>
      <c r="SDZ14" s="392"/>
      <c r="SEA14" s="392"/>
      <c r="SEB14" s="392"/>
      <c r="SEC14" s="392"/>
      <c r="SED14" s="392"/>
      <c r="SEE14" s="392"/>
      <c r="SEF14" s="392"/>
      <c r="SEG14" s="392"/>
      <c r="SEH14" s="392"/>
      <c r="SEI14" s="392"/>
      <c r="SEJ14" s="392"/>
      <c r="SEK14" s="392"/>
      <c r="SEL14" s="392"/>
      <c r="SEM14" s="392"/>
      <c r="SEN14" s="392"/>
      <c r="SEO14" s="392"/>
      <c r="SEP14" s="392"/>
      <c r="SEQ14" s="392"/>
      <c r="SER14" s="392"/>
      <c r="SES14" s="392"/>
      <c r="SET14" s="392"/>
      <c r="SEU14" s="392"/>
      <c r="SEV14" s="392"/>
      <c r="SEW14" s="392"/>
      <c r="SEX14" s="392"/>
      <c r="SEY14" s="392"/>
      <c r="SEZ14" s="392"/>
      <c r="SFA14" s="392"/>
      <c r="SFB14" s="392"/>
      <c r="SFC14" s="392"/>
      <c r="SFD14" s="392"/>
      <c r="SFE14" s="392"/>
      <c r="SFF14" s="392"/>
      <c r="SFG14" s="392"/>
      <c r="SFH14" s="392"/>
      <c r="SFI14" s="392"/>
      <c r="SFJ14" s="392"/>
      <c r="SFK14" s="392"/>
      <c r="SFL14" s="392"/>
      <c r="SFM14" s="392"/>
      <c r="SFN14" s="392"/>
      <c r="SFO14" s="392"/>
      <c r="SFP14" s="392"/>
      <c r="SFQ14" s="392"/>
      <c r="SFR14" s="392"/>
      <c r="SFS14" s="392"/>
      <c r="SFT14" s="392"/>
      <c r="SFU14" s="392"/>
      <c r="SFV14" s="392"/>
      <c r="SFW14" s="392"/>
      <c r="SFX14" s="392"/>
      <c r="SFY14" s="392"/>
      <c r="SFZ14" s="392"/>
      <c r="SGA14" s="392"/>
      <c r="SGB14" s="392"/>
      <c r="SGC14" s="392"/>
      <c r="SGD14" s="392"/>
      <c r="SGE14" s="392"/>
      <c r="SGF14" s="392"/>
      <c r="SGG14" s="392"/>
      <c r="SGH14" s="392"/>
      <c r="SGI14" s="392"/>
      <c r="SGJ14" s="392"/>
      <c r="SGK14" s="392"/>
      <c r="SGL14" s="392"/>
      <c r="SGM14" s="392"/>
      <c r="SGN14" s="392"/>
      <c r="SGO14" s="392"/>
      <c r="SGP14" s="392"/>
      <c r="SGQ14" s="392"/>
      <c r="SGR14" s="392"/>
      <c r="SGS14" s="392"/>
      <c r="SGT14" s="392"/>
      <c r="SGU14" s="392"/>
      <c r="SGV14" s="392"/>
      <c r="SGW14" s="392"/>
      <c r="SGX14" s="392"/>
      <c r="SGY14" s="392"/>
      <c r="SGZ14" s="392"/>
      <c r="SHA14" s="392"/>
      <c r="SHB14" s="392"/>
      <c r="SHC14" s="392"/>
      <c r="SHD14" s="392"/>
      <c r="SHE14" s="392"/>
      <c r="SHF14" s="392"/>
      <c r="SHG14" s="392"/>
      <c r="SHH14" s="392"/>
      <c r="SHI14" s="392"/>
      <c r="SHJ14" s="392"/>
      <c r="SHK14" s="392"/>
      <c r="SHL14" s="392"/>
      <c r="SHM14" s="392"/>
      <c r="SHN14" s="392"/>
      <c r="SHO14" s="392"/>
      <c r="SHP14" s="392"/>
      <c r="SHQ14" s="392"/>
      <c r="SHR14" s="392"/>
      <c r="SHS14" s="392"/>
      <c r="SHT14" s="392"/>
      <c r="SHU14" s="392"/>
      <c r="SHV14" s="392"/>
      <c r="SHW14" s="392"/>
      <c r="SHX14" s="392"/>
      <c r="SHY14" s="392"/>
      <c r="SHZ14" s="392"/>
      <c r="SIA14" s="392"/>
      <c r="SIB14" s="392"/>
      <c r="SIC14" s="392"/>
      <c r="SID14" s="392"/>
      <c r="SIE14" s="392"/>
      <c r="SIF14" s="392"/>
      <c r="SIG14" s="392"/>
      <c r="SIH14" s="392"/>
      <c r="SII14" s="392"/>
      <c r="SIJ14" s="392"/>
      <c r="SIK14" s="392"/>
      <c r="SIL14" s="392"/>
      <c r="SIM14" s="392"/>
      <c r="SIN14" s="392"/>
      <c r="SIO14" s="392"/>
      <c r="SIP14" s="392"/>
      <c r="SIQ14" s="392"/>
      <c r="SIR14" s="392"/>
      <c r="SIS14" s="392"/>
      <c r="SIT14" s="392"/>
      <c r="SIU14" s="392"/>
      <c r="SIV14" s="392"/>
      <c r="SIW14" s="392"/>
      <c r="SIX14" s="392"/>
      <c r="SIY14" s="392"/>
      <c r="SIZ14" s="392"/>
      <c r="SJA14" s="392"/>
      <c r="SJB14" s="392"/>
      <c r="SJC14" s="392"/>
      <c r="SJD14" s="392"/>
      <c r="SJE14" s="392"/>
      <c r="SJF14" s="392"/>
      <c r="SJG14" s="392"/>
      <c r="SJH14" s="392"/>
      <c r="SJI14" s="392"/>
      <c r="SJJ14" s="392"/>
      <c r="SJK14" s="392"/>
      <c r="SJL14" s="392"/>
      <c r="SJM14" s="392"/>
      <c r="SJN14" s="392"/>
      <c r="SJO14" s="392"/>
      <c r="SJP14" s="392"/>
      <c r="SJQ14" s="392"/>
      <c r="SJR14" s="392"/>
      <c r="SJS14" s="392"/>
      <c r="SJT14" s="392"/>
      <c r="SJU14" s="392"/>
      <c r="SJV14" s="392"/>
      <c r="SJW14" s="392"/>
      <c r="SJX14" s="392"/>
      <c r="SJY14" s="392"/>
      <c r="SJZ14" s="392"/>
      <c r="SKA14" s="392"/>
      <c r="SKB14" s="392"/>
      <c r="SKC14" s="392"/>
      <c r="SKD14" s="392"/>
      <c r="SKE14" s="392"/>
      <c r="SKF14" s="392"/>
      <c r="SKG14" s="392"/>
      <c r="SKH14" s="392"/>
      <c r="SKI14" s="392"/>
      <c r="SKJ14" s="392"/>
      <c r="SKK14" s="392"/>
      <c r="SKL14" s="392"/>
      <c r="SKM14" s="392"/>
      <c r="SKN14" s="392"/>
      <c r="SKO14" s="392"/>
      <c r="SKP14" s="392"/>
      <c r="SKQ14" s="392"/>
      <c r="SKR14" s="392"/>
      <c r="SKS14" s="392"/>
      <c r="SKT14" s="392"/>
      <c r="SKU14" s="392"/>
      <c r="SKV14" s="392"/>
      <c r="SKW14" s="392"/>
      <c r="SKX14" s="392"/>
      <c r="SKY14" s="392"/>
      <c r="SKZ14" s="392"/>
      <c r="SLA14" s="392"/>
      <c r="SLB14" s="392"/>
      <c r="SLC14" s="392"/>
      <c r="SLD14" s="392"/>
      <c r="SLE14" s="392"/>
      <c r="SLF14" s="392"/>
      <c r="SLG14" s="392"/>
      <c r="SLH14" s="392"/>
      <c r="SLI14" s="392"/>
      <c r="SLJ14" s="392"/>
      <c r="SLK14" s="392"/>
      <c r="SLL14" s="392"/>
      <c r="SLM14" s="392"/>
      <c r="SLN14" s="392"/>
      <c r="SLO14" s="392"/>
      <c r="SLP14" s="392"/>
      <c r="SLQ14" s="392"/>
      <c r="SLR14" s="392"/>
      <c r="SLS14" s="392"/>
      <c r="SLT14" s="392"/>
      <c r="SLU14" s="392"/>
      <c r="SLV14" s="392"/>
      <c r="SLW14" s="392"/>
      <c r="SLX14" s="392"/>
      <c r="SLY14" s="392"/>
      <c r="SLZ14" s="392"/>
      <c r="SMA14" s="392"/>
      <c r="SMB14" s="392"/>
      <c r="SMC14" s="392"/>
      <c r="SMD14" s="392"/>
      <c r="SME14" s="392"/>
      <c r="SMF14" s="392"/>
      <c r="SMG14" s="392"/>
      <c r="SMH14" s="392"/>
      <c r="SMI14" s="392"/>
      <c r="SMJ14" s="392"/>
      <c r="SMK14" s="392"/>
      <c r="SML14" s="392"/>
      <c r="SMM14" s="392"/>
      <c r="SMN14" s="392"/>
      <c r="SMO14" s="392"/>
      <c r="SMP14" s="392"/>
      <c r="SMQ14" s="392"/>
      <c r="SMR14" s="392"/>
      <c r="SMS14" s="392"/>
      <c r="SMT14" s="392"/>
      <c r="SMU14" s="392"/>
      <c r="SMV14" s="392"/>
      <c r="SMW14" s="392"/>
      <c r="SMX14" s="392"/>
      <c r="SMY14" s="392"/>
      <c r="SMZ14" s="392"/>
      <c r="SNA14" s="392"/>
      <c r="SNB14" s="392"/>
      <c r="SNC14" s="392"/>
      <c r="SND14" s="392"/>
      <c r="SNE14" s="392"/>
      <c r="SNF14" s="392"/>
      <c r="SNG14" s="392"/>
      <c r="SNH14" s="392"/>
      <c r="SNI14" s="392"/>
      <c r="SNJ14" s="392"/>
      <c r="SNK14" s="392"/>
      <c r="SNL14" s="392"/>
      <c r="SNM14" s="392"/>
      <c r="SNN14" s="392"/>
      <c r="SNO14" s="392"/>
      <c r="SNP14" s="392"/>
      <c r="SNQ14" s="392"/>
      <c r="SNR14" s="392"/>
      <c r="SNS14" s="392"/>
      <c r="SNT14" s="392"/>
      <c r="SNU14" s="392"/>
      <c r="SNV14" s="392"/>
      <c r="SNW14" s="392"/>
      <c r="SNX14" s="392"/>
      <c r="SNY14" s="392"/>
      <c r="SNZ14" s="392"/>
      <c r="SOA14" s="392"/>
      <c r="SOB14" s="392"/>
      <c r="SOC14" s="392"/>
      <c r="SOD14" s="392"/>
      <c r="SOE14" s="392"/>
      <c r="SOF14" s="392"/>
      <c r="SOG14" s="392"/>
      <c r="SOH14" s="392"/>
      <c r="SOI14" s="392"/>
      <c r="SOJ14" s="392"/>
      <c r="SOK14" s="392"/>
      <c r="SOL14" s="392"/>
      <c r="SOM14" s="392"/>
      <c r="SON14" s="392"/>
      <c r="SOO14" s="392"/>
      <c r="SOP14" s="392"/>
      <c r="SOQ14" s="392"/>
      <c r="SOR14" s="392"/>
      <c r="SOS14" s="392"/>
      <c r="SOT14" s="392"/>
      <c r="SOU14" s="392"/>
      <c r="SOV14" s="392"/>
      <c r="SOW14" s="392"/>
      <c r="SOX14" s="392"/>
      <c r="SOY14" s="392"/>
      <c r="SOZ14" s="392"/>
      <c r="SPA14" s="392"/>
      <c r="SPB14" s="392"/>
      <c r="SPC14" s="392"/>
      <c r="SPD14" s="392"/>
      <c r="SPE14" s="392"/>
      <c r="SPF14" s="392"/>
      <c r="SPG14" s="392"/>
      <c r="SPH14" s="392"/>
      <c r="SPI14" s="392"/>
      <c r="SPJ14" s="392"/>
      <c r="SPK14" s="392"/>
      <c r="SPL14" s="392"/>
      <c r="SPM14" s="392"/>
      <c r="SPN14" s="392"/>
      <c r="SPO14" s="392"/>
      <c r="SPP14" s="392"/>
      <c r="SPQ14" s="392"/>
      <c r="SPR14" s="392"/>
      <c r="SPS14" s="392"/>
      <c r="SPT14" s="392"/>
      <c r="SPU14" s="392"/>
      <c r="SPV14" s="392"/>
      <c r="SPW14" s="392"/>
      <c r="SPX14" s="392"/>
      <c r="SPY14" s="392"/>
      <c r="SPZ14" s="392"/>
      <c r="SQA14" s="392"/>
      <c r="SQB14" s="392"/>
      <c r="SQC14" s="392"/>
      <c r="SQD14" s="392"/>
      <c r="SQE14" s="392"/>
      <c r="SQF14" s="392"/>
      <c r="SQG14" s="392"/>
      <c r="SQH14" s="392"/>
      <c r="SQI14" s="392"/>
      <c r="SQJ14" s="392"/>
      <c r="SQK14" s="392"/>
      <c r="SQL14" s="392"/>
      <c r="SQM14" s="392"/>
      <c r="SQN14" s="392"/>
      <c r="SQO14" s="392"/>
      <c r="SQP14" s="392"/>
      <c r="SQQ14" s="392"/>
      <c r="SQR14" s="392"/>
      <c r="SQS14" s="392"/>
      <c r="SQT14" s="392"/>
      <c r="SQU14" s="392"/>
      <c r="SQV14" s="392"/>
      <c r="SQW14" s="392"/>
      <c r="SQX14" s="392"/>
      <c r="SQY14" s="392"/>
      <c r="SQZ14" s="392"/>
      <c r="SRA14" s="392"/>
      <c r="SRB14" s="392"/>
      <c r="SRC14" s="392"/>
      <c r="SRD14" s="392"/>
      <c r="SRE14" s="392"/>
      <c r="SRF14" s="392"/>
      <c r="SRG14" s="392"/>
      <c r="SRH14" s="392"/>
      <c r="SRI14" s="392"/>
      <c r="SRJ14" s="392"/>
      <c r="SRK14" s="392"/>
      <c r="SRL14" s="392"/>
      <c r="SRM14" s="392"/>
      <c r="SRN14" s="392"/>
      <c r="SRO14" s="392"/>
      <c r="SRP14" s="392"/>
      <c r="SRQ14" s="392"/>
      <c r="SRR14" s="392"/>
      <c r="SRS14" s="392"/>
      <c r="SRT14" s="392"/>
      <c r="SRU14" s="392"/>
      <c r="SRV14" s="392"/>
      <c r="SRW14" s="392"/>
      <c r="SRX14" s="392"/>
      <c r="SRY14" s="392"/>
      <c r="SRZ14" s="392"/>
      <c r="SSA14" s="392"/>
      <c r="SSB14" s="392"/>
      <c r="SSC14" s="392"/>
      <c r="SSD14" s="392"/>
      <c r="SSE14" s="392"/>
      <c r="SSF14" s="392"/>
      <c r="SSG14" s="392"/>
      <c r="SSH14" s="392"/>
      <c r="SSI14" s="392"/>
      <c r="SSJ14" s="392"/>
      <c r="SSK14" s="392"/>
      <c r="SSL14" s="392"/>
      <c r="SSM14" s="392"/>
      <c r="SSN14" s="392"/>
      <c r="SSO14" s="392"/>
      <c r="SSP14" s="392"/>
      <c r="SSQ14" s="392"/>
      <c r="SSR14" s="392"/>
      <c r="SSS14" s="392"/>
      <c r="SST14" s="392"/>
      <c r="SSU14" s="392"/>
      <c r="SSV14" s="392"/>
      <c r="SSW14" s="392"/>
      <c r="SSX14" s="392"/>
      <c r="SSY14" s="392"/>
      <c r="SSZ14" s="392"/>
      <c r="STA14" s="392"/>
      <c r="STB14" s="392"/>
      <c r="STC14" s="392"/>
      <c r="STD14" s="392"/>
      <c r="STE14" s="392"/>
      <c r="STF14" s="392"/>
      <c r="STG14" s="392"/>
      <c r="STH14" s="392"/>
      <c r="STI14" s="392"/>
      <c r="STJ14" s="392"/>
      <c r="STK14" s="392"/>
      <c r="STL14" s="392"/>
      <c r="STM14" s="392"/>
      <c r="STN14" s="392"/>
      <c r="STO14" s="392"/>
      <c r="STP14" s="392"/>
      <c r="STQ14" s="392"/>
      <c r="STR14" s="392"/>
      <c r="STS14" s="392"/>
      <c r="STT14" s="392"/>
      <c r="STU14" s="392"/>
      <c r="STV14" s="392"/>
      <c r="STW14" s="392"/>
      <c r="STX14" s="392"/>
      <c r="STY14" s="392"/>
      <c r="STZ14" s="392"/>
      <c r="SUA14" s="392"/>
      <c r="SUB14" s="392"/>
      <c r="SUC14" s="392"/>
      <c r="SUD14" s="392"/>
      <c r="SUE14" s="392"/>
      <c r="SUF14" s="392"/>
      <c r="SUG14" s="392"/>
      <c r="SUH14" s="392"/>
      <c r="SUI14" s="392"/>
      <c r="SUJ14" s="392"/>
      <c r="SUK14" s="392"/>
      <c r="SUL14" s="392"/>
      <c r="SUM14" s="392"/>
      <c r="SUN14" s="392"/>
      <c r="SUO14" s="392"/>
      <c r="SUP14" s="392"/>
      <c r="SUQ14" s="392"/>
      <c r="SUR14" s="392"/>
      <c r="SUS14" s="392"/>
      <c r="SUT14" s="392"/>
      <c r="SUU14" s="392"/>
      <c r="SUV14" s="392"/>
      <c r="SUW14" s="392"/>
      <c r="SUX14" s="392"/>
      <c r="SUY14" s="392"/>
      <c r="SUZ14" s="392"/>
      <c r="SVA14" s="392"/>
      <c r="SVB14" s="392"/>
      <c r="SVC14" s="392"/>
      <c r="SVD14" s="392"/>
      <c r="SVE14" s="392"/>
      <c r="SVF14" s="392"/>
      <c r="SVG14" s="392"/>
      <c r="SVH14" s="392"/>
      <c r="SVI14" s="392"/>
      <c r="SVJ14" s="392"/>
      <c r="SVK14" s="392"/>
      <c r="SVL14" s="392"/>
      <c r="SVM14" s="392"/>
      <c r="SVN14" s="392"/>
      <c r="SVO14" s="392"/>
      <c r="SVP14" s="392"/>
      <c r="SVQ14" s="392"/>
      <c r="SVR14" s="392"/>
      <c r="SVS14" s="392"/>
      <c r="SVT14" s="392"/>
      <c r="SVU14" s="392"/>
      <c r="SVV14" s="392"/>
      <c r="SVW14" s="392"/>
      <c r="SVX14" s="392"/>
      <c r="SVY14" s="392"/>
      <c r="SVZ14" s="392"/>
      <c r="SWA14" s="392"/>
      <c r="SWB14" s="392"/>
      <c r="SWC14" s="392"/>
      <c r="SWD14" s="392"/>
      <c r="SWE14" s="392"/>
      <c r="SWF14" s="392"/>
      <c r="SWG14" s="392"/>
      <c r="SWH14" s="392"/>
      <c r="SWI14" s="392"/>
      <c r="SWJ14" s="392"/>
      <c r="SWK14" s="392"/>
      <c r="SWL14" s="392"/>
      <c r="SWM14" s="392"/>
      <c r="SWN14" s="392"/>
      <c r="SWO14" s="392"/>
      <c r="SWP14" s="392"/>
      <c r="SWQ14" s="392"/>
      <c r="SWR14" s="392"/>
      <c r="SWS14" s="392"/>
      <c r="SWT14" s="392"/>
      <c r="SWU14" s="392"/>
      <c r="SWV14" s="392"/>
      <c r="SWW14" s="392"/>
      <c r="SWX14" s="392"/>
      <c r="SWY14" s="392"/>
      <c r="SWZ14" s="392"/>
      <c r="SXA14" s="392"/>
      <c r="SXB14" s="392"/>
      <c r="SXC14" s="392"/>
      <c r="SXD14" s="392"/>
      <c r="SXE14" s="392"/>
      <c r="SXF14" s="392"/>
      <c r="SXG14" s="392"/>
      <c r="SXH14" s="392"/>
      <c r="SXI14" s="392"/>
      <c r="SXJ14" s="392"/>
      <c r="SXK14" s="392"/>
      <c r="SXL14" s="392"/>
      <c r="SXM14" s="392"/>
      <c r="SXN14" s="392"/>
      <c r="SXO14" s="392"/>
      <c r="SXP14" s="392"/>
      <c r="SXQ14" s="392"/>
      <c r="SXR14" s="392"/>
      <c r="SXS14" s="392"/>
      <c r="SXT14" s="392"/>
      <c r="SXU14" s="392"/>
      <c r="SXV14" s="392"/>
      <c r="SXW14" s="392"/>
      <c r="SXX14" s="392"/>
      <c r="SXY14" s="392"/>
      <c r="SXZ14" s="392"/>
      <c r="SYA14" s="392"/>
      <c r="SYB14" s="392"/>
      <c r="SYC14" s="392"/>
      <c r="SYD14" s="392"/>
      <c r="SYE14" s="392"/>
      <c r="SYF14" s="392"/>
      <c r="SYG14" s="392"/>
      <c r="SYH14" s="392"/>
      <c r="SYI14" s="392"/>
      <c r="SYJ14" s="392"/>
      <c r="SYK14" s="392"/>
      <c r="SYL14" s="392"/>
      <c r="SYM14" s="392"/>
      <c r="SYN14" s="392"/>
      <c r="SYO14" s="392"/>
      <c r="SYP14" s="392"/>
      <c r="SYQ14" s="392"/>
      <c r="SYR14" s="392"/>
      <c r="SYS14" s="392"/>
      <c r="SYT14" s="392"/>
      <c r="SYU14" s="392"/>
      <c r="SYV14" s="392"/>
      <c r="SYW14" s="392"/>
      <c r="SYX14" s="392"/>
      <c r="SYY14" s="392"/>
      <c r="SYZ14" s="392"/>
      <c r="SZA14" s="392"/>
      <c r="SZB14" s="392"/>
      <c r="SZC14" s="392"/>
      <c r="SZD14" s="392"/>
      <c r="SZE14" s="392"/>
      <c r="SZF14" s="392"/>
      <c r="SZG14" s="392"/>
      <c r="SZH14" s="392"/>
      <c r="SZI14" s="392"/>
      <c r="SZJ14" s="392"/>
      <c r="SZK14" s="392"/>
      <c r="SZL14" s="392"/>
      <c r="SZM14" s="392"/>
      <c r="SZN14" s="392"/>
      <c r="SZO14" s="392"/>
      <c r="SZP14" s="392"/>
      <c r="SZQ14" s="392"/>
      <c r="SZR14" s="392"/>
      <c r="SZS14" s="392"/>
      <c r="SZT14" s="392"/>
      <c r="SZU14" s="392"/>
      <c r="SZV14" s="392"/>
      <c r="SZW14" s="392"/>
      <c r="SZX14" s="392"/>
      <c r="SZY14" s="392"/>
      <c r="SZZ14" s="392"/>
      <c r="TAA14" s="392"/>
      <c r="TAB14" s="392"/>
      <c r="TAC14" s="392"/>
      <c r="TAD14" s="392"/>
      <c r="TAE14" s="392"/>
      <c r="TAF14" s="392"/>
      <c r="TAG14" s="392"/>
      <c r="TAH14" s="392"/>
      <c r="TAI14" s="392"/>
      <c r="TAJ14" s="392"/>
      <c r="TAK14" s="392"/>
      <c r="TAL14" s="392"/>
      <c r="TAM14" s="392"/>
      <c r="TAN14" s="392"/>
      <c r="TAO14" s="392"/>
      <c r="TAP14" s="392"/>
      <c r="TAQ14" s="392"/>
      <c r="TAR14" s="392"/>
      <c r="TAS14" s="392"/>
      <c r="TAT14" s="392"/>
      <c r="TAU14" s="392"/>
      <c r="TAV14" s="392"/>
      <c r="TAW14" s="392"/>
      <c r="TAX14" s="392"/>
      <c r="TAY14" s="392"/>
      <c r="TAZ14" s="392"/>
      <c r="TBA14" s="392"/>
      <c r="TBB14" s="392"/>
      <c r="TBC14" s="392"/>
      <c r="TBD14" s="392"/>
      <c r="TBE14" s="392"/>
      <c r="TBF14" s="392"/>
      <c r="TBG14" s="392"/>
      <c r="TBH14" s="392"/>
      <c r="TBI14" s="392"/>
      <c r="TBJ14" s="392"/>
      <c r="TBK14" s="392"/>
      <c r="TBL14" s="392"/>
      <c r="TBM14" s="392"/>
      <c r="TBN14" s="392"/>
      <c r="TBO14" s="392"/>
      <c r="TBP14" s="392"/>
      <c r="TBQ14" s="392"/>
      <c r="TBR14" s="392"/>
      <c r="TBS14" s="392"/>
      <c r="TBT14" s="392"/>
      <c r="TBU14" s="392"/>
      <c r="TBV14" s="392"/>
      <c r="TBW14" s="392"/>
      <c r="TBX14" s="392"/>
      <c r="TBY14" s="392"/>
      <c r="TBZ14" s="392"/>
      <c r="TCA14" s="392"/>
      <c r="TCB14" s="392"/>
      <c r="TCC14" s="392"/>
      <c r="TCD14" s="392"/>
      <c r="TCE14" s="392"/>
      <c r="TCF14" s="392"/>
      <c r="TCG14" s="392"/>
      <c r="TCH14" s="392"/>
      <c r="TCI14" s="392"/>
      <c r="TCJ14" s="392"/>
      <c r="TCK14" s="392"/>
      <c r="TCL14" s="392"/>
      <c r="TCM14" s="392"/>
      <c r="TCN14" s="392"/>
      <c r="TCO14" s="392"/>
      <c r="TCP14" s="392"/>
      <c r="TCQ14" s="392"/>
      <c r="TCR14" s="392"/>
      <c r="TCS14" s="392"/>
      <c r="TCT14" s="392"/>
      <c r="TCU14" s="392"/>
      <c r="TCV14" s="392"/>
      <c r="TCW14" s="392"/>
      <c r="TCX14" s="392"/>
      <c r="TCY14" s="392"/>
      <c r="TCZ14" s="392"/>
      <c r="TDA14" s="392"/>
      <c r="TDB14" s="392"/>
      <c r="TDC14" s="392"/>
      <c r="TDD14" s="392"/>
      <c r="TDE14" s="392"/>
      <c r="TDF14" s="392"/>
      <c r="TDG14" s="392"/>
      <c r="TDH14" s="392"/>
      <c r="TDI14" s="392"/>
      <c r="TDJ14" s="392"/>
      <c r="TDK14" s="392"/>
      <c r="TDL14" s="392"/>
      <c r="TDM14" s="392"/>
      <c r="TDN14" s="392"/>
      <c r="TDO14" s="392"/>
      <c r="TDP14" s="392"/>
      <c r="TDQ14" s="392"/>
      <c r="TDR14" s="392"/>
      <c r="TDS14" s="392"/>
      <c r="TDT14" s="392"/>
      <c r="TDU14" s="392"/>
      <c r="TDV14" s="392"/>
      <c r="TDW14" s="392"/>
      <c r="TDX14" s="392"/>
      <c r="TDY14" s="392"/>
      <c r="TDZ14" s="392"/>
      <c r="TEA14" s="392"/>
      <c r="TEB14" s="392"/>
      <c r="TEC14" s="392"/>
      <c r="TED14" s="392"/>
      <c r="TEE14" s="392"/>
      <c r="TEF14" s="392"/>
      <c r="TEG14" s="392"/>
      <c r="TEH14" s="392"/>
      <c r="TEI14" s="392"/>
      <c r="TEJ14" s="392"/>
      <c r="TEK14" s="392"/>
      <c r="TEL14" s="392"/>
      <c r="TEM14" s="392"/>
      <c r="TEN14" s="392"/>
      <c r="TEO14" s="392"/>
      <c r="TEP14" s="392"/>
      <c r="TEQ14" s="392"/>
      <c r="TER14" s="392"/>
      <c r="TES14" s="392"/>
      <c r="TET14" s="392"/>
      <c r="TEU14" s="392"/>
      <c r="TEV14" s="392"/>
      <c r="TEW14" s="392"/>
      <c r="TEX14" s="392"/>
      <c r="TEY14" s="392"/>
      <c r="TEZ14" s="392"/>
      <c r="TFA14" s="392"/>
      <c r="TFB14" s="392"/>
      <c r="TFC14" s="392"/>
      <c r="TFD14" s="392"/>
      <c r="TFE14" s="392"/>
      <c r="TFF14" s="392"/>
      <c r="TFG14" s="392"/>
      <c r="TFH14" s="392"/>
      <c r="TFI14" s="392"/>
      <c r="TFJ14" s="392"/>
      <c r="TFK14" s="392"/>
      <c r="TFL14" s="392"/>
      <c r="TFM14" s="392"/>
      <c r="TFN14" s="392"/>
      <c r="TFO14" s="392"/>
      <c r="TFP14" s="392"/>
      <c r="TFQ14" s="392"/>
      <c r="TFR14" s="392"/>
      <c r="TFS14" s="392"/>
      <c r="TFT14" s="392"/>
      <c r="TFU14" s="392"/>
      <c r="TFV14" s="392"/>
      <c r="TFW14" s="392"/>
      <c r="TFX14" s="392"/>
      <c r="TFY14" s="392"/>
      <c r="TFZ14" s="392"/>
      <c r="TGA14" s="392"/>
      <c r="TGB14" s="392"/>
      <c r="TGC14" s="392"/>
      <c r="TGD14" s="392"/>
      <c r="TGE14" s="392"/>
      <c r="TGF14" s="392"/>
      <c r="TGG14" s="392"/>
      <c r="TGH14" s="392"/>
      <c r="TGI14" s="392"/>
      <c r="TGJ14" s="392"/>
      <c r="TGK14" s="392"/>
      <c r="TGL14" s="392"/>
      <c r="TGM14" s="392"/>
      <c r="TGN14" s="392"/>
      <c r="TGO14" s="392"/>
      <c r="TGP14" s="392"/>
      <c r="TGQ14" s="392"/>
      <c r="TGR14" s="392"/>
      <c r="TGS14" s="392"/>
      <c r="TGT14" s="392"/>
      <c r="TGU14" s="392"/>
      <c r="TGV14" s="392"/>
      <c r="TGW14" s="392"/>
      <c r="TGX14" s="392"/>
      <c r="TGY14" s="392"/>
      <c r="TGZ14" s="392"/>
      <c r="THA14" s="392"/>
      <c r="THB14" s="392"/>
      <c r="THC14" s="392"/>
      <c r="THD14" s="392"/>
      <c r="THE14" s="392"/>
      <c r="THF14" s="392"/>
      <c r="THG14" s="392"/>
      <c r="THH14" s="392"/>
      <c r="THI14" s="392"/>
      <c r="THJ14" s="392"/>
      <c r="THK14" s="392"/>
      <c r="THL14" s="392"/>
      <c r="THM14" s="392"/>
      <c r="THN14" s="392"/>
      <c r="THO14" s="392"/>
      <c r="THP14" s="392"/>
      <c r="THQ14" s="392"/>
      <c r="THR14" s="392"/>
      <c r="THS14" s="392"/>
      <c r="THT14" s="392"/>
      <c r="THU14" s="392"/>
      <c r="THV14" s="392"/>
      <c r="THW14" s="392"/>
      <c r="THX14" s="392"/>
      <c r="THY14" s="392"/>
      <c r="THZ14" s="392"/>
      <c r="TIA14" s="392"/>
      <c r="TIB14" s="392"/>
      <c r="TIC14" s="392"/>
      <c r="TID14" s="392"/>
      <c r="TIE14" s="392"/>
      <c r="TIF14" s="392"/>
      <c r="TIG14" s="392"/>
      <c r="TIH14" s="392"/>
      <c r="TII14" s="392"/>
      <c r="TIJ14" s="392"/>
      <c r="TIK14" s="392"/>
      <c r="TIL14" s="392"/>
      <c r="TIM14" s="392"/>
      <c r="TIN14" s="392"/>
      <c r="TIO14" s="392"/>
      <c r="TIP14" s="392"/>
      <c r="TIQ14" s="392"/>
      <c r="TIR14" s="392"/>
      <c r="TIS14" s="392"/>
      <c r="TIT14" s="392"/>
      <c r="TIU14" s="392"/>
      <c r="TIV14" s="392"/>
      <c r="TIW14" s="392"/>
      <c r="TIX14" s="392"/>
      <c r="TIY14" s="392"/>
      <c r="TIZ14" s="392"/>
      <c r="TJA14" s="392"/>
      <c r="TJB14" s="392"/>
      <c r="TJC14" s="392"/>
      <c r="TJD14" s="392"/>
      <c r="TJE14" s="392"/>
      <c r="TJF14" s="392"/>
      <c r="TJG14" s="392"/>
      <c r="TJH14" s="392"/>
      <c r="TJI14" s="392"/>
      <c r="TJJ14" s="392"/>
      <c r="TJK14" s="392"/>
      <c r="TJL14" s="392"/>
      <c r="TJM14" s="392"/>
      <c r="TJN14" s="392"/>
      <c r="TJO14" s="392"/>
      <c r="TJP14" s="392"/>
      <c r="TJQ14" s="392"/>
      <c r="TJR14" s="392"/>
      <c r="TJS14" s="392"/>
      <c r="TJT14" s="392"/>
      <c r="TJU14" s="392"/>
      <c r="TJV14" s="392"/>
      <c r="TJW14" s="392"/>
      <c r="TJX14" s="392"/>
      <c r="TJY14" s="392"/>
      <c r="TJZ14" s="392"/>
      <c r="TKA14" s="392"/>
      <c r="TKB14" s="392"/>
      <c r="TKC14" s="392"/>
      <c r="TKD14" s="392"/>
      <c r="TKE14" s="392"/>
      <c r="TKF14" s="392"/>
      <c r="TKG14" s="392"/>
      <c r="TKH14" s="392"/>
      <c r="TKI14" s="392"/>
      <c r="TKJ14" s="392"/>
      <c r="TKK14" s="392"/>
      <c r="TKL14" s="392"/>
      <c r="TKM14" s="392"/>
      <c r="TKN14" s="392"/>
      <c r="TKO14" s="392"/>
      <c r="TKP14" s="392"/>
      <c r="TKQ14" s="392"/>
      <c r="TKR14" s="392"/>
      <c r="TKS14" s="392"/>
      <c r="TKT14" s="392"/>
      <c r="TKU14" s="392"/>
      <c r="TKV14" s="392"/>
      <c r="TKW14" s="392"/>
      <c r="TKX14" s="392"/>
      <c r="TKY14" s="392"/>
      <c r="TKZ14" s="392"/>
      <c r="TLA14" s="392"/>
      <c r="TLB14" s="392"/>
      <c r="TLC14" s="392"/>
      <c r="TLD14" s="392"/>
      <c r="TLE14" s="392"/>
      <c r="TLF14" s="392"/>
      <c r="TLG14" s="392"/>
      <c r="TLH14" s="392"/>
      <c r="TLI14" s="392"/>
      <c r="TLJ14" s="392"/>
      <c r="TLK14" s="392"/>
      <c r="TLL14" s="392"/>
      <c r="TLM14" s="392"/>
      <c r="TLN14" s="392"/>
      <c r="TLO14" s="392"/>
      <c r="TLP14" s="392"/>
      <c r="TLQ14" s="392"/>
      <c r="TLR14" s="392"/>
      <c r="TLS14" s="392"/>
      <c r="TLT14" s="392"/>
      <c r="TLU14" s="392"/>
      <c r="TLV14" s="392"/>
      <c r="TLW14" s="392"/>
      <c r="TLX14" s="392"/>
      <c r="TLY14" s="392"/>
      <c r="TLZ14" s="392"/>
      <c r="TMA14" s="392"/>
      <c r="TMB14" s="392"/>
      <c r="TMC14" s="392"/>
      <c r="TMD14" s="392"/>
      <c r="TME14" s="392"/>
      <c r="TMF14" s="392"/>
      <c r="TMG14" s="392"/>
      <c r="TMH14" s="392"/>
      <c r="TMI14" s="392"/>
      <c r="TMJ14" s="392"/>
      <c r="TMK14" s="392"/>
      <c r="TML14" s="392"/>
      <c r="TMM14" s="392"/>
      <c r="TMN14" s="392"/>
      <c r="TMO14" s="392"/>
      <c r="TMP14" s="392"/>
      <c r="TMQ14" s="392"/>
      <c r="TMR14" s="392"/>
      <c r="TMS14" s="392"/>
      <c r="TMT14" s="392"/>
      <c r="TMU14" s="392"/>
      <c r="TMV14" s="392"/>
      <c r="TMW14" s="392"/>
      <c r="TMX14" s="392"/>
      <c r="TMY14" s="392"/>
      <c r="TMZ14" s="392"/>
      <c r="TNA14" s="392"/>
      <c r="TNB14" s="392"/>
      <c r="TNC14" s="392"/>
      <c r="TND14" s="392"/>
      <c r="TNE14" s="392"/>
      <c r="TNF14" s="392"/>
      <c r="TNG14" s="392"/>
      <c r="TNH14" s="392"/>
      <c r="TNI14" s="392"/>
      <c r="TNJ14" s="392"/>
      <c r="TNK14" s="392"/>
      <c r="TNL14" s="392"/>
      <c r="TNM14" s="392"/>
      <c r="TNN14" s="392"/>
      <c r="TNO14" s="392"/>
      <c r="TNP14" s="392"/>
      <c r="TNQ14" s="392"/>
      <c r="TNR14" s="392"/>
      <c r="TNS14" s="392"/>
      <c r="TNT14" s="392"/>
      <c r="TNU14" s="392"/>
      <c r="TNV14" s="392"/>
      <c r="TNW14" s="392"/>
      <c r="TNX14" s="392"/>
      <c r="TNY14" s="392"/>
      <c r="TNZ14" s="392"/>
      <c r="TOA14" s="392"/>
      <c r="TOB14" s="392"/>
      <c r="TOC14" s="392"/>
      <c r="TOD14" s="392"/>
      <c r="TOE14" s="392"/>
      <c r="TOF14" s="392"/>
      <c r="TOG14" s="392"/>
      <c r="TOH14" s="392"/>
      <c r="TOI14" s="392"/>
      <c r="TOJ14" s="392"/>
      <c r="TOK14" s="392"/>
      <c r="TOL14" s="392"/>
      <c r="TOM14" s="392"/>
      <c r="TON14" s="392"/>
      <c r="TOO14" s="392"/>
      <c r="TOP14" s="392"/>
      <c r="TOQ14" s="392"/>
      <c r="TOR14" s="392"/>
      <c r="TOS14" s="392"/>
      <c r="TOT14" s="392"/>
      <c r="TOU14" s="392"/>
      <c r="TOV14" s="392"/>
      <c r="TOW14" s="392"/>
      <c r="TOX14" s="392"/>
      <c r="TOY14" s="392"/>
      <c r="TOZ14" s="392"/>
      <c r="TPA14" s="392"/>
      <c r="TPB14" s="392"/>
      <c r="TPC14" s="392"/>
      <c r="TPD14" s="392"/>
      <c r="TPE14" s="392"/>
      <c r="TPF14" s="392"/>
      <c r="TPG14" s="392"/>
      <c r="TPH14" s="392"/>
      <c r="TPI14" s="392"/>
      <c r="TPJ14" s="392"/>
      <c r="TPK14" s="392"/>
      <c r="TPL14" s="392"/>
      <c r="TPM14" s="392"/>
      <c r="TPN14" s="392"/>
      <c r="TPO14" s="392"/>
      <c r="TPP14" s="392"/>
      <c r="TPQ14" s="392"/>
      <c r="TPR14" s="392"/>
      <c r="TPS14" s="392"/>
      <c r="TPT14" s="392"/>
      <c r="TPU14" s="392"/>
      <c r="TPV14" s="392"/>
      <c r="TPW14" s="392"/>
      <c r="TPX14" s="392"/>
      <c r="TPY14" s="392"/>
      <c r="TPZ14" s="392"/>
      <c r="TQA14" s="392"/>
      <c r="TQB14" s="392"/>
      <c r="TQC14" s="392"/>
      <c r="TQD14" s="392"/>
      <c r="TQE14" s="392"/>
      <c r="TQF14" s="392"/>
      <c r="TQG14" s="392"/>
      <c r="TQH14" s="392"/>
      <c r="TQI14" s="392"/>
      <c r="TQJ14" s="392"/>
      <c r="TQK14" s="392"/>
      <c r="TQL14" s="392"/>
      <c r="TQM14" s="392"/>
      <c r="TQN14" s="392"/>
      <c r="TQO14" s="392"/>
      <c r="TQP14" s="392"/>
      <c r="TQQ14" s="392"/>
      <c r="TQR14" s="392"/>
      <c r="TQS14" s="392"/>
      <c r="TQT14" s="392"/>
      <c r="TQU14" s="392"/>
      <c r="TQV14" s="392"/>
      <c r="TQW14" s="392"/>
      <c r="TQX14" s="392"/>
      <c r="TQY14" s="392"/>
      <c r="TQZ14" s="392"/>
      <c r="TRA14" s="392"/>
      <c r="TRB14" s="392"/>
      <c r="TRC14" s="392"/>
      <c r="TRD14" s="392"/>
      <c r="TRE14" s="392"/>
      <c r="TRF14" s="392"/>
      <c r="TRG14" s="392"/>
      <c r="TRH14" s="392"/>
      <c r="TRI14" s="392"/>
      <c r="TRJ14" s="392"/>
      <c r="TRK14" s="392"/>
      <c r="TRL14" s="392"/>
      <c r="TRM14" s="392"/>
      <c r="TRN14" s="392"/>
      <c r="TRO14" s="392"/>
      <c r="TRP14" s="392"/>
      <c r="TRQ14" s="392"/>
      <c r="TRR14" s="392"/>
      <c r="TRS14" s="392"/>
      <c r="TRT14" s="392"/>
      <c r="TRU14" s="392"/>
      <c r="TRV14" s="392"/>
      <c r="TRW14" s="392"/>
      <c r="TRX14" s="392"/>
      <c r="TRY14" s="392"/>
      <c r="TRZ14" s="392"/>
      <c r="TSA14" s="392"/>
      <c r="TSB14" s="392"/>
      <c r="TSC14" s="392"/>
      <c r="TSD14" s="392"/>
      <c r="TSE14" s="392"/>
      <c r="TSF14" s="392"/>
      <c r="TSG14" s="392"/>
      <c r="TSH14" s="392"/>
      <c r="TSI14" s="392"/>
      <c r="TSJ14" s="392"/>
      <c r="TSK14" s="392"/>
      <c r="TSL14" s="392"/>
      <c r="TSM14" s="392"/>
      <c r="TSN14" s="392"/>
      <c r="TSO14" s="392"/>
      <c r="TSP14" s="392"/>
      <c r="TSQ14" s="392"/>
      <c r="TSR14" s="392"/>
      <c r="TSS14" s="392"/>
      <c r="TST14" s="392"/>
      <c r="TSU14" s="392"/>
      <c r="TSV14" s="392"/>
      <c r="TSW14" s="392"/>
      <c r="TSX14" s="392"/>
      <c r="TSY14" s="392"/>
      <c r="TSZ14" s="392"/>
      <c r="TTA14" s="392"/>
      <c r="TTB14" s="392"/>
      <c r="TTC14" s="392"/>
      <c r="TTD14" s="392"/>
      <c r="TTE14" s="392"/>
      <c r="TTF14" s="392"/>
      <c r="TTG14" s="392"/>
      <c r="TTH14" s="392"/>
      <c r="TTI14" s="392"/>
      <c r="TTJ14" s="392"/>
      <c r="TTK14" s="392"/>
      <c r="TTL14" s="392"/>
      <c r="TTM14" s="392"/>
      <c r="TTN14" s="392"/>
      <c r="TTO14" s="392"/>
      <c r="TTP14" s="392"/>
      <c r="TTQ14" s="392"/>
      <c r="TTR14" s="392"/>
      <c r="TTS14" s="392"/>
      <c r="TTT14" s="392"/>
      <c r="TTU14" s="392"/>
      <c r="TTV14" s="392"/>
      <c r="TTW14" s="392"/>
      <c r="TTX14" s="392"/>
      <c r="TTY14" s="392"/>
      <c r="TTZ14" s="392"/>
      <c r="TUA14" s="392"/>
      <c r="TUB14" s="392"/>
      <c r="TUC14" s="392"/>
      <c r="TUD14" s="392"/>
      <c r="TUE14" s="392"/>
      <c r="TUF14" s="392"/>
      <c r="TUG14" s="392"/>
      <c r="TUH14" s="392"/>
      <c r="TUI14" s="392"/>
      <c r="TUJ14" s="392"/>
      <c r="TUK14" s="392"/>
      <c r="TUL14" s="392"/>
      <c r="TUM14" s="392"/>
      <c r="TUN14" s="392"/>
      <c r="TUO14" s="392"/>
      <c r="TUP14" s="392"/>
      <c r="TUQ14" s="392"/>
      <c r="TUR14" s="392"/>
      <c r="TUS14" s="392"/>
      <c r="TUT14" s="392"/>
      <c r="TUU14" s="392"/>
      <c r="TUV14" s="392"/>
      <c r="TUW14" s="392"/>
      <c r="TUX14" s="392"/>
      <c r="TUY14" s="392"/>
      <c r="TUZ14" s="392"/>
      <c r="TVA14" s="392"/>
      <c r="TVB14" s="392"/>
      <c r="TVC14" s="392"/>
      <c r="TVD14" s="392"/>
      <c r="TVE14" s="392"/>
      <c r="TVF14" s="392"/>
      <c r="TVG14" s="392"/>
      <c r="TVH14" s="392"/>
      <c r="TVI14" s="392"/>
      <c r="TVJ14" s="392"/>
      <c r="TVK14" s="392"/>
      <c r="TVL14" s="392"/>
      <c r="TVM14" s="392"/>
      <c r="TVN14" s="392"/>
      <c r="TVO14" s="392"/>
      <c r="TVP14" s="392"/>
      <c r="TVQ14" s="392"/>
      <c r="TVR14" s="392"/>
      <c r="TVS14" s="392"/>
      <c r="TVT14" s="392"/>
      <c r="TVU14" s="392"/>
      <c r="TVV14" s="392"/>
      <c r="TVW14" s="392"/>
      <c r="TVX14" s="392"/>
      <c r="TVY14" s="392"/>
      <c r="TVZ14" s="392"/>
      <c r="TWA14" s="392"/>
      <c r="TWB14" s="392"/>
      <c r="TWC14" s="392"/>
      <c r="TWD14" s="392"/>
      <c r="TWE14" s="392"/>
      <c r="TWF14" s="392"/>
      <c r="TWG14" s="392"/>
      <c r="TWH14" s="392"/>
      <c r="TWI14" s="392"/>
      <c r="TWJ14" s="392"/>
      <c r="TWK14" s="392"/>
      <c r="TWL14" s="392"/>
      <c r="TWM14" s="392"/>
      <c r="TWN14" s="392"/>
      <c r="TWO14" s="392"/>
      <c r="TWP14" s="392"/>
      <c r="TWQ14" s="392"/>
      <c r="TWR14" s="392"/>
      <c r="TWS14" s="392"/>
      <c r="TWT14" s="392"/>
      <c r="TWU14" s="392"/>
      <c r="TWV14" s="392"/>
      <c r="TWW14" s="392"/>
      <c r="TWX14" s="392"/>
      <c r="TWY14" s="392"/>
      <c r="TWZ14" s="392"/>
      <c r="TXA14" s="392"/>
      <c r="TXB14" s="392"/>
      <c r="TXC14" s="392"/>
      <c r="TXD14" s="392"/>
      <c r="TXE14" s="392"/>
      <c r="TXF14" s="392"/>
      <c r="TXG14" s="392"/>
      <c r="TXH14" s="392"/>
      <c r="TXI14" s="392"/>
      <c r="TXJ14" s="392"/>
      <c r="TXK14" s="392"/>
      <c r="TXL14" s="392"/>
      <c r="TXM14" s="392"/>
      <c r="TXN14" s="392"/>
      <c r="TXO14" s="392"/>
      <c r="TXP14" s="392"/>
      <c r="TXQ14" s="392"/>
      <c r="TXR14" s="392"/>
      <c r="TXS14" s="392"/>
      <c r="TXT14" s="392"/>
      <c r="TXU14" s="392"/>
      <c r="TXV14" s="392"/>
      <c r="TXW14" s="392"/>
      <c r="TXX14" s="392"/>
      <c r="TXY14" s="392"/>
      <c r="TXZ14" s="392"/>
      <c r="TYA14" s="392"/>
      <c r="TYB14" s="392"/>
      <c r="TYC14" s="392"/>
      <c r="TYD14" s="392"/>
      <c r="TYE14" s="392"/>
      <c r="TYF14" s="392"/>
      <c r="TYG14" s="392"/>
      <c r="TYH14" s="392"/>
      <c r="TYI14" s="392"/>
      <c r="TYJ14" s="392"/>
      <c r="TYK14" s="392"/>
      <c r="TYL14" s="392"/>
      <c r="TYM14" s="392"/>
      <c r="TYN14" s="392"/>
      <c r="TYO14" s="392"/>
      <c r="TYP14" s="392"/>
      <c r="TYQ14" s="392"/>
      <c r="TYR14" s="392"/>
      <c r="TYS14" s="392"/>
      <c r="TYT14" s="392"/>
      <c r="TYU14" s="392"/>
      <c r="TYV14" s="392"/>
      <c r="TYW14" s="392"/>
      <c r="TYX14" s="392"/>
      <c r="TYY14" s="392"/>
      <c r="TYZ14" s="392"/>
      <c r="TZA14" s="392"/>
      <c r="TZB14" s="392"/>
      <c r="TZC14" s="392"/>
      <c r="TZD14" s="392"/>
      <c r="TZE14" s="392"/>
      <c r="TZF14" s="392"/>
      <c r="TZG14" s="392"/>
      <c r="TZH14" s="392"/>
      <c r="TZI14" s="392"/>
      <c r="TZJ14" s="392"/>
      <c r="TZK14" s="392"/>
      <c r="TZL14" s="392"/>
      <c r="TZM14" s="392"/>
      <c r="TZN14" s="392"/>
      <c r="TZO14" s="392"/>
      <c r="TZP14" s="392"/>
      <c r="TZQ14" s="392"/>
      <c r="TZR14" s="392"/>
      <c r="TZS14" s="392"/>
      <c r="TZT14" s="392"/>
      <c r="TZU14" s="392"/>
      <c r="TZV14" s="392"/>
      <c r="TZW14" s="392"/>
      <c r="TZX14" s="392"/>
      <c r="TZY14" s="392"/>
      <c r="TZZ14" s="392"/>
      <c r="UAA14" s="392"/>
      <c r="UAB14" s="392"/>
      <c r="UAC14" s="392"/>
      <c r="UAD14" s="392"/>
      <c r="UAE14" s="392"/>
      <c r="UAF14" s="392"/>
      <c r="UAG14" s="392"/>
      <c r="UAH14" s="392"/>
      <c r="UAI14" s="392"/>
      <c r="UAJ14" s="392"/>
      <c r="UAK14" s="392"/>
      <c r="UAL14" s="392"/>
      <c r="UAM14" s="392"/>
      <c r="UAN14" s="392"/>
      <c r="UAO14" s="392"/>
      <c r="UAP14" s="392"/>
      <c r="UAQ14" s="392"/>
      <c r="UAR14" s="392"/>
      <c r="UAS14" s="392"/>
      <c r="UAT14" s="392"/>
      <c r="UAU14" s="392"/>
      <c r="UAV14" s="392"/>
      <c r="UAW14" s="392"/>
      <c r="UAX14" s="392"/>
      <c r="UAY14" s="392"/>
      <c r="UAZ14" s="392"/>
      <c r="UBA14" s="392"/>
      <c r="UBB14" s="392"/>
      <c r="UBC14" s="392"/>
      <c r="UBD14" s="392"/>
      <c r="UBE14" s="392"/>
      <c r="UBF14" s="392"/>
      <c r="UBG14" s="392"/>
      <c r="UBH14" s="392"/>
      <c r="UBI14" s="392"/>
      <c r="UBJ14" s="392"/>
      <c r="UBK14" s="392"/>
      <c r="UBL14" s="392"/>
      <c r="UBM14" s="392"/>
      <c r="UBN14" s="392"/>
      <c r="UBO14" s="392"/>
      <c r="UBP14" s="392"/>
      <c r="UBQ14" s="392"/>
      <c r="UBR14" s="392"/>
      <c r="UBS14" s="392"/>
      <c r="UBT14" s="392"/>
      <c r="UBU14" s="392"/>
      <c r="UBV14" s="392"/>
      <c r="UBW14" s="392"/>
      <c r="UBX14" s="392"/>
      <c r="UBY14" s="392"/>
      <c r="UBZ14" s="392"/>
      <c r="UCA14" s="392"/>
      <c r="UCB14" s="392"/>
      <c r="UCC14" s="392"/>
      <c r="UCD14" s="392"/>
      <c r="UCE14" s="392"/>
      <c r="UCF14" s="392"/>
      <c r="UCG14" s="392"/>
      <c r="UCH14" s="392"/>
      <c r="UCI14" s="392"/>
      <c r="UCJ14" s="392"/>
      <c r="UCK14" s="392"/>
      <c r="UCL14" s="392"/>
      <c r="UCM14" s="392"/>
      <c r="UCN14" s="392"/>
      <c r="UCO14" s="392"/>
      <c r="UCP14" s="392"/>
      <c r="UCQ14" s="392"/>
      <c r="UCR14" s="392"/>
      <c r="UCS14" s="392"/>
      <c r="UCT14" s="392"/>
      <c r="UCU14" s="392"/>
      <c r="UCV14" s="392"/>
      <c r="UCW14" s="392"/>
      <c r="UCX14" s="392"/>
      <c r="UCY14" s="392"/>
      <c r="UCZ14" s="392"/>
      <c r="UDA14" s="392"/>
      <c r="UDB14" s="392"/>
      <c r="UDC14" s="392"/>
      <c r="UDD14" s="392"/>
      <c r="UDE14" s="392"/>
      <c r="UDF14" s="392"/>
      <c r="UDG14" s="392"/>
      <c r="UDH14" s="392"/>
      <c r="UDI14" s="392"/>
      <c r="UDJ14" s="392"/>
      <c r="UDK14" s="392"/>
      <c r="UDL14" s="392"/>
      <c r="UDM14" s="392"/>
      <c r="UDN14" s="392"/>
      <c r="UDO14" s="392"/>
      <c r="UDP14" s="392"/>
      <c r="UDQ14" s="392"/>
      <c r="UDR14" s="392"/>
      <c r="UDS14" s="392"/>
      <c r="UDT14" s="392"/>
      <c r="UDU14" s="392"/>
      <c r="UDV14" s="392"/>
      <c r="UDW14" s="392"/>
      <c r="UDX14" s="392"/>
      <c r="UDY14" s="392"/>
      <c r="UDZ14" s="392"/>
      <c r="UEA14" s="392"/>
      <c r="UEB14" s="392"/>
      <c r="UEC14" s="392"/>
      <c r="UED14" s="392"/>
      <c r="UEE14" s="392"/>
      <c r="UEF14" s="392"/>
      <c r="UEG14" s="392"/>
      <c r="UEH14" s="392"/>
      <c r="UEI14" s="392"/>
      <c r="UEJ14" s="392"/>
      <c r="UEK14" s="392"/>
      <c r="UEL14" s="392"/>
      <c r="UEM14" s="392"/>
      <c r="UEN14" s="392"/>
      <c r="UEO14" s="392"/>
      <c r="UEP14" s="392"/>
      <c r="UEQ14" s="392"/>
      <c r="UER14" s="392"/>
      <c r="UES14" s="392"/>
      <c r="UET14" s="392"/>
      <c r="UEU14" s="392"/>
      <c r="UEV14" s="392"/>
      <c r="UEW14" s="392"/>
      <c r="UEX14" s="392"/>
      <c r="UEY14" s="392"/>
      <c r="UEZ14" s="392"/>
      <c r="UFA14" s="392"/>
      <c r="UFB14" s="392"/>
      <c r="UFC14" s="392"/>
      <c r="UFD14" s="392"/>
      <c r="UFE14" s="392"/>
      <c r="UFF14" s="392"/>
      <c r="UFG14" s="392"/>
      <c r="UFH14" s="392"/>
      <c r="UFI14" s="392"/>
      <c r="UFJ14" s="392"/>
      <c r="UFK14" s="392"/>
      <c r="UFL14" s="392"/>
      <c r="UFM14" s="392"/>
      <c r="UFN14" s="392"/>
      <c r="UFO14" s="392"/>
      <c r="UFP14" s="392"/>
      <c r="UFQ14" s="392"/>
      <c r="UFR14" s="392"/>
      <c r="UFS14" s="392"/>
      <c r="UFT14" s="392"/>
      <c r="UFU14" s="392"/>
      <c r="UFV14" s="392"/>
      <c r="UFW14" s="392"/>
      <c r="UFX14" s="392"/>
      <c r="UFY14" s="392"/>
      <c r="UFZ14" s="392"/>
      <c r="UGA14" s="392"/>
      <c r="UGB14" s="392"/>
      <c r="UGC14" s="392"/>
      <c r="UGD14" s="392"/>
      <c r="UGE14" s="392"/>
      <c r="UGF14" s="392"/>
      <c r="UGG14" s="392"/>
      <c r="UGH14" s="392"/>
      <c r="UGI14" s="392"/>
      <c r="UGJ14" s="392"/>
      <c r="UGK14" s="392"/>
      <c r="UGL14" s="392"/>
      <c r="UGM14" s="392"/>
      <c r="UGN14" s="392"/>
      <c r="UGO14" s="392"/>
      <c r="UGP14" s="392"/>
      <c r="UGQ14" s="392"/>
      <c r="UGR14" s="392"/>
      <c r="UGS14" s="392"/>
      <c r="UGT14" s="392"/>
      <c r="UGU14" s="392"/>
      <c r="UGV14" s="392"/>
      <c r="UGW14" s="392"/>
      <c r="UGX14" s="392"/>
      <c r="UGY14" s="392"/>
      <c r="UGZ14" s="392"/>
      <c r="UHA14" s="392"/>
      <c r="UHB14" s="392"/>
      <c r="UHC14" s="392"/>
      <c r="UHD14" s="392"/>
      <c r="UHE14" s="392"/>
      <c r="UHF14" s="392"/>
      <c r="UHG14" s="392"/>
      <c r="UHH14" s="392"/>
      <c r="UHI14" s="392"/>
      <c r="UHJ14" s="392"/>
      <c r="UHK14" s="392"/>
      <c r="UHL14" s="392"/>
      <c r="UHM14" s="392"/>
      <c r="UHN14" s="392"/>
      <c r="UHO14" s="392"/>
      <c r="UHP14" s="392"/>
      <c r="UHQ14" s="392"/>
      <c r="UHR14" s="392"/>
      <c r="UHS14" s="392"/>
      <c r="UHT14" s="392"/>
      <c r="UHU14" s="392"/>
      <c r="UHV14" s="392"/>
      <c r="UHW14" s="392"/>
      <c r="UHX14" s="392"/>
      <c r="UHY14" s="392"/>
      <c r="UHZ14" s="392"/>
      <c r="UIA14" s="392"/>
      <c r="UIB14" s="392"/>
      <c r="UIC14" s="392"/>
      <c r="UID14" s="392"/>
      <c r="UIE14" s="392"/>
      <c r="UIF14" s="392"/>
      <c r="UIG14" s="392"/>
      <c r="UIH14" s="392"/>
      <c r="UII14" s="392"/>
      <c r="UIJ14" s="392"/>
      <c r="UIK14" s="392"/>
      <c r="UIL14" s="392"/>
      <c r="UIM14" s="392"/>
      <c r="UIN14" s="392"/>
      <c r="UIO14" s="392"/>
      <c r="UIP14" s="392"/>
      <c r="UIQ14" s="392"/>
      <c r="UIR14" s="392"/>
      <c r="UIS14" s="392"/>
      <c r="UIT14" s="392"/>
      <c r="UIU14" s="392"/>
      <c r="UIV14" s="392"/>
      <c r="UIW14" s="392"/>
      <c r="UIX14" s="392"/>
      <c r="UIY14" s="392"/>
      <c r="UIZ14" s="392"/>
      <c r="UJA14" s="392"/>
      <c r="UJB14" s="392"/>
      <c r="UJC14" s="392"/>
      <c r="UJD14" s="392"/>
      <c r="UJE14" s="392"/>
      <c r="UJF14" s="392"/>
      <c r="UJG14" s="392"/>
      <c r="UJH14" s="392"/>
      <c r="UJI14" s="392"/>
      <c r="UJJ14" s="392"/>
      <c r="UJK14" s="392"/>
      <c r="UJL14" s="392"/>
      <c r="UJM14" s="392"/>
      <c r="UJN14" s="392"/>
      <c r="UJO14" s="392"/>
      <c r="UJP14" s="392"/>
      <c r="UJQ14" s="392"/>
      <c r="UJR14" s="392"/>
      <c r="UJS14" s="392"/>
      <c r="UJT14" s="392"/>
      <c r="UJU14" s="392"/>
      <c r="UJV14" s="392"/>
      <c r="UJW14" s="392"/>
      <c r="UJX14" s="392"/>
      <c r="UJY14" s="392"/>
      <c r="UJZ14" s="392"/>
      <c r="UKA14" s="392"/>
      <c r="UKB14" s="392"/>
      <c r="UKC14" s="392"/>
      <c r="UKD14" s="392"/>
      <c r="UKE14" s="392"/>
      <c r="UKF14" s="392"/>
      <c r="UKG14" s="392"/>
      <c r="UKH14" s="392"/>
      <c r="UKI14" s="392"/>
      <c r="UKJ14" s="392"/>
      <c r="UKK14" s="392"/>
      <c r="UKL14" s="392"/>
      <c r="UKM14" s="392"/>
      <c r="UKN14" s="392"/>
      <c r="UKO14" s="392"/>
      <c r="UKP14" s="392"/>
      <c r="UKQ14" s="392"/>
      <c r="UKR14" s="392"/>
      <c r="UKS14" s="392"/>
      <c r="UKT14" s="392"/>
      <c r="UKU14" s="392"/>
      <c r="UKV14" s="392"/>
      <c r="UKW14" s="392"/>
      <c r="UKX14" s="392"/>
      <c r="UKY14" s="392"/>
      <c r="UKZ14" s="392"/>
      <c r="ULA14" s="392"/>
      <c r="ULB14" s="392"/>
      <c r="ULC14" s="392"/>
      <c r="ULD14" s="392"/>
      <c r="ULE14" s="392"/>
      <c r="ULF14" s="392"/>
      <c r="ULG14" s="392"/>
      <c r="ULH14" s="392"/>
      <c r="ULI14" s="392"/>
      <c r="ULJ14" s="392"/>
      <c r="ULK14" s="392"/>
      <c r="ULL14" s="392"/>
      <c r="ULM14" s="392"/>
      <c r="ULN14" s="392"/>
      <c r="ULO14" s="392"/>
      <c r="ULP14" s="392"/>
      <c r="ULQ14" s="392"/>
      <c r="ULR14" s="392"/>
      <c r="ULS14" s="392"/>
      <c r="ULT14" s="392"/>
      <c r="ULU14" s="392"/>
      <c r="ULV14" s="392"/>
      <c r="ULW14" s="392"/>
      <c r="ULX14" s="392"/>
      <c r="ULY14" s="392"/>
      <c r="ULZ14" s="392"/>
      <c r="UMA14" s="392"/>
      <c r="UMB14" s="392"/>
      <c r="UMC14" s="392"/>
      <c r="UMD14" s="392"/>
      <c r="UME14" s="392"/>
      <c r="UMF14" s="392"/>
      <c r="UMG14" s="392"/>
      <c r="UMH14" s="392"/>
      <c r="UMI14" s="392"/>
      <c r="UMJ14" s="392"/>
      <c r="UMK14" s="392"/>
      <c r="UML14" s="392"/>
      <c r="UMM14" s="392"/>
      <c r="UMN14" s="392"/>
      <c r="UMO14" s="392"/>
      <c r="UMP14" s="392"/>
      <c r="UMQ14" s="392"/>
      <c r="UMR14" s="392"/>
      <c r="UMS14" s="392"/>
      <c r="UMT14" s="392"/>
      <c r="UMU14" s="392"/>
      <c r="UMV14" s="392"/>
      <c r="UMW14" s="392"/>
      <c r="UMX14" s="392"/>
      <c r="UMY14" s="392"/>
      <c r="UMZ14" s="392"/>
      <c r="UNA14" s="392"/>
      <c r="UNB14" s="392"/>
      <c r="UNC14" s="392"/>
      <c r="UND14" s="392"/>
      <c r="UNE14" s="392"/>
      <c r="UNF14" s="392"/>
      <c r="UNG14" s="392"/>
      <c r="UNH14" s="392"/>
      <c r="UNI14" s="392"/>
      <c r="UNJ14" s="392"/>
      <c r="UNK14" s="392"/>
      <c r="UNL14" s="392"/>
      <c r="UNM14" s="392"/>
      <c r="UNN14" s="392"/>
      <c r="UNO14" s="392"/>
      <c r="UNP14" s="392"/>
      <c r="UNQ14" s="392"/>
      <c r="UNR14" s="392"/>
      <c r="UNS14" s="392"/>
      <c r="UNT14" s="392"/>
      <c r="UNU14" s="392"/>
      <c r="UNV14" s="392"/>
      <c r="UNW14" s="392"/>
      <c r="UNX14" s="392"/>
      <c r="UNY14" s="392"/>
      <c r="UNZ14" s="392"/>
      <c r="UOA14" s="392"/>
      <c r="UOB14" s="392"/>
      <c r="UOC14" s="392"/>
      <c r="UOD14" s="392"/>
      <c r="UOE14" s="392"/>
      <c r="UOF14" s="392"/>
      <c r="UOG14" s="392"/>
      <c r="UOH14" s="392"/>
      <c r="UOI14" s="392"/>
      <c r="UOJ14" s="392"/>
      <c r="UOK14" s="392"/>
      <c r="UOL14" s="392"/>
      <c r="UOM14" s="392"/>
      <c r="UON14" s="392"/>
      <c r="UOO14" s="392"/>
      <c r="UOP14" s="392"/>
      <c r="UOQ14" s="392"/>
      <c r="UOR14" s="392"/>
      <c r="UOS14" s="392"/>
      <c r="UOT14" s="392"/>
      <c r="UOU14" s="392"/>
      <c r="UOV14" s="392"/>
      <c r="UOW14" s="392"/>
      <c r="UOX14" s="392"/>
      <c r="UOY14" s="392"/>
      <c r="UOZ14" s="392"/>
      <c r="UPA14" s="392"/>
      <c r="UPB14" s="392"/>
      <c r="UPC14" s="392"/>
      <c r="UPD14" s="392"/>
      <c r="UPE14" s="392"/>
      <c r="UPF14" s="392"/>
      <c r="UPG14" s="392"/>
      <c r="UPH14" s="392"/>
      <c r="UPI14" s="392"/>
      <c r="UPJ14" s="392"/>
      <c r="UPK14" s="392"/>
      <c r="UPL14" s="392"/>
      <c r="UPM14" s="392"/>
      <c r="UPN14" s="392"/>
      <c r="UPO14" s="392"/>
      <c r="UPP14" s="392"/>
      <c r="UPQ14" s="392"/>
      <c r="UPR14" s="392"/>
      <c r="UPS14" s="392"/>
      <c r="UPT14" s="392"/>
      <c r="UPU14" s="392"/>
      <c r="UPV14" s="392"/>
      <c r="UPW14" s="392"/>
      <c r="UPX14" s="392"/>
      <c r="UPY14" s="392"/>
      <c r="UPZ14" s="392"/>
      <c r="UQA14" s="392"/>
      <c r="UQB14" s="392"/>
      <c r="UQC14" s="392"/>
      <c r="UQD14" s="392"/>
      <c r="UQE14" s="392"/>
      <c r="UQF14" s="392"/>
      <c r="UQG14" s="392"/>
      <c r="UQH14" s="392"/>
      <c r="UQI14" s="392"/>
      <c r="UQJ14" s="392"/>
      <c r="UQK14" s="392"/>
      <c r="UQL14" s="392"/>
      <c r="UQM14" s="392"/>
      <c r="UQN14" s="392"/>
      <c r="UQO14" s="392"/>
      <c r="UQP14" s="392"/>
      <c r="UQQ14" s="392"/>
      <c r="UQR14" s="392"/>
      <c r="UQS14" s="392"/>
      <c r="UQT14" s="392"/>
      <c r="UQU14" s="392"/>
      <c r="UQV14" s="392"/>
      <c r="UQW14" s="392"/>
      <c r="UQX14" s="392"/>
      <c r="UQY14" s="392"/>
      <c r="UQZ14" s="392"/>
      <c r="URA14" s="392"/>
      <c r="URB14" s="392"/>
      <c r="URC14" s="392"/>
      <c r="URD14" s="392"/>
      <c r="URE14" s="392"/>
      <c r="URF14" s="392"/>
      <c r="URG14" s="392"/>
      <c r="URH14" s="392"/>
      <c r="URI14" s="392"/>
      <c r="URJ14" s="392"/>
      <c r="URK14" s="392"/>
      <c r="URL14" s="392"/>
      <c r="URM14" s="392"/>
      <c r="URN14" s="392"/>
      <c r="URO14" s="392"/>
      <c r="URP14" s="392"/>
      <c r="URQ14" s="392"/>
      <c r="URR14" s="392"/>
      <c r="URS14" s="392"/>
      <c r="URT14" s="392"/>
      <c r="URU14" s="392"/>
      <c r="URV14" s="392"/>
      <c r="URW14" s="392"/>
      <c r="URX14" s="392"/>
      <c r="URY14" s="392"/>
      <c r="URZ14" s="392"/>
      <c r="USA14" s="392"/>
      <c r="USB14" s="392"/>
      <c r="USC14" s="392"/>
      <c r="USD14" s="392"/>
      <c r="USE14" s="392"/>
      <c r="USF14" s="392"/>
      <c r="USG14" s="392"/>
      <c r="USH14" s="392"/>
      <c r="USI14" s="392"/>
      <c r="USJ14" s="392"/>
      <c r="USK14" s="392"/>
      <c r="USL14" s="392"/>
      <c r="USM14" s="392"/>
      <c r="USN14" s="392"/>
      <c r="USO14" s="392"/>
      <c r="USP14" s="392"/>
      <c r="USQ14" s="392"/>
      <c r="USR14" s="392"/>
      <c r="USS14" s="392"/>
      <c r="UST14" s="392"/>
      <c r="USU14" s="392"/>
      <c r="USV14" s="392"/>
      <c r="USW14" s="392"/>
      <c r="USX14" s="392"/>
      <c r="USY14" s="392"/>
      <c r="USZ14" s="392"/>
      <c r="UTA14" s="392"/>
      <c r="UTB14" s="392"/>
      <c r="UTC14" s="392"/>
      <c r="UTD14" s="392"/>
      <c r="UTE14" s="392"/>
      <c r="UTF14" s="392"/>
      <c r="UTG14" s="392"/>
      <c r="UTH14" s="392"/>
      <c r="UTI14" s="392"/>
      <c r="UTJ14" s="392"/>
      <c r="UTK14" s="392"/>
      <c r="UTL14" s="392"/>
      <c r="UTM14" s="392"/>
      <c r="UTN14" s="392"/>
      <c r="UTO14" s="392"/>
      <c r="UTP14" s="392"/>
      <c r="UTQ14" s="392"/>
      <c r="UTR14" s="392"/>
      <c r="UTS14" s="392"/>
      <c r="UTT14" s="392"/>
      <c r="UTU14" s="392"/>
      <c r="UTV14" s="392"/>
      <c r="UTW14" s="392"/>
      <c r="UTX14" s="392"/>
      <c r="UTY14" s="392"/>
      <c r="UTZ14" s="392"/>
      <c r="UUA14" s="392"/>
      <c r="UUB14" s="392"/>
      <c r="UUC14" s="392"/>
      <c r="UUD14" s="392"/>
      <c r="UUE14" s="392"/>
      <c r="UUF14" s="392"/>
      <c r="UUG14" s="392"/>
      <c r="UUH14" s="392"/>
      <c r="UUI14" s="392"/>
      <c r="UUJ14" s="392"/>
      <c r="UUK14" s="392"/>
      <c r="UUL14" s="392"/>
      <c r="UUM14" s="392"/>
      <c r="UUN14" s="392"/>
      <c r="UUO14" s="392"/>
      <c r="UUP14" s="392"/>
      <c r="UUQ14" s="392"/>
      <c r="UUR14" s="392"/>
      <c r="UUS14" s="392"/>
      <c r="UUT14" s="392"/>
      <c r="UUU14" s="392"/>
      <c r="UUV14" s="392"/>
      <c r="UUW14" s="392"/>
      <c r="UUX14" s="392"/>
      <c r="UUY14" s="392"/>
      <c r="UUZ14" s="392"/>
      <c r="UVA14" s="392"/>
      <c r="UVB14" s="392"/>
      <c r="UVC14" s="392"/>
      <c r="UVD14" s="392"/>
      <c r="UVE14" s="392"/>
      <c r="UVF14" s="392"/>
      <c r="UVG14" s="392"/>
      <c r="UVH14" s="392"/>
      <c r="UVI14" s="392"/>
      <c r="UVJ14" s="392"/>
      <c r="UVK14" s="392"/>
      <c r="UVL14" s="392"/>
      <c r="UVM14" s="392"/>
      <c r="UVN14" s="392"/>
      <c r="UVO14" s="392"/>
      <c r="UVP14" s="392"/>
      <c r="UVQ14" s="392"/>
      <c r="UVR14" s="392"/>
      <c r="UVS14" s="392"/>
      <c r="UVT14" s="392"/>
      <c r="UVU14" s="392"/>
      <c r="UVV14" s="392"/>
      <c r="UVW14" s="392"/>
      <c r="UVX14" s="392"/>
      <c r="UVY14" s="392"/>
      <c r="UVZ14" s="392"/>
      <c r="UWA14" s="392"/>
      <c r="UWB14" s="392"/>
      <c r="UWC14" s="392"/>
      <c r="UWD14" s="392"/>
      <c r="UWE14" s="392"/>
      <c r="UWF14" s="392"/>
      <c r="UWG14" s="392"/>
      <c r="UWH14" s="392"/>
      <c r="UWI14" s="392"/>
      <c r="UWJ14" s="392"/>
      <c r="UWK14" s="392"/>
      <c r="UWL14" s="392"/>
      <c r="UWM14" s="392"/>
      <c r="UWN14" s="392"/>
      <c r="UWO14" s="392"/>
      <c r="UWP14" s="392"/>
      <c r="UWQ14" s="392"/>
      <c r="UWR14" s="392"/>
      <c r="UWS14" s="392"/>
      <c r="UWT14" s="392"/>
      <c r="UWU14" s="392"/>
      <c r="UWV14" s="392"/>
      <c r="UWW14" s="392"/>
      <c r="UWX14" s="392"/>
      <c r="UWY14" s="392"/>
      <c r="UWZ14" s="392"/>
      <c r="UXA14" s="392"/>
      <c r="UXB14" s="392"/>
      <c r="UXC14" s="392"/>
      <c r="UXD14" s="392"/>
      <c r="UXE14" s="392"/>
      <c r="UXF14" s="392"/>
      <c r="UXG14" s="392"/>
      <c r="UXH14" s="392"/>
      <c r="UXI14" s="392"/>
      <c r="UXJ14" s="392"/>
      <c r="UXK14" s="392"/>
      <c r="UXL14" s="392"/>
      <c r="UXM14" s="392"/>
      <c r="UXN14" s="392"/>
      <c r="UXO14" s="392"/>
      <c r="UXP14" s="392"/>
      <c r="UXQ14" s="392"/>
      <c r="UXR14" s="392"/>
      <c r="UXS14" s="392"/>
      <c r="UXT14" s="392"/>
      <c r="UXU14" s="392"/>
      <c r="UXV14" s="392"/>
      <c r="UXW14" s="392"/>
      <c r="UXX14" s="392"/>
      <c r="UXY14" s="392"/>
      <c r="UXZ14" s="392"/>
      <c r="UYA14" s="392"/>
      <c r="UYB14" s="392"/>
      <c r="UYC14" s="392"/>
      <c r="UYD14" s="392"/>
      <c r="UYE14" s="392"/>
      <c r="UYF14" s="392"/>
      <c r="UYG14" s="392"/>
      <c r="UYH14" s="392"/>
      <c r="UYI14" s="392"/>
      <c r="UYJ14" s="392"/>
      <c r="UYK14" s="392"/>
      <c r="UYL14" s="392"/>
      <c r="UYM14" s="392"/>
      <c r="UYN14" s="392"/>
      <c r="UYO14" s="392"/>
      <c r="UYP14" s="392"/>
      <c r="UYQ14" s="392"/>
      <c r="UYR14" s="392"/>
      <c r="UYS14" s="392"/>
      <c r="UYT14" s="392"/>
      <c r="UYU14" s="392"/>
      <c r="UYV14" s="392"/>
      <c r="UYW14" s="392"/>
      <c r="UYX14" s="392"/>
      <c r="UYY14" s="392"/>
      <c r="UYZ14" s="392"/>
      <c r="UZA14" s="392"/>
      <c r="UZB14" s="392"/>
      <c r="UZC14" s="392"/>
      <c r="UZD14" s="392"/>
      <c r="UZE14" s="392"/>
      <c r="UZF14" s="392"/>
      <c r="UZG14" s="392"/>
      <c r="UZH14" s="392"/>
      <c r="UZI14" s="392"/>
      <c r="UZJ14" s="392"/>
      <c r="UZK14" s="392"/>
      <c r="UZL14" s="392"/>
      <c r="UZM14" s="392"/>
      <c r="UZN14" s="392"/>
      <c r="UZO14" s="392"/>
      <c r="UZP14" s="392"/>
      <c r="UZQ14" s="392"/>
      <c r="UZR14" s="392"/>
      <c r="UZS14" s="392"/>
      <c r="UZT14" s="392"/>
      <c r="UZU14" s="392"/>
      <c r="UZV14" s="392"/>
      <c r="UZW14" s="392"/>
      <c r="UZX14" s="392"/>
      <c r="UZY14" s="392"/>
      <c r="UZZ14" s="392"/>
      <c r="VAA14" s="392"/>
      <c r="VAB14" s="392"/>
      <c r="VAC14" s="392"/>
      <c r="VAD14" s="392"/>
      <c r="VAE14" s="392"/>
      <c r="VAF14" s="392"/>
      <c r="VAG14" s="392"/>
      <c r="VAH14" s="392"/>
      <c r="VAI14" s="392"/>
      <c r="VAJ14" s="392"/>
      <c r="VAK14" s="392"/>
      <c r="VAL14" s="392"/>
      <c r="VAM14" s="392"/>
      <c r="VAN14" s="392"/>
      <c r="VAO14" s="392"/>
      <c r="VAP14" s="392"/>
      <c r="VAQ14" s="392"/>
      <c r="VAR14" s="392"/>
      <c r="VAS14" s="392"/>
      <c r="VAT14" s="392"/>
      <c r="VAU14" s="392"/>
      <c r="VAV14" s="392"/>
      <c r="VAW14" s="392"/>
      <c r="VAX14" s="392"/>
      <c r="VAY14" s="392"/>
      <c r="VAZ14" s="392"/>
      <c r="VBA14" s="392"/>
      <c r="VBB14" s="392"/>
      <c r="VBC14" s="392"/>
      <c r="VBD14" s="392"/>
      <c r="VBE14" s="392"/>
      <c r="VBF14" s="392"/>
      <c r="VBG14" s="392"/>
      <c r="VBH14" s="392"/>
      <c r="VBI14" s="392"/>
      <c r="VBJ14" s="392"/>
      <c r="VBK14" s="392"/>
      <c r="VBL14" s="392"/>
      <c r="VBM14" s="392"/>
      <c r="VBN14" s="392"/>
      <c r="VBO14" s="392"/>
      <c r="VBP14" s="392"/>
      <c r="VBQ14" s="392"/>
      <c r="VBR14" s="392"/>
      <c r="VBS14" s="392"/>
      <c r="VBT14" s="392"/>
      <c r="VBU14" s="392"/>
      <c r="VBV14" s="392"/>
      <c r="VBW14" s="392"/>
      <c r="VBX14" s="392"/>
      <c r="VBY14" s="392"/>
      <c r="VBZ14" s="392"/>
      <c r="VCA14" s="392"/>
      <c r="VCB14" s="392"/>
      <c r="VCC14" s="392"/>
      <c r="VCD14" s="392"/>
      <c r="VCE14" s="392"/>
      <c r="VCF14" s="392"/>
      <c r="VCG14" s="392"/>
      <c r="VCH14" s="392"/>
      <c r="VCI14" s="392"/>
      <c r="VCJ14" s="392"/>
      <c r="VCK14" s="392"/>
      <c r="VCL14" s="392"/>
      <c r="VCM14" s="392"/>
      <c r="VCN14" s="392"/>
      <c r="VCO14" s="392"/>
      <c r="VCP14" s="392"/>
      <c r="VCQ14" s="392"/>
      <c r="VCR14" s="392"/>
      <c r="VCS14" s="392"/>
      <c r="VCT14" s="392"/>
      <c r="VCU14" s="392"/>
      <c r="VCV14" s="392"/>
      <c r="VCW14" s="392"/>
      <c r="VCX14" s="392"/>
      <c r="VCY14" s="392"/>
      <c r="VCZ14" s="392"/>
      <c r="VDA14" s="392"/>
      <c r="VDB14" s="392"/>
      <c r="VDC14" s="392"/>
      <c r="VDD14" s="392"/>
      <c r="VDE14" s="392"/>
      <c r="VDF14" s="392"/>
      <c r="VDG14" s="392"/>
      <c r="VDH14" s="392"/>
      <c r="VDI14" s="392"/>
      <c r="VDJ14" s="392"/>
      <c r="VDK14" s="392"/>
      <c r="VDL14" s="392"/>
      <c r="VDM14" s="392"/>
      <c r="VDN14" s="392"/>
      <c r="VDO14" s="392"/>
      <c r="VDP14" s="392"/>
      <c r="VDQ14" s="392"/>
      <c r="VDR14" s="392"/>
      <c r="VDS14" s="392"/>
      <c r="VDT14" s="392"/>
      <c r="VDU14" s="392"/>
      <c r="VDV14" s="392"/>
      <c r="VDW14" s="392"/>
      <c r="VDX14" s="392"/>
      <c r="VDY14" s="392"/>
      <c r="VDZ14" s="392"/>
      <c r="VEA14" s="392"/>
      <c r="VEB14" s="392"/>
      <c r="VEC14" s="392"/>
      <c r="VED14" s="392"/>
      <c r="VEE14" s="392"/>
      <c r="VEF14" s="392"/>
      <c r="VEG14" s="392"/>
      <c r="VEH14" s="392"/>
      <c r="VEI14" s="392"/>
      <c r="VEJ14" s="392"/>
      <c r="VEK14" s="392"/>
      <c r="VEL14" s="392"/>
      <c r="VEM14" s="392"/>
      <c r="VEN14" s="392"/>
      <c r="VEO14" s="392"/>
      <c r="VEP14" s="392"/>
      <c r="VEQ14" s="392"/>
      <c r="VER14" s="392"/>
      <c r="VES14" s="392"/>
      <c r="VET14" s="392"/>
      <c r="VEU14" s="392"/>
      <c r="VEV14" s="392"/>
      <c r="VEW14" s="392"/>
      <c r="VEX14" s="392"/>
      <c r="VEY14" s="392"/>
      <c r="VEZ14" s="392"/>
      <c r="VFA14" s="392"/>
      <c r="VFB14" s="392"/>
      <c r="VFC14" s="392"/>
      <c r="VFD14" s="392"/>
      <c r="VFE14" s="392"/>
      <c r="VFF14" s="392"/>
      <c r="VFG14" s="392"/>
      <c r="VFH14" s="392"/>
      <c r="VFI14" s="392"/>
      <c r="VFJ14" s="392"/>
      <c r="VFK14" s="392"/>
      <c r="VFL14" s="392"/>
      <c r="VFM14" s="392"/>
      <c r="VFN14" s="392"/>
      <c r="VFO14" s="392"/>
      <c r="VFP14" s="392"/>
      <c r="VFQ14" s="392"/>
      <c r="VFR14" s="392"/>
      <c r="VFS14" s="392"/>
      <c r="VFT14" s="392"/>
      <c r="VFU14" s="392"/>
      <c r="VFV14" s="392"/>
      <c r="VFW14" s="392"/>
      <c r="VFX14" s="392"/>
      <c r="VFY14" s="392"/>
      <c r="VFZ14" s="392"/>
      <c r="VGA14" s="392"/>
      <c r="VGB14" s="392"/>
      <c r="VGC14" s="392"/>
      <c r="VGD14" s="392"/>
      <c r="VGE14" s="392"/>
      <c r="VGF14" s="392"/>
      <c r="VGG14" s="392"/>
      <c r="VGH14" s="392"/>
      <c r="VGI14" s="392"/>
      <c r="VGJ14" s="392"/>
      <c r="VGK14" s="392"/>
      <c r="VGL14" s="392"/>
      <c r="VGM14" s="392"/>
      <c r="VGN14" s="392"/>
      <c r="VGO14" s="392"/>
      <c r="VGP14" s="392"/>
      <c r="VGQ14" s="392"/>
      <c r="VGR14" s="392"/>
      <c r="VGS14" s="392"/>
      <c r="VGT14" s="392"/>
      <c r="VGU14" s="392"/>
      <c r="VGV14" s="392"/>
      <c r="VGW14" s="392"/>
      <c r="VGX14" s="392"/>
      <c r="VGY14" s="392"/>
      <c r="VGZ14" s="392"/>
      <c r="VHA14" s="392"/>
      <c r="VHB14" s="392"/>
      <c r="VHC14" s="392"/>
      <c r="VHD14" s="392"/>
      <c r="VHE14" s="392"/>
      <c r="VHF14" s="392"/>
      <c r="VHG14" s="392"/>
      <c r="VHH14" s="392"/>
      <c r="VHI14" s="392"/>
      <c r="VHJ14" s="392"/>
      <c r="VHK14" s="392"/>
      <c r="VHL14" s="392"/>
      <c r="VHM14" s="392"/>
      <c r="VHN14" s="392"/>
      <c r="VHO14" s="392"/>
      <c r="VHP14" s="392"/>
      <c r="VHQ14" s="392"/>
      <c r="VHR14" s="392"/>
      <c r="VHS14" s="392"/>
      <c r="VHT14" s="392"/>
      <c r="VHU14" s="392"/>
      <c r="VHV14" s="392"/>
      <c r="VHW14" s="392"/>
      <c r="VHX14" s="392"/>
      <c r="VHY14" s="392"/>
      <c r="VHZ14" s="392"/>
      <c r="VIA14" s="392"/>
      <c r="VIB14" s="392"/>
      <c r="VIC14" s="392"/>
      <c r="VID14" s="392"/>
      <c r="VIE14" s="392"/>
      <c r="VIF14" s="392"/>
      <c r="VIG14" s="392"/>
      <c r="VIH14" s="392"/>
      <c r="VII14" s="392"/>
      <c r="VIJ14" s="392"/>
      <c r="VIK14" s="392"/>
      <c r="VIL14" s="392"/>
      <c r="VIM14" s="392"/>
      <c r="VIN14" s="392"/>
      <c r="VIO14" s="392"/>
      <c r="VIP14" s="392"/>
      <c r="VIQ14" s="392"/>
      <c r="VIR14" s="392"/>
      <c r="VIS14" s="392"/>
      <c r="VIT14" s="392"/>
      <c r="VIU14" s="392"/>
      <c r="VIV14" s="392"/>
      <c r="VIW14" s="392"/>
      <c r="VIX14" s="392"/>
      <c r="VIY14" s="392"/>
      <c r="VIZ14" s="392"/>
      <c r="VJA14" s="392"/>
      <c r="VJB14" s="392"/>
      <c r="VJC14" s="392"/>
      <c r="VJD14" s="392"/>
      <c r="VJE14" s="392"/>
      <c r="VJF14" s="392"/>
      <c r="VJG14" s="392"/>
      <c r="VJH14" s="392"/>
      <c r="VJI14" s="392"/>
      <c r="VJJ14" s="392"/>
      <c r="VJK14" s="392"/>
      <c r="VJL14" s="392"/>
      <c r="VJM14" s="392"/>
      <c r="VJN14" s="392"/>
      <c r="VJO14" s="392"/>
      <c r="VJP14" s="392"/>
      <c r="VJQ14" s="392"/>
      <c r="VJR14" s="392"/>
      <c r="VJS14" s="392"/>
      <c r="VJT14" s="392"/>
      <c r="VJU14" s="392"/>
      <c r="VJV14" s="392"/>
      <c r="VJW14" s="392"/>
      <c r="VJX14" s="392"/>
      <c r="VJY14" s="392"/>
      <c r="VJZ14" s="392"/>
      <c r="VKA14" s="392"/>
      <c r="VKB14" s="392"/>
      <c r="VKC14" s="392"/>
      <c r="VKD14" s="392"/>
      <c r="VKE14" s="392"/>
      <c r="VKF14" s="392"/>
      <c r="VKG14" s="392"/>
      <c r="VKH14" s="392"/>
      <c r="VKI14" s="392"/>
      <c r="VKJ14" s="392"/>
      <c r="VKK14" s="392"/>
      <c r="VKL14" s="392"/>
      <c r="VKM14" s="392"/>
      <c r="VKN14" s="392"/>
      <c r="VKO14" s="392"/>
      <c r="VKP14" s="392"/>
      <c r="VKQ14" s="392"/>
      <c r="VKR14" s="392"/>
      <c r="VKS14" s="392"/>
      <c r="VKT14" s="392"/>
      <c r="VKU14" s="392"/>
      <c r="VKV14" s="392"/>
      <c r="VKW14" s="392"/>
      <c r="VKX14" s="392"/>
      <c r="VKY14" s="392"/>
      <c r="VKZ14" s="392"/>
      <c r="VLA14" s="392"/>
      <c r="VLB14" s="392"/>
      <c r="VLC14" s="392"/>
      <c r="VLD14" s="392"/>
      <c r="VLE14" s="392"/>
      <c r="VLF14" s="392"/>
      <c r="VLG14" s="392"/>
      <c r="VLH14" s="392"/>
      <c r="VLI14" s="392"/>
      <c r="VLJ14" s="392"/>
      <c r="VLK14" s="392"/>
      <c r="VLL14" s="392"/>
      <c r="VLM14" s="392"/>
      <c r="VLN14" s="392"/>
      <c r="VLO14" s="392"/>
      <c r="VLP14" s="392"/>
      <c r="VLQ14" s="392"/>
      <c r="VLR14" s="392"/>
      <c r="VLS14" s="392"/>
      <c r="VLT14" s="392"/>
      <c r="VLU14" s="392"/>
      <c r="VLV14" s="392"/>
      <c r="VLW14" s="392"/>
      <c r="VLX14" s="392"/>
      <c r="VLY14" s="392"/>
      <c r="VLZ14" s="392"/>
      <c r="VMA14" s="392"/>
      <c r="VMB14" s="392"/>
      <c r="VMC14" s="392"/>
      <c r="VMD14" s="392"/>
      <c r="VME14" s="392"/>
      <c r="VMF14" s="392"/>
      <c r="VMG14" s="392"/>
      <c r="VMH14" s="392"/>
      <c r="VMI14" s="392"/>
      <c r="VMJ14" s="392"/>
      <c r="VMK14" s="392"/>
      <c r="VML14" s="392"/>
      <c r="VMM14" s="392"/>
      <c r="VMN14" s="392"/>
      <c r="VMO14" s="392"/>
      <c r="VMP14" s="392"/>
      <c r="VMQ14" s="392"/>
      <c r="VMR14" s="392"/>
      <c r="VMS14" s="392"/>
      <c r="VMT14" s="392"/>
      <c r="VMU14" s="392"/>
      <c r="VMV14" s="392"/>
      <c r="VMW14" s="392"/>
      <c r="VMX14" s="392"/>
      <c r="VMY14" s="392"/>
      <c r="VMZ14" s="392"/>
      <c r="VNA14" s="392"/>
      <c r="VNB14" s="392"/>
      <c r="VNC14" s="392"/>
      <c r="VND14" s="392"/>
      <c r="VNE14" s="392"/>
      <c r="VNF14" s="392"/>
      <c r="VNG14" s="392"/>
      <c r="VNH14" s="392"/>
      <c r="VNI14" s="392"/>
      <c r="VNJ14" s="392"/>
      <c r="VNK14" s="392"/>
      <c r="VNL14" s="392"/>
      <c r="VNM14" s="392"/>
      <c r="VNN14" s="392"/>
      <c r="VNO14" s="392"/>
      <c r="VNP14" s="392"/>
      <c r="VNQ14" s="392"/>
      <c r="VNR14" s="392"/>
      <c r="VNS14" s="392"/>
      <c r="VNT14" s="392"/>
      <c r="VNU14" s="392"/>
      <c r="VNV14" s="392"/>
      <c r="VNW14" s="392"/>
      <c r="VNX14" s="392"/>
      <c r="VNY14" s="392"/>
      <c r="VNZ14" s="392"/>
      <c r="VOA14" s="392"/>
      <c r="VOB14" s="392"/>
      <c r="VOC14" s="392"/>
      <c r="VOD14" s="392"/>
      <c r="VOE14" s="392"/>
      <c r="VOF14" s="392"/>
      <c r="VOG14" s="392"/>
      <c r="VOH14" s="392"/>
      <c r="VOI14" s="392"/>
      <c r="VOJ14" s="392"/>
      <c r="VOK14" s="392"/>
      <c r="VOL14" s="392"/>
      <c r="VOM14" s="392"/>
      <c r="VON14" s="392"/>
      <c r="VOO14" s="392"/>
      <c r="VOP14" s="392"/>
      <c r="VOQ14" s="392"/>
      <c r="VOR14" s="392"/>
      <c r="VOS14" s="392"/>
      <c r="VOT14" s="392"/>
      <c r="VOU14" s="392"/>
      <c r="VOV14" s="392"/>
      <c r="VOW14" s="392"/>
      <c r="VOX14" s="392"/>
      <c r="VOY14" s="392"/>
      <c r="VOZ14" s="392"/>
      <c r="VPA14" s="392"/>
      <c r="VPB14" s="392"/>
      <c r="VPC14" s="392"/>
      <c r="VPD14" s="392"/>
      <c r="VPE14" s="392"/>
      <c r="VPF14" s="392"/>
      <c r="VPG14" s="392"/>
      <c r="VPH14" s="392"/>
      <c r="VPI14" s="392"/>
      <c r="VPJ14" s="392"/>
      <c r="VPK14" s="392"/>
      <c r="VPL14" s="392"/>
      <c r="VPM14" s="392"/>
      <c r="VPN14" s="392"/>
      <c r="VPO14" s="392"/>
      <c r="VPP14" s="392"/>
      <c r="VPQ14" s="392"/>
      <c r="VPR14" s="392"/>
      <c r="VPS14" s="392"/>
      <c r="VPT14" s="392"/>
      <c r="VPU14" s="392"/>
      <c r="VPV14" s="392"/>
      <c r="VPW14" s="392"/>
      <c r="VPX14" s="392"/>
      <c r="VPY14" s="392"/>
      <c r="VPZ14" s="392"/>
      <c r="VQA14" s="392"/>
      <c r="VQB14" s="392"/>
      <c r="VQC14" s="392"/>
      <c r="VQD14" s="392"/>
      <c r="VQE14" s="392"/>
      <c r="VQF14" s="392"/>
      <c r="VQG14" s="392"/>
      <c r="VQH14" s="392"/>
      <c r="VQI14" s="392"/>
      <c r="VQJ14" s="392"/>
      <c r="VQK14" s="392"/>
      <c r="VQL14" s="392"/>
      <c r="VQM14" s="392"/>
      <c r="VQN14" s="392"/>
      <c r="VQO14" s="392"/>
      <c r="VQP14" s="392"/>
      <c r="VQQ14" s="392"/>
      <c r="VQR14" s="392"/>
      <c r="VQS14" s="392"/>
      <c r="VQT14" s="392"/>
      <c r="VQU14" s="392"/>
      <c r="VQV14" s="392"/>
      <c r="VQW14" s="392"/>
      <c r="VQX14" s="392"/>
      <c r="VQY14" s="392"/>
      <c r="VQZ14" s="392"/>
      <c r="VRA14" s="392"/>
      <c r="VRB14" s="392"/>
      <c r="VRC14" s="392"/>
      <c r="VRD14" s="392"/>
      <c r="VRE14" s="392"/>
      <c r="VRF14" s="392"/>
      <c r="VRG14" s="392"/>
      <c r="VRH14" s="392"/>
      <c r="VRI14" s="392"/>
      <c r="VRJ14" s="392"/>
      <c r="VRK14" s="392"/>
      <c r="VRL14" s="392"/>
      <c r="VRM14" s="392"/>
      <c r="VRN14" s="392"/>
      <c r="VRO14" s="392"/>
      <c r="VRP14" s="392"/>
      <c r="VRQ14" s="392"/>
      <c r="VRR14" s="392"/>
      <c r="VRS14" s="392"/>
      <c r="VRT14" s="392"/>
      <c r="VRU14" s="392"/>
      <c r="VRV14" s="392"/>
      <c r="VRW14" s="392"/>
      <c r="VRX14" s="392"/>
      <c r="VRY14" s="392"/>
      <c r="VRZ14" s="392"/>
      <c r="VSA14" s="392"/>
      <c r="VSB14" s="392"/>
      <c r="VSC14" s="392"/>
      <c r="VSD14" s="392"/>
      <c r="VSE14" s="392"/>
      <c r="VSF14" s="392"/>
      <c r="VSG14" s="392"/>
      <c r="VSH14" s="392"/>
      <c r="VSI14" s="392"/>
      <c r="VSJ14" s="392"/>
      <c r="VSK14" s="392"/>
      <c r="VSL14" s="392"/>
      <c r="VSM14" s="392"/>
      <c r="VSN14" s="392"/>
      <c r="VSO14" s="392"/>
      <c r="VSP14" s="392"/>
      <c r="VSQ14" s="392"/>
      <c r="VSR14" s="392"/>
      <c r="VSS14" s="392"/>
      <c r="VST14" s="392"/>
      <c r="VSU14" s="392"/>
      <c r="VSV14" s="392"/>
      <c r="VSW14" s="392"/>
      <c r="VSX14" s="392"/>
      <c r="VSY14" s="392"/>
      <c r="VSZ14" s="392"/>
      <c r="VTA14" s="392"/>
      <c r="VTB14" s="392"/>
      <c r="VTC14" s="392"/>
      <c r="VTD14" s="392"/>
      <c r="VTE14" s="392"/>
      <c r="VTF14" s="392"/>
      <c r="VTG14" s="392"/>
      <c r="VTH14" s="392"/>
      <c r="VTI14" s="392"/>
      <c r="VTJ14" s="392"/>
      <c r="VTK14" s="392"/>
      <c r="VTL14" s="392"/>
      <c r="VTM14" s="392"/>
      <c r="VTN14" s="392"/>
      <c r="VTO14" s="392"/>
      <c r="VTP14" s="392"/>
      <c r="VTQ14" s="392"/>
      <c r="VTR14" s="392"/>
      <c r="VTS14" s="392"/>
      <c r="VTT14" s="392"/>
      <c r="VTU14" s="392"/>
      <c r="VTV14" s="392"/>
      <c r="VTW14" s="392"/>
      <c r="VTX14" s="392"/>
      <c r="VTY14" s="392"/>
      <c r="VTZ14" s="392"/>
      <c r="VUA14" s="392"/>
      <c r="VUB14" s="392"/>
      <c r="VUC14" s="392"/>
      <c r="VUD14" s="392"/>
      <c r="VUE14" s="392"/>
      <c r="VUF14" s="392"/>
      <c r="VUG14" s="392"/>
      <c r="VUH14" s="392"/>
      <c r="VUI14" s="392"/>
      <c r="VUJ14" s="392"/>
      <c r="VUK14" s="392"/>
      <c r="VUL14" s="392"/>
      <c r="VUM14" s="392"/>
      <c r="VUN14" s="392"/>
      <c r="VUO14" s="392"/>
      <c r="VUP14" s="392"/>
      <c r="VUQ14" s="392"/>
      <c r="VUR14" s="392"/>
      <c r="VUS14" s="392"/>
      <c r="VUT14" s="392"/>
      <c r="VUU14" s="392"/>
      <c r="VUV14" s="392"/>
      <c r="VUW14" s="392"/>
      <c r="VUX14" s="392"/>
      <c r="VUY14" s="392"/>
      <c r="VUZ14" s="392"/>
      <c r="VVA14" s="392"/>
      <c r="VVB14" s="392"/>
      <c r="VVC14" s="392"/>
      <c r="VVD14" s="392"/>
      <c r="VVE14" s="392"/>
      <c r="VVF14" s="392"/>
      <c r="VVG14" s="392"/>
      <c r="VVH14" s="392"/>
      <c r="VVI14" s="392"/>
      <c r="VVJ14" s="392"/>
      <c r="VVK14" s="392"/>
      <c r="VVL14" s="392"/>
      <c r="VVM14" s="392"/>
      <c r="VVN14" s="392"/>
      <c r="VVO14" s="392"/>
      <c r="VVP14" s="392"/>
      <c r="VVQ14" s="392"/>
      <c r="VVR14" s="392"/>
      <c r="VVS14" s="392"/>
      <c r="VVT14" s="392"/>
      <c r="VVU14" s="392"/>
      <c r="VVV14" s="392"/>
      <c r="VVW14" s="392"/>
      <c r="VVX14" s="392"/>
      <c r="VVY14" s="392"/>
      <c r="VVZ14" s="392"/>
      <c r="VWA14" s="392"/>
      <c r="VWB14" s="392"/>
      <c r="VWC14" s="392"/>
      <c r="VWD14" s="392"/>
      <c r="VWE14" s="392"/>
      <c r="VWF14" s="392"/>
      <c r="VWG14" s="392"/>
      <c r="VWH14" s="392"/>
      <c r="VWI14" s="392"/>
      <c r="VWJ14" s="392"/>
      <c r="VWK14" s="392"/>
      <c r="VWL14" s="392"/>
      <c r="VWM14" s="392"/>
      <c r="VWN14" s="392"/>
      <c r="VWO14" s="392"/>
      <c r="VWP14" s="392"/>
      <c r="VWQ14" s="392"/>
      <c r="VWR14" s="392"/>
      <c r="VWS14" s="392"/>
      <c r="VWT14" s="392"/>
      <c r="VWU14" s="392"/>
      <c r="VWV14" s="392"/>
      <c r="VWW14" s="392"/>
      <c r="VWX14" s="392"/>
      <c r="VWY14" s="392"/>
      <c r="VWZ14" s="392"/>
      <c r="VXA14" s="392"/>
      <c r="VXB14" s="392"/>
      <c r="VXC14" s="392"/>
      <c r="VXD14" s="392"/>
      <c r="VXE14" s="392"/>
      <c r="VXF14" s="392"/>
      <c r="VXG14" s="392"/>
      <c r="VXH14" s="392"/>
      <c r="VXI14" s="392"/>
      <c r="VXJ14" s="392"/>
      <c r="VXK14" s="392"/>
      <c r="VXL14" s="392"/>
      <c r="VXM14" s="392"/>
      <c r="VXN14" s="392"/>
      <c r="VXO14" s="392"/>
      <c r="VXP14" s="392"/>
      <c r="VXQ14" s="392"/>
      <c r="VXR14" s="392"/>
      <c r="VXS14" s="392"/>
      <c r="VXT14" s="392"/>
      <c r="VXU14" s="392"/>
      <c r="VXV14" s="392"/>
      <c r="VXW14" s="392"/>
      <c r="VXX14" s="392"/>
      <c r="VXY14" s="392"/>
      <c r="VXZ14" s="392"/>
      <c r="VYA14" s="392"/>
      <c r="VYB14" s="392"/>
      <c r="VYC14" s="392"/>
      <c r="VYD14" s="392"/>
      <c r="VYE14" s="392"/>
      <c r="VYF14" s="392"/>
      <c r="VYG14" s="392"/>
      <c r="VYH14" s="392"/>
      <c r="VYI14" s="392"/>
      <c r="VYJ14" s="392"/>
      <c r="VYK14" s="392"/>
      <c r="VYL14" s="392"/>
      <c r="VYM14" s="392"/>
      <c r="VYN14" s="392"/>
      <c r="VYO14" s="392"/>
      <c r="VYP14" s="392"/>
      <c r="VYQ14" s="392"/>
      <c r="VYR14" s="392"/>
      <c r="VYS14" s="392"/>
      <c r="VYT14" s="392"/>
      <c r="VYU14" s="392"/>
      <c r="VYV14" s="392"/>
      <c r="VYW14" s="392"/>
      <c r="VYX14" s="392"/>
      <c r="VYY14" s="392"/>
      <c r="VYZ14" s="392"/>
      <c r="VZA14" s="392"/>
      <c r="VZB14" s="392"/>
      <c r="VZC14" s="392"/>
      <c r="VZD14" s="392"/>
      <c r="VZE14" s="392"/>
      <c r="VZF14" s="392"/>
      <c r="VZG14" s="392"/>
      <c r="VZH14" s="392"/>
      <c r="VZI14" s="392"/>
      <c r="VZJ14" s="392"/>
      <c r="VZK14" s="392"/>
      <c r="VZL14" s="392"/>
      <c r="VZM14" s="392"/>
      <c r="VZN14" s="392"/>
      <c r="VZO14" s="392"/>
      <c r="VZP14" s="392"/>
      <c r="VZQ14" s="392"/>
      <c r="VZR14" s="392"/>
      <c r="VZS14" s="392"/>
      <c r="VZT14" s="392"/>
      <c r="VZU14" s="392"/>
      <c r="VZV14" s="392"/>
      <c r="VZW14" s="392"/>
      <c r="VZX14" s="392"/>
      <c r="VZY14" s="392"/>
      <c r="VZZ14" s="392"/>
      <c r="WAA14" s="392"/>
      <c r="WAB14" s="392"/>
      <c r="WAC14" s="392"/>
      <c r="WAD14" s="392"/>
      <c r="WAE14" s="392"/>
      <c r="WAF14" s="392"/>
      <c r="WAG14" s="392"/>
      <c r="WAH14" s="392"/>
      <c r="WAI14" s="392"/>
      <c r="WAJ14" s="392"/>
      <c r="WAK14" s="392"/>
      <c r="WAL14" s="392"/>
      <c r="WAM14" s="392"/>
      <c r="WAN14" s="392"/>
      <c r="WAO14" s="392"/>
      <c r="WAP14" s="392"/>
      <c r="WAQ14" s="392"/>
      <c r="WAR14" s="392"/>
      <c r="WAS14" s="392"/>
      <c r="WAT14" s="392"/>
      <c r="WAU14" s="392"/>
      <c r="WAV14" s="392"/>
      <c r="WAW14" s="392"/>
      <c r="WAX14" s="392"/>
      <c r="WAY14" s="392"/>
      <c r="WAZ14" s="392"/>
      <c r="WBA14" s="392"/>
      <c r="WBB14" s="392"/>
      <c r="WBC14" s="392"/>
      <c r="WBD14" s="392"/>
      <c r="WBE14" s="392"/>
      <c r="WBF14" s="392"/>
      <c r="WBG14" s="392"/>
      <c r="WBH14" s="392"/>
      <c r="WBI14" s="392"/>
      <c r="WBJ14" s="392"/>
      <c r="WBK14" s="392"/>
      <c r="WBL14" s="392"/>
      <c r="WBM14" s="392"/>
      <c r="WBN14" s="392"/>
      <c r="WBO14" s="392"/>
      <c r="WBP14" s="392"/>
      <c r="WBQ14" s="392"/>
      <c r="WBR14" s="392"/>
      <c r="WBS14" s="392"/>
      <c r="WBT14" s="392"/>
      <c r="WBU14" s="392"/>
      <c r="WBV14" s="392"/>
      <c r="WBW14" s="392"/>
      <c r="WBX14" s="392"/>
      <c r="WBY14" s="392"/>
      <c r="WBZ14" s="392"/>
      <c r="WCA14" s="392"/>
      <c r="WCB14" s="392"/>
      <c r="WCC14" s="392"/>
      <c r="WCD14" s="392"/>
      <c r="WCE14" s="392"/>
      <c r="WCF14" s="392"/>
      <c r="WCG14" s="392"/>
      <c r="WCH14" s="392"/>
      <c r="WCI14" s="392"/>
      <c r="WCJ14" s="392"/>
      <c r="WCK14" s="392"/>
      <c r="WCL14" s="392"/>
      <c r="WCM14" s="392"/>
      <c r="WCN14" s="392"/>
      <c r="WCO14" s="392"/>
      <c r="WCP14" s="392"/>
      <c r="WCQ14" s="392"/>
      <c r="WCR14" s="392"/>
      <c r="WCS14" s="392"/>
      <c r="WCT14" s="392"/>
      <c r="WCU14" s="392"/>
      <c r="WCV14" s="392"/>
      <c r="WCW14" s="392"/>
      <c r="WCX14" s="392"/>
      <c r="WCY14" s="392"/>
      <c r="WCZ14" s="392"/>
      <c r="WDA14" s="392"/>
      <c r="WDB14" s="392"/>
      <c r="WDC14" s="392"/>
      <c r="WDD14" s="392"/>
      <c r="WDE14" s="392"/>
      <c r="WDF14" s="392"/>
      <c r="WDG14" s="392"/>
      <c r="WDH14" s="392"/>
      <c r="WDI14" s="392"/>
      <c r="WDJ14" s="392"/>
      <c r="WDK14" s="392"/>
      <c r="WDL14" s="392"/>
      <c r="WDM14" s="392"/>
      <c r="WDN14" s="392"/>
      <c r="WDO14" s="392"/>
      <c r="WDP14" s="392"/>
      <c r="WDQ14" s="392"/>
      <c r="WDR14" s="392"/>
      <c r="WDS14" s="392"/>
      <c r="WDT14" s="392"/>
      <c r="WDU14" s="392"/>
      <c r="WDV14" s="392"/>
      <c r="WDW14" s="392"/>
      <c r="WDX14" s="392"/>
      <c r="WDY14" s="392"/>
      <c r="WDZ14" s="392"/>
      <c r="WEA14" s="392"/>
      <c r="WEB14" s="392"/>
      <c r="WEC14" s="392"/>
      <c r="WED14" s="392"/>
      <c r="WEE14" s="392"/>
      <c r="WEF14" s="392"/>
      <c r="WEG14" s="392"/>
      <c r="WEH14" s="392"/>
      <c r="WEI14" s="392"/>
      <c r="WEJ14" s="392"/>
      <c r="WEK14" s="392"/>
      <c r="WEL14" s="392"/>
      <c r="WEM14" s="392"/>
      <c r="WEN14" s="392"/>
      <c r="WEO14" s="392"/>
      <c r="WEP14" s="392"/>
      <c r="WEQ14" s="392"/>
      <c r="WER14" s="392"/>
      <c r="WES14" s="392"/>
      <c r="WET14" s="392"/>
      <c r="WEU14" s="392"/>
      <c r="WEV14" s="392"/>
      <c r="WEW14" s="392"/>
      <c r="WEX14" s="392"/>
      <c r="WEY14" s="392"/>
      <c r="WEZ14" s="392"/>
      <c r="WFA14" s="392"/>
      <c r="WFB14" s="392"/>
      <c r="WFC14" s="392"/>
      <c r="WFD14" s="392"/>
      <c r="WFE14" s="392"/>
      <c r="WFF14" s="392"/>
      <c r="WFG14" s="392"/>
      <c r="WFH14" s="392"/>
      <c r="WFI14" s="392"/>
      <c r="WFJ14" s="392"/>
      <c r="WFK14" s="392"/>
      <c r="WFL14" s="392"/>
      <c r="WFM14" s="392"/>
      <c r="WFN14" s="392"/>
      <c r="WFO14" s="392"/>
      <c r="WFP14" s="392"/>
      <c r="WFQ14" s="392"/>
      <c r="WFR14" s="392"/>
      <c r="WFS14" s="392"/>
      <c r="WFT14" s="392"/>
      <c r="WFU14" s="392"/>
      <c r="WFV14" s="392"/>
      <c r="WFW14" s="392"/>
      <c r="WFX14" s="392"/>
      <c r="WFY14" s="392"/>
      <c r="WFZ14" s="392"/>
      <c r="WGA14" s="392"/>
      <c r="WGB14" s="392"/>
      <c r="WGC14" s="392"/>
      <c r="WGD14" s="392"/>
      <c r="WGE14" s="392"/>
      <c r="WGF14" s="392"/>
      <c r="WGG14" s="392"/>
      <c r="WGH14" s="392"/>
      <c r="WGI14" s="392"/>
      <c r="WGJ14" s="392"/>
      <c r="WGK14" s="392"/>
      <c r="WGL14" s="392"/>
      <c r="WGM14" s="392"/>
      <c r="WGN14" s="392"/>
      <c r="WGO14" s="392"/>
      <c r="WGP14" s="392"/>
      <c r="WGQ14" s="392"/>
      <c r="WGR14" s="392"/>
      <c r="WGS14" s="392"/>
      <c r="WGT14" s="392"/>
      <c r="WGU14" s="392"/>
      <c r="WGV14" s="392"/>
      <c r="WGW14" s="392"/>
      <c r="WGX14" s="392"/>
      <c r="WGY14" s="392"/>
      <c r="WGZ14" s="392"/>
      <c r="WHA14" s="392"/>
      <c r="WHB14" s="392"/>
      <c r="WHC14" s="392"/>
      <c r="WHD14" s="392"/>
      <c r="WHE14" s="392"/>
      <c r="WHF14" s="392"/>
      <c r="WHG14" s="392"/>
      <c r="WHH14" s="392"/>
      <c r="WHI14" s="392"/>
      <c r="WHJ14" s="392"/>
      <c r="WHK14" s="392"/>
      <c r="WHL14" s="392"/>
      <c r="WHM14" s="392"/>
      <c r="WHN14" s="392"/>
      <c r="WHO14" s="392"/>
      <c r="WHP14" s="392"/>
      <c r="WHQ14" s="392"/>
      <c r="WHR14" s="392"/>
      <c r="WHS14" s="392"/>
      <c r="WHT14" s="392"/>
      <c r="WHU14" s="392"/>
      <c r="WHV14" s="392"/>
      <c r="WHW14" s="392"/>
      <c r="WHX14" s="392"/>
      <c r="WHY14" s="392"/>
      <c r="WHZ14" s="392"/>
      <c r="WIA14" s="392"/>
      <c r="WIB14" s="392"/>
      <c r="WIC14" s="392"/>
      <c r="WID14" s="392"/>
      <c r="WIE14" s="392"/>
      <c r="WIF14" s="392"/>
      <c r="WIG14" s="392"/>
      <c r="WIH14" s="392"/>
      <c r="WII14" s="392"/>
      <c r="WIJ14" s="392"/>
      <c r="WIK14" s="392"/>
      <c r="WIL14" s="392"/>
      <c r="WIM14" s="392"/>
      <c r="WIN14" s="392"/>
      <c r="WIO14" s="392"/>
      <c r="WIP14" s="392"/>
      <c r="WIQ14" s="392"/>
      <c r="WIR14" s="392"/>
      <c r="WIS14" s="392"/>
      <c r="WIT14" s="392"/>
      <c r="WIU14" s="392"/>
      <c r="WIV14" s="392"/>
      <c r="WIW14" s="392"/>
      <c r="WIX14" s="392"/>
      <c r="WIY14" s="392"/>
      <c r="WIZ14" s="392"/>
      <c r="WJA14" s="392"/>
      <c r="WJB14" s="392"/>
      <c r="WJC14" s="392"/>
      <c r="WJD14" s="392"/>
      <c r="WJE14" s="392"/>
      <c r="WJF14" s="392"/>
      <c r="WJG14" s="392"/>
      <c r="WJH14" s="392"/>
      <c r="WJI14" s="392"/>
      <c r="WJJ14" s="392"/>
      <c r="WJK14" s="392"/>
      <c r="WJL14" s="392"/>
      <c r="WJM14" s="392"/>
      <c r="WJN14" s="392"/>
      <c r="WJO14" s="392"/>
      <c r="WJP14" s="392"/>
      <c r="WJQ14" s="392"/>
      <c r="WJR14" s="392"/>
      <c r="WJS14" s="392"/>
      <c r="WJT14" s="392"/>
      <c r="WJU14" s="392"/>
      <c r="WJV14" s="392"/>
      <c r="WJW14" s="392"/>
      <c r="WJX14" s="392"/>
      <c r="WJY14" s="392"/>
      <c r="WJZ14" s="392"/>
      <c r="WKA14" s="392"/>
      <c r="WKB14" s="392"/>
      <c r="WKC14" s="392"/>
      <c r="WKD14" s="392"/>
      <c r="WKE14" s="392"/>
      <c r="WKF14" s="392"/>
      <c r="WKG14" s="392"/>
      <c r="WKH14" s="392"/>
      <c r="WKI14" s="392"/>
      <c r="WKJ14" s="392"/>
      <c r="WKK14" s="392"/>
      <c r="WKL14" s="392"/>
      <c r="WKM14" s="392"/>
      <c r="WKN14" s="392"/>
      <c r="WKO14" s="392"/>
      <c r="WKP14" s="392"/>
      <c r="WKQ14" s="392"/>
      <c r="WKR14" s="392"/>
      <c r="WKS14" s="392"/>
      <c r="WKT14" s="392"/>
      <c r="WKU14" s="392"/>
      <c r="WKV14" s="392"/>
      <c r="WKW14" s="392"/>
      <c r="WKX14" s="392"/>
      <c r="WKY14" s="392"/>
      <c r="WKZ14" s="392"/>
      <c r="WLA14" s="392"/>
      <c r="WLB14" s="392"/>
      <c r="WLC14" s="392"/>
      <c r="WLD14" s="392"/>
      <c r="WLE14" s="392"/>
      <c r="WLF14" s="392"/>
      <c r="WLG14" s="392"/>
      <c r="WLH14" s="392"/>
      <c r="WLI14" s="392"/>
      <c r="WLJ14" s="392"/>
      <c r="WLK14" s="392"/>
      <c r="WLL14" s="392"/>
      <c r="WLM14" s="392"/>
      <c r="WLN14" s="392"/>
      <c r="WLO14" s="392"/>
      <c r="WLP14" s="392"/>
      <c r="WLQ14" s="392"/>
      <c r="WLR14" s="392"/>
      <c r="WLS14" s="392"/>
      <c r="WLT14" s="392"/>
      <c r="WLU14" s="392"/>
      <c r="WLV14" s="392"/>
      <c r="WLW14" s="392"/>
      <c r="WLX14" s="392"/>
      <c r="WLY14" s="392"/>
      <c r="WLZ14" s="392"/>
      <c r="WMA14" s="392"/>
      <c r="WMB14" s="392"/>
      <c r="WMC14" s="392"/>
      <c r="WMD14" s="392"/>
      <c r="WME14" s="392"/>
      <c r="WMF14" s="392"/>
      <c r="WMG14" s="392"/>
      <c r="WMH14" s="392"/>
      <c r="WMI14" s="392"/>
      <c r="WMJ14" s="392"/>
      <c r="WMK14" s="392"/>
      <c r="WML14" s="392"/>
      <c r="WMM14" s="392"/>
      <c r="WMN14" s="392"/>
      <c r="WMO14" s="392"/>
      <c r="WMP14" s="392"/>
      <c r="WMQ14" s="392"/>
      <c r="WMR14" s="392"/>
      <c r="WMS14" s="392"/>
      <c r="WMT14" s="392"/>
      <c r="WMU14" s="392"/>
      <c r="WMV14" s="392"/>
      <c r="WMW14" s="392"/>
      <c r="WMX14" s="392"/>
      <c r="WMY14" s="392"/>
      <c r="WMZ14" s="392"/>
      <c r="WNA14" s="392"/>
      <c r="WNB14" s="392"/>
      <c r="WNC14" s="392"/>
      <c r="WND14" s="392"/>
      <c r="WNE14" s="392"/>
      <c r="WNF14" s="392"/>
      <c r="WNG14" s="392"/>
      <c r="WNH14" s="392"/>
      <c r="WNI14" s="392"/>
      <c r="WNJ14" s="392"/>
      <c r="WNK14" s="392"/>
      <c r="WNL14" s="392"/>
      <c r="WNM14" s="392"/>
      <c r="WNN14" s="392"/>
      <c r="WNO14" s="392"/>
      <c r="WNP14" s="392"/>
      <c r="WNQ14" s="392"/>
      <c r="WNR14" s="392"/>
      <c r="WNS14" s="392"/>
      <c r="WNT14" s="392"/>
      <c r="WNU14" s="392"/>
      <c r="WNV14" s="392"/>
      <c r="WNW14" s="392"/>
      <c r="WNX14" s="392"/>
      <c r="WNY14" s="392"/>
      <c r="WNZ14" s="392"/>
      <c r="WOA14" s="392"/>
      <c r="WOB14" s="392"/>
      <c r="WOC14" s="392"/>
      <c r="WOD14" s="392"/>
      <c r="WOE14" s="392"/>
      <c r="WOF14" s="392"/>
      <c r="WOG14" s="392"/>
      <c r="WOH14" s="392"/>
      <c r="WOI14" s="392"/>
      <c r="WOJ14" s="392"/>
      <c r="WOK14" s="392"/>
      <c r="WOL14" s="392"/>
      <c r="WOM14" s="392"/>
      <c r="WON14" s="392"/>
      <c r="WOO14" s="392"/>
      <c r="WOP14" s="392"/>
      <c r="WOQ14" s="392"/>
      <c r="WOR14" s="392"/>
      <c r="WOS14" s="392"/>
      <c r="WOT14" s="392"/>
      <c r="WOU14" s="392"/>
      <c r="WOV14" s="392"/>
      <c r="WOW14" s="392"/>
      <c r="WOX14" s="392"/>
      <c r="WOY14" s="392"/>
      <c r="WOZ14" s="392"/>
      <c r="WPA14" s="392"/>
      <c r="WPB14" s="392"/>
      <c r="WPC14" s="392"/>
      <c r="WPD14" s="392"/>
      <c r="WPE14" s="392"/>
      <c r="WPF14" s="392"/>
      <c r="WPG14" s="392"/>
      <c r="WPH14" s="392"/>
      <c r="WPI14" s="392"/>
      <c r="WPJ14" s="392"/>
      <c r="WPK14" s="392"/>
      <c r="WPL14" s="392"/>
      <c r="WPM14" s="392"/>
      <c r="WPN14" s="392"/>
      <c r="WPO14" s="392"/>
      <c r="WPP14" s="392"/>
      <c r="WPQ14" s="392"/>
      <c r="WPR14" s="392"/>
      <c r="WPS14" s="392"/>
      <c r="WPT14" s="392"/>
      <c r="WPU14" s="392"/>
      <c r="WPV14" s="392"/>
      <c r="WPW14" s="392"/>
      <c r="WPX14" s="392"/>
      <c r="WPY14" s="392"/>
      <c r="WPZ14" s="392"/>
      <c r="WQA14" s="392"/>
      <c r="WQB14" s="392"/>
      <c r="WQC14" s="392"/>
      <c r="WQD14" s="392"/>
      <c r="WQE14" s="392"/>
      <c r="WQF14" s="392"/>
      <c r="WQG14" s="392"/>
      <c r="WQH14" s="392"/>
      <c r="WQI14" s="392"/>
      <c r="WQJ14" s="392"/>
      <c r="WQK14" s="392"/>
      <c r="WQL14" s="392"/>
      <c r="WQM14" s="392"/>
      <c r="WQN14" s="392"/>
      <c r="WQO14" s="392"/>
      <c r="WQP14" s="392"/>
      <c r="WQQ14" s="392"/>
      <c r="WQR14" s="392"/>
      <c r="WQS14" s="392"/>
      <c r="WQT14" s="392"/>
      <c r="WQU14" s="392"/>
      <c r="WQV14" s="392"/>
      <c r="WQW14" s="392"/>
      <c r="WQX14" s="392"/>
      <c r="WQY14" s="392"/>
      <c r="WQZ14" s="392"/>
      <c r="WRA14" s="392"/>
      <c r="WRB14" s="392"/>
      <c r="WRC14" s="392"/>
      <c r="WRD14" s="392"/>
      <c r="WRE14" s="392"/>
      <c r="WRF14" s="392"/>
      <c r="WRG14" s="392"/>
      <c r="WRH14" s="392"/>
      <c r="WRI14" s="392"/>
      <c r="WRJ14" s="392"/>
      <c r="WRK14" s="392"/>
      <c r="WRL14" s="392"/>
      <c r="WRM14" s="392"/>
      <c r="WRN14" s="392"/>
      <c r="WRO14" s="392"/>
      <c r="WRP14" s="392"/>
      <c r="WRQ14" s="392"/>
      <c r="WRR14" s="392"/>
      <c r="WRS14" s="392"/>
      <c r="WRT14" s="392"/>
      <c r="WRU14" s="392"/>
      <c r="WRV14" s="392"/>
      <c r="WRW14" s="392"/>
      <c r="WRX14" s="392"/>
      <c r="WRY14" s="392"/>
      <c r="WRZ14" s="392"/>
      <c r="WSA14" s="392"/>
      <c r="WSB14" s="392"/>
      <c r="WSC14" s="392"/>
      <c r="WSD14" s="392"/>
      <c r="WSE14" s="392"/>
      <c r="WSF14" s="392"/>
      <c r="WSG14" s="392"/>
      <c r="WSH14" s="392"/>
      <c r="WSI14" s="392"/>
      <c r="WSJ14" s="392"/>
      <c r="WSK14" s="392"/>
      <c r="WSL14" s="392"/>
      <c r="WSM14" s="392"/>
      <c r="WSN14" s="392"/>
      <c r="WSO14" s="392"/>
      <c r="WSP14" s="392"/>
      <c r="WSQ14" s="392"/>
      <c r="WSR14" s="392"/>
      <c r="WSS14" s="392"/>
      <c r="WST14" s="392"/>
      <c r="WSU14" s="392"/>
      <c r="WSV14" s="392"/>
      <c r="WSW14" s="392"/>
      <c r="WSX14" s="392"/>
      <c r="WSY14" s="392"/>
      <c r="WSZ14" s="392"/>
      <c r="WTA14" s="392"/>
      <c r="WTB14" s="392"/>
      <c r="WTC14" s="392"/>
      <c r="WTD14" s="392"/>
      <c r="WTE14" s="392"/>
      <c r="WTF14" s="392"/>
      <c r="WTG14" s="392"/>
      <c r="WTH14" s="392"/>
      <c r="WTI14" s="392"/>
      <c r="WTJ14" s="392"/>
      <c r="WTK14" s="392"/>
      <c r="WTL14" s="392"/>
      <c r="WTM14" s="392"/>
      <c r="WTN14" s="392"/>
      <c r="WTO14" s="392"/>
      <c r="WTP14" s="392"/>
      <c r="WTQ14" s="392"/>
      <c r="WTR14" s="392"/>
      <c r="WTS14" s="392"/>
      <c r="WTT14" s="392"/>
      <c r="WTU14" s="392"/>
      <c r="WTV14" s="392"/>
      <c r="WTW14" s="392"/>
      <c r="WTX14" s="392"/>
      <c r="WTY14" s="392"/>
      <c r="WTZ14" s="392"/>
      <c r="WUA14" s="392"/>
      <c r="WUB14" s="392"/>
      <c r="WUC14" s="392"/>
      <c r="WUD14" s="392"/>
      <c r="WUE14" s="392"/>
      <c r="WUF14" s="392"/>
      <c r="WUG14" s="392"/>
      <c r="WUH14" s="392"/>
      <c r="WUI14" s="392"/>
      <c r="WUJ14" s="392"/>
      <c r="WUK14" s="392"/>
      <c r="WUL14" s="392"/>
      <c r="WUM14" s="392"/>
      <c r="WUN14" s="392"/>
      <c r="WUO14" s="392"/>
      <c r="WUP14" s="392"/>
      <c r="WUQ14" s="392"/>
      <c r="WUR14" s="392"/>
      <c r="WUS14" s="392"/>
      <c r="WUT14" s="392"/>
      <c r="WUU14" s="392"/>
      <c r="WUV14" s="392"/>
      <c r="WUW14" s="392"/>
      <c r="WUX14" s="392"/>
      <c r="WUY14" s="392"/>
      <c r="WUZ14" s="392"/>
      <c r="WVA14" s="392"/>
      <c r="WVB14" s="392"/>
      <c r="WVC14" s="392"/>
      <c r="WVD14" s="392"/>
      <c r="WVE14" s="392"/>
      <c r="WVF14" s="392"/>
      <c r="WVG14" s="392"/>
      <c r="WVH14" s="392"/>
      <c r="WVI14" s="392"/>
      <c r="WVJ14" s="392"/>
      <c r="WVK14" s="392"/>
      <c r="WVL14" s="392"/>
      <c r="WVM14" s="392"/>
      <c r="WVN14" s="392"/>
      <c r="WVO14" s="392"/>
      <c r="WVP14" s="392"/>
      <c r="WVQ14" s="392"/>
      <c r="WVR14" s="392"/>
      <c r="WVS14" s="392"/>
      <c r="WVT14" s="392"/>
      <c r="WVU14" s="392"/>
      <c r="WVV14" s="392"/>
      <c r="WVW14" s="392"/>
      <c r="WVX14" s="392"/>
      <c r="WVY14" s="392"/>
      <c r="WVZ14" s="392"/>
      <c r="WWA14" s="392"/>
      <c r="WWB14" s="392"/>
      <c r="WWC14" s="392"/>
      <c r="WWD14" s="392"/>
      <c r="WWE14" s="392"/>
      <c r="WWF14" s="392"/>
      <c r="WWG14" s="392"/>
      <c r="WWH14" s="392"/>
      <c r="WWI14" s="392"/>
      <c r="WWJ14" s="392"/>
      <c r="WWK14" s="392"/>
      <c r="WWL14" s="392"/>
      <c r="WWM14" s="392"/>
      <c r="WWN14" s="392"/>
      <c r="WWO14" s="392"/>
      <c r="WWP14" s="392"/>
      <c r="WWQ14" s="392"/>
      <c r="WWR14" s="392"/>
      <c r="WWS14" s="392"/>
      <c r="WWT14" s="392"/>
      <c r="WWU14" s="392"/>
      <c r="WWV14" s="392"/>
      <c r="WWW14" s="392"/>
      <c r="WWX14" s="392"/>
      <c r="WWY14" s="392"/>
      <c r="WWZ14" s="392"/>
      <c r="WXA14" s="392"/>
      <c r="WXB14" s="392"/>
      <c r="WXC14" s="392"/>
      <c r="WXD14" s="392"/>
      <c r="WXE14" s="392"/>
      <c r="WXF14" s="392"/>
      <c r="WXG14" s="392"/>
      <c r="WXH14" s="392"/>
      <c r="WXI14" s="392"/>
      <c r="WXJ14" s="392"/>
      <c r="WXK14" s="392"/>
      <c r="WXL14" s="392"/>
      <c r="WXM14" s="392"/>
      <c r="WXN14" s="392"/>
      <c r="WXO14" s="392"/>
      <c r="WXP14" s="392"/>
      <c r="WXQ14" s="392"/>
      <c r="WXR14" s="392"/>
      <c r="WXS14" s="392"/>
      <c r="WXT14" s="392"/>
      <c r="WXU14" s="392"/>
      <c r="WXV14" s="392"/>
      <c r="WXW14" s="392"/>
      <c r="WXX14" s="392"/>
      <c r="WXY14" s="392"/>
      <c r="WXZ14" s="392"/>
      <c r="WYA14" s="392"/>
      <c r="WYB14" s="392"/>
      <c r="WYC14" s="392"/>
      <c r="WYD14" s="392"/>
      <c r="WYE14" s="392"/>
      <c r="WYF14" s="392"/>
      <c r="WYG14" s="392"/>
      <c r="WYH14" s="392"/>
      <c r="WYI14" s="392"/>
      <c r="WYJ14" s="392"/>
      <c r="WYK14" s="392"/>
      <c r="WYL14" s="392"/>
      <c r="WYM14" s="392"/>
      <c r="WYN14" s="392"/>
      <c r="WYO14" s="392"/>
      <c r="WYP14" s="392"/>
      <c r="WYQ14" s="392"/>
      <c r="WYR14" s="392"/>
      <c r="WYS14" s="392"/>
      <c r="WYT14" s="392"/>
      <c r="WYU14" s="392"/>
      <c r="WYV14" s="392"/>
      <c r="WYW14" s="392"/>
      <c r="WYX14" s="392"/>
      <c r="WYY14" s="392"/>
      <c r="WYZ14" s="392"/>
      <c r="WZA14" s="392"/>
      <c r="WZB14" s="392"/>
      <c r="WZC14" s="392"/>
      <c r="WZD14" s="392"/>
      <c r="WZE14" s="392"/>
      <c r="WZF14" s="392"/>
      <c r="WZG14" s="392"/>
      <c r="WZH14" s="392"/>
      <c r="WZI14" s="392"/>
      <c r="WZJ14" s="392"/>
      <c r="WZK14" s="392"/>
      <c r="WZL14" s="392"/>
      <c r="WZM14" s="392"/>
      <c r="WZN14" s="392"/>
      <c r="WZO14" s="392"/>
      <c r="WZP14" s="392"/>
      <c r="WZQ14" s="392"/>
      <c r="WZR14" s="392"/>
      <c r="WZS14" s="392"/>
      <c r="WZT14" s="392"/>
      <c r="WZU14" s="392"/>
      <c r="WZV14" s="392"/>
      <c r="WZW14" s="392"/>
      <c r="WZX14" s="392"/>
      <c r="WZY14" s="392"/>
      <c r="WZZ14" s="392"/>
      <c r="XAA14" s="392"/>
      <c r="XAB14" s="392"/>
      <c r="XAC14" s="392"/>
      <c r="XAD14" s="392"/>
      <c r="XAE14" s="392"/>
      <c r="XAF14" s="392"/>
      <c r="XAG14" s="392"/>
      <c r="XAH14" s="392"/>
      <c r="XAI14" s="392"/>
      <c r="XAJ14" s="392"/>
      <c r="XAK14" s="392"/>
      <c r="XAL14" s="392"/>
      <c r="XAM14" s="392"/>
      <c r="XAN14" s="392"/>
      <c r="XAO14" s="392"/>
      <c r="XAP14" s="392"/>
      <c r="XAQ14" s="392"/>
      <c r="XAR14" s="392"/>
      <c r="XAS14" s="392"/>
      <c r="XAT14" s="392"/>
      <c r="XAU14" s="392"/>
      <c r="XAV14" s="392"/>
      <c r="XAW14" s="392"/>
      <c r="XAX14" s="392"/>
      <c r="XAY14" s="392"/>
      <c r="XAZ14" s="392"/>
      <c r="XBA14" s="392"/>
      <c r="XBB14" s="392"/>
      <c r="XBC14" s="392"/>
      <c r="XBD14" s="392"/>
      <c r="XBE14" s="392"/>
      <c r="XBF14" s="392"/>
      <c r="XBG14" s="392"/>
      <c r="XBH14" s="392"/>
      <c r="XBI14" s="392"/>
      <c r="XBJ14" s="392"/>
      <c r="XBK14" s="392"/>
      <c r="XBL14" s="392"/>
      <c r="XBM14" s="392"/>
      <c r="XBN14" s="392"/>
      <c r="XBO14" s="392"/>
      <c r="XBP14" s="392"/>
      <c r="XBQ14" s="392"/>
      <c r="XBR14" s="392"/>
      <c r="XBS14" s="392"/>
      <c r="XBT14" s="392"/>
      <c r="XBU14" s="392"/>
      <c r="XBV14" s="392"/>
      <c r="XBW14" s="392"/>
      <c r="XBX14" s="392"/>
      <c r="XBY14" s="392"/>
      <c r="XBZ14" s="392"/>
      <c r="XCA14" s="392"/>
      <c r="XCB14" s="392"/>
      <c r="XCC14" s="392"/>
      <c r="XCD14" s="392"/>
      <c r="XCE14" s="392"/>
      <c r="XCF14" s="392"/>
      <c r="XCG14" s="392"/>
      <c r="XCH14" s="392"/>
      <c r="XCI14" s="392"/>
      <c r="XCJ14" s="392"/>
      <c r="XCK14" s="392"/>
      <c r="XCL14" s="392"/>
      <c r="XCM14" s="392"/>
      <c r="XCN14" s="392"/>
      <c r="XCO14" s="392"/>
      <c r="XCP14" s="392"/>
      <c r="XCQ14" s="392"/>
      <c r="XCR14" s="392"/>
      <c r="XCS14" s="392"/>
      <c r="XCT14" s="392"/>
      <c r="XCU14" s="392"/>
      <c r="XCV14" s="392"/>
      <c r="XCW14" s="392"/>
      <c r="XCX14" s="392"/>
      <c r="XCY14" s="392"/>
      <c r="XCZ14" s="392"/>
      <c r="XDA14" s="392"/>
      <c r="XDB14" s="392"/>
      <c r="XDC14" s="392"/>
      <c r="XDD14" s="392"/>
      <c r="XDE14" s="392"/>
      <c r="XDF14" s="392"/>
      <c r="XDG14" s="392"/>
      <c r="XDH14" s="392"/>
      <c r="XDI14" s="392"/>
      <c r="XDJ14" s="392"/>
      <c r="XDK14" s="392"/>
      <c r="XDL14" s="392"/>
      <c r="XDM14" s="392"/>
      <c r="XDN14" s="392"/>
      <c r="XDO14" s="392"/>
      <c r="XDP14" s="392"/>
      <c r="XDQ14" s="392"/>
      <c r="XDR14" s="392"/>
      <c r="XDS14" s="392"/>
      <c r="XDT14" s="392"/>
      <c r="XDU14" s="392"/>
      <c r="XDV14" s="392"/>
      <c r="XDW14" s="392"/>
      <c r="XDX14" s="392"/>
      <c r="XDY14" s="392"/>
      <c r="XDZ14" s="392"/>
      <c r="XEA14" s="392"/>
      <c r="XEB14" s="392"/>
      <c r="XEC14" s="392"/>
      <c r="XED14" s="392"/>
      <c r="XEE14" s="392"/>
      <c r="XEF14" s="392"/>
      <c r="XEG14" s="392"/>
      <c r="XEH14" s="392"/>
      <c r="XEI14" s="392"/>
      <c r="XEJ14" s="392"/>
      <c r="XEK14" s="392"/>
      <c r="XEL14" s="392"/>
      <c r="XEM14" s="392"/>
      <c r="XEN14" s="392"/>
      <c r="XEO14" s="392"/>
      <c r="XEP14" s="392"/>
      <c r="XEQ14" s="392"/>
      <c r="XER14" s="392"/>
      <c r="XES14" s="392"/>
      <c r="XET14" s="392"/>
      <c r="XEU14" s="392"/>
      <c r="XEV14" s="392"/>
      <c r="XEW14" s="392"/>
    </row>
    <row r="15" spans="2:16377" ht="3" customHeight="1" thickBot="1">
      <c r="B15" s="397"/>
      <c r="C15" s="569"/>
      <c r="D15" s="397"/>
      <c r="E15" s="273"/>
      <c r="F15" s="274"/>
      <c r="G15" s="273"/>
      <c r="H15" s="275"/>
      <c r="I15" s="276"/>
      <c r="J15" s="384"/>
    </row>
    <row r="16" spans="2:16377" ht="30" customHeight="1">
      <c r="B16" s="857" t="s">
        <v>522</v>
      </c>
      <c r="C16" s="858"/>
      <c r="D16" s="865" t="s">
        <v>7</v>
      </c>
      <c r="E16" s="866"/>
      <c r="F16" s="277"/>
      <c r="G16" s="867"/>
      <c r="H16" s="868"/>
      <c r="I16" s="869"/>
      <c r="J16" s="384"/>
    </row>
    <row r="17" spans="2:10" ht="13.5" customHeight="1">
      <c r="B17" s="859"/>
      <c r="C17" s="860"/>
      <c r="D17" s="876" t="s">
        <v>111</v>
      </c>
      <c r="E17" s="877"/>
      <c r="F17" s="398"/>
      <c r="G17" s="870"/>
      <c r="H17" s="871"/>
      <c r="I17" s="872"/>
      <c r="J17" s="384"/>
    </row>
    <row r="18" spans="2:10">
      <c r="B18" s="859"/>
      <c r="C18" s="860"/>
      <c r="D18" s="876" t="s">
        <v>117</v>
      </c>
      <c r="E18" s="877"/>
      <c r="F18" s="278"/>
      <c r="G18" s="870"/>
      <c r="H18" s="871"/>
      <c r="I18" s="872"/>
      <c r="J18" s="384"/>
    </row>
    <row r="19" spans="2:10">
      <c r="B19" s="859"/>
      <c r="C19" s="860"/>
      <c r="D19" s="876" t="s">
        <v>125</v>
      </c>
      <c r="E19" s="877"/>
      <c r="F19" s="279"/>
      <c r="G19" s="870"/>
      <c r="H19" s="871"/>
      <c r="I19" s="872"/>
      <c r="J19" s="384"/>
    </row>
    <row r="20" spans="2:10" ht="17.25" customHeight="1">
      <c r="B20" s="861"/>
      <c r="C20" s="862"/>
      <c r="D20" s="876" t="s">
        <v>131</v>
      </c>
      <c r="E20" s="877"/>
      <c r="F20" s="280"/>
      <c r="G20" s="870"/>
      <c r="H20" s="871"/>
      <c r="I20" s="872"/>
      <c r="J20" s="384"/>
    </row>
    <row r="21" spans="2:10" ht="15.75" thickBot="1">
      <c r="B21" s="863"/>
      <c r="C21" s="864"/>
      <c r="D21" s="878" t="s">
        <v>134</v>
      </c>
      <c r="E21" s="879"/>
      <c r="F21" s="281"/>
      <c r="G21" s="873"/>
      <c r="H21" s="874"/>
      <c r="I21" s="875"/>
      <c r="J21" s="384"/>
    </row>
    <row r="22" spans="2:10" ht="3" customHeight="1" thickBot="1">
      <c r="B22" s="384"/>
      <c r="C22" s="399"/>
      <c r="D22" s="384"/>
      <c r="E22" s="384"/>
      <c r="F22" s="399"/>
      <c r="G22" s="384"/>
      <c r="H22" s="400"/>
      <c r="I22" s="435"/>
      <c r="J22" s="401"/>
    </row>
    <row r="23" spans="2:10" s="385" customFormat="1">
      <c r="B23" s="883" t="s">
        <v>1</v>
      </c>
      <c r="C23" s="885" t="s">
        <v>2</v>
      </c>
      <c r="D23" s="883" t="s">
        <v>3</v>
      </c>
      <c r="E23" s="883" t="s">
        <v>4</v>
      </c>
      <c r="F23" s="885" t="s">
        <v>5</v>
      </c>
      <c r="G23" s="402" t="s">
        <v>523</v>
      </c>
      <c r="H23" s="887" t="s">
        <v>721</v>
      </c>
      <c r="I23" s="880" t="s">
        <v>524</v>
      </c>
      <c r="J23" s="401"/>
    </row>
    <row r="24" spans="2:10" s="385" customFormat="1">
      <c r="B24" s="884"/>
      <c r="C24" s="886" t="s">
        <v>2</v>
      </c>
      <c r="D24" s="884"/>
      <c r="E24" s="884" t="s">
        <v>4</v>
      </c>
      <c r="F24" s="886"/>
      <c r="G24" s="403" t="s">
        <v>525</v>
      </c>
      <c r="H24" s="888"/>
      <c r="I24" s="881"/>
      <c r="J24" s="401"/>
    </row>
    <row r="25" spans="2:10" s="385" customFormat="1" ht="260.25" customHeight="1">
      <c r="B25" s="882" t="s">
        <v>7</v>
      </c>
      <c r="C25" s="882" t="s">
        <v>8</v>
      </c>
      <c r="D25" s="572" t="s">
        <v>9</v>
      </c>
      <c r="E25" s="571" t="s">
        <v>10</v>
      </c>
      <c r="F25" s="572" t="s">
        <v>11</v>
      </c>
      <c r="G25" s="404" t="s">
        <v>511</v>
      </c>
      <c r="H25" s="580" t="s">
        <v>12</v>
      </c>
      <c r="I25" s="575" t="s">
        <v>722</v>
      </c>
      <c r="J25" s="401"/>
    </row>
    <row r="26" spans="2:10" s="385" customFormat="1" ht="46.5" customHeight="1">
      <c r="B26" s="882"/>
      <c r="C26" s="882"/>
      <c r="D26" s="882" t="s">
        <v>13</v>
      </c>
      <c r="E26" s="571" t="s">
        <v>274</v>
      </c>
      <c r="F26" s="572" t="s">
        <v>14</v>
      </c>
      <c r="G26" s="404" t="s">
        <v>511</v>
      </c>
      <c r="H26" s="573" t="s">
        <v>297</v>
      </c>
      <c r="I26" s="575" t="s">
        <v>526</v>
      </c>
      <c r="J26" s="401"/>
    </row>
    <row r="27" spans="2:10" s="385" customFormat="1" ht="42.75" customHeight="1">
      <c r="B27" s="882"/>
      <c r="C27" s="882"/>
      <c r="D27" s="882"/>
      <c r="E27" s="571" t="s">
        <v>275</v>
      </c>
      <c r="F27" s="572" t="s">
        <v>14</v>
      </c>
      <c r="G27" s="404" t="s">
        <v>511</v>
      </c>
      <c r="H27" s="573" t="s">
        <v>276</v>
      </c>
      <c r="I27" s="575" t="s">
        <v>526</v>
      </c>
      <c r="J27" s="401"/>
    </row>
    <row r="28" spans="2:10" s="385" customFormat="1" ht="93.75" customHeight="1">
      <c r="B28" s="882"/>
      <c r="C28" s="882"/>
      <c r="D28" s="882"/>
      <c r="E28" s="571" t="s">
        <v>277</v>
      </c>
      <c r="F28" s="572" t="s">
        <v>15</v>
      </c>
      <c r="G28" s="404" t="s">
        <v>511</v>
      </c>
      <c r="H28" s="573" t="s">
        <v>278</v>
      </c>
      <c r="I28" s="575" t="s">
        <v>638</v>
      </c>
      <c r="J28" s="401"/>
    </row>
    <row r="29" spans="2:10" s="385" customFormat="1" ht="84.75" customHeight="1">
      <c r="B29" s="882"/>
      <c r="C29" s="882"/>
      <c r="D29" s="572" t="s">
        <v>16</v>
      </c>
      <c r="E29" s="571" t="s">
        <v>17</v>
      </c>
      <c r="F29" s="572" t="s">
        <v>18</v>
      </c>
      <c r="G29" s="404" t="s">
        <v>511</v>
      </c>
      <c r="H29" s="573" t="s">
        <v>279</v>
      </c>
      <c r="I29" s="575" t="s">
        <v>526</v>
      </c>
      <c r="J29" s="401"/>
    </row>
    <row r="30" spans="2:10" s="385" customFormat="1" ht="68.25" customHeight="1">
      <c r="B30" s="882"/>
      <c r="C30" s="882"/>
      <c r="D30" s="882" t="s">
        <v>19</v>
      </c>
      <c r="E30" s="574" t="s">
        <v>634</v>
      </c>
      <c r="F30" s="581" t="s">
        <v>20</v>
      </c>
      <c r="G30" s="404" t="s">
        <v>511</v>
      </c>
      <c r="H30" s="573" t="s">
        <v>407</v>
      </c>
      <c r="I30" s="575" t="s">
        <v>526</v>
      </c>
      <c r="J30" s="401"/>
    </row>
    <row r="31" spans="2:10" s="385" customFormat="1" ht="51" customHeight="1">
      <c r="B31" s="882"/>
      <c r="C31" s="882"/>
      <c r="D31" s="882"/>
      <c r="E31" s="571" t="s">
        <v>281</v>
      </c>
      <c r="F31" s="581" t="s">
        <v>21</v>
      </c>
      <c r="G31" s="404" t="s">
        <v>511</v>
      </c>
      <c r="H31" s="573" t="s">
        <v>282</v>
      </c>
      <c r="I31" s="575" t="s">
        <v>526</v>
      </c>
      <c r="J31" s="401"/>
    </row>
    <row r="32" spans="2:10" s="385" customFormat="1" ht="58.5" customHeight="1">
      <c r="B32" s="882"/>
      <c r="C32" s="882"/>
      <c r="D32" s="882"/>
      <c r="E32" s="571" t="s">
        <v>408</v>
      </c>
      <c r="F32" s="582" t="s">
        <v>21</v>
      </c>
      <c r="G32" s="404" t="s">
        <v>511</v>
      </c>
      <c r="H32" s="573" t="s">
        <v>283</v>
      </c>
      <c r="I32" s="575" t="s">
        <v>526</v>
      </c>
      <c r="J32" s="401"/>
    </row>
    <row r="33" spans="2:10" s="385" customFormat="1" ht="51.75" customHeight="1">
      <c r="B33" s="882"/>
      <c r="C33" s="572" t="s">
        <v>22</v>
      </c>
      <c r="D33" s="572" t="s">
        <v>23</v>
      </c>
      <c r="E33" s="571" t="s">
        <v>24</v>
      </c>
      <c r="F33" s="572" t="s">
        <v>25</v>
      </c>
      <c r="G33" s="404" t="s">
        <v>511</v>
      </c>
      <c r="H33" s="573" t="s">
        <v>284</v>
      </c>
      <c r="I33" s="575" t="s">
        <v>526</v>
      </c>
      <c r="J33" s="401"/>
    </row>
    <row r="34" spans="2:10" s="385" customFormat="1" ht="42.75" customHeight="1">
      <c r="B34" s="882"/>
      <c r="C34" s="882" t="s">
        <v>26</v>
      </c>
      <c r="D34" s="882" t="s">
        <v>27</v>
      </c>
      <c r="E34" s="574" t="s">
        <v>635</v>
      </c>
      <c r="F34" s="572" t="s">
        <v>21</v>
      </c>
      <c r="G34" s="404" t="s">
        <v>511</v>
      </c>
      <c r="H34" s="573" t="s">
        <v>285</v>
      </c>
      <c r="I34" s="575" t="s">
        <v>526</v>
      </c>
      <c r="J34" s="401"/>
    </row>
    <row r="35" spans="2:10" s="385" customFormat="1" ht="65.25" customHeight="1">
      <c r="B35" s="882"/>
      <c r="C35" s="882"/>
      <c r="D35" s="882"/>
      <c r="E35" s="574" t="s">
        <v>628</v>
      </c>
      <c r="F35" s="572" t="s">
        <v>29</v>
      </c>
      <c r="G35" s="404" t="s">
        <v>511</v>
      </c>
      <c r="H35" s="583" t="s">
        <v>411</v>
      </c>
      <c r="I35" s="575" t="s">
        <v>646</v>
      </c>
      <c r="J35" s="401"/>
    </row>
    <row r="36" spans="2:10" s="385" customFormat="1" ht="45" customHeight="1">
      <c r="B36" s="882"/>
      <c r="C36" s="882"/>
      <c r="D36" s="882"/>
      <c r="E36" s="571" t="s">
        <v>286</v>
      </c>
      <c r="F36" s="572" t="s">
        <v>29</v>
      </c>
      <c r="G36" s="404" t="s">
        <v>511</v>
      </c>
      <c r="H36" s="584" t="s">
        <v>287</v>
      </c>
      <c r="I36" s="575" t="s">
        <v>526</v>
      </c>
      <c r="J36" s="401"/>
    </row>
    <row r="37" spans="2:10" s="385" customFormat="1" ht="49.5" customHeight="1">
      <c r="B37" s="882"/>
      <c r="C37" s="882"/>
      <c r="D37" s="882"/>
      <c r="E37" s="571" t="s">
        <v>288</v>
      </c>
      <c r="F37" s="572" t="s">
        <v>29</v>
      </c>
      <c r="G37" s="404" t="s">
        <v>511</v>
      </c>
      <c r="H37" s="584" t="s">
        <v>289</v>
      </c>
      <c r="I37" s="575" t="s">
        <v>526</v>
      </c>
      <c r="J37" s="401"/>
    </row>
    <row r="38" spans="2:10" s="385" customFormat="1" ht="48" customHeight="1">
      <c r="B38" s="882"/>
      <c r="C38" s="882"/>
      <c r="D38" s="882"/>
      <c r="E38" s="571" t="s">
        <v>290</v>
      </c>
      <c r="F38" s="572" t="s">
        <v>29</v>
      </c>
      <c r="G38" s="404" t="s">
        <v>511</v>
      </c>
      <c r="H38" s="584" t="s">
        <v>291</v>
      </c>
      <c r="I38" s="575" t="s">
        <v>526</v>
      </c>
      <c r="J38" s="401"/>
    </row>
    <row r="39" spans="2:10" s="385" customFormat="1" ht="58.5" customHeight="1">
      <c r="B39" s="882"/>
      <c r="C39" s="882"/>
      <c r="D39" s="882"/>
      <c r="E39" s="571" t="s">
        <v>292</v>
      </c>
      <c r="F39" s="572" t="s">
        <v>29</v>
      </c>
      <c r="G39" s="404" t="s">
        <v>511</v>
      </c>
      <c r="H39" s="584" t="s">
        <v>293</v>
      </c>
      <c r="I39" s="575" t="s">
        <v>526</v>
      </c>
      <c r="J39" s="401"/>
    </row>
    <row r="40" spans="2:10" s="385" customFormat="1" ht="42" customHeight="1">
      <c r="B40" s="882"/>
      <c r="C40" s="882"/>
      <c r="D40" s="882" t="s">
        <v>35</v>
      </c>
      <c r="E40" s="571" t="s">
        <v>294</v>
      </c>
      <c r="F40" s="572" t="s">
        <v>14</v>
      </c>
      <c r="G40" s="404" t="s">
        <v>511</v>
      </c>
      <c r="H40" s="573" t="s">
        <v>295</v>
      </c>
      <c r="I40" s="575" t="s">
        <v>526</v>
      </c>
      <c r="J40" s="401"/>
    </row>
    <row r="41" spans="2:10" s="385" customFormat="1" ht="42" customHeight="1">
      <c r="B41" s="882"/>
      <c r="C41" s="882"/>
      <c r="D41" s="882"/>
      <c r="E41" s="571" t="s">
        <v>296</v>
      </c>
      <c r="F41" s="572" t="s">
        <v>14</v>
      </c>
      <c r="G41" s="404" t="s">
        <v>511</v>
      </c>
      <c r="H41" s="573" t="s">
        <v>297</v>
      </c>
      <c r="I41" s="575" t="s">
        <v>526</v>
      </c>
      <c r="J41" s="401"/>
    </row>
    <row r="42" spans="2:10" s="385" customFormat="1" ht="42" customHeight="1">
      <c r="B42" s="882"/>
      <c r="C42" s="882"/>
      <c r="D42" s="882"/>
      <c r="E42" s="571" t="s">
        <v>298</v>
      </c>
      <c r="F42" s="572" t="s">
        <v>36</v>
      </c>
      <c r="G42" s="404" t="s">
        <v>511</v>
      </c>
      <c r="H42" s="573" t="s">
        <v>299</v>
      </c>
      <c r="I42" s="575" t="s">
        <v>526</v>
      </c>
      <c r="J42" s="401"/>
    </row>
    <row r="43" spans="2:10" s="385" customFormat="1" ht="76.5" customHeight="1">
      <c r="B43" s="882"/>
      <c r="C43" s="882"/>
      <c r="D43" s="882" t="s">
        <v>37</v>
      </c>
      <c r="E43" s="571" t="s">
        <v>300</v>
      </c>
      <c r="F43" s="572" t="s">
        <v>38</v>
      </c>
      <c r="G43" s="404" t="s">
        <v>511</v>
      </c>
      <c r="H43" s="573" t="s">
        <v>636</v>
      </c>
      <c r="I43" s="575" t="s">
        <v>526</v>
      </c>
      <c r="J43" s="401"/>
    </row>
    <row r="44" spans="2:10" s="385" customFormat="1" ht="63" customHeight="1">
      <c r="B44" s="882"/>
      <c r="C44" s="882"/>
      <c r="D44" s="882"/>
      <c r="E44" s="571" t="s">
        <v>301</v>
      </c>
      <c r="F44" s="572" t="s">
        <v>38</v>
      </c>
      <c r="G44" s="404" t="s">
        <v>511</v>
      </c>
      <c r="H44" s="573" t="s">
        <v>302</v>
      </c>
      <c r="I44" s="575" t="s">
        <v>526</v>
      </c>
      <c r="J44" s="401"/>
    </row>
    <row r="45" spans="2:10" s="385" customFormat="1" ht="69" customHeight="1">
      <c r="B45" s="882"/>
      <c r="C45" s="882"/>
      <c r="D45" s="882"/>
      <c r="E45" s="571" t="s">
        <v>303</v>
      </c>
      <c r="F45" s="572" t="s">
        <v>38</v>
      </c>
      <c r="G45" s="404" t="s">
        <v>512</v>
      </c>
      <c r="H45" s="573" t="s">
        <v>304</v>
      </c>
      <c r="I45" s="575" t="s">
        <v>724</v>
      </c>
      <c r="J45" s="401"/>
    </row>
    <row r="46" spans="2:10" s="385" customFormat="1" ht="48" customHeight="1">
      <c r="B46" s="882"/>
      <c r="C46" s="882"/>
      <c r="D46" s="882"/>
      <c r="E46" s="571" t="s">
        <v>305</v>
      </c>
      <c r="F46" s="572" t="s">
        <v>38</v>
      </c>
      <c r="G46" s="404" t="s">
        <v>511</v>
      </c>
      <c r="H46" s="573" t="s">
        <v>396</v>
      </c>
      <c r="I46" s="575" t="s">
        <v>526</v>
      </c>
      <c r="J46" s="401"/>
    </row>
    <row r="47" spans="2:10" s="385" customFormat="1" ht="48.75" customHeight="1">
      <c r="B47" s="882"/>
      <c r="C47" s="882"/>
      <c r="D47" s="882"/>
      <c r="E47" s="571" t="s">
        <v>306</v>
      </c>
      <c r="F47" s="572" t="s">
        <v>39</v>
      </c>
      <c r="G47" s="404" t="s">
        <v>511</v>
      </c>
      <c r="H47" s="573" t="s">
        <v>307</v>
      </c>
      <c r="I47" s="575" t="s">
        <v>526</v>
      </c>
      <c r="J47" s="401"/>
    </row>
    <row r="48" spans="2:10" s="385" customFormat="1" ht="71.25" customHeight="1">
      <c r="B48" s="882"/>
      <c r="C48" s="882"/>
      <c r="D48" s="882" t="s">
        <v>40</v>
      </c>
      <c r="E48" s="571" t="s">
        <v>308</v>
      </c>
      <c r="F48" s="572" t="s">
        <v>41</v>
      </c>
      <c r="G48" s="404" t="s">
        <v>511</v>
      </c>
      <c r="H48" s="573" t="s">
        <v>637</v>
      </c>
      <c r="I48" s="575" t="s">
        <v>526</v>
      </c>
      <c r="J48" s="401"/>
    </row>
    <row r="49" spans="2:10" s="385" customFormat="1" ht="51.75" customHeight="1">
      <c r="B49" s="882"/>
      <c r="C49" s="882"/>
      <c r="D49" s="882"/>
      <c r="E49" s="571" t="s">
        <v>310</v>
      </c>
      <c r="F49" s="572" t="s">
        <v>41</v>
      </c>
      <c r="G49" s="404" t="s">
        <v>511</v>
      </c>
      <c r="H49" s="573" t="s">
        <v>311</v>
      </c>
      <c r="I49" s="575" t="s">
        <v>526</v>
      </c>
      <c r="J49" s="401"/>
    </row>
    <row r="50" spans="2:10" s="385" customFormat="1" ht="47.25" customHeight="1">
      <c r="B50" s="882"/>
      <c r="C50" s="882"/>
      <c r="D50" s="882"/>
      <c r="E50" s="571" t="s">
        <v>312</v>
      </c>
      <c r="F50" s="572" t="s">
        <v>43</v>
      </c>
      <c r="G50" s="404" t="s">
        <v>511</v>
      </c>
      <c r="H50" s="573" t="s">
        <v>313</v>
      </c>
      <c r="I50" s="575" t="s">
        <v>526</v>
      </c>
      <c r="J50" s="401"/>
    </row>
    <row r="51" spans="2:10" s="385" customFormat="1" ht="43.5" customHeight="1">
      <c r="B51" s="882"/>
      <c r="C51" s="882"/>
      <c r="D51" s="882"/>
      <c r="E51" s="571" t="s">
        <v>431</v>
      </c>
      <c r="F51" s="572" t="s">
        <v>41</v>
      </c>
      <c r="G51" s="404" t="s">
        <v>511</v>
      </c>
      <c r="H51" s="573" t="s">
        <v>314</v>
      </c>
      <c r="I51" s="575" t="s">
        <v>526</v>
      </c>
      <c r="J51" s="401"/>
    </row>
    <row r="52" spans="2:10" s="385" customFormat="1" ht="42" customHeight="1">
      <c r="B52" s="882"/>
      <c r="C52" s="882"/>
      <c r="D52" s="882"/>
      <c r="E52" s="571" t="s">
        <v>315</v>
      </c>
      <c r="F52" s="572" t="s">
        <v>41</v>
      </c>
      <c r="G52" s="404" t="s">
        <v>511</v>
      </c>
      <c r="H52" s="573" t="s">
        <v>316</v>
      </c>
      <c r="I52" s="575" t="s">
        <v>526</v>
      </c>
      <c r="J52" s="401"/>
    </row>
    <row r="53" spans="2:10" s="385" customFormat="1" ht="45" customHeight="1">
      <c r="B53" s="882"/>
      <c r="C53" s="882"/>
      <c r="D53" s="882" t="s">
        <v>45</v>
      </c>
      <c r="E53" s="585" t="s">
        <v>317</v>
      </c>
      <c r="F53" s="581" t="s">
        <v>46</v>
      </c>
      <c r="G53" s="404" t="s">
        <v>511</v>
      </c>
      <c r="H53" s="573" t="s">
        <v>318</v>
      </c>
      <c r="I53" s="575" t="s">
        <v>526</v>
      </c>
      <c r="J53" s="401"/>
    </row>
    <row r="54" spans="2:10" s="385" customFormat="1" ht="40.5" customHeight="1">
      <c r="B54" s="882"/>
      <c r="C54" s="882"/>
      <c r="D54" s="882"/>
      <c r="E54" s="585" t="s">
        <v>319</v>
      </c>
      <c r="F54" s="572" t="s">
        <v>48</v>
      </c>
      <c r="G54" s="404" t="s">
        <v>511</v>
      </c>
      <c r="H54" s="573" t="s">
        <v>320</v>
      </c>
      <c r="I54" s="575" t="s">
        <v>526</v>
      </c>
      <c r="J54" s="401"/>
    </row>
    <row r="55" spans="2:10" s="385" customFormat="1" ht="38.25">
      <c r="B55" s="882"/>
      <c r="C55" s="882"/>
      <c r="D55" s="882"/>
      <c r="E55" s="585" t="s">
        <v>321</v>
      </c>
      <c r="F55" s="572" t="s">
        <v>50</v>
      </c>
      <c r="G55" s="404" t="s">
        <v>511</v>
      </c>
      <c r="H55" s="573" t="s">
        <v>322</v>
      </c>
      <c r="I55" s="575" t="s">
        <v>526</v>
      </c>
      <c r="J55" s="401"/>
    </row>
    <row r="56" spans="2:10" s="385" customFormat="1" ht="48.75" customHeight="1">
      <c r="B56" s="882"/>
      <c r="C56" s="882"/>
      <c r="D56" s="882"/>
      <c r="E56" s="585" t="s">
        <v>323</v>
      </c>
      <c r="F56" s="572" t="s">
        <v>29</v>
      </c>
      <c r="G56" s="404" t="s">
        <v>511</v>
      </c>
      <c r="H56" s="573" t="s">
        <v>322</v>
      </c>
      <c r="I56" s="575" t="s">
        <v>526</v>
      </c>
      <c r="J56" s="401"/>
    </row>
    <row r="57" spans="2:10" s="385" customFormat="1" ht="38.25">
      <c r="B57" s="882"/>
      <c r="C57" s="882"/>
      <c r="D57" s="882"/>
      <c r="E57" s="585" t="s">
        <v>324</v>
      </c>
      <c r="F57" s="572" t="s">
        <v>53</v>
      </c>
      <c r="G57" s="404" t="s">
        <v>511</v>
      </c>
      <c r="H57" s="573" t="s">
        <v>325</v>
      </c>
      <c r="I57" s="575" t="s">
        <v>526</v>
      </c>
      <c r="J57" s="401"/>
    </row>
    <row r="58" spans="2:10" s="385" customFormat="1" ht="54" customHeight="1">
      <c r="B58" s="882"/>
      <c r="C58" s="882"/>
      <c r="D58" s="882"/>
      <c r="E58" s="585" t="s">
        <v>326</v>
      </c>
      <c r="F58" s="572" t="s">
        <v>54</v>
      </c>
      <c r="G58" s="404" t="s">
        <v>511</v>
      </c>
      <c r="H58" s="573" t="s">
        <v>327</v>
      </c>
      <c r="I58" s="575" t="s">
        <v>526</v>
      </c>
      <c r="J58" s="401"/>
    </row>
    <row r="59" spans="2:10" s="385" customFormat="1" ht="48" customHeight="1">
      <c r="B59" s="882"/>
      <c r="C59" s="882"/>
      <c r="D59" s="882"/>
      <c r="E59" s="571" t="s">
        <v>412</v>
      </c>
      <c r="F59" s="572" t="s">
        <v>54</v>
      </c>
      <c r="G59" s="404" t="s">
        <v>511</v>
      </c>
      <c r="H59" s="573" t="s">
        <v>328</v>
      </c>
      <c r="I59" s="575" t="s">
        <v>526</v>
      </c>
      <c r="J59" s="401"/>
    </row>
    <row r="60" spans="2:10" s="385" customFormat="1" ht="48.75" customHeight="1">
      <c r="B60" s="882"/>
      <c r="C60" s="882"/>
      <c r="D60" s="882" t="s">
        <v>55</v>
      </c>
      <c r="E60" s="571" t="s">
        <v>329</v>
      </c>
      <c r="F60" s="572" t="s">
        <v>21</v>
      </c>
      <c r="G60" s="404" t="s">
        <v>511</v>
      </c>
      <c r="H60" s="573" t="s">
        <v>330</v>
      </c>
      <c r="I60" s="575" t="s">
        <v>526</v>
      </c>
      <c r="J60" s="401"/>
    </row>
    <row r="61" spans="2:10" s="385" customFormat="1" ht="49.5" customHeight="1">
      <c r="B61" s="882"/>
      <c r="C61" s="882"/>
      <c r="D61" s="882"/>
      <c r="E61" s="571" t="s">
        <v>331</v>
      </c>
      <c r="F61" s="572" t="s">
        <v>332</v>
      </c>
      <c r="G61" s="404" t="s">
        <v>511</v>
      </c>
      <c r="H61" s="573" t="s">
        <v>333</v>
      </c>
      <c r="I61" s="575" t="s">
        <v>526</v>
      </c>
      <c r="J61" s="401"/>
    </row>
    <row r="62" spans="2:10" s="385" customFormat="1" ht="49.5" customHeight="1">
      <c r="B62" s="882"/>
      <c r="C62" s="882"/>
      <c r="D62" s="882"/>
      <c r="E62" s="571" t="s">
        <v>432</v>
      </c>
      <c r="F62" s="572" t="s">
        <v>41</v>
      </c>
      <c r="G62" s="404" t="s">
        <v>511</v>
      </c>
      <c r="H62" s="573" t="s">
        <v>334</v>
      </c>
      <c r="I62" s="575" t="s">
        <v>526</v>
      </c>
      <c r="J62" s="401"/>
    </row>
    <row r="63" spans="2:10" s="385" customFormat="1" ht="63.75" customHeight="1">
      <c r="B63" s="882"/>
      <c r="C63" s="882" t="s">
        <v>56</v>
      </c>
      <c r="D63" s="882" t="s">
        <v>57</v>
      </c>
      <c r="E63" s="571" t="s">
        <v>335</v>
      </c>
      <c r="F63" s="572" t="s">
        <v>50</v>
      </c>
      <c r="G63" s="404" t="s">
        <v>511</v>
      </c>
      <c r="H63" s="573" t="s">
        <v>629</v>
      </c>
      <c r="I63" s="575" t="s">
        <v>526</v>
      </c>
      <c r="J63" s="401"/>
    </row>
    <row r="64" spans="2:10" s="385" customFormat="1" ht="98.25" customHeight="1">
      <c r="B64" s="882"/>
      <c r="C64" s="882"/>
      <c r="D64" s="882"/>
      <c r="E64" s="574" t="s">
        <v>337</v>
      </c>
      <c r="F64" s="572" t="s">
        <v>58</v>
      </c>
      <c r="G64" s="404" t="s">
        <v>512</v>
      </c>
      <c r="H64" s="573" t="s">
        <v>338</v>
      </c>
      <c r="I64" s="575" t="s">
        <v>639</v>
      </c>
      <c r="J64" s="401"/>
    </row>
    <row r="65" spans="2:10" s="385" customFormat="1" ht="53.25" customHeight="1">
      <c r="B65" s="882"/>
      <c r="C65" s="889" t="s">
        <v>59</v>
      </c>
      <c r="D65" s="889" t="s">
        <v>60</v>
      </c>
      <c r="E65" s="571" t="s">
        <v>433</v>
      </c>
      <c r="F65" s="572" t="s">
        <v>41</v>
      </c>
      <c r="G65" s="404" t="s">
        <v>511</v>
      </c>
      <c r="H65" s="573" t="s">
        <v>339</v>
      </c>
      <c r="I65" s="575" t="s">
        <v>526</v>
      </c>
      <c r="J65" s="401"/>
    </row>
    <row r="66" spans="2:10" s="385" customFormat="1" ht="56.25" customHeight="1">
      <c r="B66" s="882"/>
      <c r="C66" s="889"/>
      <c r="D66" s="889"/>
      <c r="E66" s="571" t="s">
        <v>434</v>
      </c>
      <c r="F66" s="572" t="s">
        <v>61</v>
      </c>
      <c r="G66" s="404" t="s">
        <v>511</v>
      </c>
      <c r="H66" s="573" t="s">
        <v>340</v>
      </c>
      <c r="I66" s="575" t="s">
        <v>526</v>
      </c>
      <c r="J66" s="401"/>
    </row>
    <row r="67" spans="2:10" s="385" customFormat="1" ht="45" customHeight="1">
      <c r="B67" s="882"/>
      <c r="C67" s="889"/>
      <c r="D67" s="889"/>
      <c r="E67" s="586" t="s">
        <v>630</v>
      </c>
      <c r="F67" s="572" t="s">
        <v>62</v>
      </c>
      <c r="G67" s="404" t="s">
        <v>511</v>
      </c>
      <c r="H67" s="573" t="s">
        <v>342</v>
      </c>
      <c r="I67" s="575" t="s">
        <v>526</v>
      </c>
      <c r="J67" s="401"/>
    </row>
    <row r="68" spans="2:10" s="385" customFormat="1" ht="50.25" customHeight="1">
      <c r="B68" s="882"/>
      <c r="C68" s="889"/>
      <c r="D68" s="889"/>
      <c r="E68" s="571" t="s">
        <v>343</v>
      </c>
      <c r="F68" s="572" t="s">
        <v>63</v>
      </c>
      <c r="G68" s="404" t="s">
        <v>511</v>
      </c>
      <c r="H68" s="573" t="s">
        <v>627</v>
      </c>
      <c r="I68" s="575" t="s">
        <v>526</v>
      </c>
      <c r="J68" s="401"/>
    </row>
    <row r="69" spans="2:10" s="385" customFormat="1" ht="44.25" customHeight="1">
      <c r="B69" s="882"/>
      <c r="C69" s="889"/>
      <c r="D69" s="889"/>
      <c r="E69" s="571" t="s">
        <v>413</v>
      </c>
      <c r="F69" s="572" t="s">
        <v>43</v>
      </c>
      <c r="G69" s="404" t="s">
        <v>511</v>
      </c>
      <c r="H69" s="573" t="s">
        <v>344</v>
      </c>
      <c r="I69" s="575" t="s">
        <v>526</v>
      </c>
      <c r="J69" s="401"/>
    </row>
    <row r="70" spans="2:10" s="385" customFormat="1" ht="63" customHeight="1">
      <c r="B70" s="882"/>
      <c r="C70" s="889"/>
      <c r="D70" s="889"/>
      <c r="E70" s="571" t="s">
        <v>345</v>
      </c>
      <c r="F70" s="572" t="s">
        <v>64</v>
      </c>
      <c r="G70" s="404" t="s">
        <v>511</v>
      </c>
      <c r="H70" s="573" t="s">
        <v>414</v>
      </c>
      <c r="I70" s="575" t="s">
        <v>526</v>
      </c>
      <c r="J70" s="401"/>
    </row>
    <row r="71" spans="2:10" s="385" customFormat="1" ht="72.75" customHeight="1">
      <c r="B71" s="882"/>
      <c r="C71" s="889"/>
      <c r="D71" s="889"/>
      <c r="E71" s="574" t="s">
        <v>630</v>
      </c>
      <c r="F71" s="580" t="s">
        <v>631</v>
      </c>
      <c r="G71" s="404" t="s">
        <v>512</v>
      </c>
      <c r="H71" s="573" t="s">
        <v>342</v>
      </c>
      <c r="I71" s="575" t="s">
        <v>735</v>
      </c>
      <c r="J71" s="401"/>
    </row>
    <row r="72" spans="2:10" s="385" customFormat="1" ht="63" customHeight="1">
      <c r="B72" s="882"/>
      <c r="C72" s="889" t="s">
        <v>66</v>
      </c>
      <c r="D72" s="889" t="s">
        <v>67</v>
      </c>
      <c r="E72" s="571" t="s">
        <v>68</v>
      </c>
      <c r="F72" s="572" t="s">
        <v>63</v>
      </c>
      <c r="G72" s="404" t="s">
        <v>511</v>
      </c>
      <c r="H72" s="573" t="s">
        <v>346</v>
      </c>
      <c r="I72" s="575" t="s">
        <v>526</v>
      </c>
      <c r="J72" s="401"/>
    </row>
    <row r="73" spans="2:10" s="385" customFormat="1" ht="52.5" customHeight="1">
      <c r="B73" s="882"/>
      <c r="C73" s="889"/>
      <c r="D73" s="889"/>
      <c r="E73" s="571" t="s">
        <v>69</v>
      </c>
      <c r="F73" s="572" t="s">
        <v>70</v>
      </c>
      <c r="G73" s="404" t="s">
        <v>511</v>
      </c>
      <c r="H73" s="573" t="s">
        <v>632</v>
      </c>
      <c r="I73" s="575" t="s">
        <v>526</v>
      </c>
      <c r="J73" s="401"/>
    </row>
    <row r="74" spans="2:10" s="385" customFormat="1" ht="38.25" customHeight="1">
      <c r="B74" s="882"/>
      <c r="C74" s="882" t="s">
        <v>71</v>
      </c>
      <c r="D74" s="889" t="s">
        <v>72</v>
      </c>
      <c r="E74" s="571" t="s">
        <v>347</v>
      </c>
      <c r="F74" s="572" t="s">
        <v>73</v>
      </c>
      <c r="G74" s="404" t="s">
        <v>511</v>
      </c>
      <c r="H74" s="573" t="s">
        <v>348</v>
      </c>
      <c r="I74" s="575" t="s">
        <v>526</v>
      </c>
      <c r="J74" s="401"/>
    </row>
    <row r="75" spans="2:10" s="385" customFormat="1" ht="44.25" customHeight="1">
      <c r="B75" s="882"/>
      <c r="C75" s="882"/>
      <c r="D75" s="889"/>
      <c r="E75" s="571" t="s">
        <v>349</v>
      </c>
      <c r="F75" s="572" t="s">
        <v>73</v>
      </c>
      <c r="G75" s="404" t="s">
        <v>511</v>
      </c>
      <c r="H75" s="573" t="s">
        <v>350</v>
      </c>
      <c r="I75" s="575" t="s">
        <v>526</v>
      </c>
      <c r="J75" s="401"/>
    </row>
    <row r="76" spans="2:10" s="385" customFormat="1" ht="58.5" customHeight="1">
      <c r="B76" s="882"/>
      <c r="C76" s="882"/>
      <c r="D76" s="889"/>
      <c r="E76" s="571" t="s">
        <v>351</v>
      </c>
      <c r="F76" s="572" t="s">
        <v>74</v>
      </c>
      <c r="G76" s="404" t="s">
        <v>511</v>
      </c>
      <c r="H76" s="573" t="s">
        <v>352</v>
      </c>
      <c r="I76" s="575" t="s">
        <v>526</v>
      </c>
      <c r="J76" s="401"/>
    </row>
    <row r="77" spans="2:10" s="385" customFormat="1" ht="84.75" customHeight="1">
      <c r="B77" s="882"/>
      <c r="C77" s="882"/>
      <c r="D77" s="581" t="s">
        <v>75</v>
      </c>
      <c r="E77" s="571" t="s">
        <v>76</v>
      </c>
      <c r="F77" s="572" t="s">
        <v>74</v>
      </c>
      <c r="G77" s="404" t="s">
        <v>511</v>
      </c>
      <c r="H77" s="573" t="s">
        <v>278</v>
      </c>
      <c r="I77" s="575" t="s">
        <v>657</v>
      </c>
      <c r="J77" s="401"/>
    </row>
    <row r="78" spans="2:10" s="385" customFormat="1" ht="83.25" customHeight="1">
      <c r="B78" s="882"/>
      <c r="C78" s="882"/>
      <c r="D78" s="581" t="s">
        <v>77</v>
      </c>
      <c r="E78" s="571" t="s">
        <v>78</v>
      </c>
      <c r="F78" s="572" t="s">
        <v>79</v>
      </c>
      <c r="G78" s="404" t="s">
        <v>511</v>
      </c>
      <c r="H78" s="573" t="s">
        <v>333</v>
      </c>
      <c r="I78" s="575" t="s">
        <v>526</v>
      </c>
      <c r="J78" s="401"/>
    </row>
    <row r="79" spans="2:10" s="385" customFormat="1" ht="76.5" customHeight="1">
      <c r="B79" s="882"/>
      <c r="C79" s="889" t="s">
        <v>38</v>
      </c>
      <c r="D79" s="581" t="s">
        <v>80</v>
      </c>
      <c r="E79" s="571" t="s">
        <v>81</v>
      </c>
      <c r="F79" s="572" t="s">
        <v>38</v>
      </c>
      <c r="G79" s="404" t="s">
        <v>511</v>
      </c>
      <c r="H79" s="580" t="s">
        <v>12</v>
      </c>
      <c r="I79" s="575" t="s">
        <v>526</v>
      </c>
      <c r="J79" s="401"/>
    </row>
    <row r="80" spans="2:10" s="385" customFormat="1" ht="80.25" customHeight="1">
      <c r="B80" s="882"/>
      <c r="C80" s="889"/>
      <c r="D80" s="889" t="s">
        <v>82</v>
      </c>
      <c r="E80" s="571" t="s">
        <v>83</v>
      </c>
      <c r="F80" s="572" t="s">
        <v>84</v>
      </c>
      <c r="G80" s="404" t="s">
        <v>511</v>
      </c>
      <c r="H80" s="573" t="s">
        <v>353</v>
      </c>
      <c r="I80" s="575" t="s">
        <v>526</v>
      </c>
      <c r="J80" s="401"/>
    </row>
    <row r="81" spans="2:10" s="385" customFormat="1" ht="51">
      <c r="B81" s="882"/>
      <c r="C81" s="889"/>
      <c r="D81" s="889"/>
      <c r="E81" s="574" t="s">
        <v>85</v>
      </c>
      <c r="F81" s="572" t="s">
        <v>86</v>
      </c>
      <c r="G81" s="404" t="s">
        <v>511</v>
      </c>
      <c r="H81" s="580" t="s">
        <v>12</v>
      </c>
      <c r="I81" s="575" t="s">
        <v>526</v>
      </c>
      <c r="J81" s="401"/>
    </row>
    <row r="82" spans="2:10" s="385" customFormat="1" ht="51.75" customHeight="1">
      <c r="B82" s="882"/>
      <c r="C82" s="889"/>
      <c r="D82" s="889"/>
      <c r="E82" s="571" t="s">
        <v>87</v>
      </c>
      <c r="F82" s="572" t="s">
        <v>88</v>
      </c>
      <c r="G82" s="404" t="s">
        <v>511</v>
      </c>
      <c r="H82" s="580" t="s">
        <v>12</v>
      </c>
      <c r="I82" s="575" t="s">
        <v>526</v>
      </c>
      <c r="J82" s="401"/>
    </row>
    <row r="83" spans="2:10" s="385" customFormat="1" ht="33" customHeight="1">
      <c r="B83" s="882"/>
      <c r="C83" s="889"/>
      <c r="D83" s="889"/>
      <c r="E83" s="574" t="s">
        <v>633</v>
      </c>
      <c r="F83" s="572" t="s">
        <v>64</v>
      </c>
      <c r="G83" s="404" t="s">
        <v>511</v>
      </c>
      <c r="H83" s="573" t="s">
        <v>355</v>
      </c>
      <c r="I83" s="575" t="s">
        <v>526</v>
      </c>
      <c r="J83" s="401"/>
    </row>
    <row r="84" spans="2:10" s="385" customFormat="1" ht="53.25" customHeight="1">
      <c r="B84" s="882"/>
      <c r="C84" s="889"/>
      <c r="D84" s="889" t="s">
        <v>89</v>
      </c>
      <c r="E84" s="571" t="s">
        <v>90</v>
      </c>
      <c r="F84" s="572" t="s">
        <v>38</v>
      </c>
      <c r="G84" s="404" t="s">
        <v>511</v>
      </c>
      <c r="H84" s="580" t="s">
        <v>12</v>
      </c>
      <c r="I84" s="575" t="s">
        <v>526</v>
      </c>
      <c r="J84" s="401"/>
    </row>
    <row r="85" spans="2:10" s="385" customFormat="1" ht="44.25" customHeight="1">
      <c r="B85" s="882"/>
      <c r="C85" s="889"/>
      <c r="D85" s="889"/>
      <c r="E85" s="571" t="s">
        <v>91</v>
      </c>
      <c r="F85" s="572" t="s">
        <v>88</v>
      </c>
      <c r="G85" s="404" t="s">
        <v>511</v>
      </c>
      <c r="H85" s="580" t="s">
        <v>12</v>
      </c>
      <c r="I85" s="575" t="s">
        <v>526</v>
      </c>
      <c r="J85" s="401"/>
    </row>
    <row r="86" spans="2:10" s="385" customFormat="1" ht="54.75" customHeight="1">
      <c r="B86" s="882"/>
      <c r="C86" s="889"/>
      <c r="D86" s="889" t="s">
        <v>92</v>
      </c>
      <c r="E86" s="571" t="s">
        <v>93</v>
      </c>
      <c r="F86" s="572" t="s">
        <v>38</v>
      </c>
      <c r="G86" s="404" t="s">
        <v>511</v>
      </c>
      <c r="H86" s="580" t="s">
        <v>12</v>
      </c>
      <c r="I86" s="575" t="s">
        <v>526</v>
      </c>
      <c r="J86" s="401"/>
    </row>
    <row r="87" spans="2:10" s="385" customFormat="1" ht="49.5" customHeight="1">
      <c r="B87" s="882"/>
      <c r="C87" s="889"/>
      <c r="D87" s="889"/>
      <c r="E87" s="571" t="s">
        <v>94</v>
      </c>
      <c r="F87" s="572" t="s">
        <v>38</v>
      </c>
      <c r="G87" s="404" t="s">
        <v>511</v>
      </c>
      <c r="H87" s="580" t="s">
        <v>12</v>
      </c>
      <c r="I87" s="575" t="s">
        <v>526</v>
      </c>
      <c r="J87" s="401"/>
    </row>
    <row r="88" spans="2:10" s="385" customFormat="1" ht="49.5" customHeight="1">
      <c r="B88" s="882"/>
      <c r="C88" s="889"/>
      <c r="D88" s="889"/>
      <c r="E88" s="571" t="s">
        <v>95</v>
      </c>
      <c r="F88" s="572" t="s">
        <v>88</v>
      </c>
      <c r="G88" s="404" t="s">
        <v>511</v>
      </c>
      <c r="H88" s="580" t="s">
        <v>12</v>
      </c>
      <c r="I88" s="575" t="s">
        <v>526</v>
      </c>
      <c r="J88" s="401"/>
    </row>
    <row r="89" spans="2:10" s="385" customFormat="1" ht="66" customHeight="1">
      <c r="B89" s="882"/>
      <c r="C89" s="889"/>
      <c r="D89" s="889"/>
      <c r="E89" s="574" t="s">
        <v>650</v>
      </c>
      <c r="F89" s="572" t="s">
        <v>88</v>
      </c>
      <c r="G89" s="404" t="s">
        <v>512</v>
      </c>
      <c r="H89" s="573" t="s">
        <v>640</v>
      </c>
      <c r="I89" s="575" t="s">
        <v>725</v>
      </c>
      <c r="J89" s="401"/>
    </row>
    <row r="90" spans="2:10" s="385" customFormat="1" ht="73.5" customHeight="1">
      <c r="B90" s="882"/>
      <c r="C90" s="882" t="s">
        <v>96</v>
      </c>
      <c r="D90" s="572" t="s">
        <v>97</v>
      </c>
      <c r="E90" s="574" t="s">
        <v>641</v>
      </c>
      <c r="F90" s="572" t="s">
        <v>43</v>
      </c>
      <c r="G90" s="404" t="s">
        <v>511</v>
      </c>
      <c r="H90" s="573" t="s">
        <v>358</v>
      </c>
      <c r="I90" s="575" t="s">
        <v>526</v>
      </c>
      <c r="J90" s="401"/>
    </row>
    <row r="91" spans="2:10" s="385" customFormat="1" ht="95.25" customHeight="1">
      <c r="B91" s="882"/>
      <c r="C91" s="882"/>
      <c r="D91" s="572" t="s">
        <v>98</v>
      </c>
      <c r="E91" s="574" t="s">
        <v>642</v>
      </c>
      <c r="F91" s="572" t="s">
        <v>100</v>
      </c>
      <c r="G91" s="404" t="s">
        <v>511</v>
      </c>
      <c r="H91" s="580" t="s">
        <v>12</v>
      </c>
      <c r="I91" s="575" t="s">
        <v>526</v>
      </c>
      <c r="J91" s="401"/>
    </row>
    <row r="92" spans="2:10" s="385" customFormat="1" ht="61.5" customHeight="1">
      <c r="B92" s="882"/>
      <c r="C92" s="882" t="s">
        <v>101</v>
      </c>
      <c r="D92" s="882" t="s">
        <v>102</v>
      </c>
      <c r="E92" s="574" t="s">
        <v>643</v>
      </c>
      <c r="F92" s="572" t="s">
        <v>41</v>
      </c>
      <c r="G92" s="404" t="s">
        <v>511</v>
      </c>
      <c r="H92" s="573" t="s">
        <v>644</v>
      </c>
      <c r="I92" s="575" t="s">
        <v>526</v>
      </c>
      <c r="J92" s="401"/>
    </row>
    <row r="93" spans="2:10" s="385" customFormat="1" ht="242.25">
      <c r="B93" s="882"/>
      <c r="C93" s="882"/>
      <c r="D93" s="882"/>
      <c r="E93" s="571" t="s">
        <v>435</v>
      </c>
      <c r="F93" s="572" t="s">
        <v>41</v>
      </c>
      <c r="G93" s="404" t="s">
        <v>511</v>
      </c>
      <c r="H93" s="580" t="s">
        <v>645</v>
      </c>
      <c r="I93" s="575" t="s">
        <v>526</v>
      </c>
      <c r="J93" s="401"/>
    </row>
    <row r="94" spans="2:10" s="385" customFormat="1" ht="79.5" customHeight="1">
      <c r="B94" s="882"/>
      <c r="C94" s="882"/>
      <c r="D94" s="882"/>
      <c r="E94" s="571" t="s">
        <v>362</v>
      </c>
      <c r="F94" s="572" t="s">
        <v>41</v>
      </c>
      <c r="G94" s="404" t="s">
        <v>511</v>
      </c>
      <c r="H94" s="573" t="s">
        <v>363</v>
      </c>
      <c r="I94" s="575" t="s">
        <v>526</v>
      </c>
      <c r="J94" s="401"/>
    </row>
    <row r="95" spans="2:10" s="385" customFormat="1" ht="46.5" customHeight="1">
      <c r="B95" s="882"/>
      <c r="C95" s="882"/>
      <c r="D95" s="882"/>
      <c r="E95" s="571" t="s">
        <v>364</v>
      </c>
      <c r="F95" s="572" t="s">
        <v>41</v>
      </c>
      <c r="G95" s="404" t="s">
        <v>511</v>
      </c>
      <c r="H95" s="573" t="s">
        <v>365</v>
      </c>
      <c r="I95" s="575" t="s">
        <v>526</v>
      </c>
      <c r="J95" s="401"/>
    </row>
    <row r="96" spans="2:10" s="385" customFormat="1" ht="59.25" customHeight="1">
      <c r="B96" s="882"/>
      <c r="C96" s="882"/>
      <c r="D96" s="572" t="s">
        <v>104</v>
      </c>
      <c r="E96" s="571" t="s">
        <v>105</v>
      </c>
      <c r="F96" s="572" t="s">
        <v>104</v>
      </c>
      <c r="G96" s="404" t="s">
        <v>511</v>
      </c>
      <c r="H96" s="573" t="s">
        <v>366</v>
      </c>
      <c r="I96" s="575" t="s">
        <v>526</v>
      </c>
      <c r="J96" s="401"/>
    </row>
    <row r="97" spans="2:10" s="385" customFormat="1" ht="47.25" customHeight="1">
      <c r="B97" s="882"/>
      <c r="C97" s="882" t="s">
        <v>106</v>
      </c>
      <c r="D97" s="882" t="s">
        <v>107</v>
      </c>
      <c r="E97" s="571" t="s">
        <v>367</v>
      </c>
      <c r="F97" s="572" t="s">
        <v>41</v>
      </c>
      <c r="G97" s="404" t="s">
        <v>511</v>
      </c>
      <c r="H97" s="573" t="s">
        <v>368</v>
      </c>
      <c r="I97" s="575" t="s">
        <v>526</v>
      </c>
      <c r="J97" s="401"/>
    </row>
    <row r="98" spans="2:10" s="385" customFormat="1" ht="42.75" customHeight="1">
      <c r="B98" s="882"/>
      <c r="C98" s="882"/>
      <c r="D98" s="882"/>
      <c r="E98" s="571" t="s">
        <v>369</v>
      </c>
      <c r="F98" s="572" t="s">
        <v>41</v>
      </c>
      <c r="G98" s="404" t="s">
        <v>511</v>
      </c>
      <c r="H98" s="573" t="s">
        <v>370</v>
      </c>
      <c r="I98" s="575" t="s">
        <v>526</v>
      </c>
      <c r="J98" s="401"/>
    </row>
    <row r="99" spans="2:10" s="385" customFormat="1" ht="40.5" customHeight="1">
      <c r="B99" s="882"/>
      <c r="C99" s="882"/>
      <c r="D99" s="882" t="s">
        <v>108</v>
      </c>
      <c r="E99" s="587" t="s">
        <v>109</v>
      </c>
      <c r="F99" s="572" t="s">
        <v>104</v>
      </c>
      <c r="G99" s="404" t="s">
        <v>511</v>
      </c>
      <c r="H99" s="580" t="s">
        <v>12</v>
      </c>
      <c r="I99" s="575" t="s">
        <v>658</v>
      </c>
      <c r="J99" s="401"/>
    </row>
    <row r="100" spans="2:10" s="385" customFormat="1" ht="40.5" customHeight="1" thickBot="1">
      <c r="B100" s="882"/>
      <c r="C100" s="882"/>
      <c r="D100" s="882"/>
      <c r="E100" s="587" t="s">
        <v>110</v>
      </c>
      <c r="F100" s="572" t="s">
        <v>104</v>
      </c>
      <c r="G100" s="404" t="s">
        <v>511</v>
      </c>
      <c r="H100" s="580" t="s">
        <v>12</v>
      </c>
      <c r="I100" s="575" t="s">
        <v>659</v>
      </c>
      <c r="J100" s="401"/>
    </row>
    <row r="101" spans="2:10" s="385" customFormat="1" ht="60" customHeight="1">
      <c r="B101" s="890" t="s">
        <v>111</v>
      </c>
      <c r="C101" s="891" t="s">
        <v>626</v>
      </c>
      <c r="D101" s="588" t="s">
        <v>113</v>
      </c>
      <c r="E101" s="589" t="s">
        <v>403</v>
      </c>
      <c r="F101" s="588" t="s">
        <v>50</v>
      </c>
      <c r="G101" s="404" t="s">
        <v>511</v>
      </c>
      <c r="H101" s="590" t="s">
        <v>344</v>
      </c>
      <c r="I101" s="575" t="s">
        <v>526</v>
      </c>
      <c r="J101" s="407"/>
    </row>
    <row r="102" spans="2:10" s="385" customFormat="1" ht="52.5" customHeight="1">
      <c r="B102" s="890"/>
      <c r="C102" s="891"/>
      <c r="D102" s="588" t="s">
        <v>114</v>
      </c>
      <c r="E102" s="591" t="s">
        <v>115</v>
      </c>
      <c r="F102" s="588" t="s">
        <v>104</v>
      </c>
      <c r="G102" s="404" t="s">
        <v>511</v>
      </c>
      <c r="H102" s="590" t="s">
        <v>647</v>
      </c>
      <c r="I102" s="575" t="s">
        <v>526</v>
      </c>
      <c r="J102" s="408"/>
    </row>
    <row r="103" spans="2:10" s="385" customFormat="1" ht="98.25" customHeight="1" thickBot="1">
      <c r="B103" s="890"/>
      <c r="C103" s="891"/>
      <c r="D103" s="588" t="s">
        <v>116</v>
      </c>
      <c r="E103" s="589" t="s">
        <v>268</v>
      </c>
      <c r="F103" s="588" t="s">
        <v>46</v>
      </c>
      <c r="G103" s="404" t="s">
        <v>511</v>
      </c>
      <c r="H103" s="592" t="s">
        <v>12</v>
      </c>
      <c r="I103" s="575" t="s">
        <v>526</v>
      </c>
      <c r="J103" s="409"/>
    </row>
    <row r="104" spans="2:10" s="385" customFormat="1" ht="54.75" customHeight="1">
      <c r="B104" s="892" t="s">
        <v>117</v>
      </c>
      <c r="C104" s="893" t="s">
        <v>118</v>
      </c>
      <c r="D104" s="893" t="s">
        <v>119</v>
      </c>
      <c r="E104" s="598" t="s">
        <v>648</v>
      </c>
      <c r="F104" s="594" t="s">
        <v>48</v>
      </c>
      <c r="G104" s="404" t="s">
        <v>511</v>
      </c>
      <c r="H104" s="595" t="s">
        <v>397</v>
      </c>
      <c r="I104" s="575" t="s">
        <v>526</v>
      </c>
      <c r="J104" s="401"/>
    </row>
    <row r="105" spans="2:10" s="385" customFormat="1" ht="54.75" customHeight="1">
      <c r="B105" s="892"/>
      <c r="C105" s="893"/>
      <c r="D105" s="893"/>
      <c r="E105" s="593" t="s">
        <v>371</v>
      </c>
      <c r="F105" s="594" t="s">
        <v>104</v>
      </c>
      <c r="G105" s="404" t="s">
        <v>511</v>
      </c>
      <c r="H105" s="595" t="s">
        <v>372</v>
      </c>
      <c r="I105" s="575" t="s">
        <v>526</v>
      </c>
      <c r="J105" s="401"/>
    </row>
    <row r="106" spans="2:10" s="385" customFormat="1" ht="140.25">
      <c r="B106" s="892"/>
      <c r="C106" s="893"/>
      <c r="D106" s="893" t="s">
        <v>120</v>
      </c>
      <c r="E106" s="593" t="s">
        <v>404</v>
      </c>
      <c r="F106" s="594" t="s">
        <v>50</v>
      </c>
      <c r="G106" s="404" t="s">
        <v>511</v>
      </c>
      <c r="H106" s="596" t="s">
        <v>649</v>
      </c>
      <c r="I106" s="575" t="s">
        <v>526</v>
      </c>
      <c r="J106" s="401"/>
    </row>
    <row r="107" spans="2:10" s="385" customFormat="1" ht="65.25" customHeight="1">
      <c r="B107" s="892"/>
      <c r="C107" s="893"/>
      <c r="D107" s="893"/>
      <c r="E107" s="593" t="s">
        <v>373</v>
      </c>
      <c r="F107" s="594" t="s">
        <v>104</v>
      </c>
      <c r="G107" s="404" t="s">
        <v>511</v>
      </c>
      <c r="H107" s="595" t="s">
        <v>374</v>
      </c>
      <c r="I107" s="575" t="s">
        <v>526</v>
      </c>
      <c r="J107" s="401"/>
    </row>
    <row r="108" spans="2:10" s="385" customFormat="1" ht="58.5" customHeight="1">
      <c r="B108" s="892"/>
      <c r="C108" s="893"/>
      <c r="D108" s="893"/>
      <c r="E108" s="593" t="s">
        <v>375</v>
      </c>
      <c r="F108" s="594" t="s">
        <v>21</v>
      </c>
      <c r="G108" s="404" t="s">
        <v>511</v>
      </c>
      <c r="H108" s="595" t="s">
        <v>651</v>
      </c>
      <c r="I108" s="575" t="s">
        <v>526</v>
      </c>
      <c r="J108" s="401"/>
    </row>
    <row r="109" spans="2:10" s="385" customFormat="1" ht="48.75" customHeight="1">
      <c r="B109" s="892"/>
      <c r="C109" s="893"/>
      <c r="D109" s="893"/>
      <c r="E109" s="593" t="s">
        <v>377</v>
      </c>
      <c r="F109" s="594" t="s">
        <v>21</v>
      </c>
      <c r="G109" s="404" t="s">
        <v>511</v>
      </c>
      <c r="H109" s="595" t="s">
        <v>652</v>
      </c>
      <c r="I109" s="575" t="s">
        <v>526</v>
      </c>
      <c r="J109" s="401"/>
    </row>
    <row r="110" spans="2:10" s="385" customFormat="1" ht="51">
      <c r="B110" s="892"/>
      <c r="C110" s="893"/>
      <c r="D110" s="893"/>
      <c r="E110" s="597" t="s">
        <v>378</v>
      </c>
      <c r="F110" s="594" t="s">
        <v>21</v>
      </c>
      <c r="G110" s="404" t="s">
        <v>511</v>
      </c>
      <c r="H110" s="595" t="s">
        <v>379</v>
      </c>
      <c r="I110" s="575" t="s">
        <v>526</v>
      </c>
      <c r="J110" s="401"/>
    </row>
    <row r="111" spans="2:10" s="385" customFormat="1" ht="51.75" customHeight="1">
      <c r="B111" s="892"/>
      <c r="C111" s="893"/>
      <c r="D111" s="893"/>
      <c r="E111" s="598" t="s">
        <v>654</v>
      </c>
      <c r="F111" s="594" t="s">
        <v>21</v>
      </c>
      <c r="G111" s="404" t="s">
        <v>511</v>
      </c>
      <c r="H111" s="599" t="s">
        <v>653</v>
      </c>
      <c r="I111" s="575" t="s">
        <v>526</v>
      </c>
      <c r="J111" s="401"/>
    </row>
    <row r="112" spans="2:10" s="385" customFormat="1" ht="46.5" customHeight="1">
      <c r="B112" s="892"/>
      <c r="C112" s="893"/>
      <c r="D112" s="893"/>
      <c r="E112" s="593" t="s">
        <v>382</v>
      </c>
      <c r="F112" s="594" t="s">
        <v>122</v>
      </c>
      <c r="G112" s="404" t="s">
        <v>512</v>
      </c>
      <c r="H112" s="595" t="s">
        <v>383</v>
      </c>
      <c r="I112" s="575" t="s">
        <v>736</v>
      </c>
      <c r="J112" s="401"/>
    </row>
    <row r="113" spans="2:10" s="385" customFormat="1" ht="109.5" customHeight="1">
      <c r="B113" s="892"/>
      <c r="C113" s="893"/>
      <c r="D113" s="893" t="s">
        <v>123</v>
      </c>
      <c r="E113" s="597" t="s">
        <v>270</v>
      </c>
      <c r="F113" s="594" t="s">
        <v>48</v>
      </c>
      <c r="G113" s="404" t="s">
        <v>511</v>
      </c>
      <c r="H113" s="596" t="s">
        <v>12</v>
      </c>
      <c r="I113" s="575" t="s">
        <v>526</v>
      </c>
      <c r="J113" s="401"/>
    </row>
    <row r="114" spans="2:10" s="385" customFormat="1" ht="62.25" customHeight="1">
      <c r="B114" s="892"/>
      <c r="C114" s="893"/>
      <c r="D114" s="893"/>
      <c r="E114" s="593" t="s">
        <v>124</v>
      </c>
      <c r="F114" s="594" t="s">
        <v>48</v>
      </c>
      <c r="G114" s="404" t="s">
        <v>511</v>
      </c>
      <c r="H114" s="596" t="s">
        <v>12</v>
      </c>
      <c r="I114" s="575" t="s">
        <v>526</v>
      </c>
      <c r="J114" s="401"/>
    </row>
    <row r="115" spans="2:10" s="385" customFormat="1" ht="51" customHeight="1">
      <c r="B115" s="894" t="s">
        <v>125</v>
      </c>
      <c r="C115" s="896" t="s">
        <v>126</v>
      </c>
      <c r="D115" s="577" t="s">
        <v>127</v>
      </c>
      <c r="E115" s="578" t="s">
        <v>384</v>
      </c>
      <c r="F115" s="577" t="s">
        <v>14</v>
      </c>
      <c r="G115" s="570" t="s">
        <v>511</v>
      </c>
      <c r="H115" s="579" t="s">
        <v>385</v>
      </c>
      <c r="I115" s="576" t="s">
        <v>526</v>
      </c>
      <c r="J115" s="401"/>
    </row>
    <row r="116" spans="2:10" s="385" customFormat="1" ht="51" customHeight="1">
      <c r="B116" s="894"/>
      <c r="C116" s="896"/>
      <c r="D116" s="898" t="s">
        <v>128</v>
      </c>
      <c r="E116" s="547" t="s">
        <v>386</v>
      </c>
      <c r="F116" s="548" t="s">
        <v>14</v>
      </c>
      <c r="G116" s="404" t="s">
        <v>511</v>
      </c>
      <c r="H116" s="562" t="s">
        <v>387</v>
      </c>
      <c r="I116" s="575" t="s">
        <v>526</v>
      </c>
      <c r="J116" s="410"/>
    </row>
    <row r="117" spans="2:10" s="385" customFormat="1" ht="51" customHeight="1">
      <c r="B117" s="894"/>
      <c r="C117" s="896"/>
      <c r="D117" s="896"/>
      <c r="E117" s="547" t="s">
        <v>129</v>
      </c>
      <c r="F117" s="548" t="s">
        <v>14</v>
      </c>
      <c r="G117" s="404" t="s">
        <v>511</v>
      </c>
      <c r="H117" s="562" t="s">
        <v>388</v>
      </c>
      <c r="I117" s="575" t="s">
        <v>526</v>
      </c>
      <c r="J117" s="410"/>
    </row>
    <row r="118" spans="2:10" s="385" customFormat="1" ht="63.75" customHeight="1">
      <c r="B118" s="894"/>
      <c r="C118" s="896"/>
      <c r="D118" s="899"/>
      <c r="E118" s="600" t="s">
        <v>389</v>
      </c>
      <c r="F118" s="548" t="s">
        <v>61</v>
      </c>
      <c r="G118" s="404" t="s">
        <v>511</v>
      </c>
      <c r="H118" s="562" t="s">
        <v>655</v>
      </c>
      <c r="I118" s="575" t="s">
        <v>526</v>
      </c>
      <c r="J118" s="410"/>
    </row>
    <row r="119" spans="2:10" s="385" customFormat="1" ht="64.5" thickBot="1">
      <c r="B119" s="895"/>
      <c r="C119" s="897"/>
      <c r="D119" s="549" t="s">
        <v>130</v>
      </c>
      <c r="E119" s="601" t="s">
        <v>391</v>
      </c>
      <c r="F119" s="549" t="s">
        <v>14</v>
      </c>
      <c r="G119" s="405" t="s">
        <v>511</v>
      </c>
      <c r="H119" s="562" t="s">
        <v>392</v>
      </c>
      <c r="I119" s="575" t="s">
        <v>526</v>
      </c>
      <c r="J119" s="384"/>
    </row>
    <row r="120" spans="2:10" s="385" customFormat="1" ht="58.5" customHeight="1">
      <c r="B120" s="900" t="s">
        <v>131</v>
      </c>
      <c r="C120" s="902" t="s">
        <v>131</v>
      </c>
      <c r="D120" s="902" t="s">
        <v>132</v>
      </c>
      <c r="E120" s="550" t="s">
        <v>393</v>
      </c>
      <c r="F120" s="551" t="s">
        <v>133</v>
      </c>
      <c r="G120" s="406" t="s">
        <v>511</v>
      </c>
      <c r="H120" s="563" t="s">
        <v>394</v>
      </c>
      <c r="I120" s="575" t="s">
        <v>526</v>
      </c>
      <c r="J120" s="384"/>
    </row>
    <row r="121" spans="2:10" s="385" customFormat="1" ht="58.5" customHeight="1" thickBot="1">
      <c r="B121" s="901"/>
      <c r="C121" s="903"/>
      <c r="D121" s="903"/>
      <c r="E121" s="552" t="s">
        <v>437</v>
      </c>
      <c r="F121" s="553" t="s">
        <v>133</v>
      </c>
      <c r="G121" s="405" t="s">
        <v>511</v>
      </c>
      <c r="H121" s="564" t="s">
        <v>395</v>
      </c>
      <c r="I121" s="575" t="s">
        <v>526</v>
      </c>
      <c r="J121" s="384"/>
    </row>
    <row r="122" spans="2:10" s="385" customFormat="1" ht="42" customHeight="1">
      <c r="B122" s="904" t="s">
        <v>134</v>
      </c>
      <c r="C122" s="904" t="s">
        <v>135</v>
      </c>
      <c r="D122" s="907" t="s">
        <v>136</v>
      </c>
      <c r="E122" s="554" t="s">
        <v>137</v>
      </c>
      <c r="F122" s="555" t="s">
        <v>138</v>
      </c>
      <c r="G122" s="406" t="s">
        <v>511</v>
      </c>
      <c r="H122" s="603" t="s">
        <v>656</v>
      </c>
      <c r="I122" s="575" t="s">
        <v>526</v>
      </c>
      <c r="J122" s="384"/>
    </row>
    <row r="123" spans="2:10" s="385" customFormat="1" ht="49.5" customHeight="1">
      <c r="B123" s="905"/>
      <c r="C123" s="905"/>
      <c r="D123" s="908"/>
      <c r="E123" s="556" t="s">
        <v>139</v>
      </c>
      <c r="F123" s="557" t="s">
        <v>39</v>
      </c>
      <c r="G123" s="404" t="s">
        <v>511</v>
      </c>
      <c r="H123" s="565" t="s">
        <v>12</v>
      </c>
      <c r="I123" s="575" t="s">
        <v>526</v>
      </c>
      <c r="J123" s="384"/>
    </row>
    <row r="124" spans="2:10" s="385" customFormat="1" ht="102">
      <c r="B124" s="905"/>
      <c r="C124" s="905"/>
      <c r="D124" s="909" t="s">
        <v>140</v>
      </c>
      <c r="E124" s="556" t="s">
        <v>438</v>
      </c>
      <c r="F124" s="557" t="s">
        <v>54</v>
      </c>
      <c r="G124" s="404" t="s">
        <v>511</v>
      </c>
      <c r="H124" s="565" t="s">
        <v>12</v>
      </c>
      <c r="I124" s="575" t="s">
        <v>526</v>
      </c>
      <c r="J124" s="384"/>
    </row>
    <row r="125" spans="2:10" ht="38.25">
      <c r="B125" s="905"/>
      <c r="C125" s="905"/>
      <c r="D125" s="910"/>
      <c r="E125" s="602" t="s">
        <v>141</v>
      </c>
      <c r="F125" s="557" t="s">
        <v>54</v>
      </c>
      <c r="G125" s="404" t="s">
        <v>511</v>
      </c>
      <c r="H125" s="565" t="s">
        <v>12</v>
      </c>
      <c r="I125" s="575" t="s">
        <v>526</v>
      </c>
      <c r="J125" s="384"/>
    </row>
    <row r="126" spans="2:10" ht="134.25" customHeight="1">
      <c r="B126" s="905"/>
      <c r="C126" s="905"/>
      <c r="D126" s="908"/>
      <c r="E126" s="556" t="s">
        <v>142</v>
      </c>
      <c r="F126" s="557" t="s">
        <v>54</v>
      </c>
      <c r="G126" s="404" t="s">
        <v>511</v>
      </c>
      <c r="H126" s="565" t="s">
        <v>12</v>
      </c>
      <c r="I126" s="575" t="s">
        <v>526</v>
      </c>
      <c r="J126" s="411"/>
    </row>
    <row r="127" spans="2:10" ht="54" customHeight="1">
      <c r="B127" s="905"/>
      <c r="C127" s="905"/>
      <c r="D127" s="909" t="s">
        <v>143</v>
      </c>
      <c r="E127" s="558" t="s">
        <v>144</v>
      </c>
      <c r="F127" s="559" t="s">
        <v>14</v>
      </c>
      <c r="G127" s="404" t="s">
        <v>511</v>
      </c>
      <c r="H127" s="566" t="s">
        <v>12</v>
      </c>
      <c r="I127" s="575" t="s">
        <v>526</v>
      </c>
      <c r="J127" s="411"/>
    </row>
    <row r="128" spans="2:10" ht="54" customHeight="1">
      <c r="B128" s="905"/>
      <c r="C128" s="905"/>
      <c r="D128" s="910"/>
      <c r="E128" s="558" t="s">
        <v>145</v>
      </c>
      <c r="F128" s="559" t="s">
        <v>54</v>
      </c>
      <c r="G128" s="404" t="s">
        <v>511</v>
      </c>
      <c r="H128" s="566" t="s">
        <v>12</v>
      </c>
      <c r="I128" s="575" t="s">
        <v>526</v>
      </c>
      <c r="J128" s="411"/>
    </row>
    <row r="129" spans="2:10" ht="54" customHeight="1">
      <c r="B129" s="905"/>
      <c r="C129" s="905"/>
      <c r="D129" s="910"/>
      <c r="E129" s="558" t="s">
        <v>146</v>
      </c>
      <c r="F129" s="559" t="s">
        <v>39</v>
      </c>
      <c r="G129" s="404" t="s">
        <v>511</v>
      </c>
      <c r="H129" s="566" t="s">
        <v>12</v>
      </c>
      <c r="I129" s="575" t="s">
        <v>526</v>
      </c>
      <c r="J129" s="411"/>
    </row>
    <row r="130" spans="2:10" ht="54" customHeight="1" thickBot="1">
      <c r="B130" s="906"/>
      <c r="C130" s="906"/>
      <c r="D130" s="911"/>
      <c r="E130" s="560" t="s">
        <v>147</v>
      </c>
      <c r="F130" s="561" t="s">
        <v>43</v>
      </c>
      <c r="G130" s="405" t="s">
        <v>511</v>
      </c>
      <c r="H130" s="567" t="s">
        <v>12</v>
      </c>
      <c r="I130" s="575" t="s">
        <v>526</v>
      </c>
      <c r="J130" s="411"/>
    </row>
    <row r="131" spans="2:10">
      <c r="B131" s="412"/>
      <c r="C131" s="413"/>
      <c r="D131" s="411"/>
      <c r="E131" s="412"/>
      <c r="F131" s="413"/>
      <c r="G131" s="411"/>
      <c r="H131" s="414"/>
      <c r="I131" s="436"/>
      <c r="J131" s="411"/>
    </row>
    <row r="132" spans="2:10">
      <c r="B132" s="412"/>
      <c r="C132" s="413"/>
      <c r="D132" s="411"/>
      <c r="E132" s="412"/>
      <c r="F132" s="413"/>
      <c r="G132" s="411"/>
      <c r="H132" s="414"/>
      <c r="I132" s="436"/>
      <c r="J132" s="411"/>
    </row>
    <row r="133" spans="2:10">
      <c r="B133" s="412"/>
      <c r="C133" s="413"/>
      <c r="D133" s="411"/>
      <c r="E133" s="412"/>
      <c r="F133" s="413"/>
      <c r="G133" s="411"/>
      <c r="H133" s="414"/>
      <c r="I133" s="436"/>
      <c r="J133" s="411"/>
    </row>
    <row r="134" spans="2:10">
      <c r="B134" s="412"/>
      <c r="C134" s="413"/>
      <c r="D134" s="411"/>
      <c r="E134" s="412"/>
      <c r="F134" s="413"/>
      <c r="G134" s="411"/>
      <c r="H134" s="414"/>
      <c r="I134" s="436"/>
      <c r="J134" s="411"/>
    </row>
    <row r="135" spans="2:10">
      <c r="E135" s="415" t="s">
        <v>451</v>
      </c>
      <c r="F135" s="416" t="s">
        <v>527</v>
      </c>
      <c r="G135" s="416" t="s">
        <v>528</v>
      </c>
      <c r="H135" s="417" t="s">
        <v>529</v>
      </c>
      <c r="I135" s="418" t="s">
        <v>451</v>
      </c>
    </row>
    <row r="136" spans="2:10">
      <c r="E136" s="419">
        <f>(H136/$H$139)</f>
        <v>0.95283018867924529</v>
      </c>
      <c r="F136" s="420" t="s">
        <v>511</v>
      </c>
      <c r="G136" s="421">
        <v>1</v>
      </c>
      <c r="H136" s="422">
        <f>COUNTIF($G$25:$G$130,"Cumple")</f>
        <v>101</v>
      </c>
      <c r="I136" s="423">
        <f>+(H136*G136/$H$139)</f>
        <v>0.95283018867924529</v>
      </c>
    </row>
    <row r="137" spans="2:10">
      <c r="E137" s="419">
        <f>(H137/$H$139)</f>
        <v>4.716981132075472E-2</v>
      </c>
      <c r="F137" s="424" t="s">
        <v>512</v>
      </c>
      <c r="G137" s="421">
        <v>0.6</v>
      </c>
      <c r="H137" s="422">
        <f>COUNTIF($G$25:$G$130, "Parcial")</f>
        <v>5</v>
      </c>
      <c r="I137" s="423">
        <f>+(H137*G137/$H$139)</f>
        <v>2.8301886792452831E-2</v>
      </c>
    </row>
    <row r="138" spans="2:10">
      <c r="E138" s="419">
        <f>(H138/$H$139)</f>
        <v>0</v>
      </c>
      <c r="F138" s="425" t="s">
        <v>513</v>
      </c>
      <c r="G138" s="426">
        <v>0</v>
      </c>
      <c r="H138" s="422">
        <f>COUNTIF($G$25:$G$130, "No Cumple")</f>
        <v>0</v>
      </c>
      <c r="I138" s="423">
        <f>+(H138*G138/$H$139)</f>
        <v>0</v>
      </c>
    </row>
    <row r="139" spans="2:10" ht="22.5" customHeight="1">
      <c r="E139" s="427">
        <f>SUM(E136:E138)</f>
        <v>1</v>
      </c>
      <c r="F139" s="428" t="s">
        <v>530</v>
      </c>
      <c r="H139" s="429">
        <f>SUM(H136:H138)</f>
        <v>106</v>
      </c>
      <c r="I139" s="632">
        <f>SUM(I136:I138)</f>
        <v>0.98113207547169812</v>
      </c>
    </row>
  </sheetData>
  <mergeCells count="82">
    <mergeCell ref="B122:B130"/>
    <mergeCell ref="C122:C130"/>
    <mergeCell ref="D122:D123"/>
    <mergeCell ref="D124:D126"/>
    <mergeCell ref="D127:D130"/>
    <mergeCell ref="B115:B119"/>
    <mergeCell ref="C115:C119"/>
    <mergeCell ref="D116:D118"/>
    <mergeCell ref="B120:B121"/>
    <mergeCell ref="C120:C121"/>
    <mergeCell ref="D120:D121"/>
    <mergeCell ref="B101:B103"/>
    <mergeCell ref="C101:C103"/>
    <mergeCell ref="B104:B114"/>
    <mergeCell ref="C104:C114"/>
    <mergeCell ref="D104:D105"/>
    <mergeCell ref="D106:D112"/>
    <mergeCell ref="D113:D114"/>
    <mergeCell ref="C90:C91"/>
    <mergeCell ref="D92:D95"/>
    <mergeCell ref="C97:C100"/>
    <mergeCell ref="D97:D98"/>
    <mergeCell ref="D99:D100"/>
    <mergeCell ref="C92:C96"/>
    <mergeCell ref="C72:C73"/>
    <mergeCell ref="D72:D73"/>
    <mergeCell ref="C74:C78"/>
    <mergeCell ref="D74:D76"/>
    <mergeCell ref="C79:C89"/>
    <mergeCell ref="D80:D83"/>
    <mergeCell ref="D84:D85"/>
    <mergeCell ref="D86:D89"/>
    <mergeCell ref="D53:D59"/>
    <mergeCell ref="D60:D62"/>
    <mergeCell ref="C63:C64"/>
    <mergeCell ref="D63:D64"/>
    <mergeCell ref="C65:C71"/>
    <mergeCell ref="D65:D71"/>
    <mergeCell ref="I23:I24"/>
    <mergeCell ref="B25:B100"/>
    <mergeCell ref="C25:C32"/>
    <mergeCell ref="D26:D28"/>
    <mergeCell ref="D30:D32"/>
    <mergeCell ref="C34:C62"/>
    <mergeCell ref="D34:D39"/>
    <mergeCell ref="D40:D42"/>
    <mergeCell ref="D43:D47"/>
    <mergeCell ref="D48:D52"/>
    <mergeCell ref="B23:B24"/>
    <mergeCell ref="C23:C24"/>
    <mergeCell ref="D23:D24"/>
    <mergeCell ref="E23:E24"/>
    <mergeCell ref="F23:F24"/>
    <mergeCell ref="H23:H24"/>
    <mergeCell ref="B14:D14"/>
    <mergeCell ref="E14:I14"/>
    <mergeCell ref="B16:C21"/>
    <mergeCell ref="D16:E16"/>
    <mergeCell ref="G16:I21"/>
    <mergeCell ref="D17:E17"/>
    <mergeCell ref="D18:E18"/>
    <mergeCell ref="D19:E19"/>
    <mergeCell ref="D20:E20"/>
    <mergeCell ref="D21:E21"/>
    <mergeCell ref="B10:D10"/>
    <mergeCell ref="G10:I10"/>
    <mergeCell ref="B12:D12"/>
    <mergeCell ref="E12:I12"/>
    <mergeCell ref="B13:D13"/>
    <mergeCell ref="E13:I13"/>
    <mergeCell ref="B7:C7"/>
    <mergeCell ref="D7:F7"/>
    <mergeCell ref="G7:H7"/>
    <mergeCell ref="B8:C8"/>
    <mergeCell ref="D8:F8"/>
    <mergeCell ref="G8:H8"/>
    <mergeCell ref="B6:H6"/>
    <mergeCell ref="C1:H1"/>
    <mergeCell ref="C3:H3"/>
    <mergeCell ref="B2:I2"/>
    <mergeCell ref="B4:I4"/>
    <mergeCell ref="B5:I5"/>
  </mergeCells>
  <conditionalFormatting sqref="G123 G70 G92 G32:G33 G112">
    <cfRule type="containsText" dxfId="1853" priority="502" operator="containsText" text="Parcial">
      <formula>NOT(ISERROR(SEARCH("Parcial",G32)))</formula>
    </cfRule>
    <cfRule type="containsText" dxfId="1852" priority="503" operator="containsText" text="No cumple">
      <formula>NOT(ISERROR(SEARCH("No cumple",G32)))</formula>
    </cfRule>
    <cfRule type="containsText" dxfId="1851" priority="504" operator="containsText" text="Cumple">
      <formula>NOT(ISERROR(SEARCH("Cumple",G32)))</formula>
    </cfRule>
  </conditionalFormatting>
  <conditionalFormatting sqref="G123 G70 G92 G32:G33 G112">
    <cfRule type="expression" dxfId="1850" priority="498">
      <formula>G32="NO INICIADO"</formula>
    </cfRule>
    <cfRule type="expression" dxfId="1849" priority="499">
      <formula>G32="VENCIDO"</formula>
    </cfRule>
    <cfRule type="expression" dxfId="1848" priority="500">
      <formula>G32="EN PROCESO"</formula>
    </cfRule>
    <cfRule type="expression" dxfId="1847" priority="501">
      <formula>G32="FINALIZADO"</formula>
    </cfRule>
  </conditionalFormatting>
  <conditionalFormatting sqref="G118">
    <cfRule type="containsText" dxfId="1846" priority="460" operator="containsText" text="Parcial">
      <formula>NOT(ISERROR(SEARCH("Parcial",G118)))</formula>
    </cfRule>
    <cfRule type="containsText" dxfId="1845" priority="461" operator="containsText" text="No cumple">
      <formula>NOT(ISERROR(SEARCH("No cumple",G118)))</formula>
    </cfRule>
    <cfRule type="containsText" dxfId="1844" priority="462" operator="containsText" text="Cumple">
      <formula>NOT(ISERROR(SEARCH("Cumple",G118)))</formula>
    </cfRule>
  </conditionalFormatting>
  <conditionalFormatting sqref="G118">
    <cfRule type="expression" dxfId="1843" priority="456">
      <formula>G118="NO INICIADO"</formula>
    </cfRule>
    <cfRule type="expression" dxfId="1842" priority="457">
      <formula>G118="VENCIDO"</formula>
    </cfRule>
    <cfRule type="expression" dxfId="1841" priority="458">
      <formula>G118="EN PROCESO"</formula>
    </cfRule>
    <cfRule type="expression" dxfId="1840" priority="459">
      <formula>G118="FINALIZADO"</formula>
    </cfRule>
  </conditionalFormatting>
  <conditionalFormatting sqref="G120:G121">
    <cfRule type="expression" dxfId="1839" priority="449">
      <formula>G120="NO INICIADO"</formula>
    </cfRule>
    <cfRule type="expression" dxfId="1838" priority="450">
      <formula>G120="VENCIDO"</formula>
    </cfRule>
    <cfRule type="expression" dxfId="1837" priority="451">
      <formula>G120="EN PROCESO"</formula>
    </cfRule>
    <cfRule type="expression" dxfId="1836" priority="452">
      <formula>G120="FINALIZADO"</formula>
    </cfRule>
  </conditionalFormatting>
  <conditionalFormatting sqref="G48:G51">
    <cfRule type="containsText" dxfId="1835" priority="495" operator="containsText" text="Parcial">
      <formula>NOT(ISERROR(SEARCH("Parcial",G48)))</formula>
    </cfRule>
    <cfRule type="containsText" dxfId="1834" priority="496" operator="containsText" text="No cumple">
      <formula>NOT(ISERROR(SEARCH("No cumple",G48)))</formula>
    </cfRule>
    <cfRule type="containsText" dxfId="1833" priority="497" operator="containsText" text="Cumple">
      <formula>NOT(ISERROR(SEARCH("Cumple",G48)))</formula>
    </cfRule>
  </conditionalFormatting>
  <conditionalFormatting sqref="G48:G51">
    <cfRule type="expression" dxfId="1832" priority="491">
      <formula>G48="NO INICIADO"</formula>
    </cfRule>
    <cfRule type="expression" dxfId="1831" priority="492">
      <formula>G48="VENCIDO"</formula>
    </cfRule>
    <cfRule type="expression" dxfId="1830" priority="493">
      <formula>G48="EN PROCESO"</formula>
    </cfRule>
    <cfRule type="expression" dxfId="1829" priority="494">
      <formula>G48="FINALIZADO"</formula>
    </cfRule>
  </conditionalFormatting>
  <conditionalFormatting sqref="G53">
    <cfRule type="containsText" dxfId="1828" priority="488" operator="containsText" text="Parcial">
      <formula>NOT(ISERROR(SEARCH("Parcial",G53)))</formula>
    </cfRule>
    <cfRule type="containsText" dxfId="1827" priority="489" operator="containsText" text="No cumple">
      <formula>NOT(ISERROR(SEARCH("No cumple",G53)))</formula>
    </cfRule>
    <cfRule type="containsText" dxfId="1826" priority="490" operator="containsText" text="Cumple">
      <formula>NOT(ISERROR(SEARCH("Cumple",G53)))</formula>
    </cfRule>
  </conditionalFormatting>
  <conditionalFormatting sqref="G53">
    <cfRule type="expression" dxfId="1825" priority="484">
      <formula>G53="NO INICIADO"</formula>
    </cfRule>
    <cfRule type="expression" dxfId="1824" priority="485">
      <formula>G53="VENCIDO"</formula>
    </cfRule>
    <cfRule type="expression" dxfId="1823" priority="486">
      <formula>G53="EN PROCESO"</formula>
    </cfRule>
    <cfRule type="expression" dxfId="1822" priority="487">
      <formula>G53="FINALIZADO"</formula>
    </cfRule>
  </conditionalFormatting>
  <conditionalFormatting sqref="G63">
    <cfRule type="containsText" dxfId="1821" priority="481" operator="containsText" text="Parcial">
      <formula>NOT(ISERROR(SEARCH("Parcial",G63)))</formula>
    </cfRule>
    <cfRule type="containsText" dxfId="1820" priority="482" operator="containsText" text="No cumple">
      <formula>NOT(ISERROR(SEARCH("No cumple",G63)))</formula>
    </cfRule>
    <cfRule type="containsText" dxfId="1819" priority="483" operator="containsText" text="Cumple">
      <formula>NOT(ISERROR(SEARCH("Cumple",G63)))</formula>
    </cfRule>
  </conditionalFormatting>
  <conditionalFormatting sqref="G63">
    <cfRule type="expression" dxfId="1818" priority="477">
      <formula>G63="NO INICIADO"</formula>
    </cfRule>
    <cfRule type="expression" dxfId="1817" priority="478">
      <formula>G63="VENCIDO"</formula>
    </cfRule>
    <cfRule type="expression" dxfId="1816" priority="479">
      <formula>G63="EN PROCESO"</formula>
    </cfRule>
    <cfRule type="expression" dxfId="1815" priority="480">
      <formula>G63="FINALIZADO"</formula>
    </cfRule>
  </conditionalFormatting>
  <conditionalFormatting sqref="G66">
    <cfRule type="containsText" dxfId="1814" priority="474" operator="containsText" text="Parcial">
      <formula>NOT(ISERROR(SEARCH("Parcial",G66)))</formula>
    </cfRule>
    <cfRule type="containsText" dxfId="1813" priority="475" operator="containsText" text="No cumple">
      <formula>NOT(ISERROR(SEARCH("No cumple",G66)))</formula>
    </cfRule>
    <cfRule type="containsText" dxfId="1812" priority="476" operator="containsText" text="Cumple">
      <formula>NOT(ISERROR(SEARCH("Cumple",G66)))</formula>
    </cfRule>
  </conditionalFormatting>
  <conditionalFormatting sqref="G66">
    <cfRule type="expression" dxfId="1811" priority="470">
      <formula>G66="NO INICIADO"</formula>
    </cfRule>
    <cfRule type="expression" dxfId="1810" priority="471">
      <formula>G66="VENCIDO"</formula>
    </cfRule>
    <cfRule type="expression" dxfId="1809" priority="472">
      <formula>G66="EN PROCESO"</formula>
    </cfRule>
    <cfRule type="expression" dxfId="1808" priority="473">
      <formula>G66="FINALIZADO"</formula>
    </cfRule>
  </conditionalFormatting>
  <conditionalFormatting sqref="G93:G94 G96:G97">
    <cfRule type="containsText" dxfId="1807" priority="467" operator="containsText" text="Parcial">
      <formula>NOT(ISERROR(SEARCH("Parcial",G93)))</formula>
    </cfRule>
    <cfRule type="containsText" dxfId="1806" priority="468" operator="containsText" text="No cumple">
      <formula>NOT(ISERROR(SEARCH("No cumple",G93)))</formula>
    </cfRule>
    <cfRule type="containsText" dxfId="1805" priority="469" operator="containsText" text="Cumple">
      <formula>NOT(ISERROR(SEARCH("Cumple",G93)))</formula>
    </cfRule>
  </conditionalFormatting>
  <conditionalFormatting sqref="G93:G94 G96:G97">
    <cfRule type="expression" dxfId="1804" priority="463">
      <formula>G93="NO INICIADO"</formula>
    </cfRule>
    <cfRule type="expression" dxfId="1803" priority="464">
      <formula>G93="VENCIDO"</formula>
    </cfRule>
    <cfRule type="expression" dxfId="1802" priority="465">
      <formula>G93="EN PROCESO"</formula>
    </cfRule>
    <cfRule type="expression" dxfId="1801" priority="466">
      <formula>G93="FINALIZADO"</formula>
    </cfRule>
  </conditionalFormatting>
  <conditionalFormatting sqref="G120:G121">
    <cfRule type="containsText" dxfId="1800" priority="453" operator="containsText" text="Parcial">
      <formula>NOT(ISERROR(SEARCH("Parcial",G120)))</formula>
    </cfRule>
    <cfRule type="containsText" dxfId="1799" priority="454" operator="containsText" text="No cumple">
      <formula>NOT(ISERROR(SEARCH("No cumple",G120)))</formula>
    </cfRule>
    <cfRule type="containsText" dxfId="1798" priority="455" operator="containsText" text="Cumple">
      <formula>NOT(ISERROR(SEARCH("Cumple",G120)))</formula>
    </cfRule>
  </conditionalFormatting>
  <conditionalFormatting sqref="G55">
    <cfRule type="containsText" dxfId="1797" priority="446" operator="containsText" text="Parcial">
      <formula>NOT(ISERROR(SEARCH("Parcial",G55)))</formula>
    </cfRule>
    <cfRule type="containsText" dxfId="1796" priority="447" operator="containsText" text="No cumple">
      <formula>NOT(ISERROR(SEARCH("No cumple",G55)))</formula>
    </cfRule>
    <cfRule type="containsText" dxfId="1795" priority="448" operator="containsText" text="Cumple">
      <formula>NOT(ISERROR(SEARCH("Cumple",G55)))</formula>
    </cfRule>
  </conditionalFormatting>
  <conditionalFormatting sqref="G55">
    <cfRule type="expression" dxfId="1794" priority="442">
      <formula>G55="NO INICIADO"</formula>
    </cfRule>
    <cfRule type="expression" dxfId="1793" priority="443">
      <formula>G55="VENCIDO"</formula>
    </cfRule>
    <cfRule type="expression" dxfId="1792" priority="444">
      <formula>G55="EN PROCESO"</formula>
    </cfRule>
    <cfRule type="expression" dxfId="1791" priority="445">
      <formula>G55="FINALIZADO"</formula>
    </cfRule>
  </conditionalFormatting>
  <conditionalFormatting sqref="G104">
    <cfRule type="containsText" dxfId="1790" priority="439" operator="containsText" text="Parcial">
      <formula>NOT(ISERROR(SEARCH("Parcial",G104)))</formula>
    </cfRule>
    <cfRule type="containsText" dxfId="1789" priority="440" operator="containsText" text="No cumple">
      <formula>NOT(ISERROR(SEARCH("No cumple",G104)))</formula>
    </cfRule>
    <cfRule type="containsText" dxfId="1788" priority="441" operator="containsText" text="Cumple">
      <formula>NOT(ISERROR(SEARCH("Cumple",G104)))</formula>
    </cfRule>
  </conditionalFormatting>
  <conditionalFormatting sqref="G104">
    <cfRule type="expression" dxfId="1787" priority="435">
      <formula>G104="NO INICIADO"</formula>
    </cfRule>
    <cfRule type="expression" dxfId="1786" priority="436">
      <formula>G104="VENCIDO"</formula>
    </cfRule>
    <cfRule type="expression" dxfId="1785" priority="437">
      <formula>G104="EN PROCESO"</formula>
    </cfRule>
    <cfRule type="expression" dxfId="1784" priority="438">
      <formula>G104="FINALIZADO"</formula>
    </cfRule>
  </conditionalFormatting>
  <conditionalFormatting sqref="G113">
    <cfRule type="containsText" dxfId="1783" priority="432" operator="containsText" text="Parcial">
      <formula>NOT(ISERROR(SEARCH("Parcial",G113)))</formula>
    </cfRule>
    <cfRule type="containsText" dxfId="1782" priority="433" operator="containsText" text="No cumple">
      <formula>NOT(ISERROR(SEARCH("No cumple",G113)))</formula>
    </cfRule>
    <cfRule type="containsText" dxfId="1781" priority="434" operator="containsText" text="Cumple">
      <formula>NOT(ISERROR(SEARCH("Cumple",G113)))</formula>
    </cfRule>
  </conditionalFormatting>
  <conditionalFormatting sqref="G113">
    <cfRule type="expression" dxfId="1780" priority="428">
      <formula>G113="NO INICIADO"</formula>
    </cfRule>
    <cfRule type="expression" dxfId="1779" priority="429">
      <formula>G113="VENCIDO"</formula>
    </cfRule>
    <cfRule type="expression" dxfId="1778" priority="430">
      <formula>G113="EN PROCESO"</formula>
    </cfRule>
    <cfRule type="expression" dxfId="1777" priority="431">
      <formula>G113="FINALIZADO"</formula>
    </cfRule>
  </conditionalFormatting>
  <conditionalFormatting sqref="G114">
    <cfRule type="containsText" dxfId="1776" priority="425" operator="containsText" text="Parcial">
      <formula>NOT(ISERROR(SEARCH("Parcial",G114)))</formula>
    </cfRule>
    <cfRule type="containsText" dxfId="1775" priority="426" operator="containsText" text="No cumple">
      <formula>NOT(ISERROR(SEARCH("No cumple",G114)))</formula>
    </cfRule>
    <cfRule type="containsText" dxfId="1774" priority="427" operator="containsText" text="Cumple">
      <formula>NOT(ISERROR(SEARCH("Cumple",G114)))</formula>
    </cfRule>
  </conditionalFormatting>
  <conditionalFormatting sqref="G114">
    <cfRule type="expression" dxfId="1773" priority="421">
      <formula>G114="NO INICIADO"</formula>
    </cfRule>
    <cfRule type="expression" dxfId="1772" priority="422">
      <formula>G114="VENCIDO"</formula>
    </cfRule>
    <cfRule type="expression" dxfId="1771" priority="423">
      <formula>G114="EN PROCESO"</formula>
    </cfRule>
    <cfRule type="expression" dxfId="1770" priority="424">
      <formula>G114="FINALIZADO"</formula>
    </cfRule>
  </conditionalFormatting>
  <conditionalFormatting sqref="G34">
    <cfRule type="containsText" dxfId="1769" priority="418" operator="containsText" text="Parcial">
      <formula>NOT(ISERROR(SEARCH("Parcial",G34)))</formula>
    </cfRule>
    <cfRule type="containsText" dxfId="1768" priority="419" operator="containsText" text="No cumple">
      <formula>NOT(ISERROR(SEARCH("No cumple",G34)))</formula>
    </cfRule>
    <cfRule type="containsText" dxfId="1767" priority="420" operator="containsText" text="Cumple">
      <formula>NOT(ISERROR(SEARCH("Cumple",G34)))</formula>
    </cfRule>
  </conditionalFormatting>
  <conditionalFormatting sqref="G34">
    <cfRule type="expression" dxfId="1766" priority="414">
      <formula>G34="NO INICIADO"</formula>
    </cfRule>
    <cfRule type="expression" dxfId="1765" priority="415">
      <formula>G34="VENCIDO"</formula>
    </cfRule>
    <cfRule type="expression" dxfId="1764" priority="416">
      <formula>G34="EN PROCESO"</formula>
    </cfRule>
    <cfRule type="expression" dxfId="1763" priority="417">
      <formula>G34="FINALIZADO"</formula>
    </cfRule>
  </conditionalFormatting>
  <conditionalFormatting sqref="G122">
    <cfRule type="containsText" dxfId="1762" priority="411" operator="containsText" text="Parcial">
      <formula>NOT(ISERROR(SEARCH("Parcial",G122)))</formula>
    </cfRule>
    <cfRule type="containsText" dxfId="1761" priority="412" operator="containsText" text="No cumple">
      <formula>NOT(ISERROR(SEARCH("No cumple",G122)))</formula>
    </cfRule>
    <cfRule type="containsText" dxfId="1760" priority="413" operator="containsText" text="Cumple">
      <formula>NOT(ISERROR(SEARCH("Cumple",G122)))</formula>
    </cfRule>
  </conditionalFormatting>
  <conditionalFormatting sqref="G122">
    <cfRule type="expression" dxfId="1759" priority="407">
      <formula>G122="NO INICIADO"</formula>
    </cfRule>
    <cfRule type="expression" dxfId="1758" priority="408">
      <formula>G122="VENCIDO"</formula>
    </cfRule>
    <cfRule type="expression" dxfId="1757" priority="409">
      <formula>G122="EN PROCESO"</formula>
    </cfRule>
    <cfRule type="expression" dxfId="1756" priority="410">
      <formula>G122="FINALIZADO"</formula>
    </cfRule>
  </conditionalFormatting>
  <conditionalFormatting sqref="G75:G76">
    <cfRule type="containsText" dxfId="1755" priority="404" operator="containsText" text="Parcial">
      <formula>NOT(ISERROR(SEARCH("Parcial",G75)))</formula>
    </cfRule>
    <cfRule type="containsText" dxfId="1754" priority="405" operator="containsText" text="No cumple">
      <formula>NOT(ISERROR(SEARCH("No cumple",G75)))</formula>
    </cfRule>
    <cfRule type="containsText" dxfId="1753" priority="406" operator="containsText" text="Cumple">
      <formula>NOT(ISERROR(SEARCH("Cumple",G75)))</formula>
    </cfRule>
  </conditionalFormatting>
  <conditionalFormatting sqref="G75:G76">
    <cfRule type="expression" dxfId="1752" priority="400">
      <formula>G75="NO INICIADO"</formula>
    </cfRule>
    <cfRule type="expression" dxfId="1751" priority="401">
      <formula>G75="VENCIDO"</formula>
    </cfRule>
    <cfRule type="expression" dxfId="1750" priority="402">
      <formula>G75="EN PROCESO"</formula>
    </cfRule>
    <cfRule type="expression" dxfId="1749" priority="403">
      <formula>G75="FINALIZADO"</formula>
    </cfRule>
  </conditionalFormatting>
  <conditionalFormatting sqref="G52">
    <cfRule type="containsText" dxfId="1748" priority="397" operator="containsText" text="Parcial">
      <formula>NOT(ISERROR(SEARCH("Parcial",G52)))</formula>
    </cfRule>
    <cfRule type="containsText" dxfId="1747" priority="398" operator="containsText" text="No cumple">
      <formula>NOT(ISERROR(SEARCH("No cumple",G52)))</formula>
    </cfRule>
    <cfRule type="containsText" dxfId="1746" priority="399" operator="containsText" text="Cumple">
      <formula>NOT(ISERROR(SEARCH("Cumple",G52)))</formula>
    </cfRule>
  </conditionalFormatting>
  <conditionalFormatting sqref="G52">
    <cfRule type="expression" dxfId="1745" priority="393">
      <formula>G52="NO INICIADO"</formula>
    </cfRule>
    <cfRule type="expression" dxfId="1744" priority="394">
      <formula>G52="VENCIDO"</formula>
    </cfRule>
    <cfRule type="expression" dxfId="1743" priority="395">
      <formula>G52="EN PROCESO"</formula>
    </cfRule>
    <cfRule type="expression" dxfId="1742" priority="396">
      <formula>G52="FINALIZADO"</formula>
    </cfRule>
  </conditionalFormatting>
  <conditionalFormatting sqref="G68">
    <cfRule type="containsText" dxfId="1741" priority="390" operator="containsText" text="Parcial">
      <formula>NOT(ISERROR(SEARCH("Parcial",G68)))</formula>
    </cfRule>
    <cfRule type="containsText" dxfId="1740" priority="391" operator="containsText" text="No cumple">
      <formula>NOT(ISERROR(SEARCH("No cumple",G68)))</formula>
    </cfRule>
    <cfRule type="containsText" dxfId="1739" priority="392" operator="containsText" text="Cumple">
      <formula>NOT(ISERROR(SEARCH("Cumple",G68)))</formula>
    </cfRule>
  </conditionalFormatting>
  <conditionalFormatting sqref="G68">
    <cfRule type="expression" dxfId="1738" priority="386">
      <formula>G68="NO INICIADO"</formula>
    </cfRule>
    <cfRule type="expression" dxfId="1737" priority="387">
      <formula>G68="VENCIDO"</formula>
    </cfRule>
    <cfRule type="expression" dxfId="1736" priority="388">
      <formula>G68="EN PROCESO"</formula>
    </cfRule>
    <cfRule type="expression" dxfId="1735" priority="389">
      <formula>G68="FINALIZADO"</formula>
    </cfRule>
  </conditionalFormatting>
  <conditionalFormatting sqref="G90">
    <cfRule type="containsText" dxfId="1734" priority="383" operator="containsText" text="Parcial">
      <formula>NOT(ISERROR(SEARCH("Parcial",G90)))</formula>
    </cfRule>
    <cfRule type="containsText" dxfId="1733" priority="384" operator="containsText" text="No cumple">
      <formula>NOT(ISERROR(SEARCH("No cumple",G90)))</formula>
    </cfRule>
    <cfRule type="containsText" dxfId="1732" priority="385" operator="containsText" text="Cumple">
      <formula>NOT(ISERROR(SEARCH("Cumple",G90)))</formula>
    </cfRule>
  </conditionalFormatting>
  <conditionalFormatting sqref="G90">
    <cfRule type="expression" dxfId="1731" priority="379">
      <formula>G90="NO INICIADO"</formula>
    </cfRule>
    <cfRule type="expression" dxfId="1730" priority="380">
      <formula>G90="VENCIDO"</formula>
    </cfRule>
    <cfRule type="expression" dxfId="1729" priority="381">
      <formula>G90="EN PROCESO"</formula>
    </cfRule>
    <cfRule type="expression" dxfId="1728" priority="382">
      <formula>G90="FINALIZADO"</formula>
    </cfRule>
  </conditionalFormatting>
  <conditionalFormatting sqref="G130">
    <cfRule type="containsText" dxfId="1727" priority="376" operator="containsText" text="Parcial">
      <formula>NOT(ISERROR(SEARCH("Parcial",G130)))</formula>
    </cfRule>
    <cfRule type="containsText" dxfId="1726" priority="377" operator="containsText" text="No cumple">
      <formula>NOT(ISERROR(SEARCH("No cumple",G130)))</formula>
    </cfRule>
    <cfRule type="containsText" dxfId="1725" priority="378" operator="containsText" text="Cumple">
      <formula>NOT(ISERROR(SEARCH("Cumple",G130)))</formula>
    </cfRule>
  </conditionalFormatting>
  <conditionalFormatting sqref="G130">
    <cfRule type="expression" dxfId="1724" priority="372">
      <formula>G130="NO INICIADO"</formula>
    </cfRule>
    <cfRule type="expression" dxfId="1723" priority="373">
      <formula>G130="VENCIDO"</formula>
    </cfRule>
    <cfRule type="expression" dxfId="1722" priority="374">
      <formula>G130="EN PROCESO"</formula>
    </cfRule>
    <cfRule type="expression" dxfId="1721" priority="375">
      <formula>G130="FINALIZADO"</formula>
    </cfRule>
  </conditionalFormatting>
  <conditionalFormatting sqref="G72">
    <cfRule type="containsText" dxfId="1720" priority="369" operator="containsText" text="Parcial">
      <formula>NOT(ISERROR(SEARCH("Parcial",G72)))</formula>
    </cfRule>
    <cfRule type="containsText" dxfId="1719" priority="370" operator="containsText" text="No cumple">
      <formula>NOT(ISERROR(SEARCH("No cumple",G72)))</formula>
    </cfRule>
    <cfRule type="containsText" dxfId="1718" priority="371" operator="containsText" text="Cumple">
      <formula>NOT(ISERROR(SEARCH("Cumple",G72)))</formula>
    </cfRule>
  </conditionalFormatting>
  <conditionalFormatting sqref="G72">
    <cfRule type="expression" dxfId="1717" priority="365">
      <formula>G72="NO INICIADO"</formula>
    </cfRule>
    <cfRule type="expression" dxfId="1716" priority="366">
      <formula>G72="VENCIDO"</formula>
    </cfRule>
    <cfRule type="expression" dxfId="1715" priority="367">
      <formula>G72="EN PROCESO"</formula>
    </cfRule>
    <cfRule type="expression" dxfId="1714" priority="368">
      <formula>G72="FINALIZADO"</formula>
    </cfRule>
  </conditionalFormatting>
  <conditionalFormatting sqref="G65">
    <cfRule type="containsText" dxfId="1713" priority="362" operator="containsText" text="Parcial">
      <formula>NOT(ISERROR(SEARCH("Parcial",G65)))</formula>
    </cfRule>
    <cfRule type="containsText" dxfId="1712" priority="363" operator="containsText" text="No cumple">
      <formula>NOT(ISERROR(SEARCH("No cumple",G65)))</formula>
    </cfRule>
    <cfRule type="containsText" dxfId="1711" priority="364" operator="containsText" text="Cumple">
      <formula>NOT(ISERROR(SEARCH("Cumple",G65)))</formula>
    </cfRule>
  </conditionalFormatting>
  <conditionalFormatting sqref="G65">
    <cfRule type="expression" dxfId="1710" priority="358">
      <formula>G65="NO INICIADO"</formula>
    </cfRule>
    <cfRule type="expression" dxfId="1709" priority="359">
      <formula>G65="VENCIDO"</formula>
    </cfRule>
    <cfRule type="expression" dxfId="1708" priority="360">
      <formula>G65="EN PROCESO"</formula>
    </cfRule>
    <cfRule type="expression" dxfId="1707" priority="361">
      <formula>G65="FINALIZADO"</formula>
    </cfRule>
  </conditionalFormatting>
  <conditionalFormatting sqref="G44:G47">
    <cfRule type="containsText" dxfId="1706" priority="355" operator="containsText" text="Parcial">
      <formula>NOT(ISERROR(SEARCH("Parcial",G44)))</formula>
    </cfRule>
    <cfRule type="containsText" dxfId="1705" priority="356" operator="containsText" text="No cumple">
      <formula>NOT(ISERROR(SEARCH("No cumple",G44)))</formula>
    </cfRule>
    <cfRule type="containsText" dxfId="1704" priority="357" operator="containsText" text="Cumple">
      <formula>NOT(ISERROR(SEARCH("Cumple",G44)))</formula>
    </cfRule>
  </conditionalFormatting>
  <conditionalFormatting sqref="G44:G47">
    <cfRule type="expression" dxfId="1703" priority="351">
      <formula>G44="NO INICIADO"</formula>
    </cfRule>
    <cfRule type="expression" dxfId="1702" priority="352">
      <formula>G44="VENCIDO"</formula>
    </cfRule>
    <cfRule type="expression" dxfId="1701" priority="353">
      <formula>G44="EN PROCESO"</formula>
    </cfRule>
    <cfRule type="expression" dxfId="1700" priority="354">
      <formula>G44="FINALIZADO"</formula>
    </cfRule>
  </conditionalFormatting>
  <conditionalFormatting sqref="G79">
    <cfRule type="containsText" dxfId="1699" priority="348" operator="containsText" text="Parcial">
      <formula>NOT(ISERROR(SEARCH("Parcial",G79)))</formula>
    </cfRule>
    <cfRule type="containsText" dxfId="1698" priority="349" operator="containsText" text="No cumple">
      <formula>NOT(ISERROR(SEARCH("No cumple",G79)))</formula>
    </cfRule>
    <cfRule type="containsText" dxfId="1697" priority="350" operator="containsText" text="Cumple">
      <formula>NOT(ISERROR(SEARCH("Cumple",G79)))</formula>
    </cfRule>
  </conditionalFormatting>
  <conditionalFormatting sqref="G79">
    <cfRule type="expression" dxfId="1696" priority="344">
      <formula>G79="NO INICIADO"</formula>
    </cfRule>
    <cfRule type="expression" dxfId="1695" priority="345">
      <formula>G79="VENCIDO"</formula>
    </cfRule>
    <cfRule type="expression" dxfId="1694" priority="346">
      <formula>G79="EN PROCESO"</formula>
    </cfRule>
    <cfRule type="expression" dxfId="1693" priority="347">
      <formula>G79="FINALIZADO"</formula>
    </cfRule>
  </conditionalFormatting>
  <conditionalFormatting sqref="G81">
    <cfRule type="containsText" dxfId="1692" priority="341" operator="containsText" text="Parcial">
      <formula>NOT(ISERROR(SEARCH("Parcial",G81)))</formula>
    </cfRule>
    <cfRule type="containsText" dxfId="1691" priority="342" operator="containsText" text="No cumple">
      <formula>NOT(ISERROR(SEARCH("No cumple",G81)))</formula>
    </cfRule>
    <cfRule type="containsText" dxfId="1690" priority="343" operator="containsText" text="Cumple">
      <formula>NOT(ISERROR(SEARCH("Cumple",G81)))</formula>
    </cfRule>
  </conditionalFormatting>
  <conditionalFormatting sqref="G81">
    <cfRule type="expression" dxfId="1689" priority="337">
      <formula>G81="NO INICIADO"</formula>
    </cfRule>
    <cfRule type="expression" dxfId="1688" priority="338">
      <formula>G81="VENCIDO"</formula>
    </cfRule>
    <cfRule type="expression" dxfId="1687" priority="339">
      <formula>G81="EN PROCESO"</formula>
    </cfRule>
    <cfRule type="expression" dxfId="1686" priority="340">
      <formula>G81="FINALIZADO"</formula>
    </cfRule>
  </conditionalFormatting>
  <conditionalFormatting sqref="G84">
    <cfRule type="containsText" dxfId="1685" priority="334" operator="containsText" text="Parcial">
      <formula>NOT(ISERROR(SEARCH("Parcial",G84)))</formula>
    </cfRule>
    <cfRule type="containsText" dxfId="1684" priority="335" operator="containsText" text="No cumple">
      <formula>NOT(ISERROR(SEARCH("No cumple",G84)))</formula>
    </cfRule>
    <cfRule type="containsText" dxfId="1683" priority="336" operator="containsText" text="Cumple">
      <formula>NOT(ISERROR(SEARCH("Cumple",G84)))</formula>
    </cfRule>
  </conditionalFormatting>
  <conditionalFormatting sqref="G84">
    <cfRule type="expression" dxfId="1682" priority="330">
      <formula>G84="NO INICIADO"</formula>
    </cfRule>
    <cfRule type="expression" dxfId="1681" priority="331">
      <formula>G84="VENCIDO"</formula>
    </cfRule>
    <cfRule type="expression" dxfId="1680" priority="332">
      <formula>G84="EN PROCESO"</formula>
    </cfRule>
    <cfRule type="expression" dxfId="1679" priority="333">
      <formula>G84="FINALIZADO"</formula>
    </cfRule>
  </conditionalFormatting>
  <conditionalFormatting sqref="G86:G87">
    <cfRule type="containsText" dxfId="1678" priority="327" operator="containsText" text="Parcial">
      <formula>NOT(ISERROR(SEARCH("Parcial",G86)))</formula>
    </cfRule>
    <cfRule type="containsText" dxfId="1677" priority="328" operator="containsText" text="No cumple">
      <formula>NOT(ISERROR(SEARCH("No cumple",G86)))</formula>
    </cfRule>
    <cfRule type="containsText" dxfId="1676" priority="329" operator="containsText" text="Cumple">
      <formula>NOT(ISERROR(SEARCH("Cumple",G86)))</formula>
    </cfRule>
  </conditionalFormatting>
  <conditionalFormatting sqref="G86:G87">
    <cfRule type="expression" dxfId="1675" priority="323">
      <formula>G86="NO INICIADO"</formula>
    </cfRule>
    <cfRule type="expression" dxfId="1674" priority="324">
      <formula>G86="VENCIDO"</formula>
    </cfRule>
    <cfRule type="expression" dxfId="1673" priority="325">
      <formula>G86="EN PROCESO"</formula>
    </cfRule>
    <cfRule type="expression" dxfId="1672" priority="326">
      <formula>G86="FINALIZADO"</formula>
    </cfRule>
  </conditionalFormatting>
  <conditionalFormatting sqref="G129">
    <cfRule type="containsText" dxfId="1671" priority="320" operator="containsText" text="Parcial">
      <formula>NOT(ISERROR(SEARCH("Parcial",G129)))</formula>
    </cfRule>
    <cfRule type="containsText" dxfId="1670" priority="321" operator="containsText" text="No cumple">
      <formula>NOT(ISERROR(SEARCH("No cumple",G129)))</formula>
    </cfRule>
    <cfRule type="containsText" dxfId="1669" priority="322" operator="containsText" text="Cumple">
      <formula>NOT(ISERROR(SEARCH("Cumple",G129)))</formula>
    </cfRule>
  </conditionalFormatting>
  <conditionalFormatting sqref="G129">
    <cfRule type="expression" dxfId="1668" priority="316">
      <formula>G129="NO INICIADO"</formula>
    </cfRule>
    <cfRule type="expression" dxfId="1667" priority="317">
      <formula>G129="VENCIDO"</formula>
    </cfRule>
    <cfRule type="expression" dxfId="1666" priority="318">
      <formula>G129="EN PROCESO"</formula>
    </cfRule>
    <cfRule type="expression" dxfId="1665" priority="319">
      <formula>G129="FINALIZADO"</formula>
    </cfRule>
  </conditionalFormatting>
  <conditionalFormatting sqref="G80">
    <cfRule type="containsText" dxfId="1664" priority="313" operator="containsText" text="Parcial">
      <formula>NOT(ISERROR(SEARCH("Parcial",G80)))</formula>
    </cfRule>
    <cfRule type="containsText" dxfId="1663" priority="314" operator="containsText" text="No cumple">
      <formula>NOT(ISERROR(SEARCH("No cumple",G80)))</formula>
    </cfRule>
    <cfRule type="containsText" dxfId="1662" priority="315" operator="containsText" text="Cumple">
      <formula>NOT(ISERROR(SEARCH("Cumple",G80)))</formula>
    </cfRule>
  </conditionalFormatting>
  <conditionalFormatting sqref="G80">
    <cfRule type="expression" dxfId="1661" priority="309">
      <formula>G80="NO INICIADO"</formula>
    </cfRule>
    <cfRule type="expression" dxfId="1660" priority="310">
      <formula>G80="VENCIDO"</formula>
    </cfRule>
    <cfRule type="expression" dxfId="1659" priority="311">
      <formula>G80="EN PROCESO"</formula>
    </cfRule>
    <cfRule type="expression" dxfId="1658" priority="312">
      <formula>G80="FINALIZADO"</formula>
    </cfRule>
  </conditionalFormatting>
  <conditionalFormatting sqref="G28">
    <cfRule type="containsText" dxfId="1657" priority="306" operator="containsText" text="Parcial">
      <formula>NOT(ISERROR(SEARCH("Parcial",G28)))</formula>
    </cfRule>
    <cfRule type="containsText" dxfId="1656" priority="307" operator="containsText" text="No cumple">
      <formula>NOT(ISERROR(SEARCH("No cumple",G28)))</formula>
    </cfRule>
    <cfRule type="containsText" dxfId="1655" priority="308" operator="containsText" text="Cumple">
      <formula>NOT(ISERROR(SEARCH("Cumple",G28)))</formula>
    </cfRule>
  </conditionalFormatting>
  <conditionalFormatting sqref="G28">
    <cfRule type="expression" dxfId="1654" priority="302">
      <formula>G28="NO INICIADO"</formula>
    </cfRule>
    <cfRule type="expression" dxfId="1653" priority="303">
      <formula>G28="VENCIDO"</formula>
    </cfRule>
    <cfRule type="expression" dxfId="1652" priority="304">
      <formula>G28="EN PROCESO"</formula>
    </cfRule>
    <cfRule type="expression" dxfId="1651" priority="305">
      <formula>G28="FINALIZADO"</formula>
    </cfRule>
  </conditionalFormatting>
  <conditionalFormatting sqref="G29">
    <cfRule type="containsText" dxfId="1650" priority="299" operator="containsText" text="Parcial">
      <formula>NOT(ISERROR(SEARCH("Parcial",G29)))</formula>
    </cfRule>
    <cfRule type="containsText" dxfId="1649" priority="300" operator="containsText" text="No cumple">
      <formula>NOT(ISERROR(SEARCH("No cumple",G29)))</formula>
    </cfRule>
    <cfRule type="containsText" dxfId="1648" priority="301" operator="containsText" text="Cumple">
      <formula>NOT(ISERROR(SEARCH("Cumple",G29)))</formula>
    </cfRule>
  </conditionalFormatting>
  <conditionalFormatting sqref="G29">
    <cfRule type="expression" dxfId="1647" priority="295">
      <formula>G29="NO INICIADO"</formula>
    </cfRule>
    <cfRule type="expression" dxfId="1646" priority="296">
      <formula>G29="VENCIDO"</formula>
    </cfRule>
    <cfRule type="expression" dxfId="1645" priority="297">
      <formula>G29="EN PROCESO"</formula>
    </cfRule>
    <cfRule type="expression" dxfId="1644" priority="298">
      <formula>G29="FINALIZADO"</formula>
    </cfRule>
  </conditionalFormatting>
  <conditionalFormatting sqref="G95">
    <cfRule type="containsText" dxfId="1643" priority="292" operator="containsText" text="Parcial">
      <formula>NOT(ISERROR(SEARCH("Parcial",G95)))</formula>
    </cfRule>
    <cfRule type="containsText" dxfId="1642" priority="293" operator="containsText" text="No cumple">
      <formula>NOT(ISERROR(SEARCH("No cumple",G95)))</formula>
    </cfRule>
    <cfRule type="containsText" dxfId="1641" priority="294" operator="containsText" text="Cumple">
      <formula>NOT(ISERROR(SEARCH("Cumple",G95)))</formula>
    </cfRule>
  </conditionalFormatting>
  <conditionalFormatting sqref="G95">
    <cfRule type="expression" dxfId="1640" priority="288">
      <formula>G95="NO INICIADO"</formula>
    </cfRule>
    <cfRule type="expression" dxfId="1639" priority="289">
      <formula>G95="VENCIDO"</formula>
    </cfRule>
    <cfRule type="expression" dxfId="1638" priority="290">
      <formula>G95="EN PROCESO"</formula>
    </cfRule>
    <cfRule type="expression" dxfId="1637" priority="291">
      <formula>G95="FINALIZADO"</formula>
    </cfRule>
  </conditionalFormatting>
  <conditionalFormatting sqref="G98:G99">
    <cfRule type="containsText" dxfId="1636" priority="285" operator="containsText" text="Parcial">
      <formula>NOT(ISERROR(SEARCH("Parcial",G98)))</formula>
    </cfRule>
    <cfRule type="containsText" dxfId="1635" priority="286" operator="containsText" text="No cumple">
      <formula>NOT(ISERROR(SEARCH("No cumple",G98)))</formula>
    </cfRule>
    <cfRule type="containsText" dxfId="1634" priority="287" operator="containsText" text="Cumple">
      <formula>NOT(ISERROR(SEARCH("Cumple",G98)))</formula>
    </cfRule>
  </conditionalFormatting>
  <conditionalFormatting sqref="G98:G99">
    <cfRule type="expression" dxfId="1633" priority="281">
      <formula>G98="NO INICIADO"</formula>
    </cfRule>
    <cfRule type="expression" dxfId="1632" priority="282">
      <formula>G98="VENCIDO"</formula>
    </cfRule>
    <cfRule type="expression" dxfId="1631" priority="283">
      <formula>G98="EN PROCESO"</formula>
    </cfRule>
    <cfRule type="expression" dxfId="1630" priority="284">
      <formula>G98="FINALIZADO"</formula>
    </cfRule>
  </conditionalFormatting>
  <conditionalFormatting sqref="G105">
    <cfRule type="containsText" dxfId="1629" priority="278" operator="containsText" text="Parcial">
      <formula>NOT(ISERROR(SEARCH("Parcial",G105)))</formula>
    </cfRule>
    <cfRule type="containsText" dxfId="1628" priority="279" operator="containsText" text="No cumple">
      <formula>NOT(ISERROR(SEARCH("No cumple",G105)))</formula>
    </cfRule>
    <cfRule type="containsText" dxfId="1627" priority="280" operator="containsText" text="Cumple">
      <formula>NOT(ISERROR(SEARCH("Cumple",G105)))</formula>
    </cfRule>
  </conditionalFormatting>
  <conditionalFormatting sqref="G105">
    <cfRule type="expression" dxfId="1626" priority="274">
      <formula>G105="NO INICIADO"</formula>
    </cfRule>
    <cfRule type="expression" dxfId="1625" priority="275">
      <formula>G105="VENCIDO"</formula>
    </cfRule>
    <cfRule type="expression" dxfId="1624" priority="276">
      <formula>G105="EN PROCESO"</formula>
    </cfRule>
    <cfRule type="expression" dxfId="1623" priority="277">
      <formula>G105="FINALIZADO"</formula>
    </cfRule>
  </conditionalFormatting>
  <conditionalFormatting sqref="G107">
    <cfRule type="containsText" dxfId="1622" priority="271" operator="containsText" text="Parcial">
      <formula>NOT(ISERROR(SEARCH("Parcial",G107)))</formula>
    </cfRule>
    <cfRule type="containsText" dxfId="1621" priority="272" operator="containsText" text="No cumple">
      <formula>NOT(ISERROR(SEARCH("No cumple",G107)))</formula>
    </cfRule>
    <cfRule type="containsText" dxfId="1620" priority="273" operator="containsText" text="Cumple">
      <formula>NOT(ISERROR(SEARCH("Cumple",G107)))</formula>
    </cfRule>
  </conditionalFormatting>
  <conditionalFormatting sqref="G107">
    <cfRule type="expression" dxfId="1619" priority="267">
      <formula>G107="NO INICIADO"</formula>
    </cfRule>
    <cfRule type="expression" dxfId="1618" priority="268">
      <formula>G107="VENCIDO"</formula>
    </cfRule>
    <cfRule type="expression" dxfId="1617" priority="269">
      <formula>G107="EN PROCESO"</formula>
    </cfRule>
    <cfRule type="expression" dxfId="1616" priority="270">
      <formula>G107="FINALIZADO"</formula>
    </cfRule>
  </conditionalFormatting>
  <conditionalFormatting sqref="G73:G74">
    <cfRule type="containsText" dxfId="1615" priority="264" operator="containsText" text="Parcial">
      <formula>NOT(ISERROR(SEARCH("Parcial",G73)))</formula>
    </cfRule>
    <cfRule type="containsText" dxfId="1614" priority="265" operator="containsText" text="No cumple">
      <formula>NOT(ISERROR(SEARCH("No cumple",G73)))</formula>
    </cfRule>
    <cfRule type="containsText" dxfId="1613" priority="266" operator="containsText" text="Cumple">
      <formula>NOT(ISERROR(SEARCH("Cumple",G73)))</formula>
    </cfRule>
  </conditionalFormatting>
  <conditionalFormatting sqref="G73:G74">
    <cfRule type="expression" dxfId="1612" priority="260">
      <formula>G73="NO INICIADO"</formula>
    </cfRule>
    <cfRule type="expression" dxfId="1611" priority="261">
      <formula>G73="VENCIDO"</formula>
    </cfRule>
    <cfRule type="expression" dxfId="1610" priority="262">
      <formula>G73="EN PROCESO"</formula>
    </cfRule>
    <cfRule type="expression" dxfId="1609" priority="263">
      <formula>G73="FINALIZADO"</formula>
    </cfRule>
  </conditionalFormatting>
  <conditionalFormatting sqref="G62">
    <cfRule type="containsText" dxfId="1608" priority="257" operator="containsText" text="Parcial">
      <formula>NOT(ISERROR(SEARCH("Parcial",G62)))</formula>
    </cfRule>
    <cfRule type="containsText" dxfId="1607" priority="258" operator="containsText" text="No cumple">
      <formula>NOT(ISERROR(SEARCH("No cumple",G62)))</formula>
    </cfRule>
    <cfRule type="containsText" dxfId="1606" priority="259" operator="containsText" text="Cumple">
      <formula>NOT(ISERROR(SEARCH("Cumple",G62)))</formula>
    </cfRule>
  </conditionalFormatting>
  <conditionalFormatting sqref="G62">
    <cfRule type="expression" dxfId="1605" priority="253">
      <formula>G62="NO INICIADO"</formula>
    </cfRule>
    <cfRule type="expression" dxfId="1604" priority="254">
      <formula>G62="VENCIDO"</formula>
    </cfRule>
    <cfRule type="expression" dxfId="1603" priority="255">
      <formula>G62="EN PROCESO"</formula>
    </cfRule>
    <cfRule type="expression" dxfId="1602" priority="256">
      <formula>G62="FINALIZADO"</formula>
    </cfRule>
  </conditionalFormatting>
  <conditionalFormatting sqref="G78">
    <cfRule type="containsText" dxfId="1601" priority="250" operator="containsText" text="Parcial">
      <formula>NOT(ISERROR(SEARCH("Parcial",G78)))</formula>
    </cfRule>
    <cfRule type="containsText" dxfId="1600" priority="251" operator="containsText" text="No cumple">
      <formula>NOT(ISERROR(SEARCH("No cumple",G78)))</formula>
    </cfRule>
    <cfRule type="containsText" dxfId="1599" priority="252" operator="containsText" text="Cumple">
      <formula>NOT(ISERROR(SEARCH("Cumple",G78)))</formula>
    </cfRule>
  </conditionalFormatting>
  <conditionalFormatting sqref="G78">
    <cfRule type="expression" dxfId="1598" priority="246">
      <formula>G78="NO INICIADO"</formula>
    </cfRule>
    <cfRule type="expression" dxfId="1597" priority="247">
      <formula>G78="VENCIDO"</formula>
    </cfRule>
    <cfRule type="expression" dxfId="1596" priority="248">
      <formula>G78="EN PROCESO"</formula>
    </cfRule>
    <cfRule type="expression" dxfId="1595" priority="249">
      <formula>G78="FINALIZADO"</formula>
    </cfRule>
  </conditionalFormatting>
  <conditionalFormatting sqref="G25:G26">
    <cfRule type="containsText" dxfId="1594" priority="243" operator="containsText" text="Parcial">
      <formula>NOT(ISERROR(SEARCH("Parcial",G25)))</formula>
    </cfRule>
    <cfRule type="containsText" dxfId="1593" priority="244" operator="containsText" text="No cumple">
      <formula>NOT(ISERROR(SEARCH("No cumple",G25)))</formula>
    </cfRule>
    <cfRule type="containsText" dxfId="1592" priority="245" operator="containsText" text="Cumple">
      <formula>NOT(ISERROR(SEARCH("Cumple",G25)))</formula>
    </cfRule>
  </conditionalFormatting>
  <conditionalFormatting sqref="G25:G26">
    <cfRule type="expression" dxfId="1591" priority="239">
      <formula>G25="NO INICIADO"</formula>
    </cfRule>
    <cfRule type="expression" dxfId="1590" priority="240">
      <formula>G25="VENCIDO"</formula>
    </cfRule>
    <cfRule type="expression" dxfId="1589" priority="241">
      <formula>G25="EN PROCESO"</formula>
    </cfRule>
    <cfRule type="expression" dxfId="1588" priority="242">
      <formula>G25="FINALIZADO"</formula>
    </cfRule>
  </conditionalFormatting>
  <conditionalFormatting sqref="G40:G42">
    <cfRule type="containsText" dxfId="1587" priority="236" operator="containsText" text="Parcial">
      <formula>NOT(ISERROR(SEARCH("Parcial",G40)))</formula>
    </cfRule>
    <cfRule type="containsText" dxfId="1586" priority="237" operator="containsText" text="No cumple">
      <formula>NOT(ISERROR(SEARCH("No cumple",G40)))</formula>
    </cfRule>
    <cfRule type="containsText" dxfId="1585" priority="238" operator="containsText" text="Cumple">
      <formula>NOT(ISERROR(SEARCH("Cumple",G40)))</formula>
    </cfRule>
  </conditionalFormatting>
  <conditionalFormatting sqref="G40:G42">
    <cfRule type="expression" dxfId="1584" priority="232">
      <formula>G40="NO INICIADO"</formula>
    </cfRule>
    <cfRule type="expression" dxfId="1583" priority="233">
      <formula>G40="VENCIDO"</formula>
    </cfRule>
    <cfRule type="expression" dxfId="1582" priority="234">
      <formula>G40="EN PROCESO"</formula>
    </cfRule>
    <cfRule type="expression" dxfId="1581" priority="235">
      <formula>G40="FINALIZADO"</formula>
    </cfRule>
  </conditionalFormatting>
  <conditionalFormatting sqref="G67">
    <cfRule type="containsText" dxfId="1580" priority="229" operator="containsText" text="Parcial">
      <formula>NOT(ISERROR(SEARCH("Parcial",G67)))</formula>
    </cfRule>
    <cfRule type="containsText" dxfId="1579" priority="230" operator="containsText" text="No cumple">
      <formula>NOT(ISERROR(SEARCH("No cumple",G67)))</formula>
    </cfRule>
    <cfRule type="containsText" dxfId="1578" priority="231" operator="containsText" text="Cumple">
      <formula>NOT(ISERROR(SEARCH("Cumple",G67)))</formula>
    </cfRule>
  </conditionalFormatting>
  <conditionalFormatting sqref="G67">
    <cfRule type="expression" dxfId="1577" priority="225">
      <formula>G67="NO INICIADO"</formula>
    </cfRule>
    <cfRule type="expression" dxfId="1576" priority="226">
      <formula>G67="VENCIDO"</formula>
    </cfRule>
    <cfRule type="expression" dxfId="1575" priority="227">
      <formula>G67="EN PROCESO"</formula>
    </cfRule>
    <cfRule type="expression" dxfId="1574" priority="228">
      <formula>G67="FINALIZADO"</formula>
    </cfRule>
  </conditionalFormatting>
  <conditionalFormatting sqref="G71">
    <cfRule type="containsText" dxfId="1573" priority="222" operator="containsText" text="Parcial">
      <formula>NOT(ISERROR(SEARCH("Parcial",G71)))</formula>
    </cfRule>
    <cfRule type="containsText" dxfId="1572" priority="223" operator="containsText" text="No cumple">
      <formula>NOT(ISERROR(SEARCH("No cumple",G71)))</formula>
    </cfRule>
    <cfRule type="containsText" dxfId="1571" priority="224" operator="containsText" text="Cumple">
      <formula>NOT(ISERROR(SEARCH("Cumple",G71)))</formula>
    </cfRule>
  </conditionalFormatting>
  <conditionalFormatting sqref="G71">
    <cfRule type="expression" dxfId="1570" priority="218">
      <formula>G71="NO INICIADO"</formula>
    </cfRule>
    <cfRule type="expression" dxfId="1569" priority="219">
      <formula>G71="VENCIDO"</formula>
    </cfRule>
    <cfRule type="expression" dxfId="1568" priority="220">
      <formula>G71="EN PROCESO"</formula>
    </cfRule>
    <cfRule type="expression" dxfId="1567" priority="221">
      <formula>G71="FINALIZADO"</formula>
    </cfRule>
  </conditionalFormatting>
  <conditionalFormatting sqref="G115:G117">
    <cfRule type="containsText" dxfId="1566" priority="215" operator="containsText" text="Parcial">
      <formula>NOT(ISERROR(SEARCH("Parcial",G115)))</formula>
    </cfRule>
    <cfRule type="containsText" dxfId="1565" priority="216" operator="containsText" text="No cumple">
      <formula>NOT(ISERROR(SEARCH("No cumple",G115)))</formula>
    </cfRule>
    <cfRule type="containsText" dxfId="1564" priority="217" operator="containsText" text="Cumple">
      <formula>NOT(ISERROR(SEARCH("Cumple",G115)))</formula>
    </cfRule>
  </conditionalFormatting>
  <conditionalFormatting sqref="G115:G117">
    <cfRule type="expression" dxfId="1563" priority="211">
      <formula>G115="NO INICIADO"</formula>
    </cfRule>
    <cfRule type="expression" dxfId="1562" priority="212">
      <formula>G115="VENCIDO"</formula>
    </cfRule>
    <cfRule type="expression" dxfId="1561" priority="213">
      <formula>G115="EN PROCESO"</formula>
    </cfRule>
    <cfRule type="expression" dxfId="1560" priority="214">
      <formula>G115="FINALIZADO"</formula>
    </cfRule>
  </conditionalFormatting>
  <conditionalFormatting sqref="G119">
    <cfRule type="containsText" dxfId="1559" priority="208" operator="containsText" text="Parcial">
      <formula>NOT(ISERROR(SEARCH("Parcial",G119)))</formula>
    </cfRule>
    <cfRule type="containsText" dxfId="1558" priority="209" operator="containsText" text="No cumple">
      <formula>NOT(ISERROR(SEARCH("No cumple",G119)))</formula>
    </cfRule>
    <cfRule type="containsText" dxfId="1557" priority="210" operator="containsText" text="Cumple">
      <formula>NOT(ISERROR(SEARCH("Cumple",G119)))</formula>
    </cfRule>
  </conditionalFormatting>
  <conditionalFormatting sqref="G119">
    <cfRule type="expression" dxfId="1556" priority="204">
      <formula>G119="NO INICIADO"</formula>
    </cfRule>
    <cfRule type="expression" dxfId="1555" priority="205">
      <formula>G119="VENCIDO"</formula>
    </cfRule>
    <cfRule type="expression" dxfId="1554" priority="206">
      <formula>G119="EN PROCESO"</formula>
    </cfRule>
    <cfRule type="expression" dxfId="1553" priority="207">
      <formula>G119="FINALIZADO"</formula>
    </cfRule>
  </conditionalFormatting>
  <conditionalFormatting sqref="G127">
    <cfRule type="containsText" dxfId="1552" priority="201" operator="containsText" text="Parcial">
      <formula>NOT(ISERROR(SEARCH("Parcial",G127)))</formula>
    </cfRule>
    <cfRule type="containsText" dxfId="1551" priority="202" operator="containsText" text="No cumple">
      <formula>NOT(ISERROR(SEARCH("No cumple",G127)))</formula>
    </cfRule>
    <cfRule type="containsText" dxfId="1550" priority="203" operator="containsText" text="Cumple">
      <formula>NOT(ISERROR(SEARCH("Cumple",G127)))</formula>
    </cfRule>
  </conditionalFormatting>
  <conditionalFormatting sqref="G127">
    <cfRule type="expression" dxfId="1549" priority="197">
      <formula>G127="NO INICIADO"</formula>
    </cfRule>
    <cfRule type="expression" dxfId="1548" priority="198">
      <formula>G127="VENCIDO"</formula>
    </cfRule>
    <cfRule type="expression" dxfId="1547" priority="199">
      <formula>G127="EN PROCESO"</formula>
    </cfRule>
    <cfRule type="expression" dxfId="1546" priority="200">
      <formula>G127="FINALIZADO"</formula>
    </cfRule>
  </conditionalFormatting>
  <conditionalFormatting sqref="G91">
    <cfRule type="containsText" dxfId="1545" priority="194" operator="containsText" text="Parcial">
      <formula>NOT(ISERROR(SEARCH("Parcial",G91)))</formula>
    </cfRule>
    <cfRule type="containsText" dxfId="1544" priority="195" operator="containsText" text="No cumple">
      <formula>NOT(ISERROR(SEARCH("No cumple",G91)))</formula>
    </cfRule>
    <cfRule type="containsText" dxfId="1543" priority="196" operator="containsText" text="Cumple">
      <formula>NOT(ISERROR(SEARCH("Cumple",G91)))</formula>
    </cfRule>
  </conditionalFormatting>
  <conditionalFormatting sqref="G91">
    <cfRule type="expression" dxfId="1542" priority="190">
      <formula>G91="NO INICIADO"</formula>
    </cfRule>
    <cfRule type="expression" dxfId="1541" priority="191">
      <formula>G91="VENCIDO"</formula>
    </cfRule>
    <cfRule type="expression" dxfId="1540" priority="192">
      <formula>G91="EN PROCESO"</formula>
    </cfRule>
    <cfRule type="expression" dxfId="1539" priority="193">
      <formula>G91="FINALIZADO"</formula>
    </cfRule>
  </conditionalFormatting>
  <conditionalFormatting sqref="G30:G31">
    <cfRule type="containsText" dxfId="1538" priority="187" operator="containsText" text="Parcial">
      <formula>NOT(ISERROR(SEARCH("Parcial",G30)))</formula>
    </cfRule>
    <cfRule type="containsText" dxfId="1537" priority="188" operator="containsText" text="No cumple">
      <formula>NOT(ISERROR(SEARCH("No cumple",G30)))</formula>
    </cfRule>
    <cfRule type="containsText" dxfId="1536" priority="189" operator="containsText" text="Cumple">
      <formula>NOT(ISERROR(SEARCH("Cumple",G30)))</formula>
    </cfRule>
  </conditionalFormatting>
  <conditionalFormatting sqref="G30:G31">
    <cfRule type="expression" dxfId="1535" priority="183">
      <formula>G30="NO INICIADO"</formula>
    </cfRule>
    <cfRule type="expression" dxfId="1534" priority="184">
      <formula>G30="VENCIDO"</formula>
    </cfRule>
    <cfRule type="expression" dxfId="1533" priority="185">
      <formula>G30="EN PROCESO"</formula>
    </cfRule>
    <cfRule type="expression" dxfId="1532" priority="186">
      <formula>G30="FINALIZADO"</formula>
    </cfRule>
  </conditionalFormatting>
  <conditionalFormatting sqref="G61">
    <cfRule type="containsText" dxfId="1531" priority="180" operator="containsText" text="Parcial">
      <formula>NOT(ISERROR(SEARCH("Parcial",G61)))</formula>
    </cfRule>
    <cfRule type="containsText" dxfId="1530" priority="181" operator="containsText" text="No cumple">
      <formula>NOT(ISERROR(SEARCH("No cumple",G61)))</formula>
    </cfRule>
    <cfRule type="containsText" dxfId="1529" priority="182" operator="containsText" text="Cumple">
      <formula>NOT(ISERROR(SEARCH("Cumple",G61)))</formula>
    </cfRule>
  </conditionalFormatting>
  <conditionalFormatting sqref="G61">
    <cfRule type="expression" dxfId="1528" priority="176">
      <formula>G61="NO INICIADO"</formula>
    </cfRule>
    <cfRule type="expression" dxfId="1527" priority="177">
      <formula>G61="VENCIDO"</formula>
    </cfRule>
    <cfRule type="expression" dxfId="1526" priority="178">
      <formula>G61="EN PROCESO"</formula>
    </cfRule>
    <cfRule type="expression" dxfId="1525" priority="179">
      <formula>G61="FINALIZADO"</formula>
    </cfRule>
  </conditionalFormatting>
  <conditionalFormatting sqref="G108:G111">
    <cfRule type="containsText" dxfId="1524" priority="173" operator="containsText" text="Parcial">
      <formula>NOT(ISERROR(SEARCH("Parcial",G108)))</formula>
    </cfRule>
    <cfRule type="containsText" dxfId="1523" priority="174" operator="containsText" text="No cumple">
      <formula>NOT(ISERROR(SEARCH("No cumple",G108)))</formula>
    </cfRule>
    <cfRule type="containsText" dxfId="1522" priority="175" operator="containsText" text="Cumple">
      <formula>NOT(ISERROR(SEARCH("Cumple",G108)))</formula>
    </cfRule>
  </conditionalFormatting>
  <conditionalFormatting sqref="G108:G111">
    <cfRule type="expression" dxfId="1521" priority="169">
      <formula>G108="NO INICIADO"</formula>
    </cfRule>
    <cfRule type="expression" dxfId="1520" priority="170">
      <formula>G108="VENCIDO"</formula>
    </cfRule>
    <cfRule type="expression" dxfId="1519" priority="171">
      <formula>G108="EN PROCESO"</formula>
    </cfRule>
    <cfRule type="expression" dxfId="1518" priority="172">
      <formula>G108="FINALIZADO"</formula>
    </cfRule>
  </conditionalFormatting>
  <conditionalFormatting sqref="G27">
    <cfRule type="containsText" dxfId="1517" priority="166" operator="containsText" text="Parcial">
      <formula>NOT(ISERROR(SEARCH("Parcial",G27)))</formula>
    </cfRule>
    <cfRule type="containsText" dxfId="1516" priority="167" operator="containsText" text="No cumple">
      <formula>NOT(ISERROR(SEARCH("No cumple",G27)))</formula>
    </cfRule>
    <cfRule type="containsText" dxfId="1515" priority="168" operator="containsText" text="Cumple">
      <formula>NOT(ISERROR(SEARCH("Cumple",G27)))</formula>
    </cfRule>
  </conditionalFormatting>
  <conditionalFormatting sqref="G27">
    <cfRule type="expression" dxfId="1514" priority="162">
      <formula>G27="NO INICIADO"</formula>
    </cfRule>
    <cfRule type="expression" dxfId="1513" priority="163">
      <formula>G27="VENCIDO"</formula>
    </cfRule>
    <cfRule type="expression" dxfId="1512" priority="164">
      <formula>G27="EN PROCESO"</formula>
    </cfRule>
    <cfRule type="expression" dxfId="1511" priority="165">
      <formula>G27="FINALIZADO"</formula>
    </cfRule>
  </conditionalFormatting>
  <conditionalFormatting sqref="G35:G39">
    <cfRule type="containsText" dxfId="1510" priority="159" operator="containsText" text="Parcial">
      <formula>NOT(ISERROR(SEARCH("Parcial",G35)))</formula>
    </cfRule>
    <cfRule type="containsText" dxfId="1509" priority="160" operator="containsText" text="No cumple">
      <formula>NOT(ISERROR(SEARCH("No cumple",G35)))</formula>
    </cfRule>
    <cfRule type="containsText" dxfId="1508" priority="161" operator="containsText" text="Cumple">
      <formula>NOT(ISERROR(SEARCH("Cumple",G35)))</formula>
    </cfRule>
  </conditionalFormatting>
  <conditionalFormatting sqref="G35:G39">
    <cfRule type="expression" dxfId="1507" priority="155">
      <formula>G35="NO INICIADO"</formula>
    </cfRule>
    <cfRule type="expression" dxfId="1506" priority="156">
      <formula>G35="VENCIDO"</formula>
    </cfRule>
    <cfRule type="expression" dxfId="1505" priority="157">
      <formula>G35="EN PROCESO"</formula>
    </cfRule>
    <cfRule type="expression" dxfId="1504" priority="158">
      <formula>G35="FINALIZADO"</formula>
    </cfRule>
  </conditionalFormatting>
  <conditionalFormatting sqref="G57">
    <cfRule type="containsText" dxfId="1503" priority="152" operator="containsText" text="Parcial">
      <formula>NOT(ISERROR(SEARCH("Parcial",G57)))</formula>
    </cfRule>
    <cfRule type="containsText" dxfId="1502" priority="153" operator="containsText" text="No cumple">
      <formula>NOT(ISERROR(SEARCH("No cumple",G57)))</formula>
    </cfRule>
    <cfRule type="containsText" dxfId="1501" priority="154" operator="containsText" text="Cumple">
      <formula>NOT(ISERROR(SEARCH("Cumple",G57)))</formula>
    </cfRule>
  </conditionalFormatting>
  <conditionalFormatting sqref="G57">
    <cfRule type="expression" dxfId="1500" priority="148">
      <formula>G57="NO INICIADO"</formula>
    </cfRule>
    <cfRule type="expression" dxfId="1499" priority="149">
      <formula>G57="VENCIDO"</formula>
    </cfRule>
    <cfRule type="expression" dxfId="1498" priority="150">
      <formula>G57="EN PROCESO"</formula>
    </cfRule>
    <cfRule type="expression" dxfId="1497" priority="151">
      <formula>G57="FINALIZADO"</formula>
    </cfRule>
  </conditionalFormatting>
  <conditionalFormatting sqref="G69">
    <cfRule type="containsText" dxfId="1496" priority="145" operator="containsText" text="Parcial">
      <formula>NOT(ISERROR(SEARCH("Parcial",G69)))</formula>
    </cfRule>
    <cfRule type="containsText" dxfId="1495" priority="146" operator="containsText" text="No cumple">
      <formula>NOT(ISERROR(SEARCH("No cumple",G69)))</formula>
    </cfRule>
    <cfRule type="containsText" dxfId="1494" priority="147" operator="containsText" text="Cumple">
      <formula>NOT(ISERROR(SEARCH("Cumple",G69)))</formula>
    </cfRule>
  </conditionalFormatting>
  <conditionalFormatting sqref="G69">
    <cfRule type="expression" dxfId="1493" priority="141">
      <formula>G69="NO INICIADO"</formula>
    </cfRule>
    <cfRule type="expression" dxfId="1492" priority="142">
      <formula>G69="VENCIDO"</formula>
    </cfRule>
    <cfRule type="expression" dxfId="1491" priority="143">
      <formula>G69="EN PROCESO"</formula>
    </cfRule>
    <cfRule type="expression" dxfId="1490" priority="144">
      <formula>G69="FINALIZADO"</formula>
    </cfRule>
  </conditionalFormatting>
  <conditionalFormatting sqref="G83">
    <cfRule type="containsText" dxfId="1489" priority="138" operator="containsText" text="Parcial">
      <formula>NOT(ISERROR(SEARCH("Parcial",G83)))</formula>
    </cfRule>
    <cfRule type="containsText" dxfId="1488" priority="139" operator="containsText" text="No cumple">
      <formula>NOT(ISERROR(SEARCH("No cumple",G83)))</formula>
    </cfRule>
    <cfRule type="containsText" dxfId="1487" priority="140" operator="containsText" text="Cumple">
      <formula>NOT(ISERROR(SEARCH("Cumple",G83)))</formula>
    </cfRule>
  </conditionalFormatting>
  <conditionalFormatting sqref="G83">
    <cfRule type="expression" dxfId="1486" priority="134">
      <formula>G83="NO INICIADO"</formula>
    </cfRule>
    <cfRule type="expression" dxfId="1485" priority="135">
      <formula>G83="VENCIDO"</formula>
    </cfRule>
    <cfRule type="expression" dxfId="1484" priority="136">
      <formula>G83="EN PROCESO"</formula>
    </cfRule>
    <cfRule type="expression" dxfId="1483" priority="137">
      <formula>G83="FINALIZADO"</formula>
    </cfRule>
  </conditionalFormatting>
  <conditionalFormatting sqref="G102">
    <cfRule type="containsText" dxfId="1482" priority="131" operator="containsText" text="Parcial">
      <formula>NOT(ISERROR(SEARCH("Parcial",G102)))</formula>
    </cfRule>
    <cfRule type="containsText" dxfId="1481" priority="132" operator="containsText" text="No cumple">
      <formula>NOT(ISERROR(SEARCH("No cumple",G102)))</formula>
    </cfRule>
    <cfRule type="containsText" dxfId="1480" priority="133" operator="containsText" text="Cumple">
      <formula>NOT(ISERROR(SEARCH("Cumple",G102)))</formula>
    </cfRule>
  </conditionalFormatting>
  <conditionalFormatting sqref="G102">
    <cfRule type="expression" dxfId="1479" priority="127">
      <formula>G102="NO INICIADO"</formula>
    </cfRule>
    <cfRule type="expression" dxfId="1478" priority="128">
      <formula>G102="VENCIDO"</formula>
    </cfRule>
    <cfRule type="expression" dxfId="1477" priority="129">
      <formula>G102="EN PROCESO"</formula>
    </cfRule>
    <cfRule type="expression" dxfId="1476" priority="130">
      <formula>G102="FINALIZADO"</formula>
    </cfRule>
  </conditionalFormatting>
  <conditionalFormatting sqref="G54">
    <cfRule type="containsText" dxfId="1475" priority="124" operator="containsText" text="Parcial">
      <formula>NOT(ISERROR(SEARCH("Parcial",G54)))</formula>
    </cfRule>
    <cfRule type="containsText" dxfId="1474" priority="125" operator="containsText" text="No cumple">
      <formula>NOT(ISERROR(SEARCH("No cumple",G54)))</formula>
    </cfRule>
    <cfRule type="containsText" dxfId="1473" priority="126" operator="containsText" text="Cumple">
      <formula>NOT(ISERROR(SEARCH("Cumple",G54)))</formula>
    </cfRule>
  </conditionalFormatting>
  <conditionalFormatting sqref="G54">
    <cfRule type="expression" dxfId="1472" priority="120">
      <formula>G54="NO INICIADO"</formula>
    </cfRule>
    <cfRule type="expression" dxfId="1471" priority="121">
      <formula>G54="VENCIDO"</formula>
    </cfRule>
    <cfRule type="expression" dxfId="1470" priority="122">
      <formula>G54="EN PROCESO"</formula>
    </cfRule>
    <cfRule type="expression" dxfId="1469" priority="123">
      <formula>G54="FINALIZADO"</formula>
    </cfRule>
  </conditionalFormatting>
  <conditionalFormatting sqref="G82">
    <cfRule type="containsText" dxfId="1468" priority="117" operator="containsText" text="Parcial">
      <formula>NOT(ISERROR(SEARCH("Parcial",G82)))</formula>
    </cfRule>
    <cfRule type="containsText" dxfId="1467" priority="118" operator="containsText" text="No cumple">
      <formula>NOT(ISERROR(SEARCH("No cumple",G82)))</formula>
    </cfRule>
    <cfRule type="containsText" dxfId="1466" priority="119" operator="containsText" text="Cumple">
      <formula>NOT(ISERROR(SEARCH("Cumple",G82)))</formula>
    </cfRule>
  </conditionalFormatting>
  <conditionalFormatting sqref="G82">
    <cfRule type="expression" dxfId="1465" priority="113">
      <formula>G82="NO INICIADO"</formula>
    </cfRule>
    <cfRule type="expression" dxfId="1464" priority="114">
      <formula>G82="VENCIDO"</formula>
    </cfRule>
    <cfRule type="expression" dxfId="1463" priority="115">
      <formula>G82="EN PROCESO"</formula>
    </cfRule>
    <cfRule type="expression" dxfId="1462" priority="116">
      <formula>G82="FINALIZADO"</formula>
    </cfRule>
  </conditionalFormatting>
  <conditionalFormatting sqref="G85">
    <cfRule type="containsText" dxfId="1461" priority="110" operator="containsText" text="Parcial">
      <formula>NOT(ISERROR(SEARCH("Parcial",G85)))</formula>
    </cfRule>
    <cfRule type="containsText" dxfId="1460" priority="111" operator="containsText" text="No cumple">
      <formula>NOT(ISERROR(SEARCH("No cumple",G85)))</formula>
    </cfRule>
    <cfRule type="containsText" dxfId="1459" priority="112" operator="containsText" text="Cumple">
      <formula>NOT(ISERROR(SEARCH("Cumple",G85)))</formula>
    </cfRule>
  </conditionalFormatting>
  <conditionalFormatting sqref="G85">
    <cfRule type="expression" dxfId="1458" priority="106">
      <formula>G85="NO INICIADO"</formula>
    </cfRule>
    <cfRule type="expression" dxfId="1457" priority="107">
      <formula>G85="VENCIDO"</formula>
    </cfRule>
    <cfRule type="expression" dxfId="1456" priority="108">
      <formula>G85="EN PROCESO"</formula>
    </cfRule>
    <cfRule type="expression" dxfId="1455" priority="109">
      <formula>G85="FINALIZADO"</formula>
    </cfRule>
  </conditionalFormatting>
  <conditionalFormatting sqref="G88">
    <cfRule type="containsText" dxfId="1454" priority="103" operator="containsText" text="Parcial">
      <formula>NOT(ISERROR(SEARCH("Parcial",G88)))</formula>
    </cfRule>
    <cfRule type="containsText" dxfId="1453" priority="104" operator="containsText" text="No cumple">
      <formula>NOT(ISERROR(SEARCH("No cumple",G88)))</formula>
    </cfRule>
    <cfRule type="containsText" dxfId="1452" priority="105" operator="containsText" text="Cumple">
      <formula>NOT(ISERROR(SEARCH("Cumple",G88)))</formula>
    </cfRule>
  </conditionalFormatting>
  <conditionalFormatting sqref="G88">
    <cfRule type="expression" dxfId="1451" priority="99">
      <formula>G88="NO INICIADO"</formula>
    </cfRule>
    <cfRule type="expression" dxfId="1450" priority="100">
      <formula>G88="VENCIDO"</formula>
    </cfRule>
    <cfRule type="expression" dxfId="1449" priority="101">
      <formula>G88="EN PROCESO"</formula>
    </cfRule>
    <cfRule type="expression" dxfId="1448" priority="102">
      <formula>G88="FINALIZADO"</formula>
    </cfRule>
  </conditionalFormatting>
  <conditionalFormatting sqref="G89">
    <cfRule type="containsText" dxfId="1447" priority="96" operator="containsText" text="Parcial">
      <formula>NOT(ISERROR(SEARCH("Parcial",G89)))</formula>
    </cfRule>
    <cfRule type="containsText" dxfId="1446" priority="97" operator="containsText" text="No cumple">
      <formula>NOT(ISERROR(SEARCH("No cumple",G89)))</formula>
    </cfRule>
    <cfRule type="containsText" dxfId="1445" priority="98" operator="containsText" text="Cumple">
      <formula>NOT(ISERROR(SEARCH("Cumple",G89)))</formula>
    </cfRule>
  </conditionalFormatting>
  <conditionalFormatting sqref="G89">
    <cfRule type="expression" dxfId="1444" priority="92">
      <formula>G89="NO INICIADO"</formula>
    </cfRule>
    <cfRule type="expression" dxfId="1443" priority="93">
      <formula>G89="VENCIDO"</formula>
    </cfRule>
    <cfRule type="expression" dxfId="1442" priority="94">
      <formula>G89="EN PROCESO"</formula>
    </cfRule>
    <cfRule type="expression" dxfId="1441" priority="95">
      <formula>G89="FINALIZADO"</formula>
    </cfRule>
  </conditionalFormatting>
  <conditionalFormatting sqref="G103">
    <cfRule type="containsText" dxfId="1440" priority="89" operator="containsText" text="Parcial">
      <formula>NOT(ISERROR(SEARCH("Parcial",G103)))</formula>
    </cfRule>
    <cfRule type="containsText" dxfId="1439" priority="90" operator="containsText" text="No cumple">
      <formula>NOT(ISERROR(SEARCH("No cumple",G103)))</formula>
    </cfRule>
    <cfRule type="containsText" dxfId="1438" priority="91" operator="containsText" text="Cumple">
      <formula>NOT(ISERROR(SEARCH("Cumple",G103)))</formula>
    </cfRule>
  </conditionalFormatting>
  <conditionalFormatting sqref="G103">
    <cfRule type="expression" dxfId="1437" priority="85">
      <formula>G103="NO INICIADO"</formula>
    </cfRule>
    <cfRule type="expression" dxfId="1436" priority="86">
      <formula>G103="VENCIDO"</formula>
    </cfRule>
    <cfRule type="expression" dxfId="1435" priority="87">
      <formula>G103="EN PROCESO"</formula>
    </cfRule>
    <cfRule type="expression" dxfId="1434" priority="88">
      <formula>G103="FINALIZADO"</formula>
    </cfRule>
  </conditionalFormatting>
  <conditionalFormatting sqref="G56">
    <cfRule type="containsText" dxfId="1433" priority="82" operator="containsText" text="Parcial">
      <formula>NOT(ISERROR(SEARCH("Parcial",G56)))</formula>
    </cfRule>
    <cfRule type="containsText" dxfId="1432" priority="83" operator="containsText" text="No cumple">
      <formula>NOT(ISERROR(SEARCH("No cumple",G56)))</formula>
    </cfRule>
    <cfRule type="containsText" dxfId="1431" priority="84" operator="containsText" text="Cumple">
      <formula>NOT(ISERROR(SEARCH("Cumple",G56)))</formula>
    </cfRule>
  </conditionalFormatting>
  <conditionalFormatting sqref="G56">
    <cfRule type="expression" dxfId="1430" priority="78">
      <formula>G56="NO INICIADO"</formula>
    </cfRule>
    <cfRule type="expression" dxfId="1429" priority="79">
      <formula>G56="VENCIDO"</formula>
    </cfRule>
    <cfRule type="expression" dxfId="1428" priority="80">
      <formula>G56="EN PROCESO"</formula>
    </cfRule>
    <cfRule type="expression" dxfId="1427" priority="81">
      <formula>G56="FINALIZADO"</formula>
    </cfRule>
  </conditionalFormatting>
  <conditionalFormatting sqref="G64">
    <cfRule type="containsText" dxfId="1426" priority="75" operator="containsText" text="Parcial">
      <formula>NOT(ISERROR(SEARCH("Parcial",G64)))</formula>
    </cfRule>
    <cfRule type="containsText" dxfId="1425" priority="76" operator="containsText" text="No cumple">
      <formula>NOT(ISERROR(SEARCH("No cumple",G64)))</formula>
    </cfRule>
    <cfRule type="containsText" dxfId="1424" priority="77" operator="containsText" text="Cumple">
      <formula>NOT(ISERROR(SEARCH("Cumple",G64)))</formula>
    </cfRule>
  </conditionalFormatting>
  <conditionalFormatting sqref="G64">
    <cfRule type="expression" dxfId="1423" priority="71">
      <formula>G64="NO INICIADO"</formula>
    </cfRule>
    <cfRule type="expression" dxfId="1422" priority="72">
      <formula>G64="VENCIDO"</formula>
    </cfRule>
    <cfRule type="expression" dxfId="1421" priority="73">
      <formula>G64="EN PROCESO"</formula>
    </cfRule>
    <cfRule type="expression" dxfId="1420" priority="74">
      <formula>G64="FINALIZADO"</formula>
    </cfRule>
  </conditionalFormatting>
  <conditionalFormatting sqref="G77">
    <cfRule type="containsText" dxfId="1419" priority="68" operator="containsText" text="Parcial">
      <formula>NOT(ISERROR(SEARCH("Parcial",G77)))</formula>
    </cfRule>
    <cfRule type="containsText" dxfId="1418" priority="69" operator="containsText" text="No cumple">
      <formula>NOT(ISERROR(SEARCH("No cumple",G77)))</formula>
    </cfRule>
    <cfRule type="containsText" dxfId="1417" priority="70" operator="containsText" text="Cumple">
      <formula>NOT(ISERROR(SEARCH("Cumple",G77)))</formula>
    </cfRule>
  </conditionalFormatting>
  <conditionalFormatting sqref="G77">
    <cfRule type="expression" dxfId="1416" priority="64">
      <formula>G77="NO INICIADO"</formula>
    </cfRule>
    <cfRule type="expression" dxfId="1415" priority="65">
      <formula>G77="VENCIDO"</formula>
    </cfRule>
    <cfRule type="expression" dxfId="1414" priority="66">
      <formula>G77="EN PROCESO"</formula>
    </cfRule>
    <cfRule type="expression" dxfId="1413" priority="67">
      <formula>G77="FINALIZADO"</formula>
    </cfRule>
  </conditionalFormatting>
  <conditionalFormatting sqref="G100">
    <cfRule type="containsText" dxfId="1412" priority="61" operator="containsText" text="Parcial">
      <formula>NOT(ISERROR(SEARCH("Parcial",G100)))</formula>
    </cfRule>
    <cfRule type="containsText" dxfId="1411" priority="62" operator="containsText" text="No cumple">
      <formula>NOT(ISERROR(SEARCH("No cumple",G100)))</formula>
    </cfRule>
    <cfRule type="containsText" dxfId="1410" priority="63" operator="containsText" text="Cumple">
      <formula>NOT(ISERROR(SEARCH("Cumple",G100)))</formula>
    </cfRule>
  </conditionalFormatting>
  <conditionalFormatting sqref="G100">
    <cfRule type="expression" dxfId="1409" priority="57">
      <formula>G100="NO INICIADO"</formula>
    </cfRule>
    <cfRule type="expression" dxfId="1408" priority="58">
      <formula>G100="VENCIDO"</formula>
    </cfRule>
    <cfRule type="expression" dxfId="1407" priority="59">
      <formula>G100="EN PROCESO"</formula>
    </cfRule>
    <cfRule type="expression" dxfId="1406" priority="60">
      <formula>G100="FINALIZADO"</formula>
    </cfRule>
  </conditionalFormatting>
  <conditionalFormatting sqref="G106">
    <cfRule type="containsText" dxfId="1405" priority="54" operator="containsText" text="Parcial">
      <formula>NOT(ISERROR(SEARCH("Parcial",G106)))</formula>
    </cfRule>
    <cfRule type="containsText" dxfId="1404" priority="55" operator="containsText" text="No cumple">
      <formula>NOT(ISERROR(SEARCH("No cumple",G106)))</formula>
    </cfRule>
    <cfRule type="containsText" dxfId="1403" priority="56" operator="containsText" text="Cumple">
      <formula>NOT(ISERROR(SEARCH("Cumple",G106)))</formula>
    </cfRule>
  </conditionalFormatting>
  <conditionalFormatting sqref="G106">
    <cfRule type="expression" dxfId="1402" priority="50">
      <formula>G106="NO INICIADO"</formula>
    </cfRule>
    <cfRule type="expression" dxfId="1401" priority="51">
      <formula>G106="VENCIDO"</formula>
    </cfRule>
    <cfRule type="expression" dxfId="1400" priority="52">
      <formula>G106="EN PROCESO"</formula>
    </cfRule>
    <cfRule type="expression" dxfId="1399" priority="53">
      <formula>G106="FINALIZADO"</formula>
    </cfRule>
  </conditionalFormatting>
  <conditionalFormatting sqref="G58">
    <cfRule type="containsText" dxfId="1398" priority="47" operator="containsText" text="Parcial">
      <formula>NOT(ISERROR(SEARCH("Parcial",G58)))</formula>
    </cfRule>
    <cfRule type="containsText" dxfId="1397" priority="48" operator="containsText" text="No cumple">
      <formula>NOT(ISERROR(SEARCH("No cumple",G58)))</formula>
    </cfRule>
    <cfRule type="containsText" dxfId="1396" priority="49" operator="containsText" text="Cumple">
      <formula>NOT(ISERROR(SEARCH("Cumple",G58)))</formula>
    </cfRule>
  </conditionalFormatting>
  <conditionalFormatting sqref="G58">
    <cfRule type="expression" dxfId="1395" priority="43">
      <formula>G58="NO INICIADO"</formula>
    </cfRule>
    <cfRule type="expression" dxfId="1394" priority="44">
      <formula>G58="VENCIDO"</formula>
    </cfRule>
    <cfRule type="expression" dxfId="1393" priority="45">
      <formula>G58="EN PROCESO"</formula>
    </cfRule>
    <cfRule type="expression" dxfId="1392" priority="46">
      <formula>G58="FINALIZADO"</formula>
    </cfRule>
  </conditionalFormatting>
  <conditionalFormatting sqref="G59:G60">
    <cfRule type="containsText" dxfId="1391" priority="40" operator="containsText" text="Parcial">
      <formula>NOT(ISERROR(SEARCH("Parcial",G59)))</formula>
    </cfRule>
    <cfRule type="containsText" dxfId="1390" priority="41" operator="containsText" text="No cumple">
      <formula>NOT(ISERROR(SEARCH("No cumple",G59)))</formula>
    </cfRule>
    <cfRule type="containsText" dxfId="1389" priority="42" operator="containsText" text="Cumple">
      <formula>NOT(ISERROR(SEARCH("Cumple",G59)))</formula>
    </cfRule>
  </conditionalFormatting>
  <conditionalFormatting sqref="G59:G60">
    <cfRule type="expression" dxfId="1388" priority="36">
      <formula>G59="NO INICIADO"</formula>
    </cfRule>
    <cfRule type="expression" dxfId="1387" priority="37">
      <formula>G59="VENCIDO"</formula>
    </cfRule>
    <cfRule type="expression" dxfId="1386" priority="38">
      <formula>G59="EN PROCESO"</formula>
    </cfRule>
    <cfRule type="expression" dxfId="1385" priority="39">
      <formula>G59="FINALIZADO"</formula>
    </cfRule>
  </conditionalFormatting>
  <conditionalFormatting sqref="G124">
    <cfRule type="containsText" dxfId="1384" priority="33" operator="containsText" text="Parcial">
      <formula>NOT(ISERROR(SEARCH("Parcial",G124)))</formula>
    </cfRule>
    <cfRule type="containsText" dxfId="1383" priority="34" operator="containsText" text="No cumple">
      <formula>NOT(ISERROR(SEARCH("No cumple",G124)))</formula>
    </cfRule>
    <cfRule type="containsText" dxfId="1382" priority="35" operator="containsText" text="Cumple">
      <formula>NOT(ISERROR(SEARCH("Cumple",G124)))</formula>
    </cfRule>
  </conditionalFormatting>
  <conditionalFormatting sqref="G124">
    <cfRule type="expression" dxfId="1381" priority="29">
      <formula>G124="NO INICIADO"</formula>
    </cfRule>
    <cfRule type="expression" dxfId="1380" priority="30">
      <formula>G124="VENCIDO"</formula>
    </cfRule>
    <cfRule type="expression" dxfId="1379" priority="31">
      <formula>G124="EN PROCESO"</formula>
    </cfRule>
    <cfRule type="expression" dxfId="1378" priority="32">
      <formula>G124="FINALIZADO"</formula>
    </cfRule>
  </conditionalFormatting>
  <conditionalFormatting sqref="G125:G126">
    <cfRule type="containsText" dxfId="1377" priority="26" operator="containsText" text="Parcial">
      <formula>NOT(ISERROR(SEARCH("Parcial",G125)))</formula>
    </cfRule>
    <cfRule type="containsText" dxfId="1376" priority="27" operator="containsText" text="No cumple">
      <formula>NOT(ISERROR(SEARCH("No cumple",G125)))</formula>
    </cfRule>
    <cfRule type="containsText" dxfId="1375" priority="28" operator="containsText" text="Cumple">
      <formula>NOT(ISERROR(SEARCH("Cumple",G125)))</formula>
    </cfRule>
  </conditionalFormatting>
  <conditionalFormatting sqref="G125:G126">
    <cfRule type="expression" dxfId="1374" priority="22">
      <formula>G125="NO INICIADO"</formula>
    </cfRule>
    <cfRule type="expression" dxfId="1373" priority="23">
      <formula>G125="VENCIDO"</formula>
    </cfRule>
    <cfRule type="expression" dxfId="1372" priority="24">
      <formula>G125="EN PROCESO"</formula>
    </cfRule>
    <cfRule type="expression" dxfId="1371" priority="25">
      <formula>G125="FINALIZADO"</formula>
    </cfRule>
  </conditionalFormatting>
  <conditionalFormatting sqref="G128">
    <cfRule type="containsText" dxfId="1370" priority="19" operator="containsText" text="Parcial">
      <formula>NOT(ISERROR(SEARCH("Parcial",G128)))</formula>
    </cfRule>
    <cfRule type="containsText" dxfId="1369" priority="20" operator="containsText" text="No cumple">
      <formula>NOT(ISERROR(SEARCH("No cumple",G128)))</formula>
    </cfRule>
    <cfRule type="containsText" dxfId="1368" priority="21" operator="containsText" text="Cumple">
      <formula>NOT(ISERROR(SEARCH("Cumple",G128)))</formula>
    </cfRule>
  </conditionalFormatting>
  <conditionalFormatting sqref="G128">
    <cfRule type="expression" dxfId="1367" priority="15">
      <formula>G128="NO INICIADO"</formula>
    </cfRule>
    <cfRule type="expression" dxfId="1366" priority="16">
      <formula>G128="VENCIDO"</formula>
    </cfRule>
    <cfRule type="expression" dxfId="1365" priority="17">
      <formula>G128="EN PROCESO"</formula>
    </cfRule>
    <cfRule type="expression" dxfId="1364" priority="18">
      <formula>G128="FINALIZADO"</formula>
    </cfRule>
  </conditionalFormatting>
  <conditionalFormatting sqref="G101">
    <cfRule type="containsText" dxfId="1363" priority="12" operator="containsText" text="Parcial">
      <formula>NOT(ISERROR(SEARCH("Parcial",G101)))</formula>
    </cfRule>
    <cfRule type="containsText" dxfId="1362" priority="13" operator="containsText" text="No cumple">
      <formula>NOT(ISERROR(SEARCH("No cumple",G101)))</formula>
    </cfRule>
    <cfRule type="containsText" dxfId="1361" priority="14" operator="containsText" text="Cumple">
      <formula>NOT(ISERROR(SEARCH("Cumple",G101)))</formula>
    </cfRule>
  </conditionalFormatting>
  <conditionalFormatting sqref="G101">
    <cfRule type="expression" dxfId="1360" priority="8">
      <formula>G101="NO INICIADO"</formula>
    </cfRule>
    <cfRule type="expression" dxfId="1359" priority="9">
      <formula>G101="VENCIDO"</formula>
    </cfRule>
    <cfRule type="expression" dxfId="1358" priority="10">
      <formula>G101="EN PROCESO"</formula>
    </cfRule>
    <cfRule type="expression" dxfId="1357" priority="11">
      <formula>G101="FINALIZADO"</formula>
    </cfRule>
  </conditionalFormatting>
  <conditionalFormatting sqref="G43">
    <cfRule type="containsText" dxfId="1356" priority="5" operator="containsText" text="Parcial">
      <formula>NOT(ISERROR(SEARCH("Parcial",G43)))</formula>
    </cfRule>
    <cfRule type="containsText" dxfId="1355" priority="6" operator="containsText" text="No cumple">
      <formula>NOT(ISERROR(SEARCH("No cumple",G43)))</formula>
    </cfRule>
    <cfRule type="containsText" dxfId="1354" priority="7" operator="containsText" text="Cumple">
      <formula>NOT(ISERROR(SEARCH("Cumple",G43)))</formula>
    </cfRule>
  </conditionalFormatting>
  <conditionalFormatting sqref="G43">
    <cfRule type="expression" dxfId="1353" priority="1">
      <formula>G43="NO INICIADO"</formula>
    </cfRule>
    <cfRule type="expression" dxfId="1352" priority="2">
      <formula>G43="VENCIDO"</formula>
    </cfRule>
    <cfRule type="expression" dxfId="1351" priority="3">
      <formula>G43="EN PROCESO"</formula>
    </cfRule>
    <cfRule type="expression" dxfId="1350" priority="4">
      <formula>G43="FINALIZADO"</formula>
    </cfRule>
  </conditionalFormatting>
  <dataValidations count="1">
    <dataValidation type="list" allowBlank="1" showInputMessage="1" showErrorMessage="1" sqref="G25:G130" xr:uid="{00000000-0002-0000-0800-000000000000}">
      <formula1>$J$3:$J$5</formula1>
    </dataValidation>
  </dataValidations>
  <hyperlinks>
    <hyperlink ref="G10" r:id="rId1" xr:uid="{00000000-0004-0000-0800-000001000000}"/>
    <hyperlink ref="E13" r:id="rId2" xr:uid="{00000000-0004-0000-0800-000002000000}"/>
    <hyperlink ref="E14" r:id="rId3" xr:uid="{00000000-0004-0000-0800-000003000000}"/>
    <hyperlink ref="I8" r:id="rId4" xr:uid="{00000000-0004-0000-0800-000004000000}"/>
    <hyperlink ref="D8" r:id="rId5" xr:uid="{00000000-0004-0000-0800-000005000000}"/>
    <hyperlink ref="H26" r:id="rId6" xr:uid="{035F55FF-9776-4CA0-8061-78D91FDEC87D}"/>
    <hyperlink ref="H27" r:id="rId7" xr:uid="{DEF79779-9C75-4A07-91FD-0FFE1694D117}"/>
    <hyperlink ref="H28" r:id="rId8" xr:uid="{40479E3E-92C5-4BAF-A37A-0F56BB0C0729}"/>
    <hyperlink ref="H29" r:id="rId9" xr:uid="{D9C7807B-21BF-4E95-8056-BF6C846953DA}"/>
    <hyperlink ref="H31" r:id="rId10" xr:uid="{5A6793F1-5D08-454A-943E-B3ED20E159EF}"/>
    <hyperlink ref="H33" r:id="rId11" xr:uid="{CA0DC795-5F92-4B93-9DD3-DB2910D93C07}"/>
    <hyperlink ref="H34" r:id="rId12" xr:uid="{C0795821-80CB-48CA-A29B-06053018BF6A}"/>
    <hyperlink ref="H35" r:id="rId13" xr:uid="{F26DA03B-2780-40EF-A5C0-1D2F3D770B0B}"/>
    <hyperlink ref="H36" r:id="rId14" xr:uid="{ECFD661F-0BBF-4570-B89D-30F41A114B89}"/>
    <hyperlink ref="H37" r:id="rId15" xr:uid="{826FE9FB-013C-4019-B9CA-0BF9B18EAABB}"/>
    <hyperlink ref="H38" r:id="rId16" xr:uid="{E3F5AFFC-F7B4-4314-886E-F5ECFAE61FB8}"/>
    <hyperlink ref="H39" r:id="rId17" xr:uid="{D75EA87D-4BAC-4D30-B235-AEB32B43596E}"/>
    <hyperlink ref="H40" r:id="rId18" xr:uid="{345F4DED-AFC5-4A43-88A2-4BD4BDD1E61B}"/>
    <hyperlink ref="H41" r:id="rId19" xr:uid="{16A7E538-9170-4D97-9D7D-0723000456A6}"/>
    <hyperlink ref="H42" r:id="rId20" xr:uid="{32A8D06D-6835-4E84-BC87-5CF9E03CF8C5}"/>
    <hyperlink ref="H43" r:id="rId21" display="https://www2.utp.edu.co/gestioncalidad/sin-categoria/43/gestion-de-calidad-iso-9001-2015_x000a__x000a_https://www2.utp.edu.co/vicerrectoria/administrativa/gestion-talento-humano/manuales-de-funciones.html" xr:uid="{4CB15567-AB62-48BA-9FE5-50548CC35C8C}"/>
    <hyperlink ref="H44" r:id="rId22" xr:uid="{AB3402EC-FD9F-43D7-B161-407701B2A4C2}"/>
    <hyperlink ref="H45" r:id="rId23" xr:uid="{56A27223-6094-415A-BA56-B3800F5728A3}"/>
    <hyperlink ref="H46" r:id="rId24" xr:uid="{CDB72BB3-2F47-4E08-903D-9E917867B58A}"/>
    <hyperlink ref="H47" r:id="rId25" xr:uid="{FF13FBF1-32BA-4543-B0AE-A7DED6586FDB}"/>
    <hyperlink ref="H48" r:id="rId26" display="Procedimientos: https://www2.utp.edu.co/gestioncalidad/documentos-procesos/4/1/Control-Interno_x000a__x000a_Manuales:  https://www.utp.edu.co/gestioncalidad/documentos-procesos/8/1/Control-Interno" xr:uid="{ED8CA4FB-405C-4254-B8C4-E4D1A31F8385}"/>
    <hyperlink ref="H49" r:id="rId27" xr:uid="{BFA6BBBF-8E03-4394-9085-811FDBFC2A96}"/>
    <hyperlink ref="H50" r:id="rId28" xr:uid="{8D4A5921-3F24-4825-B964-275662C9F7D7}"/>
    <hyperlink ref="H51" r:id="rId29" xr:uid="{C2307D15-D3BB-4FAF-80C5-75BFF5D9DFA0}"/>
    <hyperlink ref="H52" r:id="rId30" xr:uid="{78A4AAA7-7612-4889-9FCB-B5827736EA01}"/>
    <hyperlink ref="H53" r:id="rId31" xr:uid="{622C22AD-37C6-4863-8CAB-A4F8D5C6183D}"/>
    <hyperlink ref="H54" r:id="rId32" xr:uid="{E44842E3-7585-4B65-BB46-E3EEB2CA78D6}"/>
    <hyperlink ref="H55" r:id="rId33" xr:uid="{7DBA2DE0-AB2E-4DA7-90B8-7FB5146487A9}"/>
    <hyperlink ref="H56" r:id="rId34" xr:uid="{AF7B9123-0C58-4E1F-A7AA-3E26CF29E781}"/>
    <hyperlink ref="H57" r:id="rId35" xr:uid="{F876095B-B706-493B-96CF-EDAFEE257F3B}"/>
    <hyperlink ref="H58" r:id="rId36" xr:uid="{2254BC8F-2C78-4944-8C6B-116D6A1FDA03}"/>
    <hyperlink ref="H59" r:id="rId37" xr:uid="{D6E0EDC7-10DA-429B-90BC-6B4CDA150DEA}"/>
    <hyperlink ref="H60" r:id="rId38" xr:uid="{AE2238EE-00DE-479A-8E2D-E2FB43C1CE47}"/>
    <hyperlink ref="H61" r:id="rId39" xr:uid="{D6287068-3745-4745-9ABF-C78F6BEE570D}"/>
    <hyperlink ref="H62" r:id="rId40" xr:uid="{46232A3E-7383-4452-AB1A-0A8C26C39AEF}"/>
    <hyperlink ref="H64" r:id="rId41" xr:uid="{549D1975-0612-4071-89D3-92A1DFE1ECB2}"/>
    <hyperlink ref="H65" r:id="rId42" xr:uid="{AC16E83A-C21D-46CA-9147-3C8C4FBAF6D9}"/>
    <hyperlink ref="H66" r:id="rId43" xr:uid="{4DE1A01E-76B7-498F-AFF8-9FB43621A0D5}"/>
    <hyperlink ref="H67" r:id="rId44" xr:uid="{B5B44633-B9BA-44E8-8576-A64F23460EA6}"/>
    <hyperlink ref="H68" r:id="rId45" xr:uid="{2373245E-DFCB-425E-93CC-BA1A1F14FD21}"/>
    <hyperlink ref="H69" r:id="rId46" xr:uid="{A94854FB-3A2A-436A-B3E7-17D41A3FFCBB}"/>
    <hyperlink ref="H70" r:id="rId47" xr:uid="{666E5F92-A80F-4B6B-8599-0C28E7A6FF54}"/>
    <hyperlink ref="H71" r:id="rId48" xr:uid="{4FE067B6-88C1-4F71-91F8-5A1F2FB08A42}"/>
    <hyperlink ref="H74" r:id="rId49" xr:uid="{EE258A2E-C7CC-454B-8448-BD812B67C470}"/>
    <hyperlink ref="H75" r:id="rId50" xr:uid="{E353CFAE-6645-4BE4-A6FB-641676102EF2}"/>
    <hyperlink ref="H76" r:id="rId51" xr:uid="{2BA35ABE-77C3-4C95-8287-B99291197F13}"/>
    <hyperlink ref="H77" r:id="rId52" xr:uid="{2002671F-5662-4DE3-8D2B-414A938878C7}"/>
    <hyperlink ref="H80" r:id="rId53" xr:uid="{A4DFD444-5115-4075-93B7-1BD053C6A6E1}"/>
    <hyperlink ref="H83" r:id="rId54" xr:uid="{AFD9CF5B-444C-436B-80E4-6375BE4431A3}"/>
    <hyperlink ref="H90" r:id="rId55" xr:uid="{91F77E37-8274-4951-9C87-1F838A5DC5E6}"/>
    <hyperlink ref="H94" r:id="rId56" xr:uid="{AC7AB3D2-137E-4FAE-89BB-59C66264E460}"/>
    <hyperlink ref="H95" r:id="rId57" xr:uid="{D5E41C7D-3CF4-44BB-8BBC-BFB27AA82053}"/>
    <hyperlink ref="H96" r:id="rId58" xr:uid="{8DA95B71-CBA4-41BA-98FA-1899F863577B}"/>
    <hyperlink ref="H97" r:id="rId59" xr:uid="{8178FCA3-E233-44F0-9D2E-F2EAE09AFF7D}"/>
    <hyperlink ref="H98" r:id="rId60" xr:uid="{68C9B786-8A6E-48CA-9186-2549AF17910A}"/>
    <hyperlink ref="H101" r:id="rId61" xr:uid="{65C54CC6-6DB4-436F-A707-6CE470C4D954}"/>
    <hyperlink ref="H104" r:id="rId62" xr:uid="{F3A956F7-CC54-43A7-879C-66D942AB90C9}"/>
    <hyperlink ref="H105" r:id="rId63" xr:uid="{BF782CD7-F35B-4507-A019-BD2E14D797B8}"/>
    <hyperlink ref="H107" r:id="rId64" xr:uid="{69BDC23C-7662-4195-A4BA-64FACBA4877D}"/>
    <hyperlink ref="H110" r:id="rId65" xr:uid="{C0D4CBB7-85A1-4284-9214-90DC11DB490A}"/>
    <hyperlink ref="H111" r:id="rId66" xr:uid="{3B47E510-83DB-4BF9-A896-CFF075ED663C}"/>
    <hyperlink ref="H112" r:id="rId67" xr:uid="{366A7189-81D4-4823-BAF4-D5F6E64A041E}"/>
    <hyperlink ref="H115" r:id="rId68" xr:uid="{13D8D4E7-0B77-4CBA-9097-6A9ADB9A403B}"/>
    <hyperlink ref="H116" r:id="rId69" xr:uid="{F8BCCA3B-374E-4D72-8C96-71537C022899}"/>
    <hyperlink ref="H117" r:id="rId70" xr:uid="{ECE6AB1A-D519-4C02-9CB2-4DDC90E1084F}"/>
    <hyperlink ref="H119" r:id="rId71" xr:uid="{6E94FD1B-29B3-4C40-8067-BC069736FD06}"/>
    <hyperlink ref="H120" r:id="rId72" xr:uid="{EB4DEC15-59FB-477D-BFD3-25DB9FDCC6D8}"/>
    <hyperlink ref="H121" r:id="rId73" xr:uid="{6FF9FE04-E09D-43EF-9142-254EA3ED7EF3}"/>
    <hyperlink ref="H73" r:id="rId74" xr:uid="{684F2C08-1622-488A-86C6-5FE163CF758A}"/>
    <hyperlink ref="H78" r:id="rId75" xr:uid="{0430D9DC-4FD4-47F8-B2AD-CA56AD43E0B5}"/>
    <hyperlink ref="H102" r:id="rId76" xr:uid="{73DED2AF-6E67-4632-9D2F-C792C4A6A43B}"/>
    <hyperlink ref="I106" r:id="rId77" display="https://pqrs.utp.edu.co/ , en el menú &quot;Consultar solicitud&quot;" xr:uid="{66C20615-EF1A-4136-A94F-FD5AA658D3B3}"/>
    <hyperlink ref="H109" r:id="rId78" xr:uid="{DDE14EC9-A442-40B2-8206-7B5F8D59C93A}"/>
    <hyperlink ref="H122" r:id="rId79" xr:uid="{05F3BD42-B717-47C5-BA51-6EA7C0546150}"/>
  </hyperlinks>
  <pageMargins left="0.70866141732283472" right="0.70866141732283472" top="0.35433070866141736" bottom="0.35433070866141736" header="0.31496062992125984" footer="0.31496062992125984"/>
  <pageSetup paperSize="5" scale="86" orientation="landscape" r:id="rId80"/>
  <drawing r:id="rId8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0.14999847407452621"/>
  </sheetPr>
  <dimension ref="B1:AJ77"/>
  <sheetViews>
    <sheetView showGridLines="0" topLeftCell="E2" zoomScale="70" zoomScaleNormal="70" workbookViewId="0">
      <selection activeCell="T16" sqref="A16:XFD16"/>
    </sheetView>
  </sheetViews>
  <sheetFormatPr baseColWidth="10" defaultColWidth="10" defaultRowHeight="15"/>
  <cols>
    <col min="1" max="1" width="3.125" style="317" customWidth="1"/>
    <col min="2" max="2" width="23.875" style="317" customWidth="1"/>
    <col min="3" max="3" width="19.125" style="317" customWidth="1"/>
    <col min="4" max="4" width="22.875" style="317" customWidth="1"/>
    <col min="5" max="5" width="42.5" style="317" customWidth="1"/>
    <col min="6" max="6" width="23.75" style="317" customWidth="1"/>
    <col min="7" max="7" width="14.625" style="317" customWidth="1"/>
    <col min="8" max="8" width="18.875" style="317" customWidth="1"/>
    <col min="9" max="9" width="12.875" style="317" customWidth="1"/>
    <col min="10" max="10" width="18.375" style="317" customWidth="1"/>
    <col min="11" max="11" width="24" style="317" customWidth="1"/>
    <col min="12" max="12" width="138.25" style="317" customWidth="1"/>
    <col min="13" max="16" width="18.75" style="317" customWidth="1"/>
    <col min="17" max="17" width="75.125" style="317" customWidth="1"/>
    <col min="18" max="18" width="29.75" style="441" customWidth="1"/>
    <col min="19" max="19" width="22" style="441" customWidth="1"/>
    <col min="20" max="20" width="14.625" style="317" customWidth="1"/>
    <col min="21" max="16384" width="10" style="317"/>
  </cols>
  <sheetData>
    <row r="1" spans="2:19" ht="21.75" hidden="1" customHeight="1">
      <c r="B1" s="919"/>
      <c r="C1" s="920"/>
      <c r="D1" s="921"/>
      <c r="E1" s="921"/>
      <c r="F1" s="921"/>
      <c r="G1" s="921"/>
      <c r="H1" s="921"/>
      <c r="I1" s="921"/>
      <c r="J1" s="921"/>
      <c r="K1" s="921"/>
      <c r="L1" s="921"/>
      <c r="M1" s="921"/>
      <c r="N1" s="921"/>
      <c r="O1" s="921"/>
      <c r="P1" s="921"/>
      <c r="Q1" s="921"/>
      <c r="R1" s="921"/>
      <c r="S1" s="922"/>
    </row>
    <row r="2" spans="2:19" ht="16.5" customHeight="1">
      <c r="B2" s="522"/>
      <c r="C2" s="523"/>
      <c r="D2" s="523"/>
      <c r="E2" s="523"/>
      <c r="F2" s="523"/>
      <c r="G2" s="523"/>
      <c r="H2" s="523"/>
      <c r="I2" s="523"/>
      <c r="J2" s="523"/>
      <c r="K2" s="523"/>
      <c r="L2" s="523"/>
      <c r="M2" s="523"/>
      <c r="N2" s="523"/>
      <c r="O2" s="523"/>
      <c r="P2" s="523"/>
      <c r="Q2" s="523"/>
      <c r="R2" s="524"/>
      <c r="S2" s="525"/>
    </row>
    <row r="3" spans="2:19" ht="23.25" customHeight="1">
      <c r="B3" s="934" t="s">
        <v>509</v>
      </c>
      <c r="C3" s="935"/>
      <c r="D3" s="935"/>
      <c r="E3" s="935"/>
      <c r="F3" s="935"/>
      <c r="G3" s="935"/>
      <c r="H3" s="935"/>
      <c r="I3" s="935"/>
      <c r="J3" s="935"/>
      <c r="K3" s="935"/>
      <c r="L3" s="935"/>
      <c r="M3" s="935"/>
      <c r="N3" s="935"/>
      <c r="O3" s="935"/>
      <c r="P3" s="935"/>
      <c r="Q3" s="935"/>
      <c r="R3" s="935"/>
      <c r="S3" s="936"/>
    </row>
    <row r="4" spans="2:19" ht="18.75" customHeight="1">
      <c r="B4" s="934" t="s">
        <v>613</v>
      </c>
      <c r="C4" s="935"/>
      <c r="D4" s="935"/>
      <c r="E4" s="935"/>
      <c r="F4" s="935"/>
      <c r="G4" s="935"/>
      <c r="H4" s="935"/>
      <c r="I4" s="935"/>
      <c r="J4" s="935"/>
      <c r="K4" s="935"/>
      <c r="L4" s="935"/>
      <c r="M4" s="935"/>
      <c r="N4" s="935"/>
      <c r="O4" s="935"/>
      <c r="P4" s="935"/>
      <c r="Q4" s="935"/>
      <c r="R4" s="935"/>
      <c r="S4" s="936"/>
    </row>
    <row r="5" spans="2:19" ht="17.25" customHeight="1" thickBot="1">
      <c r="B5" s="923" t="s">
        <v>612</v>
      </c>
      <c r="C5" s="924"/>
      <c r="D5" s="924"/>
      <c r="E5" s="924"/>
      <c r="F5" s="924"/>
      <c r="G5" s="924"/>
      <c r="H5" s="924"/>
      <c r="I5" s="924"/>
      <c r="J5" s="924"/>
      <c r="K5" s="924"/>
      <c r="L5" s="924"/>
      <c r="M5" s="924"/>
      <c r="N5" s="924"/>
      <c r="O5" s="924"/>
      <c r="P5" s="924"/>
      <c r="Q5" s="924"/>
      <c r="R5" s="924"/>
      <c r="S5" s="925"/>
    </row>
    <row r="6" spans="2:19" ht="10.5" hidden="1" customHeight="1" thickBot="1">
      <c r="B6" s="946"/>
      <c r="C6" s="947"/>
      <c r="D6" s="947"/>
      <c r="E6" s="947"/>
      <c r="F6" s="947"/>
      <c r="G6" s="947"/>
      <c r="H6" s="947"/>
      <c r="I6" s="947"/>
      <c r="J6" s="947"/>
      <c r="K6" s="947"/>
      <c r="L6" s="947"/>
      <c r="M6" s="947"/>
      <c r="N6" s="947"/>
      <c r="O6" s="947"/>
      <c r="P6" s="947"/>
      <c r="Q6" s="947"/>
      <c r="R6" s="947"/>
      <c r="S6" s="948"/>
    </row>
    <row r="7" spans="2:19" s="318" customFormat="1" ht="27" customHeight="1">
      <c r="B7" s="949" t="s">
        <v>514</v>
      </c>
      <c r="C7" s="950"/>
      <c r="D7" s="951" t="s">
        <v>606</v>
      </c>
      <c r="E7" s="951"/>
      <c r="F7" s="951"/>
      <c r="G7" s="951"/>
      <c r="H7" s="951"/>
      <c r="I7" s="951"/>
      <c r="J7" s="951"/>
      <c r="K7" s="952"/>
      <c r="L7" s="468" t="s">
        <v>516</v>
      </c>
      <c r="M7" s="953" t="s">
        <v>610</v>
      </c>
      <c r="N7" s="953"/>
      <c r="O7" s="953"/>
      <c r="P7" s="953"/>
      <c r="Q7" s="953"/>
      <c r="R7" s="953"/>
      <c r="S7" s="954"/>
    </row>
    <row r="8" spans="2:19" s="318" customFormat="1" ht="23.25" customHeight="1" thickBot="1">
      <c r="B8" s="955" t="s">
        <v>515</v>
      </c>
      <c r="C8" s="956"/>
      <c r="D8" s="957" t="s">
        <v>365</v>
      </c>
      <c r="E8" s="957"/>
      <c r="F8" s="957"/>
      <c r="G8" s="957"/>
      <c r="H8" s="957"/>
      <c r="I8" s="957"/>
      <c r="J8" s="957"/>
      <c r="K8" s="958"/>
      <c r="L8" s="469" t="s">
        <v>602</v>
      </c>
      <c r="M8" s="959" t="s">
        <v>365</v>
      </c>
      <c r="N8" s="959"/>
      <c r="O8" s="959"/>
      <c r="P8" s="959"/>
      <c r="Q8" s="959"/>
      <c r="R8" s="959"/>
      <c r="S8" s="960"/>
    </row>
    <row r="9" spans="2:19" s="318" customFormat="1" ht="5.25" customHeight="1" thickBot="1">
      <c r="B9" s="446"/>
      <c r="C9" s="465"/>
      <c r="D9" s="465"/>
      <c r="E9" s="465"/>
      <c r="F9" s="465"/>
      <c r="G9" s="447"/>
      <c r="H9" s="447"/>
      <c r="I9" s="447"/>
      <c r="J9" s="447"/>
      <c r="K9" s="447"/>
      <c r="L9" s="319"/>
      <c r="M9" s="319"/>
      <c r="N9" s="319"/>
      <c r="O9" s="319"/>
      <c r="P9" s="319"/>
      <c r="Q9" s="319"/>
      <c r="R9" s="439"/>
      <c r="S9" s="445"/>
    </row>
    <row r="10" spans="2:19" s="318" customFormat="1" ht="29.25" customHeight="1" thickBot="1">
      <c r="B10" s="926" t="s">
        <v>517</v>
      </c>
      <c r="C10" s="927"/>
      <c r="D10" s="927"/>
      <c r="E10" s="321" t="s">
        <v>607</v>
      </c>
      <c r="F10" s="928" t="s">
        <v>518</v>
      </c>
      <c r="G10" s="929"/>
      <c r="H10" s="930" t="s">
        <v>608</v>
      </c>
      <c r="I10" s="931"/>
      <c r="J10" s="932"/>
      <c r="K10" s="932"/>
      <c r="L10" s="932"/>
      <c r="M10" s="932"/>
      <c r="N10" s="932"/>
      <c r="O10" s="932"/>
      <c r="P10" s="932"/>
      <c r="Q10" s="932"/>
      <c r="R10" s="932"/>
      <c r="S10" s="933"/>
    </row>
    <row r="11" spans="2:19" s="318" customFormat="1" ht="6" customHeight="1" thickBot="1">
      <c r="B11" s="937"/>
      <c r="C11" s="938"/>
      <c r="D11" s="938"/>
      <c r="E11" s="938"/>
      <c r="F11" s="938"/>
      <c r="G11" s="938"/>
      <c r="H11" s="938"/>
      <c r="I11" s="938"/>
      <c r="J11" s="938"/>
      <c r="K11" s="938"/>
      <c r="L11" s="938"/>
      <c r="M11" s="464"/>
      <c r="N11" s="464"/>
      <c r="O11" s="464"/>
      <c r="P11" s="464"/>
      <c r="Q11" s="464"/>
      <c r="R11" s="464"/>
      <c r="S11" s="445"/>
    </row>
    <row r="12" spans="2:19" s="322" customFormat="1" ht="26.25" customHeight="1">
      <c r="B12" s="939" t="s">
        <v>519</v>
      </c>
      <c r="C12" s="940"/>
      <c r="D12" s="940"/>
      <c r="E12" s="941" t="s">
        <v>607</v>
      </c>
      <c r="F12" s="941"/>
      <c r="G12" s="942" t="s">
        <v>531</v>
      </c>
      <c r="H12" s="942"/>
      <c r="I12" s="943" t="s">
        <v>608</v>
      </c>
      <c r="J12" s="944"/>
      <c r="K12" s="944"/>
      <c r="L12" s="944"/>
      <c r="M12" s="944"/>
      <c r="N12" s="944"/>
      <c r="O12" s="944"/>
      <c r="P12" s="944"/>
      <c r="Q12" s="944"/>
      <c r="R12" s="944"/>
      <c r="S12" s="945"/>
    </row>
    <row r="13" spans="2:19" s="322" customFormat="1" ht="29.25" customHeight="1" thickBot="1">
      <c r="B13" s="963" t="s">
        <v>520</v>
      </c>
      <c r="C13" s="964"/>
      <c r="D13" s="964"/>
      <c r="E13" s="965" t="s">
        <v>608</v>
      </c>
      <c r="F13" s="966"/>
      <c r="G13" s="966"/>
      <c r="H13" s="966"/>
      <c r="I13" s="966"/>
      <c r="J13" s="966"/>
      <c r="K13" s="966"/>
      <c r="L13" s="966"/>
      <c r="M13" s="967"/>
      <c r="N13" s="967"/>
      <c r="O13" s="967"/>
      <c r="P13" s="967"/>
      <c r="Q13" s="967"/>
      <c r="R13" s="967"/>
      <c r="S13" s="968"/>
    </row>
    <row r="14" spans="2:19" s="318" customFormat="1" ht="18.75" customHeight="1" thickBot="1">
      <c r="B14" s="320"/>
      <c r="C14" s="320"/>
      <c r="D14" s="320"/>
      <c r="E14" s="320"/>
      <c r="F14" s="320"/>
      <c r="G14" s="320"/>
      <c r="H14" s="320"/>
      <c r="I14" s="320"/>
      <c r="J14" s="320"/>
      <c r="K14" s="320"/>
      <c r="L14" s="320"/>
      <c r="M14" s="320"/>
      <c r="N14" s="320"/>
      <c r="O14" s="320"/>
      <c r="P14" s="320"/>
      <c r="Q14" s="320"/>
      <c r="R14" s="440"/>
      <c r="S14" s="440"/>
    </row>
    <row r="15" spans="2:19" s="318" customFormat="1" ht="18.75" customHeight="1">
      <c r="B15" s="969" t="s">
        <v>149</v>
      </c>
      <c r="C15" s="971" t="s">
        <v>532</v>
      </c>
      <c r="D15" s="971" t="s">
        <v>1</v>
      </c>
      <c r="E15" s="971" t="s">
        <v>152</v>
      </c>
      <c r="F15" s="971" t="s">
        <v>153</v>
      </c>
      <c r="G15" s="971" t="s">
        <v>154</v>
      </c>
      <c r="H15" s="971" t="s">
        <v>155</v>
      </c>
      <c r="I15" s="971" t="s">
        <v>726</v>
      </c>
      <c r="J15" s="971" t="s">
        <v>533</v>
      </c>
      <c r="K15" s="977" t="s">
        <v>534</v>
      </c>
      <c r="L15" s="977" t="s">
        <v>535</v>
      </c>
      <c r="M15" s="961" t="s">
        <v>536</v>
      </c>
      <c r="N15" s="975" t="s">
        <v>542</v>
      </c>
      <c r="O15" s="961" t="s">
        <v>537</v>
      </c>
      <c r="P15" s="961" t="s">
        <v>538</v>
      </c>
      <c r="Q15" s="961" t="s">
        <v>539</v>
      </c>
      <c r="R15" s="961" t="s">
        <v>540</v>
      </c>
      <c r="S15" s="973" t="s">
        <v>541</v>
      </c>
    </row>
    <row r="16" spans="2:19" s="318" customFormat="1" ht="74.25" customHeight="1" thickBot="1">
      <c r="B16" s="970"/>
      <c r="C16" s="972"/>
      <c r="D16" s="972"/>
      <c r="E16" s="972"/>
      <c r="F16" s="972"/>
      <c r="G16" s="972"/>
      <c r="H16" s="972"/>
      <c r="I16" s="972"/>
      <c r="J16" s="972"/>
      <c r="K16" s="978"/>
      <c r="L16" s="978"/>
      <c r="M16" s="962"/>
      <c r="N16" s="976"/>
      <c r="O16" s="962"/>
      <c r="P16" s="962"/>
      <c r="Q16" s="962"/>
      <c r="R16" s="962"/>
      <c r="S16" s="974"/>
    </row>
    <row r="17" spans="2:19" s="318" customFormat="1" ht="335.25" customHeight="1">
      <c r="B17" s="1035" t="s">
        <v>263</v>
      </c>
      <c r="C17" s="1039" t="s">
        <v>243</v>
      </c>
      <c r="D17" s="1040" t="s">
        <v>162</v>
      </c>
      <c r="E17" s="634" t="s">
        <v>399</v>
      </c>
      <c r="F17" s="1011" t="s">
        <v>14</v>
      </c>
      <c r="G17" s="494">
        <v>45323</v>
      </c>
      <c r="H17" s="494">
        <v>45639</v>
      </c>
      <c r="I17" s="545">
        <v>1</v>
      </c>
      <c r="J17" s="495">
        <v>0.50900000000000001</v>
      </c>
      <c r="K17" s="1038">
        <f>AVERAGE(J17:J20)</f>
        <v>0.23475000000000001</v>
      </c>
      <c r="L17" s="506" t="s">
        <v>661</v>
      </c>
      <c r="M17" s="496" t="s">
        <v>543</v>
      </c>
      <c r="N17" s="912" t="s">
        <v>543</v>
      </c>
      <c r="O17" s="912" t="s">
        <v>543</v>
      </c>
      <c r="P17" s="912" t="s">
        <v>543</v>
      </c>
      <c r="Q17" s="497" t="s">
        <v>125</v>
      </c>
      <c r="R17" s="635" t="s">
        <v>727</v>
      </c>
      <c r="S17" s="498" t="s">
        <v>601</v>
      </c>
    </row>
    <row r="18" spans="2:19" s="318" customFormat="1" ht="141.75" customHeight="1">
      <c r="B18" s="1026"/>
      <c r="C18" s="1001"/>
      <c r="D18" s="1003"/>
      <c r="E18" s="15" t="s">
        <v>660</v>
      </c>
      <c r="F18" s="1012"/>
      <c r="G18" s="324">
        <v>45352</v>
      </c>
      <c r="H18" s="324">
        <v>45639</v>
      </c>
      <c r="I18" s="544">
        <v>1</v>
      </c>
      <c r="J18" s="476">
        <v>0</v>
      </c>
      <c r="K18" s="1007"/>
      <c r="L18" s="477" t="s">
        <v>662</v>
      </c>
      <c r="M18" s="540" t="s">
        <v>544</v>
      </c>
      <c r="N18" s="913"/>
      <c r="O18" s="913"/>
      <c r="P18" s="913"/>
      <c r="Q18" s="326" t="s">
        <v>125</v>
      </c>
      <c r="R18" s="636" t="s">
        <v>728</v>
      </c>
      <c r="S18" s="438" t="s">
        <v>601</v>
      </c>
    </row>
    <row r="19" spans="2:19" s="318" customFormat="1" ht="242.25">
      <c r="B19" s="1026"/>
      <c r="C19" s="1001"/>
      <c r="D19" s="1003"/>
      <c r="E19" s="15" t="s">
        <v>246</v>
      </c>
      <c r="F19" s="1012"/>
      <c r="G19" s="324">
        <v>45323</v>
      </c>
      <c r="H19" s="324">
        <v>45639</v>
      </c>
      <c r="I19" s="544">
        <v>1</v>
      </c>
      <c r="J19" s="476">
        <v>0.43</v>
      </c>
      <c r="K19" s="1007"/>
      <c r="L19" s="477" t="s">
        <v>663</v>
      </c>
      <c r="M19" s="540" t="s">
        <v>543</v>
      </c>
      <c r="N19" s="913"/>
      <c r="O19" s="913"/>
      <c r="P19" s="913"/>
      <c r="Q19" s="325" t="s">
        <v>125</v>
      </c>
      <c r="R19" s="633" t="s">
        <v>729</v>
      </c>
      <c r="S19" s="438" t="s">
        <v>601</v>
      </c>
    </row>
    <row r="20" spans="2:19" s="318" customFormat="1" ht="51.75" customHeight="1">
      <c r="B20" s="1026"/>
      <c r="C20" s="1001"/>
      <c r="D20" s="1003"/>
      <c r="E20" s="604" t="s">
        <v>400</v>
      </c>
      <c r="F20" s="1012"/>
      <c r="G20" s="327">
        <v>45504</v>
      </c>
      <c r="H20" s="327">
        <v>45626</v>
      </c>
      <c r="I20" s="544">
        <v>1</v>
      </c>
      <c r="J20" s="476">
        <v>0</v>
      </c>
      <c r="K20" s="1007"/>
      <c r="L20" s="477" t="s">
        <v>664</v>
      </c>
      <c r="M20" s="540" t="s">
        <v>544</v>
      </c>
      <c r="N20" s="915"/>
      <c r="O20" s="915"/>
      <c r="P20" s="913"/>
      <c r="Q20" s="325" t="s">
        <v>12</v>
      </c>
      <c r="R20" s="444" t="s">
        <v>600</v>
      </c>
      <c r="S20" s="438" t="s">
        <v>601</v>
      </c>
    </row>
    <row r="21" spans="2:19" s="318" customFormat="1" ht="156.75">
      <c r="B21" s="1026"/>
      <c r="C21" s="542" t="s">
        <v>244</v>
      </c>
      <c r="D21" s="543" t="s">
        <v>165</v>
      </c>
      <c r="E21" s="323" t="s">
        <v>247</v>
      </c>
      <c r="F21" s="543" t="s">
        <v>133</v>
      </c>
      <c r="G21" s="328">
        <v>45307</v>
      </c>
      <c r="H21" s="329">
        <v>45639</v>
      </c>
      <c r="I21" s="544">
        <v>1</v>
      </c>
      <c r="J21" s="476">
        <v>0.2</v>
      </c>
      <c r="K21" s="610">
        <f>AVERAGE(J21:J21)</f>
        <v>0.2</v>
      </c>
      <c r="L21" s="478" t="s">
        <v>665</v>
      </c>
      <c r="M21" s="540" t="s">
        <v>543</v>
      </c>
      <c r="N21" s="540" t="s">
        <v>543</v>
      </c>
      <c r="O21" s="540" t="s">
        <v>543</v>
      </c>
      <c r="P21" s="913"/>
      <c r="Q21" s="325" t="s">
        <v>460</v>
      </c>
      <c r="R21" s="633" t="s">
        <v>730</v>
      </c>
      <c r="S21" s="438" t="s">
        <v>601</v>
      </c>
    </row>
    <row r="22" spans="2:19" s="318" customFormat="1" ht="256.5">
      <c r="B22" s="1026"/>
      <c r="C22" s="1008" t="s">
        <v>245</v>
      </c>
      <c r="D22" s="1003" t="s">
        <v>167</v>
      </c>
      <c r="E22" s="323" t="s">
        <v>248</v>
      </c>
      <c r="F22" s="543" t="s">
        <v>168</v>
      </c>
      <c r="G22" s="328">
        <v>45307</v>
      </c>
      <c r="H22" s="329">
        <v>45639</v>
      </c>
      <c r="I22" s="544">
        <v>1</v>
      </c>
      <c r="J22" s="476">
        <v>0.3836</v>
      </c>
      <c r="K22" s="1007">
        <f>AVERAGE(J22:J26)</f>
        <v>0.33272000000000002</v>
      </c>
      <c r="L22" s="478" t="s">
        <v>669</v>
      </c>
      <c r="M22" s="540" t="s">
        <v>543</v>
      </c>
      <c r="N22" s="916" t="s">
        <v>543</v>
      </c>
      <c r="O22" s="916" t="s">
        <v>543</v>
      </c>
      <c r="P22" s="913"/>
      <c r="Q22" s="507" t="s">
        <v>670</v>
      </c>
      <c r="R22" s="444" t="s">
        <v>600</v>
      </c>
      <c r="S22" s="438" t="s">
        <v>601</v>
      </c>
    </row>
    <row r="23" spans="2:19" s="318" customFormat="1" ht="409.6" thickBot="1">
      <c r="B23" s="1026"/>
      <c r="C23" s="1008"/>
      <c r="D23" s="1003"/>
      <c r="E23" s="323" t="s">
        <v>249</v>
      </c>
      <c r="F23" s="543" t="s">
        <v>169</v>
      </c>
      <c r="G23" s="324">
        <v>45325</v>
      </c>
      <c r="H23" s="329">
        <v>45639</v>
      </c>
      <c r="I23" s="544">
        <v>1</v>
      </c>
      <c r="J23" s="476">
        <v>0.45</v>
      </c>
      <c r="K23" s="1007"/>
      <c r="L23" s="482" t="s">
        <v>666</v>
      </c>
      <c r="M23" s="540" t="s">
        <v>543</v>
      </c>
      <c r="N23" s="913"/>
      <c r="O23" s="913"/>
      <c r="P23" s="913"/>
      <c r="Q23" s="508" t="s">
        <v>671</v>
      </c>
      <c r="R23" s="444" t="s">
        <v>600</v>
      </c>
      <c r="S23" s="438" t="s">
        <v>601</v>
      </c>
    </row>
    <row r="24" spans="2:19" s="318" customFormat="1" ht="150">
      <c r="B24" s="1026"/>
      <c r="C24" s="1008"/>
      <c r="D24" s="1003"/>
      <c r="E24" s="330" t="s">
        <v>250</v>
      </c>
      <c r="F24" s="331" t="s">
        <v>64</v>
      </c>
      <c r="G24" s="282">
        <v>45323</v>
      </c>
      <c r="H24" s="283">
        <v>45642</v>
      </c>
      <c r="I24" s="544">
        <v>1</v>
      </c>
      <c r="J24" s="476">
        <v>0.35</v>
      </c>
      <c r="K24" s="1007"/>
      <c r="L24" s="478" t="s">
        <v>673</v>
      </c>
      <c r="M24" s="540" t="s">
        <v>543</v>
      </c>
      <c r="N24" s="913"/>
      <c r="O24" s="913"/>
      <c r="P24" s="913"/>
      <c r="Q24" s="509" t="s">
        <v>731</v>
      </c>
      <c r="R24" s="633" t="s">
        <v>732</v>
      </c>
      <c r="S24" s="438" t="s">
        <v>601</v>
      </c>
    </row>
    <row r="25" spans="2:19" s="318" customFormat="1" ht="142.5">
      <c r="B25" s="1026"/>
      <c r="C25" s="1008"/>
      <c r="D25" s="1003"/>
      <c r="E25" s="323" t="s">
        <v>251</v>
      </c>
      <c r="F25" s="543" t="s">
        <v>426</v>
      </c>
      <c r="G25" s="328">
        <v>45307</v>
      </c>
      <c r="H25" s="329">
        <v>45639</v>
      </c>
      <c r="I25" s="544">
        <v>1</v>
      </c>
      <c r="J25" s="476">
        <v>0.48</v>
      </c>
      <c r="K25" s="1007"/>
      <c r="L25" s="478" t="s">
        <v>667</v>
      </c>
      <c r="M25" s="540" t="s">
        <v>543</v>
      </c>
      <c r="N25" s="913"/>
      <c r="O25" s="913"/>
      <c r="P25" s="913"/>
      <c r="Q25" s="510" t="s">
        <v>672</v>
      </c>
      <c r="R25" s="444" t="s">
        <v>600</v>
      </c>
      <c r="S25" s="438" t="s">
        <v>601</v>
      </c>
    </row>
    <row r="26" spans="2:19" s="318" customFormat="1" ht="72" customHeight="1" thickBot="1">
      <c r="B26" s="1027"/>
      <c r="C26" s="1037"/>
      <c r="D26" s="1024"/>
      <c r="E26" s="337" t="s">
        <v>401</v>
      </c>
      <c r="F26" s="620" t="s">
        <v>41</v>
      </c>
      <c r="G26" s="621">
        <v>45383</v>
      </c>
      <c r="H26" s="621">
        <v>45626</v>
      </c>
      <c r="I26" s="546">
        <v>1</v>
      </c>
      <c r="J26" s="622">
        <v>0</v>
      </c>
      <c r="K26" s="1022"/>
      <c r="L26" s="623" t="s">
        <v>723</v>
      </c>
      <c r="M26" s="541" t="s">
        <v>544</v>
      </c>
      <c r="N26" s="914"/>
      <c r="O26" s="914"/>
      <c r="P26" s="914"/>
      <c r="Q26" s="624" t="s">
        <v>12</v>
      </c>
      <c r="R26" s="500" t="s">
        <v>600</v>
      </c>
      <c r="S26" s="501" t="s">
        <v>601</v>
      </c>
    </row>
    <row r="27" spans="2:19" s="318" customFormat="1" ht="105">
      <c r="B27" s="1026" t="s">
        <v>252</v>
      </c>
      <c r="C27" s="1004" t="s">
        <v>253</v>
      </c>
      <c r="D27" s="1005" t="s">
        <v>174</v>
      </c>
      <c r="E27" s="611" t="s">
        <v>254</v>
      </c>
      <c r="F27" s="612" t="s">
        <v>427</v>
      </c>
      <c r="G27" s="613">
        <v>45307</v>
      </c>
      <c r="H27" s="614">
        <v>45639</v>
      </c>
      <c r="I27" s="615">
        <v>1</v>
      </c>
      <c r="J27" s="615">
        <v>0.48</v>
      </c>
      <c r="K27" s="1006">
        <f>AVERAGE(J27:J31)</f>
        <v>0.16275999999999999</v>
      </c>
      <c r="L27" s="616" t="s">
        <v>674</v>
      </c>
      <c r="M27" s="606" t="s">
        <v>543</v>
      </c>
      <c r="N27" s="913" t="s">
        <v>543</v>
      </c>
      <c r="O27" s="913" t="s">
        <v>543</v>
      </c>
      <c r="P27" s="917" t="s">
        <v>543</v>
      </c>
      <c r="Q27" s="617" t="s">
        <v>677</v>
      </c>
      <c r="R27" s="618" t="s">
        <v>600</v>
      </c>
      <c r="S27" s="619" t="s">
        <v>601</v>
      </c>
    </row>
    <row r="28" spans="2:19" s="318" customFormat="1" ht="270.75">
      <c r="B28" s="1026"/>
      <c r="C28" s="1001"/>
      <c r="D28" s="1003"/>
      <c r="E28" s="323" t="s">
        <v>255</v>
      </c>
      <c r="F28" s="470" t="s">
        <v>176</v>
      </c>
      <c r="G28" s="329">
        <v>45323</v>
      </c>
      <c r="H28" s="328">
        <v>45641</v>
      </c>
      <c r="I28" s="471">
        <v>1</v>
      </c>
      <c r="J28" s="471">
        <v>0.33379999999999999</v>
      </c>
      <c r="K28" s="1007"/>
      <c r="L28" s="478" t="s">
        <v>675</v>
      </c>
      <c r="M28" s="472" t="s">
        <v>543</v>
      </c>
      <c r="N28" s="915"/>
      <c r="O28" s="913"/>
      <c r="P28" s="917"/>
      <c r="Q28" s="332" t="s">
        <v>493</v>
      </c>
      <c r="R28" s="444" t="s">
        <v>600</v>
      </c>
      <c r="S28" s="438" t="s">
        <v>601</v>
      </c>
    </row>
    <row r="29" spans="2:19" s="318" customFormat="1" ht="88.5" customHeight="1">
      <c r="B29" s="1026"/>
      <c r="C29" s="1001"/>
      <c r="D29" s="470" t="s">
        <v>135</v>
      </c>
      <c r="E29" s="323" t="s">
        <v>428</v>
      </c>
      <c r="F29" s="470" t="s">
        <v>177</v>
      </c>
      <c r="G29" s="328">
        <v>45352</v>
      </c>
      <c r="H29" s="328">
        <v>45626</v>
      </c>
      <c r="I29" s="471">
        <v>1</v>
      </c>
      <c r="J29" s="471">
        <v>0</v>
      </c>
      <c r="K29" s="1007"/>
      <c r="L29" s="483" t="s">
        <v>718</v>
      </c>
      <c r="M29" s="472" t="s">
        <v>544</v>
      </c>
      <c r="N29" s="605" t="s">
        <v>544</v>
      </c>
      <c r="O29" s="913"/>
      <c r="P29" s="917"/>
      <c r="Q29" s="511"/>
      <c r="R29" s="444" t="s">
        <v>600</v>
      </c>
      <c r="S29" s="438" t="s">
        <v>601</v>
      </c>
    </row>
    <row r="30" spans="2:19" s="318" customFormat="1" ht="90">
      <c r="B30" s="1026"/>
      <c r="C30" s="1001"/>
      <c r="D30" s="1003" t="s">
        <v>178</v>
      </c>
      <c r="E30" s="323" t="s">
        <v>256</v>
      </c>
      <c r="F30" s="470" t="s">
        <v>43</v>
      </c>
      <c r="G30" s="328">
        <v>45444</v>
      </c>
      <c r="H30" s="328">
        <v>45503</v>
      </c>
      <c r="I30" s="471">
        <v>1</v>
      </c>
      <c r="J30" s="471">
        <v>0</v>
      </c>
      <c r="K30" s="1007"/>
      <c r="L30" s="480" t="s">
        <v>676</v>
      </c>
      <c r="M30" s="460" t="s">
        <v>544</v>
      </c>
      <c r="N30" s="1009" t="s">
        <v>544</v>
      </c>
      <c r="O30" s="913"/>
      <c r="P30" s="917"/>
      <c r="Q30" s="325" t="s">
        <v>12</v>
      </c>
      <c r="R30" s="479" t="s">
        <v>600</v>
      </c>
      <c r="S30" s="438" t="s">
        <v>601</v>
      </c>
    </row>
    <row r="31" spans="2:19" s="318" customFormat="1" ht="66">
      <c r="B31" s="1026"/>
      <c r="C31" s="1001"/>
      <c r="D31" s="1003"/>
      <c r="E31" s="323" t="s">
        <v>257</v>
      </c>
      <c r="F31" s="470" t="s">
        <v>38</v>
      </c>
      <c r="G31" s="328">
        <v>45383</v>
      </c>
      <c r="H31" s="328">
        <v>45626</v>
      </c>
      <c r="I31" s="471">
        <v>1</v>
      </c>
      <c r="J31" s="471">
        <v>0</v>
      </c>
      <c r="K31" s="1007"/>
      <c r="L31" s="481" t="s">
        <v>668</v>
      </c>
      <c r="M31" s="472" t="s">
        <v>544</v>
      </c>
      <c r="N31" s="1010"/>
      <c r="O31" s="915"/>
      <c r="P31" s="917"/>
      <c r="Q31" s="333"/>
      <c r="R31" s="444" t="s">
        <v>600</v>
      </c>
      <c r="S31" s="438" t="s">
        <v>601</v>
      </c>
    </row>
    <row r="32" spans="2:19" s="318" customFormat="1" ht="171">
      <c r="B32" s="1026"/>
      <c r="C32" s="1008" t="s">
        <v>258</v>
      </c>
      <c r="D32" s="1003" t="s">
        <v>180</v>
      </c>
      <c r="E32" s="323" t="s">
        <v>429</v>
      </c>
      <c r="F32" s="470" t="s">
        <v>181</v>
      </c>
      <c r="G32" s="328">
        <v>45307</v>
      </c>
      <c r="H32" s="329">
        <v>45639</v>
      </c>
      <c r="I32" s="471">
        <v>1</v>
      </c>
      <c r="J32" s="471">
        <v>0.73</v>
      </c>
      <c r="K32" s="1007">
        <f>AVERAGE(J32:J35)</f>
        <v>0.42832499999999996</v>
      </c>
      <c r="L32" s="477" t="s">
        <v>678</v>
      </c>
      <c r="M32" s="472" t="s">
        <v>543</v>
      </c>
      <c r="N32" s="916" t="s">
        <v>543</v>
      </c>
      <c r="O32" s="916" t="s">
        <v>543</v>
      </c>
      <c r="P32" s="917"/>
      <c r="Q32" s="484" t="s">
        <v>682</v>
      </c>
      <c r="R32" s="633" t="s">
        <v>733</v>
      </c>
      <c r="S32" s="438" t="s">
        <v>601</v>
      </c>
    </row>
    <row r="33" spans="2:19" s="318" customFormat="1" ht="185.25">
      <c r="B33" s="1026"/>
      <c r="C33" s="1008"/>
      <c r="D33" s="1003"/>
      <c r="E33" s="323" t="s">
        <v>418</v>
      </c>
      <c r="F33" s="470" t="s">
        <v>169</v>
      </c>
      <c r="G33" s="328">
        <v>45349</v>
      </c>
      <c r="H33" s="328">
        <v>45639</v>
      </c>
      <c r="I33" s="471">
        <v>1</v>
      </c>
      <c r="J33" s="471">
        <v>0.4</v>
      </c>
      <c r="K33" s="1007"/>
      <c r="L33" s="485" t="s">
        <v>679</v>
      </c>
      <c r="M33" s="472" t="s">
        <v>543</v>
      </c>
      <c r="N33" s="913"/>
      <c r="O33" s="913"/>
      <c r="P33" s="917"/>
      <c r="Q33" s="486" t="s">
        <v>683</v>
      </c>
      <c r="R33" s="444" t="s">
        <v>600</v>
      </c>
      <c r="S33" s="438" t="s">
        <v>601</v>
      </c>
    </row>
    <row r="34" spans="2:19" s="318" customFormat="1" ht="333" customHeight="1">
      <c r="B34" s="1026"/>
      <c r="C34" s="1008"/>
      <c r="D34" s="1003"/>
      <c r="E34" s="323" t="s">
        <v>259</v>
      </c>
      <c r="F34" s="470" t="s">
        <v>182</v>
      </c>
      <c r="G34" s="334">
        <v>45317</v>
      </c>
      <c r="H34" s="334">
        <v>45639</v>
      </c>
      <c r="I34" s="471">
        <v>1</v>
      </c>
      <c r="J34" s="471">
        <v>0.33329999999999999</v>
      </c>
      <c r="K34" s="1007"/>
      <c r="L34" s="477" t="s">
        <v>680</v>
      </c>
      <c r="M34" s="472" t="s">
        <v>543</v>
      </c>
      <c r="N34" s="913"/>
      <c r="O34" s="913"/>
      <c r="P34" s="917"/>
      <c r="Q34" s="487" t="s">
        <v>684</v>
      </c>
      <c r="R34" s="479" t="s">
        <v>600</v>
      </c>
      <c r="S34" s="438" t="s">
        <v>601</v>
      </c>
    </row>
    <row r="35" spans="2:19" s="318" customFormat="1" ht="171">
      <c r="B35" s="1036"/>
      <c r="C35" s="1008"/>
      <c r="D35" s="1003"/>
      <c r="E35" s="323" t="s">
        <v>430</v>
      </c>
      <c r="F35" s="470" t="s">
        <v>271</v>
      </c>
      <c r="G35" s="328">
        <v>45323</v>
      </c>
      <c r="H35" s="328">
        <v>45626</v>
      </c>
      <c r="I35" s="471">
        <v>1</v>
      </c>
      <c r="J35" s="471">
        <v>0.25</v>
      </c>
      <c r="K35" s="1007"/>
      <c r="L35" s="477" t="s">
        <v>681</v>
      </c>
      <c r="M35" s="472" t="s">
        <v>543</v>
      </c>
      <c r="N35" s="915"/>
      <c r="O35" s="915"/>
      <c r="P35" s="918"/>
      <c r="Q35" s="488" t="s">
        <v>685</v>
      </c>
      <c r="R35" s="444" t="s">
        <v>600</v>
      </c>
      <c r="S35" s="438" t="s">
        <v>601</v>
      </c>
    </row>
    <row r="36" spans="2:19" s="318" customFormat="1" ht="105">
      <c r="B36" s="1025" t="s">
        <v>545</v>
      </c>
      <c r="C36" s="1001" t="s">
        <v>261</v>
      </c>
      <c r="D36" s="1003" t="s">
        <v>187</v>
      </c>
      <c r="E36" s="323" t="s">
        <v>262</v>
      </c>
      <c r="F36" s="1003" t="s">
        <v>188</v>
      </c>
      <c r="G36" s="329">
        <v>45383</v>
      </c>
      <c r="H36" s="329">
        <v>45657</v>
      </c>
      <c r="I36" s="471">
        <v>1</v>
      </c>
      <c r="J36" s="471">
        <v>0.11</v>
      </c>
      <c r="K36" s="1007">
        <f>AVERAGE(J36:J48)</f>
        <v>0.27781538461538458</v>
      </c>
      <c r="L36" s="477" t="s">
        <v>686</v>
      </c>
      <c r="M36" s="472" t="s">
        <v>543</v>
      </c>
      <c r="N36" s="916" t="s">
        <v>543</v>
      </c>
      <c r="O36" s="916" t="s">
        <v>543</v>
      </c>
      <c r="P36" s="916" t="s">
        <v>543</v>
      </c>
      <c r="Q36" s="488" t="s">
        <v>603</v>
      </c>
      <c r="R36" s="633" t="s">
        <v>734</v>
      </c>
      <c r="S36" s="438" t="s">
        <v>601</v>
      </c>
    </row>
    <row r="37" spans="2:19" s="318" customFormat="1" ht="75">
      <c r="B37" s="1026"/>
      <c r="C37" s="1001"/>
      <c r="D37" s="1003"/>
      <c r="E37" s="323" t="s">
        <v>272</v>
      </c>
      <c r="F37" s="1003"/>
      <c r="G37" s="329">
        <v>45444</v>
      </c>
      <c r="H37" s="329">
        <v>45657</v>
      </c>
      <c r="I37" s="471">
        <v>1</v>
      </c>
      <c r="J37" s="471">
        <v>0</v>
      </c>
      <c r="K37" s="1007"/>
      <c r="L37" s="477" t="s">
        <v>676</v>
      </c>
      <c r="M37" s="472" t="s">
        <v>544</v>
      </c>
      <c r="N37" s="915"/>
      <c r="O37" s="913"/>
      <c r="P37" s="913"/>
      <c r="Q37" s="489" t="s">
        <v>604</v>
      </c>
      <c r="R37" s="444" t="s">
        <v>600</v>
      </c>
      <c r="S37" s="438" t="s">
        <v>601</v>
      </c>
    </row>
    <row r="38" spans="2:19" s="318" customFormat="1" ht="370.5">
      <c r="B38" s="1026"/>
      <c r="C38" s="1001"/>
      <c r="D38" s="1023" t="s">
        <v>189</v>
      </c>
      <c r="E38" s="323" t="s">
        <v>264</v>
      </c>
      <c r="F38" s="1003" t="s">
        <v>18</v>
      </c>
      <c r="G38" s="328">
        <v>45307</v>
      </c>
      <c r="H38" s="329">
        <v>45639</v>
      </c>
      <c r="I38" s="471">
        <v>1</v>
      </c>
      <c r="J38" s="471">
        <v>0.28000000000000003</v>
      </c>
      <c r="K38" s="1007"/>
      <c r="L38" s="477" t="s">
        <v>689</v>
      </c>
      <c r="M38" s="472" t="s">
        <v>543</v>
      </c>
      <c r="N38" s="916" t="s">
        <v>543</v>
      </c>
      <c r="O38" s="913"/>
      <c r="P38" s="913"/>
      <c r="Q38" s="488" t="s">
        <v>692</v>
      </c>
      <c r="R38" s="633" t="s">
        <v>733</v>
      </c>
      <c r="S38" s="438" t="s">
        <v>601</v>
      </c>
    </row>
    <row r="39" spans="2:19" s="318" customFormat="1" ht="128.25">
      <c r="B39" s="1026"/>
      <c r="C39" s="1001"/>
      <c r="D39" s="1023"/>
      <c r="E39" s="323" t="s">
        <v>687</v>
      </c>
      <c r="F39" s="1003"/>
      <c r="G39" s="328">
        <v>45307</v>
      </c>
      <c r="H39" s="329">
        <v>45639</v>
      </c>
      <c r="I39" s="471">
        <v>1</v>
      </c>
      <c r="J39" s="471">
        <v>0.3836</v>
      </c>
      <c r="K39" s="1007"/>
      <c r="L39" s="477" t="s">
        <v>690</v>
      </c>
      <c r="M39" s="472" t="s">
        <v>543</v>
      </c>
      <c r="N39" s="913"/>
      <c r="O39" s="913"/>
      <c r="P39" s="913"/>
      <c r="Q39" s="484" t="s">
        <v>693</v>
      </c>
      <c r="R39" s="633" t="s">
        <v>733</v>
      </c>
      <c r="S39" s="438" t="s">
        <v>601</v>
      </c>
    </row>
    <row r="40" spans="2:19" s="318" customFormat="1" ht="144" customHeight="1">
      <c r="B40" s="1026"/>
      <c r="C40" s="1001"/>
      <c r="D40" s="1023"/>
      <c r="E40" s="323" t="s">
        <v>688</v>
      </c>
      <c r="F40" s="1003"/>
      <c r="G40" s="328">
        <v>45307</v>
      </c>
      <c r="H40" s="329">
        <v>45639</v>
      </c>
      <c r="I40" s="471">
        <v>1</v>
      </c>
      <c r="J40" s="471">
        <v>0.3836</v>
      </c>
      <c r="K40" s="1007"/>
      <c r="L40" s="477" t="s">
        <v>691</v>
      </c>
      <c r="M40" s="472" t="s">
        <v>543</v>
      </c>
      <c r="N40" s="915"/>
      <c r="O40" s="913"/>
      <c r="P40" s="913"/>
      <c r="Q40" s="484" t="s">
        <v>694</v>
      </c>
      <c r="R40" s="633" t="s">
        <v>733</v>
      </c>
      <c r="S40" s="438" t="s">
        <v>601</v>
      </c>
    </row>
    <row r="41" spans="2:19" s="318" customFormat="1" ht="228">
      <c r="B41" s="1026"/>
      <c r="C41" s="1001"/>
      <c r="D41" s="1003" t="s">
        <v>190</v>
      </c>
      <c r="E41" s="335" t="s">
        <v>695</v>
      </c>
      <c r="F41" s="336" t="s">
        <v>442</v>
      </c>
      <c r="G41" s="329">
        <v>45323</v>
      </c>
      <c r="H41" s="329">
        <v>45626</v>
      </c>
      <c r="I41" s="471">
        <v>1</v>
      </c>
      <c r="J41" s="471">
        <v>0.3</v>
      </c>
      <c r="K41" s="1007"/>
      <c r="L41" s="478" t="s">
        <v>698</v>
      </c>
      <c r="M41" s="472" t="s">
        <v>543</v>
      </c>
      <c r="N41" s="916" t="s">
        <v>543</v>
      </c>
      <c r="O41" s="913"/>
      <c r="P41" s="913"/>
      <c r="Q41" s="488" t="s">
        <v>701</v>
      </c>
      <c r="R41" s="444" t="s">
        <v>600</v>
      </c>
      <c r="S41" s="438" t="s">
        <v>601</v>
      </c>
    </row>
    <row r="42" spans="2:19" s="318" customFormat="1" ht="409.5">
      <c r="B42" s="1026"/>
      <c r="C42" s="1001"/>
      <c r="D42" s="1003"/>
      <c r="E42" s="323" t="s">
        <v>696</v>
      </c>
      <c r="F42" s="1003" t="s">
        <v>38</v>
      </c>
      <c r="G42" s="328">
        <v>45301</v>
      </c>
      <c r="H42" s="328">
        <v>45626</v>
      </c>
      <c r="I42" s="471">
        <v>1</v>
      </c>
      <c r="J42" s="471">
        <v>0.27779999999999999</v>
      </c>
      <c r="K42" s="1007"/>
      <c r="L42" s="478" t="s">
        <v>699</v>
      </c>
      <c r="M42" s="472" t="s">
        <v>543</v>
      </c>
      <c r="N42" s="913"/>
      <c r="O42" s="913"/>
      <c r="P42" s="913"/>
      <c r="Q42" s="490" t="s">
        <v>702</v>
      </c>
      <c r="R42" s="633" t="s">
        <v>733</v>
      </c>
      <c r="S42" s="438" t="s">
        <v>601</v>
      </c>
    </row>
    <row r="43" spans="2:19" s="318" customFormat="1" ht="128.25">
      <c r="B43" s="1026"/>
      <c r="C43" s="1001"/>
      <c r="D43" s="1003"/>
      <c r="E43" s="323" t="s">
        <v>697</v>
      </c>
      <c r="F43" s="1003"/>
      <c r="G43" s="328">
        <v>45323</v>
      </c>
      <c r="H43" s="328">
        <v>45626</v>
      </c>
      <c r="I43" s="471">
        <v>1</v>
      </c>
      <c r="J43" s="471">
        <v>0.21</v>
      </c>
      <c r="K43" s="1007"/>
      <c r="L43" s="478" t="s">
        <v>700</v>
      </c>
      <c r="M43" s="472" t="s">
        <v>543</v>
      </c>
      <c r="N43" s="915"/>
      <c r="O43" s="913"/>
      <c r="P43" s="913"/>
      <c r="Q43" s="491" t="s">
        <v>703</v>
      </c>
      <c r="R43" s="633" t="s">
        <v>733</v>
      </c>
      <c r="S43" s="438" t="s">
        <v>601</v>
      </c>
    </row>
    <row r="44" spans="2:19" s="318" customFormat="1" ht="42.75">
      <c r="B44" s="1026"/>
      <c r="C44" s="1001"/>
      <c r="D44" s="470" t="s">
        <v>191</v>
      </c>
      <c r="E44" s="323" t="s">
        <v>704</v>
      </c>
      <c r="F44" s="470" t="s">
        <v>38</v>
      </c>
      <c r="G44" s="328">
        <v>45383</v>
      </c>
      <c r="H44" s="328">
        <v>45626</v>
      </c>
      <c r="I44" s="471">
        <v>1</v>
      </c>
      <c r="J44" s="471">
        <v>0</v>
      </c>
      <c r="K44" s="1007"/>
      <c r="L44" s="477" t="s">
        <v>705</v>
      </c>
      <c r="M44" s="472" t="s">
        <v>544</v>
      </c>
      <c r="N44" s="472" t="s">
        <v>544</v>
      </c>
      <c r="O44" s="913"/>
      <c r="P44" s="913"/>
      <c r="Q44" s="488" t="s">
        <v>605</v>
      </c>
      <c r="R44" s="633" t="s">
        <v>733</v>
      </c>
      <c r="S44" s="438" t="s">
        <v>601</v>
      </c>
    </row>
    <row r="45" spans="2:19" s="318" customFormat="1" ht="75" customHeight="1">
      <c r="B45" s="1026"/>
      <c r="C45" s="1001"/>
      <c r="D45" s="1003" t="s">
        <v>192</v>
      </c>
      <c r="E45" s="323" t="s">
        <v>706</v>
      </c>
      <c r="F45" s="470" t="s">
        <v>169</v>
      </c>
      <c r="G45" s="328">
        <v>45334</v>
      </c>
      <c r="H45" s="328">
        <v>45639</v>
      </c>
      <c r="I45" s="471">
        <v>1</v>
      </c>
      <c r="J45" s="471">
        <v>0.6</v>
      </c>
      <c r="K45" s="1007"/>
      <c r="L45" s="478" t="s">
        <v>710</v>
      </c>
      <c r="M45" s="472" t="s">
        <v>543</v>
      </c>
      <c r="N45" s="916" t="s">
        <v>543</v>
      </c>
      <c r="O45" s="913"/>
      <c r="P45" s="913"/>
      <c r="Q45" s="486" t="s">
        <v>717</v>
      </c>
      <c r="R45" s="444" t="s">
        <v>600</v>
      </c>
      <c r="S45" s="438" t="s">
        <v>601</v>
      </c>
    </row>
    <row r="46" spans="2:19" s="318" customFormat="1" ht="71.25">
      <c r="B46" s="1026"/>
      <c r="C46" s="1001"/>
      <c r="D46" s="1003"/>
      <c r="E46" s="323" t="s">
        <v>707</v>
      </c>
      <c r="F46" s="470" t="s">
        <v>169</v>
      </c>
      <c r="G46" s="328">
        <v>45334</v>
      </c>
      <c r="H46" s="328">
        <v>45639</v>
      </c>
      <c r="I46" s="471">
        <v>1</v>
      </c>
      <c r="J46" s="471">
        <v>0.4</v>
      </c>
      <c r="K46" s="1007"/>
      <c r="L46" s="492" t="s">
        <v>711</v>
      </c>
      <c r="M46" s="472" t="s">
        <v>543</v>
      </c>
      <c r="N46" s="913"/>
      <c r="O46" s="913"/>
      <c r="P46" s="913"/>
      <c r="Q46" s="512" t="s">
        <v>714</v>
      </c>
      <c r="R46" s="444" t="s">
        <v>600</v>
      </c>
      <c r="S46" s="438" t="s">
        <v>601</v>
      </c>
    </row>
    <row r="47" spans="2:19" s="318" customFormat="1" ht="128.25">
      <c r="B47" s="1026"/>
      <c r="C47" s="1001"/>
      <c r="D47" s="1003"/>
      <c r="E47" s="323" t="s">
        <v>708</v>
      </c>
      <c r="F47" s="470" t="s">
        <v>182</v>
      </c>
      <c r="G47" s="334">
        <v>45323</v>
      </c>
      <c r="H47" s="334">
        <v>45639</v>
      </c>
      <c r="I47" s="471">
        <v>1</v>
      </c>
      <c r="J47" s="471">
        <v>0.33329999999999999</v>
      </c>
      <c r="K47" s="1007"/>
      <c r="L47" s="493" t="s">
        <v>712</v>
      </c>
      <c r="M47" s="472" t="s">
        <v>543</v>
      </c>
      <c r="N47" s="913"/>
      <c r="O47" s="913"/>
      <c r="P47" s="913"/>
      <c r="Q47" s="490" t="s">
        <v>715</v>
      </c>
      <c r="R47" s="444" t="s">
        <v>600</v>
      </c>
      <c r="S47" s="438" t="s">
        <v>601</v>
      </c>
    </row>
    <row r="48" spans="2:19" s="318" customFormat="1" ht="271.5" thickBot="1">
      <c r="B48" s="1027"/>
      <c r="C48" s="1002"/>
      <c r="D48" s="1024"/>
      <c r="E48" s="337" t="s">
        <v>709</v>
      </c>
      <c r="F48" s="475" t="s">
        <v>182</v>
      </c>
      <c r="G48" s="338">
        <v>45323</v>
      </c>
      <c r="H48" s="338">
        <v>45657</v>
      </c>
      <c r="I48" s="474">
        <v>1</v>
      </c>
      <c r="J48" s="474">
        <v>0.33329999999999999</v>
      </c>
      <c r="K48" s="1022"/>
      <c r="L48" s="499" t="s">
        <v>713</v>
      </c>
      <c r="M48" s="473" t="s">
        <v>543</v>
      </c>
      <c r="N48" s="914"/>
      <c r="O48" s="915"/>
      <c r="P48" s="915"/>
      <c r="Q48" s="607" t="s">
        <v>716</v>
      </c>
      <c r="R48" s="633" t="s">
        <v>733</v>
      </c>
      <c r="S48" s="501" t="s">
        <v>601</v>
      </c>
    </row>
    <row r="49" spans="2:36" s="318" customFormat="1" ht="37.5" customHeight="1" thickBot="1">
      <c r="J49" s="609">
        <f>AVERAGE(J17:J48)</f>
        <v>0.279415625</v>
      </c>
      <c r="K49" s="608">
        <f>AVERAGE(K17:K48)</f>
        <v>0.27272839743589744</v>
      </c>
      <c r="R49" s="339"/>
      <c r="S49" s="339"/>
    </row>
    <row r="50" spans="2:36" s="318" customFormat="1" thickBot="1">
      <c r="R50" s="339"/>
      <c r="S50" s="339"/>
    </row>
    <row r="51" spans="2:36" s="318" customFormat="1" ht="21.75" customHeight="1">
      <c r="B51" s="998" t="s">
        <v>546</v>
      </c>
      <c r="C51" s="1028"/>
      <c r="D51" s="1028"/>
      <c r="E51" s="999"/>
      <c r="R51" s="339"/>
      <c r="S51" s="339"/>
    </row>
    <row r="52" spans="2:36" s="318" customFormat="1" ht="30" customHeight="1">
      <c r="B52" s="1029" t="s">
        <v>719</v>
      </c>
      <c r="C52" s="1030"/>
      <c r="D52" s="1031"/>
      <c r="E52" s="630">
        <f>J49</f>
        <v>0.279415625</v>
      </c>
      <c r="I52" s="339"/>
      <c r="R52" s="339"/>
      <c r="S52" s="339"/>
    </row>
    <row r="53" spans="2:36" s="318" customFormat="1" ht="30" customHeight="1" thickBot="1">
      <c r="B53" s="1032" t="s">
        <v>720</v>
      </c>
      <c r="C53" s="1033"/>
      <c r="D53" s="1034"/>
      <c r="E53" s="631">
        <f>K49</f>
        <v>0.27272839743589744</v>
      </c>
      <c r="R53" s="339"/>
      <c r="S53" s="339"/>
    </row>
    <row r="54" spans="2:36" s="318" customFormat="1" ht="14.25">
      <c r="R54" s="339"/>
      <c r="S54" s="339"/>
    </row>
    <row r="55" spans="2:36" ht="15.75" thickBot="1"/>
    <row r="56" spans="2:36" ht="45" customHeight="1" thickBot="1">
      <c r="M56" s="318"/>
      <c r="N56" s="340" t="s">
        <v>547</v>
      </c>
      <c r="O56" s="998" t="s">
        <v>548</v>
      </c>
      <c r="P56" s="999"/>
      <c r="Q56" s="463" t="s">
        <v>549</v>
      </c>
      <c r="R56" s="341" t="s">
        <v>550</v>
      </c>
      <c r="Z56" s="629"/>
    </row>
    <row r="57" spans="2:36" ht="39.950000000000003" customHeight="1">
      <c r="B57" s="342" t="s">
        <v>551</v>
      </c>
      <c r="C57" s="1000" t="s">
        <v>552</v>
      </c>
      <c r="D57" s="1000"/>
      <c r="E57" s="1000"/>
      <c r="F57" s="1000"/>
      <c r="G57" s="343">
        <f>COUNTIF($M$17:$M$48, "FINALIZADAS")</f>
        <v>0</v>
      </c>
      <c r="H57" s="344">
        <f>+G57/$G$62</f>
        <v>0</v>
      </c>
      <c r="M57" s="345" t="s">
        <v>551</v>
      </c>
      <c r="N57" s="346">
        <f>G57</f>
        <v>0</v>
      </c>
      <c r="O57" s="996">
        <v>1</v>
      </c>
      <c r="P57" s="997"/>
      <c r="Q57" s="347">
        <f>+(N57*O57)/$G$62</f>
        <v>0</v>
      </c>
      <c r="R57" s="626">
        <f>+N57/$N$62</f>
        <v>0</v>
      </c>
      <c r="S57" s="625"/>
      <c r="Z57" s="629"/>
    </row>
    <row r="58" spans="2:36" ht="39.950000000000003" customHeight="1">
      <c r="B58" s="348" t="s">
        <v>543</v>
      </c>
      <c r="C58" s="995" t="s">
        <v>553</v>
      </c>
      <c r="D58" s="995"/>
      <c r="E58" s="995"/>
      <c r="F58" s="995"/>
      <c r="G58" s="349">
        <f>COUNTIF($M$17:$M$48, "EN  PROCESO")</f>
        <v>24</v>
      </c>
      <c r="H58" s="350">
        <f>+G58/$G$62</f>
        <v>0.75</v>
      </c>
      <c r="M58" s="351" t="s">
        <v>543</v>
      </c>
      <c r="N58" s="346">
        <f>G58</f>
        <v>24</v>
      </c>
      <c r="O58" s="996">
        <v>0.6</v>
      </c>
      <c r="P58" s="997"/>
      <c r="Q58" s="347">
        <f>+(N58*O58)/$G$62</f>
        <v>0.44999999999999996</v>
      </c>
      <c r="R58" s="626">
        <f>+N58/$N$62</f>
        <v>0.75</v>
      </c>
      <c r="S58" s="625"/>
      <c r="Z58" s="629"/>
    </row>
    <row r="59" spans="2:36" ht="39.950000000000003" customHeight="1">
      <c r="B59" s="352" t="s">
        <v>554</v>
      </c>
      <c r="C59" s="995" t="s">
        <v>555</v>
      </c>
      <c r="D59" s="995"/>
      <c r="E59" s="995"/>
      <c r="F59" s="995"/>
      <c r="G59" s="349">
        <f>COUNTIF($M$18:$M$48, "VENCIDAS CON AVANCE")</f>
        <v>0</v>
      </c>
      <c r="H59" s="350">
        <f>+G59/$G$62</f>
        <v>0</v>
      </c>
      <c r="M59" s="353" t="s">
        <v>554</v>
      </c>
      <c r="N59" s="346">
        <f>G59</f>
        <v>0</v>
      </c>
      <c r="O59" s="996">
        <v>0.2</v>
      </c>
      <c r="P59" s="997"/>
      <c r="Q59" s="347">
        <f>+(N59*O59)/$G$62</f>
        <v>0</v>
      </c>
      <c r="R59" s="626">
        <f>+N59/$N$62</f>
        <v>0</v>
      </c>
      <c r="S59" s="625"/>
      <c r="Z59" s="629"/>
    </row>
    <row r="60" spans="2:36" ht="39.950000000000003" customHeight="1">
      <c r="B60" s="354" t="s">
        <v>556</v>
      </c>
      <c r="C60" s="995" t="s">
        <v>557</v>
      </c>
      <c r="D60" s="995"/>
      <c r="E60" s="995"/>
      <c r="F60" s="995"/>
      <c r="G60" s="349">
        <f>COUNTIF($M$17:$M$48, "VENCIDAS SIN AVANCE")</f>
        <v>0</v>
      </c>
      <c r="H60" s="350">
        <f>+G60/$G$62</f>
        <v>0</v>
      </c>
      <c r="M60" s="355" t="s">
        <v>556</v>
      </c>
      <c r="N60" s="346">
        <f>G60</f>
        <v>0</v>
      </c>
      <c r="O60" s="996">
        <v>0</v>
      </c>
      <c r="P60" s="997"/>
      <c r="Q60" s="347">
        <f>+(N60*O60)/$G$62</f>
        <v>0</v>
      </c>
      <c r="R60" s="626">
        <f>+N60/$N$62</f>
        <v>0</v>
      </c>
      <c r="S60" s="625"/>
      <c r="Z60" s="629"/>
    </row>
    <row r="61" spans="2:36" ht="39.950000000000003" customHeight="1" thickBot="1">
      <c r="B61" s="356" t="s">
        <v>544</v>
      </c>
      <c r="C61" s="982" t="s">
        <v>558</v>
      </c>
      <c r="D61" s="982"/>
      <c r="E61" s="982"/>
      <c r="F61" s="982"/>
      <c r="G61" s="357">
        <f>COUNTIF($M$17:$M$48, "NO INICIADAS")</f>
        <v>8</v>
      </c>
      <c r="H61" s="358">
        <f>+G61/$G$62</f>
        <v>0.25</v>
      </c>
      <c r="M61" s="359" t="s">
        <v>544</v>
      </c>
      <c r="N61" s="360">
        <f>G61</f>
        <v>8</v>
      </c>
      <c r="O61" s="983">
        <v>0</v>
      </c>
      <c r="P61" s="984"/>
      <c r="Q61" s="361">
        <f>+(N61*O61)/$G$62</f>
        <v>0</v>
      </c>
      <c r="R61" s="626">
        <f>+N61/$N$62</f>
        <v>0.25</v>
      </c>
      <c r="S61" s="625"/>
      <c r="Z61" s="629"/>
    </row>
    <row r="62" spans="2:36" ht="24" customHeight="1" thickBot="1">
      <c r="B62" s="985" t="s">
        <v>530</v>
      </c>
      <c r="C62" s="986"/>
      <c r="D62" s="986"/>
      <c r="E62" s="986"/>
      <c r="F62" s="986"/>
      <c r="G62" s="362">
        <f>SUM(G57:G61)</f>
        <v>32</v>
      </c>
      <c r="H62" s="363">
        <f>SUM(H57:H61)</f>
        <v>1</v>
      </c>
      <c r="M62" s="364" t="s">
        <v>530</v>
      </c>
      <c r="N62" s="365">
        <f>SUBTOTAL(9,N57:N61)</f>
        <v>32</v>
      </c>
      <c r="O62" s="987"/>
      <c r="P62" s="988"/>
      <c r="Q62" s="502">
        <f>SUM(Q57:Q61)</f>
        <v>0.44999999999999996</v>
      </c>
      <c r="R62" s="366">
        <f>SUM(R57:R61)</f>
        <v>1</v>
      </c>
      <c r="Z62" s="629"/>
      <c r="AG62" s="629"/>
      <c r="AH62" s="629"/>
      <c r="AI62" s="629"/>
      <c r="AJ62" s="629"/>
    </row>
    <row r="63" spans="2:36">
      <c r="B63" s="989" t="s">
        <v>559</v>
      </c>
      <c r="C63" s="990"/>
      <c r="D63" s="990"/>
      <c r="E63" s="990"/>
      <c r="F63" s="990"/>
      <c r="G63" s="990"/>
      <c r="H63" s="991"/>
      <c r="Z63" s="629"/>
      <c r="AG63" s="629"/>
      <c r="AH63" s="629"/>
      <c r="AI63" s="629"/>
      <c r="AJ63" s="629"/>
    </row>
    <row r="64" spans="2:36" ht="30" customHeight="1" thickBot="1">
      <c r="B64" s="992" t="s">
        <v>560</v>
      </c>
      <c r="C64" s="993"/>
      <c r="D64" s="993"/>
      <c r="E64" s="993"/>
      <c r="F64" s="993"/>
      <c r="G64" s="993"/>
      <c r="H64" s="994"/>
      <c r="Z64" s="629"/>
      <c r="AG64" s="629"/>
      <c r="AH64" s="629"/>
      <c r="AI64" s="629"/>
      <c r="AJ64" s="629"/>
    </row>
    <row r="65" spans="2:36">
      <c r="Z65" s="629"/>
      <c r="AG65" s="629"/>
      <c r="AH65" s="629"/>
      <c r="AI65" s="629"/>
      <c r="AJ65" s="629"/>
    </row>
    <row r="66" spans="2:36" ht="9.75" customHeight="1">
      <c r="Z66" s="629"/>
      <c r="AG66" s="629"/>
      <c r="AH66" s="629"/>
      <c r="AI66" s="629"/>
      <c r="AJ66" s="629"/>
    </row>
    <row r="67" spans="2:36" ht="15.75" thickBot="1">
      <c r="Z67" s="629"/>
      <c r="AG67" s="629"/>
      <c r="AH67" s="629"/>
      <c r="AI67" s="629"/>
      <c r="AJ67" s="629"/>
    </row>
    <row r="68" spans="2:36" ht="15.75" hidden="1" thickBot="1">
      <c r="B68" s="367" t="s">
        <v>551</v>
      </c>
      <c r="Z68" s="629"/>
      <c r="AG68" s="629"/>
      <c r="AH68" s="629"/>
      <c r="AI68" s="629"/>
      <c r="AJ68" s="629"/>
    </row>
    <row r="69" spans="2:36" ht="15.75" hidden="1" thickBot="1">
      <c r="B69" s="368" t="s">
        <v>543</v>
      </c>
      <c r="Z69" s="629"/>
      <c r="AG69" s="629"/>
      <c r="AH69" s="629"/>
      <c r="AI69" s="629"/>
      <c r="AJ69" s="629"/>
    </row>
    <row r="70" spans="2:36" ht="15.75" hidden="1" thickBot="1">
      <c r="B70" s="369" t="s">
        <v>554</v>
      </c>
      <c r="Z70" s="629"/>
      <c r="AG70" s="629"/>
      <c r="AH70" s="629"/>
      <c r="AI70" s="629"/>
      <c r="AJ70" s="629"/>
    </row>
    <row r="71" spans="2:36" ht="15.75" hidden="1" thickBot="1">
      <c r="B71" s="370" t="s">
        <v>556</v>
      </c>
      <c r="Z71" s="629"/>
      <c r="AG71" s="629"/>
      <c r="AH71" s="629"/>
      <c r="AI71" s="629"/>
      <c r="AJ71" s="629"/>
    </row>
    <row r="72" spans="2:36" ht="15.75" hidden="1" thickBot="1">
      <c r="B72" s="371" t="s">
        <v>544</v>
      </c>
      <c r="Z72" s="629"/>
      <c r="AG72" s="629"/>
      <c r="AH72" s="629"/>
      <c r="AI72" s="629"/>
      <c r="AJ72" s="629"/>
    </row>
    <row r="73" spans="2:36" ht="24.75" customHeight="1" thickBot="1">
      <c r="B73" s="1013" t="s">
        <v>561</v>
      </c>
      <c r="C73" s="1014"/>
      <c r="D73" s="1014"/>
      <c r="E73" s="1014"/>
      <c r="F73" s="1014"/>
      <c r="G73" s="1014"/>
      <c r="H73" s="1015"/>
      <c r="I73" s="372"/>
      <c r="W73" s="627"/>
      <c r="Z73" s="629"/>
      <c r="AG73" s="629"/>
      <c r="AH73" s="629"/>
      <c r="AI73" s="629"/>
      <c r="AJ73" s="629"/>
    </row>
    <row r="74" spans="2:36" ht="30">
      <c r="B74" s="373" t="s">
        <v>562</v>
      </c>
      <c r="C74" s="374" t="s">
        <v>563</v>
      </c>
      <c r="D74" s="375" t="s">
        <v>564</v>
      </c>
      <c r="E74" s="1016" t="s">
        <v>565</v>
      </c>
      <c r="F74" s="1017"/>
      <c r="G74" s="1017"/>
      <c r="H74" s="1018"/>
      <c r="I74" s="376"/>
      <c r="Z74" s="629"/>
      <c r="AG74" s="629"/>
      <c r="AH74" s="629"/>
      <c r="AI74" s="629"/>
      <c r="AJ74" s="629"/>
    </row>
    <row r="75" spans="2:36" ht="33.75" customHeight="1">
      <c r="B75" s="377" t="s">
        <v>566</v>
      </c>
      <c r="C75" s="378">
        <v>33.33</v>
      </c>
      <c r="D75" s="379">
        <v>1</v>
      </c>
      <c r="E75" s="1019" t="s">
        <v>567</v>
      </c>
      <c r="F75" s="1020"/>
      <c r="G75" s="1020"/>
      <c r="H75" s="1021"/>
      <c r="I75" s="380"/>
      <c r="AG75" s="629"/>
      <c r="AH75" s="629"/>
      <c r="AI75" s="629"/>
      <c r="AJ75" s="629"/>
    </row>
    <row r="76" spans="2:36" ht="33.75" customHeight="1">
      <c r="B76" s="377" t="s">
        <v>568</v>
      </c>
      <c r="C76" s="378">
        <v>66.66</v>
      </c>
      <c r="D76" s="379">
        <v>1</v>
      </c>
      <c r="E76" s="1019" t="s">
        <v>569</v>
      </c>
      <c r="F76" s="1020"/>
      <c r="G76" s="1020"/>
      <c r="H76" s="1021"/>
      <c r="I76" s="380"/>
    </row>
    <row r="77" spans="2:36" ht="41.25" customHeight="1" thickBot="1">
      <c r="B77" s="381" t="s">
        <v>570</v>
      </c>
      <c r="C77" s="382">
        <v>1</v>
      </c>
      <c r="D77" s="383">
        <v>1</v>
      </c>
      <c r="E77" s="979" t="s">
        <v>526</v>
      </c>
      <c r="F77" s="980"/>
      <c r="G77" s="980"/>
      <c r="H77" s="981"/>
      <c r="I77" s="380"/>
    </row>
  </sheetData>
  <mergeCells count="106">
    <mergeCell ref="F17:F20"/>
    <mergeCell ref="B73:H73"/>
    <mergeCell ref="E74:H74"/>
    <mergeCell ref="E75:H75"/>
    <mergeCell ref="E76:H76"/>
    <mergeCell ref="D36:D37"/>
    <mergeCell ref="F36:F37"/>
    <mergeCell ref="K36:K48"/>
    <mergeCell ref="D38:D40"/>
    <mergeCell ref="D45:D48"/>
    <mergeCell ref="F42:F43"/>
    <mergeCell ref="B36:B48"/>
    <mergeCell ref="B51:E51"/>
    <mergeCell ref="B52:D52"/>
    <mergeCell ref="B53:D53"/>
    <mergeCell ref="D30:D31"/>
    <mergeCell ref="B17:B26"/>
    <mergeCell ref="B27:B35"/>
    <mergeCell ref="C22:C26"/>
    <mergeCell ref="D22:D26"/>
    <mergeCell ref="K22:K26"/>
    <mergeCell ref="K17:K20"/>
    <mergeCell ref="C17:C20"/>
    <mergeCell ref="D17:D20"/>
    <mergeCell ref="O56:P56"/>
    <mergeCell ref="C57:F57"/>
    <mergeCell ref="O57:P57"/>
    <mergeCell ref="C36:C48"/>
    <mergeCell ref="F38:F40"/>
    <mergeCell ref="D41:D43"/>
    <mergeCell ref="C27:C31"/>
    <mergeCell ref="D27:D28"/>
    <mergeCell ref="K27:K31"/>
    <mergeCell ref="C32:C35"/>
    <mergeCell ref="D32:D35"/>
    <mergeCell ref="K32:K35"/>
    <mergeCell ref="N45:N48"/>
    <mergeCell ref="P36:P48"/>
    <mergeCell ref="O36:O48"/>
    <mergeCell ref="N36:N37"/>
    <mergeCell ref="N38:N40"/>
    <mergeCell ref="N41:N43"/>
    <mergeCell ref="N30:N31"/>
    <mergeCell ref="E77:H77"/>
    <mergeCell ref="C61:F61"/>
    <mergeCell ref="O61:P61"/>
    <mergeCell ref="B62:F62"/>
    <mergeCell ref="O62:P62"/>
    <mergeCell ref="B63:H63"/>
    <mergeCell ref="B64:H64"/>
    <mergeCell ref="C58:F58"/>
    <mergeCell ref="O58:P58"/>
    <mergeCell ref="C59:F59"/>
    <mergeCell ref="O59:P59"/>
    <mergeCell ref="C60:F60"/>
    <mergeCell ref="O60:P60"/>
    <mergeCell ref="O15:O16"/>
    <mergeCell ref="B13:D13"/>
    <mergeCell ref="E13:S13"/>
    <mergeCell ref="B15:B16"/>
    <mergeCell ref="C15:C16"/>
    <mergeCell ref="D15:D16"/>
    <mergeCell ref="E15:E16"/>
    <mergeCell ref="F15:F16"/>
    <mergeCell ref="G15:G16"/>
    <mergeCell ref="H15:H16"/>
    <mergeCell ref="I15:I16"/>
    <mergeCell ref="Q15:Q16"/>
    <mergeCell ref="R15:R16"/>
    <mergeCell ref="S15:S16"/>
    <mergeCell ref="P15:P16"/>
    <mergeCell ref="N15:N16"/>
    <mergeCell ref="J15:J16"/>
    <mergeCell ref="K15:K16"/>
    <mergeCell ref="L15:L16"/>
    <mergeCell ref="M15:M16"/>
    <mergeCell ref="B12:D12"/>
    <mergeCell ref="E12:F12"/>
    <mergeCell ref="G12:H12"/>
    <mergeCell ref="I12:S12"/>
    <mergeCell ref="B6:S6"/>
    <mergeCell ref="B7:C7"/>
    <mergeCell ref="D7:K7"/>
    <mergeCell ref="M7:S7"/>
    <mergeCell ref="B8:C8"/>
    <mergeCell ref="D8:K8"/>
    <mergeCell ref="M8:S8"/>
    <mergeCell ref="B1:C1"/>
    <mergeCell ref="D1:S1"/>
    <mergeCell ref="B5:S5"/>
    <mergeCell ref="B10:D10"/>
    <mergeCell ref="F10:G10"/>
    <mergeCell ref="H10:S10"/>
    <mergeCell ref="B3:S3"/>
    <mergeCell ref="B4:S4"/>
    <mergeCell ref="B11:L11"/>
    <mergeCell ref="P17:P26"/>
    <mergeCell ref="O17:O20"/>
    <mergeCell ref="N17:N20"/>
    <mergeCell ref="N22:N26"/>
    <mergeCell ref="O22:O26"/>
    <mergeCell ref="N27:N28"/>
    <mergeCell ref="O27:O31"/>
    <mergeCell ref="N32:N35"/>
    <mergeCell ref="O32:O35"/>
    <mergeCell ref="P27:P35"/>
  </mergeCells>
  <conditionalFormatting sqref="Q62">
    <cfRule type="cellIs" dxfId="1349" priority="102" operator="between">
      <formula>0.8</formula>
      <formula>1</formula>
    </cfRule>
    <cfRule type="cellIs" dxfId="1348" priority="103" operator="between">
      <formula>0.6</formula>
      <formula>0.79</formula>
    </cfRule>
    <cfRule type="cellIs" dxfId="1347" priority="104" operator="between">
      <formula>0</formula>
      <formula>0.59</formula>
    </cfRule>
  </conditionalFormatting>
  <conditionalFormatting sqref="J63:K64 J49:K55 O56:O62 M19:M21 N21:O21 M22:O22 M23:M39 N38">
    <cfRule type="containsText" dxfId="1346" priority="84" operator="containsText" text="FINALIZADA">
      <formula>NOT(ISERROR(SEARCH("FINALIZADA",J19)))</formula>
    </cfRule>
    <cfRule type="containsText" dxfId="1345" priority="85" operator="containsText" text="EN PROCESO">
      <formula>NOT(ISERROR(SEARCH("EN PROCESO",J19)))</formula>
    </cfRule>
    <cfRule type="containsText" dxfId="1344" priority="86" operator="containsText" text="VENCIDAS CON AVANCE">
      <formula>NOT(ISERROR(SEARCH("VENCIDAS CON AVANCE",J19)))</formula>
    </cfRule>
    <cfRule type="expression" dxfId="1343" priority="87">
      <formula>J19="NO INICIADAS"</formula>
    </cfRule>
    <cfRule type="expression" dxfId="1342" priority="88">
      <formula>J19="VENCIDAS SIN AVANCE"</formula>
    </cfRule>
    <cfRule type="expression" dxfId="1341" priority="89">
      <formula>J19="EN PROCESO"</formula>
    </cfRule>
    <cfRule type="expression" dxfId="1340" priority="90">
      <formula>J19="FINALIZADAS"</formula>
    </cfRule>
    <cfRule type="containsText" dxfId="1339" priority="91" operator="containsText" text="Parcial">
      <formula>NOT(ISERROR(SEARCH("Parcial",J19)))</formula>
    </cfRule>
    <cfRule type="containsText" dxfId="1338" priority="92" operator="containsText" text="No cumple">
      <formula>NOT(ISERROR(SEARCH("No cumple",J19)))</formula>
    </cfRule>
    <cfRule type="containsText" dxfId="1337" priority="93" operator="containsText" text="Cumple">
      <formula>NOT(ISERROR(SEARCH("Cumple",J19)))</formula>
    </cfRule>
    <cfRule type="containsText" dxfId="1336" priority="94" operator="containsText" text="VENCIDAS CON AVANCE">
      <formula>NOT(ISERROR(SEARCH("VENCIDAS CON AVANCE",J19)))</formula>
    </cfRule>
    <cfRule type="expression" dxfId="1335" priority="95">
      <formula>J19="NO INICIADAS"</formula>
    </cfRule>
    <cfRule type="expression" dxfId="1334" priority="96">
      <formula>J19="VENCIDAS SIN AVANCE"</formula>
    </cfRule>
    <cfRule type="expression" dxfId="1333" priority="97">
      <formula>J19="EN PROCESO"</formula>
    </cfRule>
    <cfRule type="expression" dxfId="1332" priority="98">
      <formula>J19="FINALIZADAS"</formula>
    </cfRule>
    <cfRule type="containsText" dxfId="1331" priority="99" operator="containsText" text="Parcial">
      <formula>NOT(ISERROR(SEARCH("Parcial",J19)))</formula>
    </cfRule>
    <cfRule type="containsText" dxfId="1330" priority="100" operator="containsText" text="No cumple">
      <formula>NOT(ISERROR(SEARCH("No cumple",J19)))</formula>
    </cfRule>
    <cfRule type="containsText" dxfId="1329" priority="101" operator="containsText" text="FINALIZADA">
      <formula>NOT(ISERROR(SEARCH("FINALIZADA",J19)))</formula>
    </cfRule>
  </conditionalFormatting>
  <conditionalFormatting sqref="R62">
    <cfRule type="cellIs" dxfId="1328" priority="81" operator="between">
      <formula>0.8</formula>
      <formula>1</formula>
    </cfRule>
    <cfRule type="cellIs" dxfId="1327" priority="82" operator="between">
      <formula>0.6</formula>
      <formula>0.79</formula>
    </cfRule>
    <cfRule type="cellIs" dxfId="1326" priority="83" operator="between">
      <formula>0</formula>
      <formula>0.59</formula>
    </cfRule>
  </conditionalFormatting>
  <conditionalFormatting sqref="M40:M43 M46:M48 M44:N45 M17:P17 N27:P27 M18 N29:N30 N32:O32 N36 P36 N41">
    <cfRule type="containsText" dxfId="1325" priority="63" operator="containsText" text="FINALIZADA">
      <formula>NOT(ISERROR(SEARCH("FINALIZADA",M17)))</formula>
    </cfRule>
    <cfRule type="containsText" dxfId="1324" priority="64" operator="containsText" text="EN PROCESO">
      <formula>NOT(ISERROR(SEARCH("EN PROCESO",M17)))</formula>
    </cfRule>
    <cfRule type="containsText" dxfId="1323" priority="65" operator="containsText" text="VENCIDAS CON AVANCE">
      <formula>NOT(ISERROR(SEARCH("VENCIDAS CON AVANCE",M17)))</formula>
    </cfRule>
    <cfRule type="expression" dxfId="1322" priority="66">
      <formula>M17="NO INICIADAS"</formula>
    </cfRule>
    <cfRule type="expression" dxfId="1321" priority="67">
      <formula>M17="VENCIDAS SIN AVANCE"</formula>
    </cfRule>
    <cfRule type="expression" dxfId="1320" priority="68">
      <formula>M17="EN PROCESO"</formula>
    </cfRule>
    <cfRule type="expression" dxfId="1319" priority="69">
      <formula>M17="FINALIZADAS"</formula>
    </cfRule>
    <cfRule type="containsText" dxfId="1318" priority="70" operator="containsText" text="Parcial">
      <formula>NOT(ISERROR(SEARCH("Parcial",M17)))</formula>
    </cfRule>
    <cfRule type="containsText" dxfId="1317" priority="71" operator="containsText" text="No cumple">
      <formula>NOT(ISERROR(SEARCH("No cumple",M17)))</formula>
    </cfRule>
    <cfRule type="containsText" dxfId="1316" priority="72" operator="containsText" text="Cumple">
      <formula>NOT(ISERROR(SEARCH("Cumple",M17)))</formula>
    </cfRule>
    <cfRule type="containsText" dxfId="1315" priority="73" operator="containsText" text="VENCIDAS CON AVANCE">
      <formula>NOT(ISERROR(SEARCH("VENCIDAS CON AVANCE",M17)))</formula>
    </cfRule>
    <cfRule type="expression" dxfId="1314" priority="74">
      <formula>M17="NO INICIADAS"</formula>
    </cfRule>
    <cfRule type="expression" dxfId="1313" priority="75">
      <formula>M17="VENCIDAS SIN AVANCE"</formula>
    </cfRule>
    <cfRule type="expression" dxfId="1312" priority="76">
      <formula>M17="EN PROCESO"</formula>
    </cfRule>
    <cfRule type="expression" dxfId="1311" priority="77">
      <formula>M17="FINALIZADAS"</formula>
    </cfRule>
    <cfRule type="containsText" dxfId="1310" priority="78" operator="containsText" text="Parcial">
      <formula>NOT(ISERROR(SEARCH("Parcial",M17)))</formula>
    </cfRule>
    <cfRule type="containsText" dxfId="1309" priority="79" operator="containsText" text="No cumple">
      <formula>NOT(ISERROR(SEARCH("No cumple",M17)))</formula>
    </cfRule>
    <cfRule type="containsText" dxfId="1308" priority="80" operator="containsText" text="FINALIZADA">
      <formula>NOT(ISERROR(SEARCH("FINALIZADA",M17)))</formula>
    </cfRule>
  </conditionalFormatting>
  <conditionalFormatting sqref="M46:M48 M44:N45 M17:P17 N21:O21 M22:O22 N27:P27 M18:M21 N29:N30 N32:O32 N36 P36 M23:M43 N38 N41">
    <cfRule type="containsText" dxfId="1307" priority="62" operator="containsText" text="EN  PROCESO">
      <formula>NOT(ISERROR(SEARCH("EN  PROCESO",M17)))</formula>
    </cfRule>
  </conditionalFormatting>
  <conditionalFormatting sqref="G29:H29">
    <cfRule type="timePeriod" dxfId="1306" priority="61" timePeriod="lastWeek">
      <formula>AND(TODAY()-ROUNDDOWN(G29,0)&gt;=(WEEKDAY(TODAY())),TODAY()-ROUNDDOWN(G29,0)&lt;(WEEKDAY(TODAY())+7))</formula>
    </cfRule>
  </conditionalFormatting>
  <conditionalFormatting sqref="G31">
    <cfRule type="timePeriod" dxfId="1305" priority="60" timePeriod="lastWeek">
      <formula>AND(TODAY()-ROUNDDOWN(G31,0)&gt;=(WEEKDAY(TODAY())),TODAY()-ROUNDDOWN(G31,0)&lt;(WEEKDAY(TODAY())+7))</formula>
    </cfRule>
  </conditionalFormatting>
  <conditionalFormatting sqref="H31">
    <cfRule type="timePeriod" dxfId="1304" priority="59" timePeriod="lastWeek">
      <formula>AND(TODAY()-ROUNDDOWN(H31,0)&gt;=(WEEKDAY(TODAY())),TODAY()-ROUNDDOWN(H31,0)&lt;(WEEKDAY(TODAY())+7))</formula>
    </cfRule>
  </conditionalFormatting>
  <conditionalFormatting sqref="H33">
    <cfRule type="timePeriod" dxfId="1303" priority="58" timePeriod="lastWeek">
      <formula>AND(TODAY()-ROUNDDOWN(H33,0)&gt;=(WEEKDAY(TODAY())),TODAY()-ROUNDDOWN(H33,0)&lt;(WEEKDAY(TODAY())+7))</formula>
    </cfRule>
  </conditionalFormatting>
  <conditionalFormatting sqref="G45:H45">
    <cfRule type="timePeriod" dxfId="1302" priority="57" timePeriod="lastWeek">
      <formula>AND(TODAY()-ROUNDDOWN(G45,0)&gt;=(WEEKDAY(TODAY())),TODAY()-ROUNDDOWN(G45,0)&lt;(WEEKDAY(TODAY())+7))</formula>
    </cfRule>
  </conditionalFormatting>
  <conditionalFormatting sqref="G46:H46">
    <cfRule type="timePeriod" dxfId="1301" priority="56" timePeriod="lastWeek">
      <formula>AND(TODAY()-ROUNDDOWN(G46,0)&gt;=(WEEKDAY(TODAY())),TODAY()-ROUNDDOWN(G46,0)&lt;(WEEKDAY(TODAY())+7))</formula>
    </cfRule>
  </conditionalFormatting>
  <conditionalFormatting sqref="O36">
    <cfRule type="containsText" dxfId="1300" priority="38" operator="containsText" text="FINALIZADA">
      <formula>NOT(ISERROR(SEARCH("FINALIZADA",O36)))</formula>
    </cfRule>
    <cfRule type="containsText" dxfId="1299" priority="39" operator="containsText" text="EN PROCESO">
      <formula>NOT(ISERROR(SEARCH("EN PROCESO",O36)))</formula>
    </cfRule>
    <cfRule type="containsText" dxfId="1298" priority="40" operator="containsText" text="VENCIDAS CON AVANCE">
      <formula>NOT(ISERROR(SEARCH("VENCIDAS CON AVANCE",O36)))</formula>
    </cfRule>
    <cfRule type="expression" dxfId="1297" priority="41">
      <formula>O36="NO INICIADAS"</formula>
    </cfRule>
    <cfRule type="expression" dxfId="1296" priority="42">
      <formula>O36="VENCIDAS SIN AVANCE"</formula>
    </cfRule>
    <cfRule type="expression" dxfId="1295" priority="43">
      <formula>O36="EN PROCESO"</formula>
    </cfRule>
    <cfRule type="expression" dxfId="1294" priority="44">
      <formula>O36="FINALIZADAS"</formula>
    </cfRule>
    <cfRule type="containsText" dxfId="1293" priority="45" operator="containsText" text="Parcial">
      <formula>NOT(ISERROR(SEARCH("Parcial",O36)))</formula>
    </cfRule>
    <cfRule type="containsText" dxfId="1292" priority="46" operator="containsText" text="No cumple">
      <formula>NOT(ISERROR(SEARCH("No cumple",O36)))</formula>
    </cfRule>
    <cfRule type="containsText" dxfId="1291" priority="47" operator="containsText" text="Cumple">
      <formula>NOT(ISERROR(SEARCH("Cumple",O36)))</formula>
    </cfRule>
    <cfRule type="containsText" dxfId="1290" priority="48" operator="containsText" text="VENCIDAS CON AVANCE">
      <formula>NOT(ISERROR(SEARCH("VENCIDAS CON AVANCE",O36)))</formula>
    </cfRule>
    <cfRule type="expression" dxfId="1289" priority="49">
      <formula>O36="NO INICIADAS"</formula>
    </cfRule>
    <cfRule type="expression" dxfId="1288" priority="50">
      <formula>O36="VENCIDAS SIN AVANCE"</formula>
    </cfRule>
    <cfRule type="expression" dxfId="1287" priority="51">
      <formula>O36="EN PROCESO"</formula>
    </cfRule>
    <cfRule type="expression" dxfId="1286" priority="52">
      <formula>O36="FINALIZADAS"</formula>
    </cfRule>
    <cfRule type="containsText" dxfId="1285" priority="53" operator="containsText" text="Parcial">
      <formula>NOT(ISERROR(SEARCH("Parcial",O36)))</formula>
    </cfRule>
    <cfRule type="containsText" dxfId="1284" priority="54" operator="containsText" text="No cumple">
      <formula>NOT(ISERROR(SEARCH("No cumple",O36)))</formula>
    </cfRule>
    <cfRule type="containsText" dxfId="1283" priority="55" operator="containsText" text="FINALIZADA">
      <formula>NOT(ISERROR(SEARCH("FINALIZADA",O36)))</formula>
    </cfRule>
  </conditionalFormatting>
  <conditionalFormatting sqref="O36">
    <cfRule type="containsText" dxfId="1282" priority="37" operator="containsText" text="EN  PROCESO">
      <formula>NOT(ISERROR(SEARCH("EN  PROCESO",O36)))</formula>
    </cfRule>
  </conditionalFormatting>
  <conditionalFormatting sqref="B51">
    <cfRule type="containsText" dxfId="1281" priority="19" operator="containsText" text="FINALIZADA">
      <formula>NOT(ISERROR(SEARCH("FINALIZADA",B51)))</formula>
    </cfRule>
    <cfRule type="containsText" dxfId="1280" priority="20" operator="containsText" text="EN PROCESO">
      <formula>NOT(ISERROR(SEARCH("EN PROCESO",B51)))</formula>
    </cfRule>
    <cfRule type="containsText" dxfId="1279" priority="21" operator="containsText" text="VENCIDAS CON AVANCE">
      <formula>NOT(ISERROR(SEARCH("VENCIDAS CON AVANCE",B51)))</formula>
    </cfRule>
    <cfRule type="expression" dxfId="1278" priority="22">
      <formula>B51="NO INICIADAS"</formula>
    </cfRule>
    <cfRule type="expression" dxfId="1277" priority="23">
      <formula>B51="VENCIDAS SIN AVANCE"</formula>
    </cfRule>
    <cfRule type="expression" dxfId="1276" priority="24">
      <formula>B51="EN PROCESO"</formula>
    </cfRule>
    <cfRule type="expression" dxfId="1275" priority="25">
      <formula>B51="FINALIZADAS"</formula>
    </cfRule>
    <cfRule type="containsText" dxfId="1274" priority="26" operator="containsText" text="Parcial">
      <formula>NOT(ISERROR(SEARCH("Parcial",B51)))</formula>
    </cfRule>
    <cfRule type="containsText" dxfId="1273" priority="27" operator="containsText" text="No cumple">
      <formula>NOT(ISERROR(SEARCH("No cumple",B51)))</formula>
    </cfRule>
    <cfRule type="containsText" dxfId="1272" priority="28" operator="containsText" text="Cumple">
      <formula>NOT(ISERROR(SEARCH("Cumple",B51)))</formula>
    </cfRule>
    <cfRule type="containsText" dxfId="1271" priority="29" operator="containsText" text="VENCIDAS CON AVANCE">
      <formula>NOT(ISERROR(SEARCH("VENCIDAS CON AVANCE",B51)))</formula>
    </cfRule>
    <cfRule type="expression" dxfId="1270" priority="30">
      <formula>B51="NO INICIADAS"</formula>
    </cfRule>
    <cfRule type="expression" dxfId="1269" priority="31">
      <formula>B51="VENCIDAS SIN AVANCE"</formula>
    </cfRule>
    <cfRule type="expression" dxfId="1268" priority="32">
      <formula>B51="EN PROCESO"</formula>
    </cfRule>
    <cfRule type="expression" dxfId="1267" priority="33">
      <formula>B51="FINALIZADAS"</formula>
    </cfRule>
    <cfRule type="containsText" dxfId="1266" priority="34" operator="containsText" text="Parcial">
      <formula>NOT(ISERROR(SEARCH("Parcial",B51)))</formula>
    </cfRule>
    <cfRule type="containsText" dxfId="1265" priority="35" operator="containsText" text="No cumple">
      <formula>NOT(ISERROR(SEARCH("No cumple",B51)))</formula>
    </cfRule>
    <cfRule type="containsText" dxfId="1264" priority="36" operator="containsText" text="FINALIZADA">
      <formula>NOT(ISERROR(SEARCH("FINALIZADA",B51)))</formula>
    </cfRule>
  </conditionalFormatting>
  <conditionalFormatting sqref="B73">
    <cfRule type="containsText" dxfId="1263" priority="1" operator="containsText" text="FINALIZADA">
      <formula>NOT(ISERROR(SEARCH("FINALIZADA",B73)))</formula>
    </cfRule>
    <cfRule type="containsText" dxfId="1262" priority="2" operator="containsText" text="EN PROCESO">
      <formula>NOT(ISERROR(SEARCH("EN PROCESO",B73)))</formula>
    </cfRule>
    <cfRule type="containsText" dxfId="1261" priority="3" operator="containsText" text="VENCIDAS CON AVANCE">
      <formula>NOT(ISERROR(SEARCH("VENCIDAS CON AVANCE",B73)))</formula>
    </cfRule>
    <cfRule type="expression" dxfId="1260" priority="4">
      <formula>B73="NO INICIADAS"</formula>
    </cfRule>
    <cfRule type="expression" dxfId="1259" priority="5">
      <formula>B73="VENCIDAS SIN AVANCE"</formula>
    </cfRule>
    <cfRule type="expression" dxfId="1258" priority="6">
      <formula>B73="EN PROCESO"</formula>
    </cfRule>
    <cfRule type="expression" dxfId="1257" priority="7">
      <formula>B73="FINALIZADAS"</formula>
    </cfRule>
    <cfRule type="containsText" dxfId="1256" priority="8" operator="containsText" text="Parcial">
      <formula>NOT(ISERROR(SEARCH("Parcial",B73)))</formula>
    </cfRule>
    <cfRule type="containsText" dxfId="1255" priority="9" operator="containsText" text="No cumple">
      <formula>NOT(ISERROR(SEARCH("No cumple",B73)))</formula>
    </cfRule>
    <cfRule type="containsText" dxfId="1254" priority="10" operator="containsText" text="Cumple">
      <formula>NOT(ISERROR(SEARCH("Cumple",B73)))</formula>
    </cfRule>
    <cfRule type="containsText" dxfId="1253" priority="11" operator="containsText" text="VENCIDAS CON AVANCE">
      <formula>NOT(ISERROR(SEARCH("VENCIDAS CON AVANCE",B73)))</formula>
    </cfRule>
    <cfRule type="expression" dxfId="1252" priority="12">
      <formula>B73="NO INICIADAS"</formula>
    </cfRule>
    <cfRule type="expression" dxfId="1251" priority="13">
      <formula>B73="VENCIDAS SIN AVANCE"</formula>
    </cfRule>
    <cfRule type="expression" dxfId="1250" priority="14">
      <formula>B73="EN PROCESO"</formula>
    </cfRule>
    <cfRule type="expression" dxfId="1249" priority="15">
      <formula>B73="FINALIZADAS"</formula>
    </cfRule>
    <cfRule type="containsText" dxfId="1248" priority="16" operator="containsText" text="Parcial">
      <formula>NOT(ISERROR(SEARCH("Parcial",B73)))</formula>
    </cfRule>
    <cfRule type="containsText" dxfId="1247" priority="17" operator="containsText" text="No cumple">
      <formula>NOT(ISERROR(SEARCH("No cumple",B73)))</formula>
    </cfRule>
    <cfRule type="containsText" dxfId="1246" priority="18" operator="containsText" text="FINALIZADA">
      <formula>NOT(ISERROR(SEARCH("FINALIZADA",B73)))</formula>
    </cfRule>
  </conditionalFormatting>
  <dataValidations count="1">
    <dataValidation type="list" allowBlank="1" showInputMessage="1" showErrorMessage="1" sqref="N21:O22 N41 N38 N29:N30 N36:P36 N44:N45 M17:M48 N27:P27 N17:P17 N32:O32" xr:uid="{00000000-0002-0000-0700-000000000000}">
      <formula1>$B$68:$B$72</formula1>
    </dataValidation>
  </dataValidations>
  <hyperlinks>
    <hyperlink ref="H10" r:id="rId1" xr:uid="{00000000-0004-0000-0700-000001000000}"/>
    <hyperlink ref="E13" r:id="rId2" xr:uid="{00000000-0004-0000-0700-000002000000}"/>
    <hyperlink ref="I12" r:id="rId3" xr:uid="{00000000-0004-0000-0700-000003000000}"/>
    <hyperlink ref="D8" r:id="rId4" xr:uid="{00000000-0004-0000-0700-000004000000}"/>
    <hyperlink ref="M8" r:id="rId5" xr:uid="{00000000-0004-0000-0700-000005000000}"/>
    <hyperlink ref="Q43" r:id="rId6" display="https://docs.google.com/spreadsheets/d/1txeYat2hojfETdq2nVwT43u5QtgDsAAXcoVpZ_qYiT0/edit?usp=drive_link" xr:uid="{84468AD6-4E4E-46B3-8818-86B45CBF93C7}"/>
    <hyperlink ref="Q25" r:id="rId7" display="https://www2.utp.edu.co/gestioncalidad/" xr:uid="{2C03A3D8-2FEB-4F36-B2B7-DD22CA1AEBFC}"/>
  </hyperlinks>
  <pageMargins left="0.70866141732283472" right="0.70866141732283472" top="0.74803149606299213" bottom="0.74803149606299213" header="0.31496062992125984" footer="0.31496062992125984"/>
  <pageSetup paperSize="5" scale="70" orientation="landscape" r:id="rId8"/>
  <rowBreaks count="1" manualBreakCount="1">
    <brk id="18" max="10" man="1"/>
  </rowBreaks>
  <ignoredErrors>
    <ignoredError sqref="K17" formulaRange="1"/>
  </ignoredError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A29DD-0476-4920-B6A1-473D310CCEB0}">
  <sheetPr>
    <tabColor theme="2" tint="-0.14999847407452621"/>
  </sheetPr>
  <dimension ref="B1:XEW142"/>
  <sheetViews>
    <sheetView showGridLines="0" topLeftCell="E2" zoomScale="115" zoomScaleNormal="115" workbookViewId="0">
      <selection activeCell="I7" sqref="I7"/>
    </sheetView>
  </sheetViews>
  <sheetFormatPr baseColWidth="10" defaultRowHeight="15"/>
  <cols>
    <col min="1" max="1" width="3" style="386" customWidth="1"/>
    <col min="2" max="2" width="15" style="386" customWidth="1"/>
    <col min="3" max="3" width="15.375" style="430" customWidth="1"/>
    <col min="4" max="4" width="19.125" style="386" customWidth="1"/>
    <col min="5" max="5" width="44.875" style="386" customWidth="1"/>
    <col min="6" max="6" width="19" style="430" customWidth="1"/>
    <col min="7" max="7" width="14.625" style="386" customWidth="1"/>
    <col min="8" max="8" width="56.125" style="431" customWidth="1"/>
    <col min="9" max="9" width="59.25" style="437" customWidth="1"/>
    <col min="10" max="10" width="10" style="386" hidden="1" customWidth="1"/>
    <col min="11" max="12" width="11" style="385"/>
    <col min="13" max="16384" width="11" style="386"/>
  </cols>
  <sheetData>
    <row r="1" spans="2:16377" ht="18" hidden="1">
      <c r="B1" s="521"/>
      <c r="C1" s="817"/>
      <c r="D1" s="817"/>
      <c r="E1" s="817"/>
      <c r="F1" s="817"/>
      <c r="G1" s="817"/>
      <c r="H1" s="818"/>
      <c r="I1" s="432"/>
      <c r="J1" s="384"/>
    </row>
    <row r="2" spans="2:16377" ht="19.5" customHeight="1">
      <c r="B2" s="821" t="s">
        <v>509</v>
      </c>
      <c r="C2" s="819"/>
      <c r="D2" s="819"/>
      <c r="E2" s="819"/>
      <c r="F2" s="819"/>
      <c r="G2" s="819"/>
      <c r="H2" s="819"/>
      <c r="I2" s="822"/>
      <c r="J2" s="388" t="s">
        <v>510</v>
      </c>
    </row>
    <row r="3" spans="2:16377" ht="17.25" hidden="1" customHeight="1">
      <c r="B3" s="387"/>
      <c r="C3" s="819"/>
      <c r="D3" s="819"/>
      <c r="E3" s="819"/>
      <c r="F3" s="819"/>
      <c r="G3" s="819"/>
      <c r="H3" s="820"/>
      <c r="I3" s="433"/>
      <c r="J3" s="389" t="s">
        <v>511</v>
      </c>
    </row>
    <row r="4" spans="2:16377" ht="18" customHeight="1">
      <c r="B4" s="821" t="s">
        <v>611</v>
      </c>
      <c r="C4" s="819"/>
      <c r="D4" s="819"/>
      <c r="E4" s="819"/>
      <c r="F4" s="819"/>
      <c r="G4" s="819"/>
      <c r="H4" s="819"/>
      <c r="I4" s="822"/>
      <c r="J4" s="390" t="s">
        <v>512</v>
      </c>
    </row>
    <row r="5" spans="2:16377" ht="18.75" customHeight="1" thickBot="1">
      <c r="B5" s="823" t="s">
        <v>612</v>
      </c>
      <c r="C5" s="824"/>
      <c r="D5" s="824"/>
      <c r="E5" s="824"/>
      <c r="F5" s="824"/>
      <c r="G5" s="824"/>
      <c r="H5" s="824"/>
      <c r="I5" s="825"/>
      <c r="J5" s="391" t="s">
        <v>513</v>
      </c>
    </row>
    <row r="6" spans="2:16377" ht="42.75" hidden="1" customHeight="1" thickBot="1">
      <c r="B6" s="814"/>
      <c r="C6" s="815"/>
      <c r="D6" s="815"/>
      <c r="E6" s="815"/>
      <c r="F6" s="815"/>
      <c r="G6" s="815"/>
      <c r="H6" s="816"/>
      <c r="I6" s="434"/>
    </row>
    <row r="7" spans="2:16377" s="394" customFormat="1" ht="31.5" customHeight="1" thickBot="1">
      <c r="B7" s="826" t="s">
        <v>514</v>
      </c>
      <c r="C7" s="827"/>
      <c r="D7" s="1044" t="s">
        <v>737</v>
      </c>
      <c r="E7" s="829"/>
      <c r="F7" s="830"/>
      <c r="G7" s="831" t="s">
        <v>516</v>
      </c>
      <c r="H7" s="832"/>
      <c r="I7" s="466" t="s">
        <v>739</v>
      </c>
      <c r="J7" s="392"/>
      <c r="K7" s="393"/>
      <c r="L7" s="393"/>
    </row>
    <row r="8" spans="2:16377" s="394" customFormat="1" ht="33" customHeight="1" thickBot="1">
      <c r="B8" s="833" t="s">
        <v>515</v>
      </c>
      <c r="C8" s="834"/>
      <c r="D8" s="835" t="s">
        <v>608</v>
      </c>
      <c r="E8" s="836"/>
      <c r="F8" s="836"/>
      <c r="G8" s="831" t="s">
        <v>602</v>
      </c>
      <c r="H8" s="832"/>
      <c r="I8" s="467" t="s">
        <v>365</v>
      </c>
      <c r="J8" s="395"/>
      <c r="K8" s="393"/>
      <c r="L8" s="393"/>
    </row>
    <row r="9" spans="2:16377" s="394" customFormat="1" ht="3.75" customHeight="1" thickBot="1">
      <c r="B9" s="448"/>
      <c r="C9" s="449"/>
      <c r="D9" s="449"/>
      <c r="E9" s="449"/>
      <c r="F9" s="449"/>
      <c r="G9" s="450"/>
      <c r="H9" s="451"/>
      <c r="I9" s="452"/>
      <c r="J9" s="395"/>
      <c r="K9" s="393"/>
      <c r="L9" s="393"/>
    </row>
    <row r="10" spans="2:16377" s="394" customFormat="1" ht="30.75" thickBot="1">
      <c r="B10" s="837" t="s">
        <v>517</v>
      </c>
      <c r="C10" s="838"/>
      <c r="D10" s="838"/>
      <c r="E10" s="396" t="s">
        <v>607</v>
      </c>
      <c r="F10" s="453" t="s">
        <v>518</v>
      </c>
      <c r="G10" s="839" t="s">
        <v>608</v>
      </c>
      <c r="H10" s="840"/>
      <c r="I10" s="841"/>
      <c r="J10" s="395"/>
      <c r="K10" s="393"/>
      <c r="L10" s="393"/>
    </row>
    <row r="11" spans="2:16377" s="394" customFormat="1" ht="4.5" customHeight="1" thickBot="1">
      <c r="B11" s="454"/>
      <c r="C11" s="568"/>
      <c r="D11" s="450"/>
      <c r="E11" s="455"/>
      <c r="F11" s="456"/>
      <c r="G11" s="457"/>
      <c r="H11" s="458"/>
      <c r="I11" s="452"/>
      <c r="J11" s="395"/>
      <c r="K11" s="393"/>
      <c r="L11" s="393"/>
    </row>
    <row r="12" spans="2:16377" s="394" customFormat="1" ht="18.75" customHeight="1">
      <c r="B12" s="826" t="s">
        <v>519</v>
      </c>
      <c r="C12" s="827"/>
      <c r="D12" s="842"/>
      <c r="E12" s="843" t="s">
        <v>607</v>
      </c>
      <c r="F12" s="843"/>
      <c r="G12" s="843"/>
      <c r="H12" s="844"/>
      <c r="I12" s="845"/>
      <c r="J12" s="395"/>
      <c r="K12" s="393"/>
      <c r="L12" s="393"/>
    </row>
    <row r="13" spans="2:16377" s="394" customFormat="1">
      <c r="B13" s="846" t="s">
        <v>520</v>
      </c>
      <c r="C13" s="847"/>
      <c r="D13" s="848"/>
      <c r="E13" s="849" t="s">
        <v>608</v>
      </c>
      <c r="F13" s="850"/>
      <c r="G13" s="850"/>
      <c r="H13" s="851"/>
      <c r="I13" s="852"/>
      <c r="J13" s="395"/>
      <c r="K13" s="393"/>
      <c r="L13" s="393"/>
    </row>
    <row r="14" spans="2:16377" s="394" customFormat="1" ht="20.25" customHeight="1" thickBot="1">
      <c r="B14" s="833" t="s">
        <v>521</v>
      </c>
      <c r="C14" s="834"/>
      <c r="D14" s="853"/>
      <c r="E14" s="835" t="s">
        <v>608</v>
      </c>
      <c r="F14" s="854"/>
      <c r="G14" s="854"/>
      <c r="H14" s="855"/>
      <c r="I14" s="856"/>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2"/>
      <c r="CT14" s="392"/>
      <c r="CU14" s="392"/>
      <c r="CV14" s="392"/>
      <c r="CW14" s="392"/>
      <c r="CX14" s="392"/>
      <c r="CY14" s="392"/>
      <c r="CZ14" s="392"/>
      <c r="DA14" s="392"/>
      <c r="DB14" s="392"/>
      <c r="DC14" s="392"/>
      <c r="DD14" s="392"/>
      <c r="DE14" s="392"/>
      <c r="DF14" s="392"/>
      <c r="DG14" s="392"/>
      <c r="DH14" s="392"/>
      <c r="DI14" s="392"/>
      <c r="DJ14" s="392"/>
      <c r="DK14" s="392"/>
      <c r="DL14" s="392"/>
      <c r="DM14" s="392"/>
      <c r="DN14" s="392"/>
      <c r="DO14" s="392"/>
      <c r="DP14" s="392"/>
      <c r="DQ14" s="392"/>
      <c r="DR14" s="392"/>
      <c r="DS14" s="392"/>
      <c r="DT14" s="392"/>
      <c r="DU14" s="392"/>
      <c r="DV14" s="392"/>
      <c r="DW14" s="392"/>
      <c r="DX14" s="392"/>
      <c r="DY14" s="392"/>
      <c r="DZ14" s="392"/>
      <c r="EA14" s="392"/>
      <c r="EB14" s="392"/>
      <c r="EC14" s="392"/>
      <c r="ED14" s="392"/>
      <c r="EE14" s="392"/>
      <c r="EF14" s="392"/>
      <c r="EG14" s="392"/>
      <c r="EH14" s="392"/>
      <c r="EI14" s="392"/>
      <c r="EJ14" s="392"/>
      <c r="EK14" s="392"/>
      <c r="EL14" s="392"/>
      <c r="EM14" s="392"/>
      <c r="EN14" s="392"/>
      <c r="EO14" s="392"/>
      <c r="EP14" s="392"/>
      <c r="EQ14" s="392"/>
      <c r="ER14" s="392"/>
      <c r="ES14" s="392"/>
      <c r="ET14" s="392"/>
      <c r="EU14" s="392"/>
      <c r="EV14" s="392"/>
      <c r="EW14" s="392"/>
      <c r="EX14" s="392"/>
      <c r="EY14" s="392"/>
      <c r="EZ14" s="392"/>
      <c r="FA14" s="392"/>
      <c r="FB14" s="392"/>
      <c r="FC14" s="392"/>
      <c r="FD14" s="392"/>
      <c r="FE14" s="392"/>
      <c r="FF14" s="392"/>
      <c r="FG14" s="392"/>
      <c r="FH14" s="392"/>
      <c r="FI14" s="392"/>
      <c r="FJ14" s="392"/>
      <c r="FK14" s="392"/>
      <c r="FL14" s="392"/>
      <c r="FM14" s="392"/>
      <c r="FN14" s="392"/>
      <c r="FO14" s="392"/>
      <c r="FP14" s="392"/>
      <c r="FQ14" s="392"/>
      <c r="FR14" s="392"/>
      <c r="FS14" s="392"/>
      <c r="FT14" s="392"/>
      <c r="FU14" s="392"/>
      <c r="FV14" s="392"/>
      <c r="FW14" s="392"/>
      <c r="FX14" s="392"/>
      <c r="FY14" s="392"/>
      <c r="FZ14" s="392"/>
      <c r="GA14" s="392"/>
      <c r="GB14" s="392"/>
      <c r="GC14" s="392"/>
      <c r="GD14" s="392"/>
      <c r="GE14" s="392"/>
      <c r="GF14" s="392"/>
      <c r="GG14" s="392"/>
      <c r="GH14" s="392"/>
      <c r="GI14" s="392"/>
      <c r="GJ14" s="392"/>
      <c r="GK14" s="392"/>
      <c r="GL14" s="392"/>
      <c r="GM14" s="392"/>
      <c r="GN14" s="392"/>
      <c r="GO14" s="392"/>
      <c r="GP14" s="392"/>
      <c r="GQ14" s="392"/>
      <c r="GR14" s="392"/>
      <c r="GS14" s="392"/>
      <c r="GT14" s="392"/>
      <c r="GU14" s="392"/>
      <c r="GV14" s="392"/>
      <c r="GW14" s="392"/>
      <c r="GX14" s="392"/>
      <c r="GY14" s="392"/>
      <c r="GZ14" s="392"/>
      <c r="HA14" s="392"/>
      <c r="HB14" s="392"/>
      <c r="HC14" s="392"/>
      <c r="HD14" s="392"/>
      <c r="HE14" s="392"/>
      <c r="HF14" s="392"/>
      <c r="HG14" s="392"/>
      <c r="HH14" s="392"/>
      <c r="HI14" s="392"/>
      <c r="HJ14" s="392"/>
      <c r="HK14" s="392"/>
      <c r="HL14" s="392"/>
      <c r="HM14" s="392"/>
      <c r="HN14" s="392"/>
      <c r="HO14" s="392"/>
      <c r="HP14" s="392"/>
      <c r="HQ14" s="392"/>
      <c r="HR14" s="392"/>
      <c r="HS14" s="392"/>
      <c r="HT14" s="392"/>
      <c r="HU14" s="392"/>
      <c r="HV14" s="392"/>
      <c r="HW14" s="392"/>
      <c r="HX14" s="392"/>
      <c r="HY14" s="392"/>
      <c r="HZ14" s="392"/>
      <c r="IA14" s="392"/>
      <c r="IB14" s="392"/>
      <c r="IC14" s="392"/>
      <c r="ID14" s="392"/>
      <c r="IE14" s="392"/>
      <c r="IF14" s="392"/>
      <c r="IG14" s="392"/>
      <c r="IH14" s="392"/>
      <c r="II14" s="392"/>
      <c r="IJ14" s="392"/>
      <c r="IK14" s="392"/>
      <c r="IL14" s="392"/>
      <c r="IM14" s="392"/>
      <c r="IN14" s="392"/>
      <c r="IO14" s="392"/>
      <c r="IP14" s="392"/>
      <c r="IQ14" s="392"/>
      <c r="IR14" s="392"/>
      <c r="IS14" s="392"/>
      <c r="IT14" s="392"/>
      <c r="IU14" s="392"/>
      <c r="IV14" s="392"/>
      <c r="IW14" s="392"/>
      <c r="IX14" s="392"/>
      <c r="IY14" s="392"/>
      <c r="IZ14" s="392"/>
      <c r="JA14" s="392"/>
      <c r="JB14" s="392"/>
      <c r="JC14" s="392"/>
      <c r="JD14" s="392"/>
      <c r="JE14" s="392"/>
      <c r="JF14" s="392"/>
      <c r="JG14" s="392"/>
      <c r="JH14" s="392"/>
      <c r="JI14" s="392"/>
      <c r="JJ14" s="392"/>
      <c r="JK14" s="392"/>
      <c r="JL14" s="392"/>
      <c r="JM14" s="392"/>
      <c r="JN14" s="392"/>
      <c r="JO14" s="392"/>
      <c r="JP14" s="392"/>
      <c r="JQ14" s="392"/>
      <c r="JR14" s="392"/>
      <c r="JS14" s="392"/>
      <c r="JT14" s="392"/>
      <c r="JU14" s="392"/>
      <c r="JV14" s="392"/>
      <c r="JW14" s="392"/>
      <c r="JX14" s="392"/>
      <c r="JY14" s="392"/>
      <c r="JZ14" s="392"/>
      <c r="KA14" s="392"/>
      <c r="KB14" s="392"/>
      <c r="KC14" s="392"/>
      <c r="KD14" s="392"/>
      <c r="KE14" s="392"/>
      <c r="KF14" s="392"/>
      <c r="KG14" s="392"/>
      <c r="KH14" s="392"/>
      <c r="KI14" s="392"/>
      <c r="KJ14" s="392"/>
      <c r="KK14" s="392"/>
      <c r="KL14" s="392"/>
      <c r="KM14" s="392"/>
      <c r="KN14" s="392"/>
      <c r="KO14" s="392"/>
      <c r="KP14" s="392"/>
      <c r="KQ14" s="392"/>
      <c r="KR14" s="392"/>
      <c r="KS14" s="392"/>
      <c r="KT14" s="392"/>
      <c r="KU14" s="392"/>
      <c r="KV14" s="392"/>
      <c r="KW14" s="392"/>
      <c r="KX14" s="392"/>
      <c r="KY14" s="392"/>
      <c r="KZ14" s="392"/>
      <c r="LA14" s="392"/>
      <c r="LB14" s="392"/>
      <c r="LC14" s="392"/>
      <c r="LD14" s="392"/>
      <c r="LE14" s="392"/>
      <c r="LF14" s="392"/>
      <c r="LG14" s="392"/>
      <c r="LH14" s="392"/>
      <c r="LI14" s="392"/>
      <c r="LJ14" s="392"/>
      <c r="LK14" s="392"/>
      <c r="LL14" s="392"/>
      <c r="LM14" s="392"/>
      <c r="LN14" s="392"/>
      <c r="LO14" s="392"/>
      <c r="LP14" s="392"/>
      <c r="LQ14" s="392"/>
      <c r="LR14" s="392"/>
      <c r="LS14" s="392"/>
      <c r="LT14" s="392"/>
      <c r="LU14" s="392"/>
      <c r="LV14" s="392"/>
      <c r="LW14" s="392"/>
      <c r="LX14" s="392"/>
      <c r="LY14" s="392"/>
      <c r="LZ14" s="392"/>
      <c r="MA14" s="392"/>
      <c r="MB14" s="392"/>
      <c r="MC14" s="392"/>
      <c r="MD14" s="392"/>
      <c r="ME14" s="392"/>
      <c r="MF14" s="392"/>
      <c r="MG14" s="392"/>
      <c r="MH14" s="392"/>
      <c r="MI14" s="392"/>
      <c r="MJ14" s="392"/>
      <c r="MK14" s="392"/>
      <c r="ML14" s="392"/>
      <c r="MM14" s="392"/>
      <c r="MN14" s="392"/>
      <c r="MO14" s="392"/>
      <c r="MP14" s="392"/>
      <c r="MQ14" s="392"/>
      <c r="MR14" s="392"/>
      <c r="MS14" s="392"/>
      <c r="MT14" s="392"/>
      <c r="MU14" s="392"/>
      <c r="MV14" s="392"/>
      <c r="MW14" s="392"/>
      <c r="MX14" s="392"/>
      <c r="MY14" s="392"/>
      <c r="MZ14" s="392"/>
      <c r="NA14" s="392"/>
      <c r="NB14" s="392"/>
      <c r="NC14" s="392"/>
      <c r="ND14" s="392"/>
      <c r="NE14" s="392"/>
      <c r="NF14" s="392"/>
      <c r="NG14" s="392"/>
      <c r="NH14" s="392"/>
      <c r="NI14" s="392"/>
      <c r="NJ14" s="392"/>
      <c r="NK14" s="392"/>
      <c r="NL14" s="392"/>
      <c r="NM14" s="392"/>
      <c r="NN14" s="392"/>
      <c r="NO14" s="392"/>
      <c r="NP14" s="392"/>
      <c r="NQ14" s="392"/>
      <c r="NR14" s="392"/>
      <c r="NS14" s="392"/>
      <c r="NT14" s="392"/>
      <c r="NU14" s="392"/>
      <c r="NV14" s="392"/>
      <c r="NW14" s="392"/>
      <c r="NX14" s="392"/>
      <c r="NY14" s="392"/>
      <c r="NZ14" s="392"/>
      <c r="OA14" s="392"/>
      <c r="OB14" s="392"/>
      <c r="OC14" s="392"/>
      <c r="OD14" s="392"/>
      <c r="OE14" s="392"/>
      <c r="OF14" s="392"/>
      <c r="OG14" s="392"/>
      <c r="OH14" s="392"/>
      <c r="OI14" s="392"/>
      <c r="OJ14" s="392"/>
      <c r="OK14" s="392"/>
      <c r="OL14" s="392"/>
      <c r="OM14" s="392"/>
      <c r="ON14" s="392"/>
      <c r="OO14" s="392"/>
      <c r="OP14" s="392"/>
      <c r="OQ14" s="392"/>
      <c r="OR14" s="392"/>
      <c r="OS14" s="392"/>
      <c r="OT14" s="392"/>
      <c r="OU14" s="392"/>
      <c r="OV14" s="392"/>
      <c r="OW14" s="392"/>
      <c r="OX14" s="392"/>
      <c r="OY14" s="392"/>
      <c r="OZ14" s="392"/>
      <c r="PA14" s="392"/>
      <c r="PB14" s="392"/>
      <c r="PC14" s="392"/>
      <c r="PD14" s="392"/>
      <c r="PE14" s="392"/>
      <c r="PF14" s="392"/>
      <c r="PG14" s="392"/>
      <c r="PH14" s="392"/>
      <c r="PI14" s="392"/>
      <c r="PJ14" s="392"/>
      <c r="PK14" s="392"/>
      <c r="PL14" s="392"/>
      <c r="PM14" s="392"/>
      <c r="PN14" s="392"/>
      <c r="PO14" s="392"/>
      <c r="PP14" s="392"/>
      <c r="PQ14" s="392"/>
      <c r="PR14" s="392"/>
      <c r="PS14" s="392"/>
      <c r="PT14" s="392"/>
      <c r="PU14" s="392"/>
      <c r="PV14" s="392"/>
      <c r="PW14" s="392"/>
      <c r="PX14" s="392"/>
      <c r="PY14" s="392"/>
      <c r="PZ14" s="392"/>
      <c r="QA14" s="392"/>
      <c r="QB14" s="392"/>
      <c r="QC14" s="392"/>
      <c r="QD14" s="392"/>
      <c r="QE14" s="392"/>
      <c r="QF14" s="392"/>
      <c r="QG14" s="392"/>
      <c r="QH14" s="392"/>
      <c r="QI14" s="392"/>
      <c r="QJ14" s="392"/>
      <c r="QK14" s="392"/>
      <c r="QL14" s="392"/>
      <c r="QM14" s="392"/>
      <c r="QN14" s="392"/>
      <c r="QO14" s="392"/>
      <c r="QP14" s="392"/>
      <c r="QQ14" s="392"/>
      <c r="QR14" s="392"/>
      <c r="QS14" s="392"/>
      <c r="QT14" s="392"/>
      <c r="QU14" s="392"/>
      <c r="QV14" s="392"/>
      <c r="QW14" s="392"/>
      <c r="QX14" s="392"/>
      <c r="QY14" s="392"/>
      <c r="QZ14" s="392"/>
      <c r="RA14" s="392"/>
      <c r="RB14" s="392"/>
      <c r="RC14" s="392"/>
      <c r="RD14" s="392"/>
      <c r="RE14" s="392"/>
      <c r="RF14" s="392"/>
      <c r="RG14" s="392"/>
      <c r="RH14" s="392"/>
      <c r="RI14" s="392"/>
      <c r="RJ14" s="392"/>
      <c r="RK14" s="392"/>
      <c r="RL14" s="392"/>
      <c r="RM14" s="392"/>
      <c r="RN14" s="392"/>
      <c r="RO14" s="392"/>
      <c r="RP14" s="392"/>
      <c r="RQ14" s="392"/>
      <c r="RR14" s="392"/>
      <c r="RS14" s="392"/>
      <c r="RT14" s="392"/>
      <c r="RU14" s="392"/>
      <c r="RV14" s="392"/>
      <c r="RW14" s="392"/>
      <c r="RX14" s="392"/>
      <c r="RY14" s="392"/>
      <c r="RZ14" s="392"/>
      <c r="SA14" s="392"/>
      <c r="SB14" s="392"/>
      <c r="SC14" s="392"/>
      <c r="SD14" s="392"/>
      <c r="SE14" s="392"/>
      <c r="SF14" s="392"/>
      <c r="SG14" s="392"/>
      <c r="SH14" s="392"/>
      <c r="SI14" s="392"/>
      <c r="SJ14" s="392"/>
      <c r="SK14" s="392"/>
      <c r="SL14" s="392"/>
      <c r="SM14" s="392"/>
      <c r="SN14" s="392"/>
      <c r="SO14" s="392"/>
      <c r="SP14" s="392"/>
      <c r="SQ14" s="392"/>
      <c r="SR14" s="392"/>
      <c r="SS14" s="392"/>
      <c r="ST14" s="392"/>
      <c r="SU14" s="392"/>
      <c r="SV14" s="392"/>
      <c r="SW14" s="392"/>
      <c r="SX14" s="392"/>
      <c r="SY14" s="392"/>
      <c r="SZ14" s="392"/>
      <c r="TA14" s="392"/>
      <c r="TB14" s="392"/>
      <c r="TC14" s="392"/>
      <c r="TD14" s="392"/>
      <c r="TE14" s="392"/>
      <c r="TF14" s="392"/>
      <c r="TG14" s="392"/>
      <c r="TH14" s="392"/>
      <c r="TI14" s="392"/>
      <c r="TJ14" s="392"/>
      <c r="TK14" s="392"/>
      <c r="TL14" s="392"/>
      <c r="TM14" s="392"/>
      <c r="TN14" s="392"/>
      <c r="TO14" s="392"/>
      <c r="TP14" s="392"/>
      <c r="TQ14" s="392"/>
      <c r="TR14" s="392"/>
      <c r="TS14" s="392"/>
      <c r="TT14" s="392"/>
      <c r="TU14" s="392"/>
      <c r="TV14" s="392"/>
      <c r="TW14" s="392"/>
      <c r="TX14" s="392"/>
      <c r="TY14" s="392"/>
      <c r="TZ14" s="392"/>
      <c r="UA14" s="392"/>
      <c r="UB14" s="392"/>
      <c r="UC14" s="392"/>
      <c r="UD14" s="392"/>
      <c r="UE14" s="392"/>
      <c r="UF14" s="392"/>
      <c r="UG14" s="392"/>
      <c r="UH14" s="392"/>
      <c r="UI14" s="392"/>
      <c r="UJ14" s="392"/>
      <c r="UK14" s="392"/>
      <c r="UL14" s="392"/>
      <c r="UM14" s="392"/>
      <c r="UN14" s="392"/>
      <c r="UO14" s="392"/>
      <c r="UP14" s="392"/>
      <c r="UQ14" s="392"/>
      <c r="UR14" s="392"/>
      <c r="US14" s="392"/>
      <c r="UT14" s="392"/>
      <c r="UU14" s="392"/>
      <c r="UV14" s="392"/>
      <c r="UW14" s="392"/>
      <c r="UX14" s="392"/>
      <c r="UY14" s="392"/>
      <c r="UZ14" s="392"/>
      <c r="VA14" s="392"/>
      <c r="VB14" s="392"/>
      <c r="VC14" s="392"/>
      <c r="VD14" s="392"/>
      <c r="VE14" s="392"/>
      <c r="VF14" s="392"/>
      <c r="VG14" s="392"/>
      <c r="VH14" s="392"/>
      <c r="VI14" s="392"/>
      <c r="VJ14" s="392"/>
      <c r="VK14" s="392"/>
      <c r="VL14" s="392"/>
      <c r="VM14" s="392"/>
      <c r="VN14" s="392"/>
      <c r="VO14" s="392"/>
      <c r="VP14" s="392"/>
      <c r="VQ14" s="392"/>
      <c r="VR14" s="392"/>
      <c r="VS14" s="392"/>
      <c r="VT14" s="392"/>
      <c r="VU14" s="392"/>
      <c r="VV14" s="392"/>
      <c r="VW14" s="392"/>
      <c r="VX14" s="392"/>
      <c r="VY14" s="392"/>
      <c r="VZ14" s="392"/>
      <c r="WA14" s="392"/>
      <c r="WB14" s="392"/>
      <c r="WC14" s="392"/>
      <c r="WD14" s="392"/>
      <c r="WE14" s="392"/>
      <c r="WF14" s="392"/>
      <c r="WG14" s="392"/>
      <c r="WH14" s="392"/>
      <c r="WI14" s="392"/>
      <c r="WJ14" s="392"/>
      <c r="WK14" s="392"/>
      <c r="WL14" s="392"/>
      <c r="WM14" s="392"/>
      <c r="WN14" s="392"/>
      <c r="WO14" s="392"/>
      <c r="WP14" s="392"/>
      <c r="WQ14" s="392"/>
      <c r="WR14" s="392"/>
      <c r="WS14" s="392"/>
      <c r="WT14" s="392"/>
      <c r="WU14" s="392"/>
      <c r="WV14" s="392"/>
      <c r="WW14" s="392"/>
      <c r="WX14" s="392"/>
      <c r="WY14" s="392"/>
      <c r="WZ14" s="392"/>
      <c r="XA14" s="392"/>
      <c r="XB14" s="392"/>
      <c r="XC14" s="392"/>
      <c r="XD14" s="392"/>
      <c r="XE14" s="392"/>
      <c r="XF14" s="392"/>
      <c r="XG14" s="392"/>
      <c r="XH14" s="392"/>
      <c r="XI14" s="392"/>
      <c r="XJ14" s="392"/>
      <c r="XK14" s="392"/>
      <c r="XL14" s="392"/>
      <c r="XM14" s="392"/>
      <c r="XN14" s="392"/>
      <c r="XO14" s="392"/>
      <c r="XP14" s="392"/>
      <c r="XQ14" s="392"/>
      <c r="XR14" s="392"/>
      <c r="XS14" s="392"/>
      <c r="XT14" s="392"/>
      <c r="XU14" s="392"/>
      <c r="XV14" s="392"/>
      <c r="XW14" s="392"/>
      <c r="XX14" s="392"/>
      <c r="XY14" s="392"/>
      <c r="XZ14" s="392"/>
      <c r="YA14" s="392"/>
      <c r="YB14" s="392"/>
      <c r="YC14" s="392"/>
      <c r="YD14" s="392"/>
      <c r="YE14" s="392"/>
      <c r="YF14" s="392"/>
      <c r="YG14" s="392"/>
      <c r="YH14" s="392"/>
      <c r="YI14" s="392"/>
      <c r="YJ14" s="392"/>
      <c r="YK14" s="392"/>
      <c r="YL14" s="392"/>
      <c r="YM14" s="392"/>
      <c r="YN14" s="392"/>
      <c r="YO14" s="392"/>
      <c r="YP14" s="392"/>
      <c r="YQ14" s="392"/>
      <c r="YR14" s="392"/>
      <c r="YS14" s="392"/>
      <c r="YT14" s="392"/>
      <c r="YU14" s="392"/>
      <c r="YV14" s="392"/>
      <c r="YW14" s="392"/>
      <c r="YX14" s="392"/>
      <c r="YY14" s="392"/>
      <c r="YZ14" s="392"/>
      <c r="ZA14" s="392"/>
      <c r="ZB14" s="392"/>
      <c r="ZC14" s="392"/>
      <c r="ZD14" s="392"/>
      <c r="ZE14" s="392"/>
      <c r="ZF14" s="392"/>
      <c r="ZG14" s="392"/>
      <c r="ZH14" s="392"/>
      <c r="ZI14" s="392"/>
      <c r="ZJ14" s="392"/>
      <c r="ZK14" s="392"/>
      <c r="ZL14" s="392"/>
      <c r="ZM14" s="392"/>
      <c r="ZN14" s="392"/>
      <c r="ZO14" s="392"/>
      <c r="ZP14" s="392"/>
      <c r="ZQ14" s="392"/>
      <c r="ZR14" s="392"/>
      <c r="ZS14" s="392"/>
      <c r="ZT14" s="392"/>
      <c r="ZU14" s="392"/>
      <c r="ZV14" s="392"/>
      <c r="ZW14" s="392"/>
      <c r="ZX14" s="392"/>
      <c r="ZY14" s="392"/>
      <c r="ZZ14" s="392"/>
      <c r="AAA14" s="392"/>
      <c r="AAB14" s="392"/>
      <c r="AAC14" s="392"/>
      <c r="AAD14" s="392"/>
      <c r="AAE14" s="392"/>
      <c r="AAF14" s="392"/>
      <c r="AAG14" s="392"/>
      <c r="AAH14" s="392"/>
      <c r="AAI14" s="392"/>
      <c r="AAJ14" s="392"/>
      <c r="AAK14" s="392"/>
      <c r="AAL14" s="392"/>
      <c r="AAM14" s="392"/>
      <c r="AAN14" s="392"/>
      <c r="AAO14" s="392"/>
      <c r="AAP14" s="392"/>
      <c r="AAQ14" s="392"/>
      <c r="AAR14" s="392"/>
      <c r="AAS14" s="392"/>
      <c r="AAT14" s="392"/>
      <c r="AAU14" s="392"/>
      <c r="AAV14" s="392"/>
      <c r="AAW14" s="392"/>
      <c r="AAX14" s="392"/>
      <c r="AAY14" s="392"/>
      <c r="AAZ14" s="392"/>
      <c r="ABA14" s="392"/>
      <c r="ABB14" s="392"/>
      <c r="ABC14" s="392"/>
      <c r="ABD14" s="392"/>
      <c r="ABE14" s="392"/>
      <c r="ABF14" s="392"/>
      <c r="ABG14" s="392"/>
      <c r="ABH14" s="392"/>
      <c r="ABI14" s="392"/>
      <c r="ABJ14" s="392"/>
      <c r="ABK14" s="392"/>
      <c r="ABL14" s="392"/>
      <c r="ABM14" s="392"/>
      <c r="ABN14" s="392"/>
      <c r="ABO14" s="392"/>
      <c r="ABP14" s="392"/>
      <c r="ABQ14" s="392"/>
      <c r="ABR14" s="392"/>
      <c r="ABS14" s="392"/>
      <c r="ABT14" s="392"/>
      <c r="ABU14" s="392"/>
      <c r="ABV14" s="392"/>
      <c r="ABW14" s="392"/>
      <c r="ABX14" s="392"/>
      <c r="ABY14" s="392"/>
      <c r="ABZ14" s="392"/>
      <c r="ACA14" s="392"/>
      <c r="ACB14" s="392"/>
      <c r="ACC14" s="392"/>
      <c r="ACD14" s="392"/>
      <c r="ACE14" s="392"/>
      <c r="ACF14" s="392"/>
      <c r="ACG14" s="392"/>
      <c r="ACH14" s="392"/>
      <c r="ACI14" s="392"/>
      <c r="ACJ14" s="392"/>
      <c r="ACK14" s="392"/>
      <c r="ACL14" s="392"/>
      <c r="ACM14" s="392"/>
      <c r="ACN14" s="392"/>
      <c r="ACO14" s="392"/>
      <c r="ACP14" s="392"/>
      <c r="ACQ14" s="392"/>
      <c r="ACR14" s="392"/>
      <c r="ACS14" s="392"/>
      <c r="ACT14" s="392"/>
      <c r="ACU14" s="392"/>
      <c r="ACV14" s="392"/>
      <c r="ACW14" s="392"/>
      <c r="ACX14" s="392"/>
      <c r="ACY14" s="392"/>
      <c r="ACZ14" s="392"/>
      <c r="ADA14" s="392"/>
      <c r="ADB14" s="392"/>
      <c r="ADC14" s="392"/>
      <c r="ADD14" s="392"/>
      <c r="ADE14" s="392"/>
      <c r="ADF14" s="392"/>
      <c r="ADG14" s="392"/>
      <c r="ADH14" s="392"/>
      <c r="ADI14" s="392"/>
      <c r="ADJ14" s="392"/>
      <c r="ADK14" s="392"/>
      <c r="ADL14" s="392"/>
      <c r="ADM14" s="392"/>
      <c r="ADN14" s="392"/>
      <c r="ADO14" s="392"/>
      <c r="ADP14" s="392"/>
      <c r="ADQ14" s="392"/>
      <c r="ADR14" s="392"/>
      <c r="ADS14" s="392"/>
      <c r="ADT14" s="392"/>
      <c r="ADU14" s="392"/>
      <c r="ADV14" s="392"/>
      <c r="ADW14" s="392"/>
      <c r="ADX14" s="392"/>
      <c r="ADY14" s="392"/>
      <c r="ADZ14" s="392"/>
      <c r="AEA14" s="392"/>
      <c r="AEB14" s="392"/>
      <c r="AEC14" s="392"/>
      <c r="AED14" s="392"/>
      <c r="AEE14" s="392"/>
      <c r="AEF14" s="392"/>
      <c r="AEG14" s="392"/>
      <c r="AEH14" s="392"/>
      <c r="AEI14" s="392"/>
      <c r="AEJ14" s="392"/>
      <c r="AEK14" s="392"/>
      <c r="AEL14" s="392"/>
      <c r="AEM14" s="392"/>
      <c r="AEN14" s="392"/>
      <c r="AEO14" s="392"/>
      <c r="AEP14" s="392"/>
      <c r="AEQ14" s="392"/>
      <c r="AER14" s="392"/>
      <c r="AES14" s="392"/>
      <c r="AET14" s="392"/>
      <c r="AEU14" s="392"/>
      <c r="AEV14" s="392"/>
      <c r="AEW14" s="392"/>
      <c r="AEX14" s="392"/>
      <c r="AEY14" s="392"/>
      <c r="AEZ14" s="392"/>
      <c r="AFA14" s="392"/>
      <c r="AFB14" s="392"/>
      <c r="AFC14" s="392"/>
      <c r="AFD14" s="392"/>
      <c r="AFE14" s="392"/>
      <c r="AFF14" s="392"/>
      <c r="AFG14" s="392"/>
      <c r="AFH14" s="392"/>
      <c r="AFI14" s="392"/>
      <c r="AFJ14" s="392"/>
      <c r="AFK14" s="392"/>
      <c r="AFL14" s="392"/>
      <c r="AFM14" s="392"/>
      <c r="AFN14" s="392"/>
      <c r="AFO14" s="392"/>
      <c r="AFP14" s="392"/>
      <c r="AFQ14" s="392"/>
      <c r="AFR14" s="392"/>
      <c r="AFS14" s="392"/>
      <c r="AFT14" s="392"/>
      <c r="AFU14" s="392"/>
      <c r="AFV14" s="392"/>
      <c r="AFW14" s="392"/>
      <c r="AFX14" s="392"/>
      <c r="AFY14" s="392"/>
      <c r="AFZ14" s="392"/>
      <c r="AGA14" s="392"/>
      <c r="AGB14" s="392"/>
      <c r="AGC14" s="392"/>
      <c r="AGD14" s="392"/>
      <c r="AGE14" s="392"/>
      <c r="AGF14" s="392"/>
      <c r="AGG14" s="392"/>
      <c r="AGH14" s="392"/>
      <c r="AGI14" s="392"/>
      <c r="AGJ14" s="392"/>
      <c r="AGK14" s="392"/>
      <c r="AGL14" s="392"/>
      <c r="AGM14" s="392"/>
      <c r="AGN14" s="392"/>
      <c r="AGO14" s="392"/>
      <c r="AGP14" s="392"/>
      <c r="AGQ14" s="392"/>
      <c r="AGR14" s="392"/>
      <c r="AGS14" s="392"/>
      <c r="AGT14" s="392"/>
      <c r="AGU14" s="392"/>
      <c r="AGV14" s="392"/>
      <c r="AGW14" s="392"/>
      <c r="AGX14" s="392"/>
      <c r="AGY14" s="392"/>
      <c r="AGZ14" s="392"/>
      <c r="AHA14" s="392"/>
      <c r="AHB14" s="392"/>
      <c r="AHC14" s="392"/>
      <c r="AHD14" s="392"/>
      <c r="AHE14" s="392"/>
      <c r="AHF14" s="392"/>
      <c r="AHG14" s="392"/>
      <c r="AHH14" s="392"/>
      <c r="AHI14" s="392"/>
      <c r="AHJ14" s="392"/>
      <c r="AHK14" s="392"/>
      <c r="AHL14" s="392"/>
      <c r="AHM14" s="392"/>
      <c r="AHN14" s="392"/>
      <c r="AHO14" s="392"/>
      <c r="AHP14" s="392"/>
      <c r="AHQ14" s="392"/>
      <c r="AHR14" s="392"/>
      <c r="AHS14" s="392"/>
      <c r="AHT14" s="392"/>
      <c r="AHU14" s="392"/>
      <c r="AHV14" s="392"/>
      <c r="AHW14" s="392"/>
      <c r="AHX14" s="392"/>
      <c r="AHY14" s="392"/>
      <c r="AHZ14" s="392"/>
      <c r="AIA14" s="392"/>
      <c r="AIB14" s="392"/>
      <c r="AIC14" s="392"/>
      <c r="AID14" s="392"/>
      <c r="AIE14" s="392"/>
      <c r="AIF14" s="392"/>
      <c r="AIG14" s="392"/>
      <c r="AIH14" s="392"/>
      <c r="AII14" s="392"/>
      <c r="AIJ14" s="392"/>
      <c r="AIK14" s="392"/>
      <c r="AIL14" s="392"/>
      <c r="AIM14" s="392"/>
      <c r="AIN14" s="392"/>
      <c r="AIO14" s="392"/>
      <c r="AIP14" s="392"/>
      <c r="AIQ14" s="392"/>
      <c r="AIR14" s="392"/>
      <c r="AIS14" s="392"/>
      <c r="AIT14" s="392"/>
      <c r="AIU14" s="392"/>
      <c r="AIV14" s="392"/>
      <c r="AIW14" s="392"/>
      <c r="AIX14" s="392"/>
      <c r="AIY14" s="392"/>
      <c r="AIZ14" s="392"/>
      <c r="AJA14" s="392"/>
      <c r="AJB14" s="392"/>
      <c r="AJC14" s="392"/>
      <c r="AJD14" s="392"/>
      <c r="AJE14" s="392"/>
      <c r="AJF14" s="392"/>
      <c r="AJG14" s="392"/>
      <c r="AJH14" s="392"/>
      <c r="AJI14" s="392"/>
      <c r="AJJ14" s="392"/>
      <c r="AJK14" s="392"/>
      <c r="AJL14" s="392"/>
      <c r="AJM14" s="392"/>
      <c r="AJN14" s="392"/>
      <c r="AJO14" s="392"/>
      <c r="AJP14" s="392"/>
      <c r="AJQ14" s="392"/>
      <c r="AJR14" s="392"/>
      <c r="AJS14" s="392"/>
      <c r="AJT14" s="392"/>
      <c r="AJU14" s="392"/>
      <c r="AJV14" s="392"/>
      <c r="AJW14" s="392"/>
      <c r="AJX14" s="392"/>
      <c r="AJY14" s="392"/>
      <c r="AJZ14" s="392"/>
      <c r="AKA14" s="392"/>
      <c r="AKB14" s="392"/>
      <c r="AKC14" s="392"/>
      <c r="AKD14" s="392"/>
      <c r="AKE14" s="392"/>
      <c r="AKF14" s="392"/>
      <c r="AKG14" s="392"/>
      <c r="AKH14" s="392"/>
      <c r="AKI14" s="392"/>
      <c r="AKJ14" s="392"/>
      <c r="AKK14" s="392"/>
      <c r="AKL14" s="392"/>
      <c r="AKM14" s="392"/>
      <c r="AKN14" s="392"/>
      <c r="AKO14" s="392"/>
      <c r="AKP14" s="392"/>
      <c r="AKQ14" s="392"/>
      <c r="AKR14" s="392"/>
      <c r="AKS14" s="392"/>
      <c r="AKT14" s="392"/>
      <c r="AKU14" s="392"/>
      <c r="AKV14" s="392"/>
      <c r="AKW14" s="392"/>
      <c r="AKX14" s="392"/>
      <c r="AKY14" s="392"/>
      <c r="AKZ14" s="392"/>
      <c r="ALA14" s="392"/>
      <c r="ALB14" s="392"/>
      <c r="ALC14" s="392"/>
      <c r="ALD14" s="392"/>
      <c r="ALE14" s="392"/>
      <c r="ALF14" s="392"/>
      <c r="ALG14" s="392"/>
      <c r="ALH14" s="392"/>
      <c r="ALI14" s="392"/>
      <c r="ALJ14" s="392"/>
      <c r="ALK14" s="392"/>
      <c r="ALL14" s="392"/>
      <c r="ALM14" s="392"/>
      <c r="ALN14" s="392"/>
      <c r="ALO14" s="392"/>
      <c r="ALP14" s="392"/>
      <c r="ALQ14" s="392"/>
      <c r="ALR14" s="392"/>
      <c r="ALS14" s="392"/>
      <c r="ALT14" s="392"/>
      <c r="ALU14" s="392"/>
      <c r="ALV14" s="392"/>
      <c r="ALW14" s="392"/>
      <c r="ALX14" s="392"/>
      <c r="ALY14" s="392"/>
      <c r="ALZ14" s="392"/>
      <c r="AMA14" s="392"/>
      <c r="AMB14" s="392"/>
      <c r="AMC14" s="392"/>
      <c r="AMD14" s="392"/>
      <c r="AME14" s="392"/>
      <c r="AMF14" s="392"/>
      <c r="AMG14" s="392"/>
      <c r="AMH14" s="392"/>
      <c r="AMI14" s="392"/>
      <c r="AMJ14" s="392"/>
      <c r="AMK14" s="392"/>
      <c r="AML14" s="392"/>
      <c r="AMM14" s="392"/>
      <c r="AMN14" s="392"/>
      <c r="AMO14" s="392"/>
      <c r="AMP14" s="392"/>
      <c r="AMQ14" s="392"/>
      <c r="AMR14" s="392"/>
      <c r="AMS14" s="392"/>
      <c r="AMT14" s="392"/>
      <c r="AMU14" s="392"/>
      <c r="AMV14" s="392"/>
      <c r="AMW14" s="392"/>
      <c r="AMX14" s="392"/>
      <c r="AMY14" s="392"/>
      <c r="AMZ14" s="392"/>
      <c r="ANA14" s="392"/>
      <c r="ANB14" s="392"/>
      <c r="ANC14" s="392"/>
      <c r="AND14" s="392"/>
      <c r="ANE14" s="392"/>
      <c r="ANF14" s="392"/>
      <c r="ANG14" s="392"/>
      <c r="ANH14" s="392"/>
      <c r="ANI14" s="392"/>
      <c r="ANJ14" s="392"/>
      <c r="ANK14" s="392"/>
      <c r="ANL14" s="392"/>
      <c r="ANM14" s="392"/>
      <c r="ANN14" s="392"/>
      <c r="ANO14" s="392"/>
      <c r="ANP14" s="392"/>
      <c r="ANQ14" s="392"/>
      <c r="ANR14" s="392"/>
      <c r="ANS14" s="392"/>
      <c r="ANT14" s="392"/>
      <c r="ANU14" s="392"/>
      <c r="ANV14" s="392"/>
      <c r="ANW14" s="392"/>
      <c r="ANX14" s="392"/>
      <c r="ANY14" s="392"/>
      <c r="ANZ14" s="392"/>
      <c r="AOA14" s="392"/>
      <c r="AOB14" s="392"/>
      <c r="AOC14" s="392"/>
      <c r="AOD14" s="392"/>
      <c r="AOE14" s="392"/>
      <c r="AOF14" s="392"/>
      <c r="AOG14" s="392"/>
      <c r="AOH14" s="392"/>
      <c r="AOI14" s="392"/>
      <c r="AOJ14" s="392"/>
      <c r="AOK14" s="392"/>
      <c r="AOL14" s="392"/>
      <c r="AOM14" s="392"/>
      <c r="AON14" s="392"/>
      <c r="AOO14" s="392"/>
      <c r="AOP14" s="392"/>
      <c r="AOQ14" s="392"/>
      <c r="AOR14" s="392"/>
      <c r="AOS14" s="392"/>
      <c r="AOT14" s="392"/>
      <c r="AOU14" s="392"/>
      <c r="AOV14" s="392"/>
      <c r="AOW14" s="392"/>
      <c r="AOX14" s="392"/>
      <c r="AOY14" s="392"/>
      <c r="AOZ14" s="392"/>
      <c r="APA14" s="392"/>
      <c r="APB14" s="392"/>
      <c r="APC14" s="392"/>
      <c r="APD14" s="392"/>
      <c r="APE14" s="392"/>
      <c r="APF14" s="392"/>
      <c r="APG14" s="392"/>
      <c r="APH14" s="392"/>
      <c r="API14" s="392"/>
      <c r="APJ14" s="392"/>
      <c r="APK14" s="392"/>
      <c r="APL14" s="392"/>
      <c r="APM14" s="392"/>
      <c r="APN14" s="392"/>
      <c r="APO14" s="392"/>
      <c r="APP14" s="392"/>
      <c r="APQ14" s="392"/>
      <c r="APR14" s="392"/>
      <c r="APS14" s="392"/>
      <c r="APT14" s="392"/>
      <c r="APU14" s="392"/>
      <c r="APV14" s="392"/>
      <c r="APW14" s="392"/>
      <c r="APX14" s="392"/>
      <c r="APY14" s="392"/>
      <c r="APZ14" s="392"/>
      <c r="AQA14" s="392"/>
      <c r="AQB14" s="392"/>
      <c r="AQC14" s="392"/>
      <c r="AQD14" s="392"/>
      <c r="AQE14" s="392"/>
      <c r="AQF14" s="392"/>
      <c r="AQG14" s="392"/>
      <c r="AQH14" s="392"/>
      <c r="AQI14" s="392"/>
      <c r="AQJ14" s="392"/>
      <c r="AQK14" s="392"/>
      <c r="AQL14" s="392"/>
      <c r="AQM14" s="392"/>
      <c r="AQN14" s="392"/>
      <c r="AQO14" s="392"/>
      <c r="AQP14" s="392"/>
      <c r="AQQ14" s="392"/>
      <c r="AQR14" s="392"/>
      <c r="AQS14" s="392"/>
      <c r="AQT14" s="392"/>
      <c r="AQU14" s="392"/>
      <c r="AQV14" s="392"/>
      <c r="AQW14" s="392"/>
      <c r="AQX14" s="392"/>
      <c r="AQY14" s="392"/>
      <c r="AQZ14" s="392"/>
      <c r="ARA14" s="392"/>
      <c r="ARB14" s="392"/>
      <c r="ARC14" s="392"/>
      <c r="ARD14" s="392"/>
      <c r="ARE14" s="392"/>
      <c r="ARF14" s="392"/>
      <c r="ARG14" s="392"/>
      <c r="ARH14" s="392"/>
      <c r="ARI14" s="392"/>
      <c r="ARJ14" s="392"/>
      <c r="ARK14" s="392"/>
      <c r="ARL14" s="392"/>
      <c r="ARM14" s="392"/>
      <c r="ARN14" s="392"/>
      <c r="ARO14" s="392"/>
      <c r="ARP14" s="392"/>
      <c r="ARQ14" s="392"/>
      <c r="ARR14" s="392"/>
      <c r="ARS14" s="392"/>
      <c r="ART14" s="392"/>
      <c r="ARU14" s="392"/>
      <c r="ARV14" s="392"/>
      <c r="ARW14" s="392"/>
      <c r="ARX14" s="392"/>
      <c r="ARY14" s="392"/>
      <c r="ARZ14" s="392"/>
      <c r="ASA14" s="392"/>
      <c r="ASB14" s="392"/>
      <c r="ASC14" s="392"/>
      <c r="ASD14" s="392"/>
      <c r="ASE14" s="392"/>
      <c r="ASF14" s="392"/>
      <c r="ASG14" s="392"/>
      <c r="ASH14" s="392"/>
      <c r="ASI14" s="392"/>
      <c r="ASJ14" s="392"/>
      <c r="ASK14" s="392"/>
      <c r="ASL14" s="392"/>
      <c r="ASM14" s="392"/>
      <c r="ASN14" s="392"/>
      <c r="ASO14" s="392"/>
      <c r="ASP14" s="392"/>
      <c r="ASQ14" s="392"/>
      <c r="ASR14" s="392"/>
      <c r="ASS14" s="392"/>
      <c r="AST14" s="392"/>
      <c r="ASU14" s="392"/>
      <c r="ASV14" s="392"/>
      <c r="ASW14" s="392"/>
      <c r="ASX14" s="392"/>
      <c r="ASY14" s="392"/>
      <c r="ASZ14" s="392"/>
      <c r="ATA14" s="392"/>
      <c r="ATB14" s="392"/>
      <c r="ATC14" s="392"/>
      <c r="ATD14" s="392"/>
      <c r="ATE14" s="392"/>
      <c r="ATF14" s="392"/>
      <c r="ATG14" s="392"/>
      <c r="ATH14" s="392"/>
      <c r="ATI14" s="392"/>
      <c r="ATJ14" s="392"/>
      <c r="ATK14" s="392"/>
      <c r="ATL14" s="392"/>
      <c r="ATM14" s="392"/>
      <c r="ATN14" s="392"/>
      <c r="ATO14" s="392"/>
      <c r="ATP14" s="392"/>
      <c r="ATQ14" s="392"/>
      <c r="ATR14" s="392"/>
      <c r="ATS14" s="392"/>
      <c r="ATT14" s="392"/>
      <c r="ATU14" s="392"/>
      <c r="ATV14" s="392"/>
      <c r="ATW14" s="392"/>
      <c r="ATX14" s="392"/>
      <c r="ATY14" s="392"/>
      <c r="ATZ14" s="392"/>
      <c r="AUA14" s="392"/>
      <c r="AUB14" s="392"/>
      <c r="AUC14" s="392"/>
      <c r="AUD14" s="392"/>
      <c r="AUE14" s="392"/>
      <c r="AUF14" s="392"/>
      <c r="AUG14" s="392"/>
      <c r="AUH14" s="392"/>
      <c r="AUI14" s="392"/>
      <c r="AUJ14" s="392"/>
      <c r="AUK14" s="392"/>
      <c r="AUL14" s="392"/>
      <c r="AUM14" s="392"/>
      <c r="AUN14" s="392"/>
      <c r="AUO14" s="392"/>
      <c r="AUP14" s="392"/>
      <c r="AUQ14" s="392"/>
      <c r="AUR14" s="392"/>
      <c r="AUS14" s="392"/>
      <c r="AUT14" s="392"/>
      <c r="AUU14" s="392"/>
      <c r="AUV14" s="392"/>
      <c r="AUW14" s="392"/>
      <c r="AUX14" s="392"/>
      <c r="AUY14" s="392"/>
      <c r="AUZ14" s="392"/>
      <c r="AVA14" s="392"/>
      <c r="AVB14" s="392"/>
      <c r="AVC14" s="392"/>
      <c r="AVD14" s="392"/>
      <c r="AVE14" s="392"/>
      <c r="AVF14" s="392"/>
      <c r="AVG14" s="392"/>
      <c r="AVH14" s="392"/>
      <c r="AVI14" s="392"/>
      <c r="AVJ14" s="392"/>
      <c r="AVK14" s="392"/>
      <c r="AVL14" s="392"/>
      <c r="AVM14" s="392"/>
      <c r="AVN14" s="392"/>
      <c r="AVO14" s="392"/>
      <c r="AVP14" s="392"/>
      <c r="AVQ14" s="392"/>
      <c r="AVR14" s="392"/>
      <c r="AVS14" s="392"/>
      <c r="AVT14" s="392"/>
      <c r="AVU14" s="392"/>
      <c r="AVV14" s="392"/>
      <c r="AVW14" s="392"/>
      <c r="AVX14" s="392"/>
      <c r="AVY14" s="392"/>
      <c r="AVZ14" s="392"/>
      <c r="AWA14" s="392"/>
      <c r="AWB14" s="392"/>
      <c r="AWC14" s="392"/>
      <c r="AWD14" s="392"/>
      <c r="AWE14" s="392"/>
      <c r="AWF14" s="392"/>
      <c r="AWG14" s="392"/>
      <c r="AWH14" s="392"/>
      <c r="AWI14" s="392"/>
      <c r="AWJ14" s="392"/>
      <c r="AWK14" s="392"/>
      <c r="AWL14" s="392"/>
      <c r="AWM14" s="392"/>
      <c r="AWN14" s="392"/>
      <c r="AWO14" s="392"/>
      <c r="AWP14" s="392"/>
      <c r="AWQ14" s="392"/>
      <c r="AWR14" s="392"/>
      <c r="AWS14" s="392"/>
      <c r="AWT14" s="392"/>
      <c r="AWU14" s="392"/>
      <c r="AWV14" s="392"/>
      <c r="AWW14" s="392"/>
      <c r="AWX14" s="392"/>
      <c r="AWY14" s="392"/>
      <c r="AWZ14" s="392"/>
      <c r="AXA14" s="392"/>
      <c r="AXB14" s="392"/>
      <c r="AXC14" s="392"/>
      <c r="AXD14" s="392"/>
      <c r="AXE14" s="392"/>
      <c r="AXF14" s="392"/>
      <c r="AXG14" s="392"/>
      <c r="AXH14" s="392"/>
      <c r="AXI14" s="392"/>
      <c r="AXJ14" s="392"/>
      <c r="AXK14" s="392"/>
      <c r="AXL14" s="392"/>
      <c r="AXM14" s="392"/>
      <c r="AXN14" s="392"/>
      <c r="AXO14" s="392"/>
      <c r="AXP14" s="392"/>
      <c r="AXQ14" s="392"/>
      <c r="AXR14" s="392"/>
      <c r="AXS14" s="392"/>
      <c r="AXT14" s="392"/>
      <c r="AXU14" s="392"/>
      <c r="AXV14" s="392"/>
      <c r="AXW14" s="392"/>
      <c r="AXX14" s="392"/>
      <c r="AXY14" s="392"/>
      <c r="AXZ14" s="392"/>
      <c r="AYA14" s="392"/>
      <c r="AYB14" s="392"/>
      <c r="AYC14" s="392"/>
      <c r="AYD14" s="392"/>
      <c r="AYE14" s="392"/>
      <c r="AYF14" s="392"/>
      <c r="AYG14" s="392"/>
      <c r="AYH14" s="392"/>
      <c r="AYI14" s="392"/>
      <c r="AYJ14" s="392"/>
      <c r="AYK14" s="392"/>
      <c r="AYL14" s="392"/>
      <c r="AYM14" s="392"/>
      <c r="AYN14" s="392"/>
      <c r="AYO14" s="392"/>
      <c r="AYP14" s="392"/>
      <c r="AYQ14" s="392"/>
      <c r="AYR14" s="392"/>
      <c r="AYS14" s="392"/>
      <c r="AYT14" s="392"/>
      <c r="AYU14" s="392"/>
      <c r="AYV14" s="392"/>
      <c r="AYW14" s="392"/>
      <c r="AYX14" s="392"/>
      <c r="AYY14" s="392"/>
      <c r="AYZ14" s="392"/>
      <c r="AZA14" s="392"/>
      <c r="AZB14" s="392"/>
      <c r="AZC14" s="392"/>
      <c r="AZD14" s="392"/>
      <c r="AZE14" s="392"/>
      <c r="AZF14" s="392"/>
      <c r="AZG14" s="392"/>
      <c r="AZH14" s="392"/>
      <c r="AZI14" s="392"/>
      <c r="AZJ14" s="392"/>
      <c r="AZK14" s="392"/>
      <c r="AZL14" s="392"/>
      <c r="AZM14" s="392"/>
      <c r="AZN14" s="392"/>
      <c r="AZO14" s="392"/>
      <c r="AZP14" s="392"/>
      <c r="AZQ14" s="392"/>
      <c r="AZR14" s="392"/>
      <c r="AZS14" s="392"/>
      <c r="AZT14" s="392"/>
      <c r="AZU14" s="392"/>
      <c r="AZV14" s="392"/>
      <c r="AZW14" s="392"/>
      <c r="AZX14" s="392"/>
      <c r="AZY14" s="392"/>
      <c r="AZZ14" s="392"/>
      <c r="BAA14" s="392"/>
      <c r="BAB14" s="392"/>
      <c r="BAC14" s="392"/>
      <c r="BAD14" s="392"/>
      <c r="BAE14" s="392"/>
      <c r="BAF14" s="392"/>
      <c r="BAG14" s="392"/>
      <c r="BAH14" s="392"/>
      <c r="BAI14" s="392"/>
      <c r="BAJ14" s="392"/>
      <c r="BAK14" s="392"/>
      <c r="BAL14" s="392"/>
      <c r="BAM14" s="392"/>
      <c r="BAN14" s="392"/>
      <c r="BAO14" s="392"/>
      <c r="BAP14" s="392"/>
      <c r="BAQ14" s="392"/>
      <c r="BAR14" s="392"/>
      <c r="BAS14" s="392"/>
      <c r="BAT14" s="392"/>
      <c r="BAU14" s="392"/>
      <c r="BAV14" s="392"/>
      <c r="BAW14" s="392"/>
      <c r="BAX14" s="392"/>
      <c r="BAY14" s="392"/>
      <c r="BAZ14" s="392"/>
      <c r="BBA14" s="392"/>
      <c r="BBB14" s="392"/>
      <c r="BBC14" s="392"/>
      <c r="BBD14" s="392"/>
      <c r="BBE14" s="392"/>
      <c r="BBF14" s="392"/>
      <c r="BBG14" s="392"/>
      <c r="BBH14" s="392"/>
      <c r="BBI14" s="392"/>
      <c r="BBJ14" s="392"/>
      <c r="BBK14" s="392"/>
      <c r="BBL14" s="392"/>
      <c r="BBM14" s="392"/>
      <c r="BBN14" s="392"/>
      <c r="BBO14" s="392"/>
      <c r="BBP14" s="392"/>
      <c r="BBQ14" s="392"/>
      <c r="BBR14" s="392"/>
      <c r="BBS14" s="392"/>
      <c r="BBT14" s="392"/>
      <c r="BBU14" s="392"/>
      <c r="BBV14" s="392"/>
      <c r="BBW14" s="392"/>
      <c r="BBX14" s="392"/>
      <c r="BBY14" s="392"/>
      <c r="BBZ14" s="392"/>
      <c r="BCA14" s="392"/>
      <c r="BCB14" s="392"/>
      <c r="BCC14" s="392"/>
      <c r="BCD14" s="392"/>
      <c r="BCE14" s="392"/>
      <c r="BCF14" s="392"/>
      <c r="BCG14" s="392"/>
      <c r="BCH14" s="392"/>
      <c r="BCI14" s="392"/>
      <c r="BCJ14" s="392"/>
      <c r="BCK14" s="392"/>
      <c r="BCL14" s="392"/>
      <c r="BCM14" s="392"/>
      <c r="BCN14" s="392"/>
      <c r="BCO14" s="392"/>
      <c r="BCP14" s="392"/>
      <c r="BCQ14" s="392"/>
      <c r="BCR14" s="392"/>
      <c r="BCS14" s="392"/>
      <c r="BCT14" s="392"/>
      <c r="BCU14" s="392"/>
      <c r="BCV14" s="392"/>
      <c r="BCW14" s="392"/>
      <c r="BCX14" s="392"/>
      <c r="BCY14" s="392"/>
      <c r="BCZ14" s="392"/>
      <c r="BDA14" s="392"/>
      <c r="BDB14" s="392"/>
      <c r="BDC14" s="392"/>
      <c r="BDD14" s="392"/>
      <c r="BDE14" s="392"/>
      <c r="BDF14" s="392"/>
      <c r="BDG14" s="392"/>
      <c r="BDH14" s="392"/>
      <c r="BDI14" s="392"/>
      <c r="BDJ14" s="392"/>
      <c r="BDK14" s="392"/>
      <c r="BDL14" s="392"/>
      <c r="BDM14" s="392"/>
      <c r="BDN14" s="392"/>
      <c r="BDO14" s="392"/>
      <c r="BDP14" s="392"/>
      <c r="BDQ14" s="392"/>
      <c r="BDR14" s="392"/>
      <c r="BDS14" s="392"/>
      <c r="BDT14" s="392"/>
      <c r="BDU14" s="392"/>
      <c r="BDV14" s="392"/>
      <c r="BDW14" s="392"/>
      <c r="BDX14" s="392"/>
      <c r="BDY14" s="392"/>
      <c r="BDZ14" s="392"/>
      <c r="BEA14" s="392"/>
      <c r="BEB14" s="392"/>
      <c r="BEC14" s="392"/>
      <c r="BED14" s="392"/>
      <c r="BEE14" s="392"/>
      <c r="BEF14" s="392"/>
      <c r="BEG14" s="392"/>
      <c r="BEH14" s="392"/>
      <c r="BEI14" s="392"/>
      <c r="BEJ14" s="392"/>
      <c r="BEK14" s="392"/>
      <c r="BEL14" s="392"/>
      <c r="BEM14" s="392"/>
      <c r="BEN14" s="392"/>
      <c r="BEO14" s="392"/>
      <c r="BEP14" s="392"/>
      <c r="BEQ14" s="392"/>
      <c r="BER14" s="392"/>
      <c r="BES14" s="392"/>
      <c r="BET14" s="392"/>
      <c r="BEU14" s="392"/>
      <c r="BEV14" s="392"/>
      <c r="BEW14" s="392"/>
      <c r="BEX14" s="392"/>
      <c r="BEY14" s="392"/>
      <c r="BEZ14" s="392"/>
      <c r="BFA14" s="392"/>
      <c r="BFB14" s="392"/>
      <c r="BFC14" s="392"/>
      <c r="BFD14" s="392"/>
      <c r="BFE14" s="392"/>
      <c r="BFF14" s="392"/>
      <c r="BFG14" s="392"/>
      <c r="BFH14" s="392"/>
      <c r="BFI14" s="392"/>
      <c r="BFJ14" s="392"/>
      <c r="BFK14" s="392"/>
      <c r="BFL14" s="392"/>
      <c r="BFM14" s="392"/>
      <c r="BFN14" s="392"/>
      <c r="BFO14" s="392"/>
      <c r="BFP14" s="392"/>
      <c r="BFQ14" s="392"/>
      <c r="BFR14" s="392"/>
      <c r="BFS14" s="392"/>
      <c r="BFT14" s="392"/>
      <c r="BFU14" s="392"/>
      <c r="BFV14" s="392"/>
      <c r="BFW14" s="392"/>
      <c r="BFX14" s="392"/>
      <c r="BFY14" s="392"/>
      <c r="BFZ14" s="392"/>
      <c r="BGA14" s="392"/>
      <c r="BGB14" s="392"/>
      <c r="BGC14" s="392"/>
      <c r="BGD14" s="392"/>
      <c r="BGE14" s="392"/>
      <c r="BGF14" s="392"/>
      <c r="BGG14" s="392"/>
      <c r="BGH14" s="392"/>
      <c r="BGI14" s="392"/>
      <c r="BGJ14" s="392"/>
      <c r="BGK14" s="392"/>
      <c r="BGL14" s="392"/>
      <c r="BGM14" s="392"/>
      <c r="BGN14" s="392"/>
      <c r="BGO14" s="392"/>
      <c r="BGP14" s="392"/>
      <c r="BGQ14" s="392"/>
      <c r="BGR14" s="392"/>
      <c r="BGS14" s="392"/>
      <c r="BGT14" s="392"/>
      <c r="BGU14" s="392"/>
      <c r="BGV14" s="392"/>
      <c r="BGW14" s="392"/>
      <c r="BGX14" s="392"/>
      <c r="BGY14" s="392"/>
      <c r="BGZ14" s="392"/>
      <c r="BHA14" s="392"/>
      <c r="BHB14" s="392"/>
      <c r="BHC14" s="392"/>
      <c r="BHD14" s="392"/>
      <c r="BHE14" s="392"/>
      <c r="BHF14" s="392"/>
      <c r="BHG14" s="392"/>
      <c r="BHH14" s="392"/>
      <c r="BHI14" s="392"/>
      <c r="BHJ14" s="392"/>
      <c r="BHK14" s="392"/>
      <c r="BHL14" s="392"/>
      <c r="BHM14" s="392"/>
      <c r="BHN14" s="392"/>
      <c r="BHO14" s="392"/>
      <c r="BHP14" s="392"/>
      <c r="BHQ14" s="392"/>
      <c r="BHR14" s="392"/>
      <c r="BHS14" s="392"/>
      <c r="BHT14" s="392"/>
      <c r="BHU14" s="392"/>
      <c r="BHV14" s="392"/>
      <c r="BHW14" s="392"/>
      <c r="BHX14" s="392"/>
      <c r="BHY14" s="392"/>
      <c r="BHZ14" s="392"/>
      <c r="BIA14" s="392"/>
      <c r="BIB14" s="392"/>
      <c r="BIC14" s="392"/>
      <c r="BID14" s="392"/>
      <c r="BIE14" s="392"/>
      <c r="BIF14" s="392"/>
      <c r="BIG14" s="392"/>
      <c r="BIH14" s="392"/>
      <c r="BII14" s="392"/>
      <c r="BIJ14" s="392"/>
      <c r="BIK14" s="392"/>
      <c r="BIL14" s="392"/>
      <c r="BIM14" s="392"/>
      <c r="BIN14" s="392"/>
      <c r="BIO14" s="392"/>
      <c r="BIP14" s="392"/>
      <c r="BIQ14" s="392"/>
      <c r="BIR14" s="392"/>
      <c r="BIS14" s="392"/>
      <c r="BIT14" s="392"/>
      <c r="BIU14" s="392"/>
      <c r="BIV14" s="392"/>
      <c r="BIW14" s="392"/>
      <c r="BIX14" s="392"/>
      <c r="BIY14" s="392"/>
      <c r="BIZ14" s="392"/>
      <c r="BJA14" s="392"/>
      <c r="BJB14" s="392"/>
      <c r="BJC14" s="392"/>
      <c r="BJD14" s="392"/>
      <c r="BJE14" s="392"/>
      <c r="BJF14" s="392"/>
      <c r="BJG14" s="392"/>
      <c r="BJH14" s="392"/>
      <c r="BJI14" s="392"/>
      <c r="BJJ14" s="392"/>
      <c r="BJK14" s="392"/>
      <c r="BJL14" s="392"/>
      <c r="BJM14" s="392"/>
      <c r="BJN14" s="392"/>
      <c r="BJO14" s="392"/>
      <c r="BJP14" s="392"/>
      <c r="BJQ14" s="392"/>
      <c r="BJR14" s="392"/>
      <c r="BJS14" s="392"/>
      <c r="BJT14" s="392"/>
      <c r="BJU14" s="392"/>
      <c r="BJV14" s="392"/>
      <c r="BJW14" s="392"/>
      <c r="BJX14" s="392"/>
      <c r="BJY14" s="392"/>
      <c r="BJZ14" s="392"/>
      <c r="BKA14" s="392"/>
      <c r="BKB14" s="392"/>
      <c r="BKC14" s="392"/>
      <c r="BKD14" s="392"/>
      <c r="BKE14" s="392"/>
      <c r="BKF14" s="392"/>
      <c r="BKG14" s="392"/>
      <c r="BKH14" s="392"/>
      <c r="BKI14" s="392"/>
      <c r="BKJ14" s="392"/>
      <c r="BKK14" s="392"/>
      <c r="BKL14" s="392"/>
      <c r="BKM14" s="392"/>
      <c r="BKN14" s="392"/>
      <c r="BKO14" s="392"/>
      <c r="BKP14" s="392"/>
      <c r="BKQ14" s="392"/>
      <c r="BKR14" s="392"/>
      <c r="BKS14" s="392"/>
      <c r="BKT14" s="392"/>
      <c r="BKU14" s="392"/>
      <c r="BKV14" s="392"/>
      <c r="BKW14" s="392"/>
      <c r="BKX14" s="392"/>
      <c r="BKY14" s="392"/>
      <c r="BKZ14" s="392"/>
      <c r="BLA14" s="392"/>
      <c r="BLB14" s="392"/>
      <c r="BLC14" s="392"/>
      <c r="BLD14" s="392"/>
      <c r="BLE14" s="392"/>
      <c r="BLF14" s="392"/>
      <c r="BLG14" s="392"/>
      <c r="BLH14" s="392"/>
      <c r="BLI14" s="392"/>
      <c r="BLJ14" s="392"/>
      <c r="BLK14" s="392"/>
      <c r="BLL14" s="392"/>
      <c r="BLM14" s="392"/>
      <c r="BLN14" s="392"/>
      <c r="BLO14" s="392"/>
      <c r="BLP14" s="392"/>
      <c r="BLQ14" s="392"/>
      <c r="BLR14" s="392"/>
      <c r="BLS14" s="392"/>
      <c r="BLT14" s="392"/>
      <c r="BLU14" s="392"/>
      <c r="BLV14" s="392"/>
      <c r="BLW14" s="392"/>
      <c r="BLX14" s="392"/>
      <c r="BLY14" s="392"/>
      <c r="BLZ14" s="392"/>
      <c r="BMA14" s="392"/>
      <c r="BMB14" s="392"/>
      <c r="BMC14" s="392"/>
      <c r="BMD14" s="392"/>
      <c r="BME14" s="392"/>
      <c r="BMF14" s="392"/>
      <c r="BMG14" s="392"/>
      <c r="BMH14" s="392"/>
      <c r="BMI14" s="392"/>
      <c r="BMJ14" s="392"/>
      <c r="BMK14" s="392"/>
      <c r="BML14" s="392"/>
      <c r="BMM14" s="392"/>
      <c r="BMN14" s="392"/>
      <c r="BMO14" s="392"/>
      <c r="BMP14" s="392"/>
      <c r="BMQ14" s="392"/>
      <c r="BMR14" s="392"/>
      <c r="BMS14" s="392"/>
      <c r="BMT14" s="392"/>
      <c r="BMU14" s="392"/>
      <c r="BMV14" s="392"/>
      <c r="BMW14" s="392"/>
      <c r="BMX14" s="392"/>
      <c r="BMY14" s="392"/>
      <c r="BMZ14" s="392"/>
      <c r="BNA14" s="392"/>
      <c r="BNB14" s="392"/>
      <c r="BNC14" s="392"/>
      <c r="BND14" s="392"/>
      <c r="BNE14" s="392"/>
      <c r="BNF14" s="392"/>
      <c r="BNG14" s="392"/>
      <c r="BNH14" s="392"/>
      <c r="BNI14" s="392"/>
      <c r="BNJ14" s="392"/>
      <c r="BNK14" s="392"/>
      <c r="BNL14" s="392"/>
      <c r="BNM14" s="392"/>
      <c r="BNN14" s="392"/>
      <c r="BNO14" s="392"/>
      <c r="BNP14" s="392"/>
      <c r="BNQ14" s="392"/>
      <c r="BNR14" s="392"/>
      <c r="BNS14" s="392"/>
      <c r="BNT14" s="392"/>
      <c r="BNU14" s="392"/>
      <c r="BNV14" s="392"/>
      <c r="BNW14" s="392"/>
      <c r="BNX14" s="392"/>
      <c r="BNY14" s="392"/>
      <c r="BNZ14" s="392"/>
      <c r="BOA14" s="392"/>
      <c r="BOB14" s="392"/>
      <c r="BOC14" s="392"/>
      <c r="BOD14" s="392"/>
      <c r="BOE14" s="392"/>
      <c r="BOF14" s="392"/>
      <c r="BOG14" s="392"/>
      <c r="BOH14" s="392"/>
      <c r="BOI14" s="392"/>
      <c r="BOJ14" s="392"/>
      <c r="BOK14" s="392"/>
      <c r="BOL14" s="392"/>
      <c r="BOM14" s="392"/>
      <c r="BON14" s="392"/>
      <c r="BOO14" s="392"/>
      <c r="BOP14" s="392"/>
      <c r="BOQ14" s="392"/>
      <c r="BOR14" s="392"/>
      <c r="BOS14" s="392"/>
      <c r="BOT14" s="392"/>
      <c r="BOU14" s="392"/>
      <c r="BOV14" s="392"/>
      <c r="BOW14" s="392"/>
      <c r="BOX14" s="392"/>
      <c r="BOY14" s="392"/>
      <c r="BOZ14" s="392"/>
      <c r="BPA14" s="392"/>
      <c r="BPB14" s="392"/>
      <c r="BPC14" s="392"/>
      <c r="BPD14" s="392"/>
      <c r="BPE14" s="392"/>
      <c r="BPF14" s="392"/>
      <c r="BPG14" s="392"/>
      <c r="BPH14" s="392"/>
      <c r="BPI14" s="392"/>
      <c r="BPJ14" s="392"/>
      <c r="BPK14" s="392"/>
      <c r="BPL14" s="392"/>
      <c r="BPM14" s="392"/>
      <c r="BPN14" s="392"/>
      <c r="BPO14" s="392"/>
      <c r="BPP14" s="392"/>
      <c r="BPQ14" s="392"/>
      <c r="BPR14" s="392"/>
      <c r="BPS14" s="392"/>
      <c r="BPT14" s="392"/>
      <c r="BPU14" s="392"/>
      <c r="BPV14" s="392"/>
      <c r="BPW14" s="392"/>
      <c r="BPX14" s="392"/>
      <c r="BPY14" s="392"/>
      <c r="BPZ14" s="392"/>
      <c r="BQA14" s="392"/>
      <c r="BQB14" s="392"/>
      <c r="BQC14" s="392"/>
      <c r="BQD14" s="392"/>
      <c r="BQE14" s="392"/>
      <c r="BQF14" s="392"/>
      <c r="BQG14" s="392"/>
      <c r="BQH14" s="392"/>
      <c r="BQI14" s="392"/>
      <c r="BQJ14" s="392"/>
      <c r="BQK14" s="392"/>
      <c r="BQL14" s="392"/>
      <c r="BQM14" s="392"/>
      <c r="BQN14" s="392"/>
      <c r="BQO14" s="392"/>
      <c r="BQP14" s="392"/>
      <c r="BQQ14" s="392"/>
      <c r="BQR14" s="392"/>
      <c r="BQS14" s="392"/>
      <c r="BQT14" s="392"/>
      <c r="BQU14" s="392"/>
      <c r="BQV14" s="392"/>
      <c r="BQW14" s="392"/>
      <c r="BQX14" s="392"/>
      <c r="BQY14" s="392"/>
      <c r="BQZ14" s="392"/>
      <c r="BRA14" s="392"/>
      <c r="BRB14" s="392"/>
      <c r="BRC14" s="392"/>
      <c r="BRD14" s="392"/>
      <c r="BRE14" s="392"/>
      <c r="BRF14" s="392"/>
      <c r="BRG14" s="392"/>
      <c r="BRH14" s="392"/>
      <c r="BRI14" s="392"/>
      <c r="BRJ14" s="392"/>
      <c r="BRK14" s="392"/>
      <c r="BRL14" s="392"/>
      <c r="BRM14" s="392"/>
      <c r="BRN14" s="392"/>
      <c r="BRO14" s="392"/>
      <c r="BRP14" s="392"/>
      <c r="BRQ14" s="392"/>
      <c r="BRR14" s="392"/>
      <c r="BRS14" s="392"/>
      <c r="BRT14" s="392"/>
      <c r="BRU14" s="392"/>
      <c r="BRV14" s="392"/>
      <c r="BRW14" s="392"/>
      <c r="BRX14" s="392"/>
      <c r="BRY14" s="392"/>
      <c r="BRZ14" s="392"/>
      <c r="BSA14" s="392"/>
      <c r="BSB14" s="392"/>
      <c r="BSC14" s="392"/>
      <c r="BSD14" s="392"/>
      <c r="BSE14" s="392"/>
      <c r="BSF14" s="392"/>
      <c r="BSG14" s="392"/>
      <c r="BSH14" s="392"/>
      <c r="BSI14" s="392"/>
      <c r="BSJ14" s="392"/>
      <c r="BSK14" s="392"/>
      <c r="BSL14" s="392"/>
      <c r="BSM14" s="392"/>
      <c r="BSN14" s="392"/>
      <c r="BSO14" s="392"/>
      <c r="BSP14" s="392"/>
      <c r="BSQ14" s="392"/>
      <c r="BSR14" s="392"/>
      <c r="BSS14" s="392"/>
      <c r="BST14" s="392"/>
      <c r="BSU14" s="392"/>
      <c r="BSV14" s="392"/>
      <c r="BSW14" s="392"/>
      <c r="BSX14" s="392"/>
      <c r="BSY14" s="392"/>
      <c r="BSZ14" s="392"/>
      <c r="BTA14" s="392"/>
      <c r="BTB14" s="392"/>
      <c r="BTC14" s="392"/>
      <c r="BTD14" s="392"/>
      <c r="BTE14" s="392"/>
      <c r="BTF14" s="392"/>
      <c r="BTG14" s="392"/>
      <c r="BTH14" s="392"/>
      <c r="BTI14" s="392"/>
      <c r="BTJ14" s="392"/>
      <c r="BTK14" s="392"/>
      <c r="BTL14" s="392"/>
      <c r="BTM14" s="392"/>
      <c r="BTN14" s="392"/>
      <c r="BTO14" s="392"/>
      <c r="BTP14" s="392"/>
      <c r="BTQ14" s="392"/>
      <c r="BTR14" s="392"/>
      <c r="BTS14" s="392"/>
      <c r="BTT14" s="392"/>
      <c r="BTU14" s="392"/>
      <c r="BTV14" s="392"/>
      <c r="BTW14" s="392"/>
      <c r="BTX14" s="392"/>
      <c r="BTY14" s="392"/>
      <c r="BTZ14" s="392"/>
      <c r="BUA14" s="392"/>
      <c r="BUB14" s="392"/>
      <c r="BUC14" s="392"/>
      <c r="BUD14" s="392"/>
      <c r="BUE14" s="392"/>
      <c r="BUF14" s="392"/>
      <c r="BUG14" s="392"/>
      <c r="BUH14" s="392"/>
      <c r="BUI14" s="392"/>
      <c r="BUJ14" s="392"/>
      <c r="BUK14" s="392"/>
      <c r="BUL14" s="392"/>
      <c r="BUM14" s="392"/>
      <c r="BUN14" s="392"/>
      <c r="BUO14" s="392"/>
      <c r="BUP14" s="392"/>
      <c r="BUQ14" s="392"/>
      <c r="BUR14" s="392"/>
      <c r="BUS14" s="392"/>
      <c r="BUT14" s="392"/>
      <c r="BUU14" s="392"/>
      <c r="BUV14" s="392"/>
      <c r="BUW14" s="392"/>
      <c r="BUX14" s="392"/>
      <c r="BUY14" s="392"/>
      <c r="BUZ14" s="392"/>
      <c r="BVA14" s="392"/>
      <c r="BVB14" s="392"/>
      <c r="BVC14" s="392"/>
      <c r="BVD14" s="392"/>
      <c r="BVE14" s="392"/>
      <c r="BVF14" s="392"/>
      <c r="BVG14" s="392"/>
      <c r="BVH14" s="392"/>
      <c r="BVI14" s="392"/>
      <c r="BVJ14" s="392"/>
      <c r="BVK14" s="392"/>
      <c r="BVL14" s="392"/>
      <c r="BVM14" s="392"/>
      <c r="BVN14" s="392"/>
      <c r="BVO14" s="392"/>
      <c r="BVP14" s="392"/>
      <c r="BVQ14" s="392"/>
      <c r="BVR14" s="392"/>
      <c r="BVS14" s="392"/>
      <c r="BVT14" s="392"/>
      <c r="BVU14" s="392"/>
      <c r="BVV14" s="392"/>
      <c r="BVW14" s="392"/>
      <c r="BVX14" s="392"/>
      <c r="BVY14" s="392"/>
      <c r="BVZ14" s="392"/>
      <c r="BWA14" s="392"/>
      <c r="BWB14" s="392"/>
      <c r="BWC14" s="392"/>
      <c r="BWD14" s="392"/>
      <c r="BWE14" s="392"/>
      <c r="BWF14" s="392"/>
      <c r="BWG14" s="392"/>
      <c r="BWH14" s="392"/>
      <c r="BWI14" s="392"/>
      <c r="BWJ14" s="392"/>
      <c r="BWK14" s="392"/>
      <c r="BWL14" s="392"/>
      <c r="BWM14" s="392"/>
      <c r="BWN14" s="392"/>
      <c r="BWO14" s="392"/>
      <c r="BWP14" s="392"/>
      <c r="BWQ14" s="392"/>
      <c r="BWR14" s="392"/>
      <c r="BWS14" s="392"/>
      <c r="BWT14" s="392"/>
      <c r="BWU14" s="392"/>
      <c r="BWV14" s="392"/>
      <c r="BWW14" s="392"/>
      <c r="BWX14" s="392"/>
      <c r="BWY14" s="392"/>
      <c r="BWZ14" s="392"/>
      <c r="BXA14" s="392"/>
      <c r="BXB14" s="392"/>
      <c r="BXC14" s="392"/>
      <c r="BXD14" s="392"/>
      <c r="BXE14" s="392"/>
      <c r="BXF14" s="392"/>
      <c r="BXG14" s="392"/>
      <c r="BXH14" s="392"/>
      <c r="BXI14" s="392"/>
      <c r="BXJ14" s="392"/>
      <c r="BXK14" s="392"/>
      <c r="BXL14" s="392"/>
      <c r="BXM14" s="392"/>
      <c r="BXN14" s="392"/>
      <c r="BXO14" s="392"/>
      <c r="BXP14" s="392"/>
      <c r="BXQ14" s="392"/>
      <c r="BXR14" s="392"/>
      <c r="BXS14" s="392"/>
      <c r="BXT14" s="392"/>
      <c r="BXU14" s="392"/>
      <c r="BXV14" s="392"/>
      <c r="BXW14" s="392"/>
      <c r="BXX14" s="392"/>
      <c r="BXY14" s="392"/>
      <c r="BXZ14" s="392"/>
      <c r="BYA14" s="392"/>
      <c r="BYB14" s="392"/>
      <c r="BYC14" s="392"/>
      <c r="BYD14" s="392"/>
      <c r="BYE14" s="392"/>
      <c r="BYF14" s="392"/>
      <c r="BYG14" s="392"/>
      <c r="BYH14" s="392"/>
      <c r="BYI14" s="392"/>
      <c r="BYJ14" s="392"/>
      <c r="BYK14" s="392"/>
      <c r="BYL14" s="392"/>
      <c r="BYM14" s="392"/>
      <c r="BYN14" s="392"/>
      <c r="BYO14" s="392"/>
      <c r="BYP14" s="392"/>
      <c r="BYQ14" s="392"/>
      <c r="BYR14" s="392"/>
      <c r="BYS14" s="392"/>
      <c r="BYT14" s="392"/>
      <c r="BYU14" s="392"/>
      <c r="BYV14" s="392"/>
      <c r="BYW14" s="392"/>
      <c r="BYX14" s="392"/>
      <c r="BYY14" s="392"/>
      <c r="BYZ14" s="392"/>
      <c r="BZA14" s="392"/>
      <c r="BZB14" s="392"/>
      <c r="BZC14" s="392"/>
      <c r="BZD14" s="392"/>
      <c r="BZE14" s="392"/>
      <c r="BZF14" s="392"/>
      <c r="BZG14" s="392"/>
      <c r="BZH14" s="392"/>
      <c r="BZI14" s="392"/>
      <c r="BZJ14" s="392"/>
      <c r="BZK14" s="392"/>
      <c r="BZL14" s="392"/>
      <c r="BZM14" s="392"/>
      <c r="BZN14" s="392"/>
      <c r="BZO14" s="392"/>
      <c r="BZP14" s="392"/>
      <c r="BZQ14" s="392"/>
      <c r="BZR14" s="392"/>
      <c r="BZS14" s="392"/>
      <c r="BZT14" s="392"/>
      <c r="BZU14" s="392"/>
      <c r="BZV14" s="392"/>
      <c r="BZW14" s="392"/>
      <c r="BZX14" s="392"/>
      <c r="BZY14" s="392"/>
      <c r="BZZ14" s="392"/>
      <c r="CAA14" s="392"/>
      <c r="CAB14" s="392"/>
      <c r="CAC14" s="392"/>
      <c r="CAD14" s="392"/>
      <c r="CAE14" s="392"/>
      <c r="CAF14" s="392"/>
      <c r="CAG14" s="392"/>
      <c r="CAH14" s="392"/>
      <c r="CAI14" s="392"/>
      <c r="CAJ14" s="392"/>
      <c r="CAK14" s="392"/>
      <c r="CAL14" s="392"/>
      <c r="CAM14" s="392"/>
      <c r="CAN14" s="392"/>
      <c r="CAO14" s="392"/>
      <c r="CAP14" s="392"/>
      <c r="CAQ14" s="392"/>
      <c r="CAR14" s="392"/>
      <c r="CAS14" s="392"/>
      <c r="CAT14" s="392"/>
      <c r="CAU14" s="392"/>
      <c r="CAV14" s="392"/>
      <c r="CAW14" s="392"/>
      <c r="CAX14" s="392"/>
      <c r="CAY14" s="392"/>
      <c r="CAZ14" s="392"/>
      <c r="CBA14" s="392"/>
      <c r="CBB14" s="392"/>
      <c r="CBC14" s="392"/>
      <c r="CBD14" s="392"/>
      <c r="CBE14" s="392"/>
      <c r="CBF14" s="392"/>
      <c r="CBG14" s="392"/>
      <c r="CBH14" s="392"/>
      <c r="CBI14" s="392"/>
      <c r="CBJ14" s="392"/>
      <c r="CBK14" s="392"/>
      <c r="CBL14" s="392"/>
      <c r="CBM14" s="392"/>
      <c r="CBN14" s="392"/>
      <c r="CBO14" s="392"/>
      <c r="CBP14" s="392"/>
      <c r="CBQ14" s="392"/>
      <c r="CBR14" s="392"/>
      <c r="CBS14" s="392"/>
      <c r="CBT14" s="392"/>
      <c r="CBU14" s="392"/>
      <c r="CBV14" s="392"/>
      <c r="CBW14" s="392"/>
      <c r="CBX14" s="392"/>
      <c r="CBY14" s="392"/>
      <c r="CBZ14" s="392"/>
      <c r="CCA14" s="392"/>
      <c r="CCB14" s="392"/>
      <c r="CCC14" s="392"/>
      <c r="CCD14" s="392"/>
      <c r="CCE14" s="392"/>
      <c r="CCF14" s="392"/>
      <c r="CCG14" s="392"/>
      <c r="CCH14" s="392"/>
      <c r="CCI14" s="392"/>
      <c r="CCJ14" s="392"/>
      <c r="CCK14" s="392"/>
      <c r="CCL14" s="392"/>
      <c r="CCM14" s="392"/>
      <c r="CCN14" s="392"/>
      <c r="CCO14" s="392"/>
      <c r="CCP14" s="392"/>
      <c r="CCQ14" s="392"/>
      <c r="CCR14" s="392"/>
      <c r="CCS14" s="392"/>
      <c r="CCT14" s="392"/>
      <c r="CCU14" s="392"/>
      <c r="CCV14" s="392"/>
      <c r="CCW14" s="392"/>
      <c r="CCX14" s="392"/>
      <c r="CCY14" s="392"/>
      <c r="CCZ14" s="392"/>
      <c r="CDA14" s="392"/>
      <c r="CDB14" s="392"/>
      <c r="CDC14" s="392"/>
      <c r="CDD14" s="392"/>
      <c r="CDE14" s="392"/>
      <c r="CDF14" s="392"/>
      <c r="CDG14" s="392"/>
      <c r="CDH14" s="392"/>
      <c r="CDI14" s="392"/>
      <c r="CDJ14" s="392"/>
      <c r="CDK14" s="392"/>
      <c r="CDL14" s="392"/>
      <c r="CDM14" s="392"/>
      <c r="CDN14" s="392"/>
      <c r="CDO14" s="392"/>
      <c r="CDP14" s="392"/>
      <c r="CDQ14" s="392"/>
      <c r="CDR14" s="392"/>
      <c r="CDS14" s="392"/>
      <c r="CDT14" s="392"/>
      <c r="CDU14" s="392"/>
      <c r="CDV14" s="392"/>
      <c r="CDW14" s="392"/>
      <c r="CDX14" s="392"/>
      <c r="CDY14" s="392"/>
      <c r="CDZ14" s="392"/>
      <c r="CEA14" s="392"/>
      <c r="CEB14" s="392"/>
      <c r="CEC14" s="392"/>
      <c r="CED14" s="392"/>
      <c r="CEE14" s="392"/>
      <c r="CEF14" s="392"/>
      <c r="CEG14" s="392"/>
      <c r="CEH14" s="392"/>
      <c r="CEI14" s="392"/>
      <c r="CEJ14" s="392"/>
      <c r="CEK14" s="392"/>
      <c r="CEL14" s="392"/>
      <c r="CEM14" s="392"/>
      <c r="CEN14" s="392"/>
      <c r="CEO14" s="392"/>
      <c r="CEP14" s="392"/>
      <c r="CEQ14" s="392"/>
      <c r="CER14" s="392"/>
      <c r="CES14" s="392"/>
      <c r="CET14" s="392"/>
      <c r="CEU14" s="392"/>
      <c r="CEV14" s="392"/>
      <c r="CEW14" s="392"/>
      <c r="CEX14" s="392"/>
      <c r="CEY14" s="392"/>
      <c r="CEZ14" s="392"/>
      <c r="CFA14" s="392"/>
      <c r="CFB14" s="392"/>
      <c r="CFC14" s="392"/>
      <c r="CFD14" s="392"/>
      <c r="CFE14" s="392"/>
      <c r="CFF14" s="392"/>
      <c r="CFG14" s="392"/>
      <c r="CFH14" s="392"/>
      <c r="CFI14" s="392"/>
      <c r="CFJ14" s="392"/>
      <c r="CFK14" s="392"/>
      <c r="CFL14" s="392"/>
      <c r="CFM14" s="392"/>
      <c r="CFN14" s="392"/>
      <c r="CFO14" s="392"/>
      <c r="CFP14" s="392"/>
      <c r="CFQ14" s="392"/>
      <c r="CFR14" s="392"/>
      <c r="CFS14" s="392"/>
      <c r="CFT14" s="392"/>
      <c r="CFU14" s="392"/>
      <c r="CFV14" s="392"/>
      <c r="CFW14" s="392"/>
      <c r="CFX14" s="392"/>
      <c r="CFY14" s="392"/>
      <c r="CFZ14" s="392"/>
      <c r="CGA14" s="392"/>
      <c r="CGB14" s="392"/>
      <c r="CGC14" s="392"/>
      <c r="CGD14" s="392"/>
      <c r="CGE14" s="392"/>
      <c r="CGF14" s="392"/>
      <c r="CGG14" s="392"/>
      <c r="CGH14" s="392"/>
      <c r="CGI14" s="392"/>
      <c r="CGJ14" s="392"/>
      <c r="CGK14" s="392"/>
      <c r="CGL14" s="392"/>
      <c r="CGM14" s="392"/>
      <c r="CGN14" s="392"/>
      <c r="CGO14" s="392"/>
      <c r="CGP14" s="392"/>
      <c r="CGQ14" s="392"/>
      <c r="CGR14" s="392"/>
      <c r="CGS14" s="392"/>
      <c r="CGT14" s="392"/>
      <c r="CGU14" s="392"/>
      <c r="CGV14" s="392"/>
      <c r="CGW14" s="392"/>
      <c r="CGX14" s="392"/>
      <c r="CGY14" s="392"/>
      <c r="CGZ14" s="392"/>
      <c r="CHA14" s="392"/>
      <c r="CHB14" s="392"/>
      <c r="CHC14" s="392"/>
      <c r="CHD14" s="392"/>
      <c r="CHE14" s="392"/>
      <c r="CHF14" s="392"/>
      <c r="CHG14" s="392"/>
      <c r="CHH14" s="392"/>
      <c r="CHI14" s="392"/>
      <c r="CHJ14" s="392"/>
      <c r="CHK14" s="392"/>
      <c r="CHL14" s="392"/>
      <c r="CHM14" s="392"/>
      <c r="CHN14" s="392"/>
      <c r="CHO14" s="392"/>
      <c r="CHP14" s="392"/>
      <c r="CHQ14" s="392"/>
      <c r="CHR14" s="392"/>
      <c r="CHS14" s="392"/>
      <c r="CHT14" s="392"/>
      <c r="CHU14" s="392"/>
      <c r="CHV14" s="392"/>
      <c r="CHW14" s="392"/>
      <c r="CHX14" s="392"/>
      <c r="CHY14" s="392"/>
      <c r="CHZ14" s="392"/>
      <c r="CIA14" s="392"/>
      <c r="CIB14" s="392"/>
      <c r="CIC14" s="392"/>
      <c r="CID14" s="392"/>
      <c r="CIE14" s="392"/>
      <c r="CIF14" s="392"/>
      <c r="CIG14" s="392"/>
      <c r="CIH14" s="392"/>
      <c r="CII14" s="392"/>
      <c r="CIJ14" s="392"/>
      <c r="CIK14" s="392"/>
      <c r="CIL14" s="392"/>
      <c r="CIM14" s="392"/>
      <c r="CIN14" s="392"/>
      <c r="CIO14" s="392"/>
      <c r="CIP14" s="392"/>
      <c r="CIQ14" s="392"/>
      <c r="CIR14" s="392"/>
      <c r="CIS14" s="392"/>
      <c r="CIT14" s="392"/>
      <c r="CIU14" s="392"/>
      <c r="CIV14" s="392"/>
      <c r="CIW14" s="392"/>
      <c r="CIX14" s="392"/>
      <c r="CIY14" s="392"/>
      <c r="CIZ14" s="392"/>
      <c r="CJA14" s="392"/>
      <c r="CJB14" s="392"/>
      <c r="CJC14" s="392"/>
      <c r="CJD14" s="392"/>
      <c r="CJE14" s="392"/>
      <c r="CJF14" s="392"/>
      <c r="CJG14" s="392"/>
      <c r="CJH14" s="392"/>
      <c r="CJI14" s="392"/>
      <c r="CJJ14" s="392"/>
      <c r="CJK14" s="392"/>
      <c r="CJL14" s="392"/>
      <c r="CJM14" s="392"/>
      <c r="CJN14" s="392"/>
      <c r="CJO14" s="392"/>
      <c r="CJP14" s="392"/>
      <c r="CJQ14" s="392"/>
      <c r="CJR14" s="392"/>
      <c r="CJS14" s="392"/>
      <c r="CJT14" s="392"/>
      <c r="CJU14" s="392"/>
      <c r="CJV14" s="392"/>
      <c r="CJW14" s="392"/>
      <c r="CJX14" s="392"/>
      <c r="CJY14" s="392"/>
      <c r="CJZ14" s="392"/>
      <c r="CKA14" s="392"/>
      <c r="CKB14" s="392"/>
      <c r="CKC14" s="392"/>
      <c r="CKD14" s="392"/>
      <c r="CKE14" s="392"/>
      <c r="CKF14" s="392"/>
      <c r="CKG14" s="392"/>
      <c r="CKH14" s="392"/>
      <c r="CKI14" s="392"/>
      <c r="CKJ14" s="392"/>
      <c r="CKK14" s="392"/>
      <c r="CKL14" s="392"/>
      <c r="CKM14" s="392"/>
      <c r="CKN14" s="392"/>
      <c r="CKO14" s="392"/>
      <c r="CKP14" s="392"/>
      <c r="CKQ14" s="392"/>
      <c r="CKR14" s="392"/>
      <c r="CKS14" s="392"/>
      <c r="CKT14" s="392"/>
      <c r="CKU14" s="392"/>
      <c r="CKV14" s="392"/>
      <c r="CKW14" s="392"/>
      <c r="CKX14" s="392"/>
      <c r="CKY14" s="392"/>
      <c r="CKZ14" s="392"/>
      <c r="CLA14" s="392"/>
      <c r="CLB14" s="392"/>
      <c r="CLC14" s="392"/>
      <c r="CLD14" s="392"/>
      <c r="CLE14" s="392"/>
      <c r="CLF14" s="392"/>
      <c r="CLG14" s="392"/>
      <c r="CLH14" s="392"/>
      <c r="CLI14" s="392"/>
      <c r="CLJ14" s="392"/>
      <c r="CLK14" s="392"/>
      <c r="CLL14" s="392"/>
      <c r="CLM14" s="392"/>
      <c r="CLN14" s="392"/>
      <c r="CLO14" s="392"/>
      <c r="CLP14" s="392"/>
      <c r="CLQ14" s="392"/>
      <c r="CLR14" s="392"/>
      <c r="CLS14" s="392"/>
      <c r="CLT14" s="392"/>
      <c r="CLU14" s="392"/>
      <c r="CLV14" s="392"/>
      <c r="CLW14" s="392"/>
      <c r="CLX14" s="392"/>
      <c r="CLY14" s="392"/>
      <c r="CLZ14" s="392"/>
      <c r="CMA14" s="392"/>
      <c r="CMB14" s="392"/>
      <c r="CMC14" s="392"/>
      <c r="CMD14" s="392"/>
      <c r="CME14" s="392"/>
      <c r="CMF14" s="392"/>
      <c r="CMG14" s="392"/>
      <c r="CMH14" s="392"/>
      <c r="CMI14" s="392"/>
      <c r="CMJ14" s="392"/>
      <c r="CMK14" s="392"/>
      <c r="CML14" s="392"/>
      <c r="CMM14" s="392"/>
      <c r="CMN14" s="392"/>
      <c r="CMO14" s="392"/>
      <c r="CMP14" s="392"/>
      <c r="CMQ14" s="392"/>
      <c r="CMR14" s="392"/>
      <c r="CMS14" s="392"/>
      <c r="CMT14" s="392"/>
      <c r="CMU14" s="392"/>
      <c r="CMV14" s="392"/>
      <c r="CMW14" s="392"/>
      <c r="CMX14" s="392"/>
      <c r="CMY14" s="392"/>
      <c r="CMZ14" s="392"/>
      <c r="CNA14" s="392"/>
      <c r="CNB14" s="392"/>
      <c r="CNC14" s="392"/>
      <c r="CND14" s="392"/>
      <c r="CNE14" s="392"/>
      <c r="CNF14" s="392"/>
      <c r="CNG14" s="392"/>
      <c r="CNH14" s="392"/>
      <c r="CNI14" s="392"/>
      <c r="CNJ14" s="392"/>
      <c r="CNK14" s="392"/>
      <c r="CNL14" s="392"/>
      <c r="CNM14" s="392"/>
      <c r="CNN14" s="392"/>
      <c r="CNO14" s="392"/>
      <c r="CNP14" s="392"/>
      <c r="CNQ14" s="392"/>
      <c r="CNR14" s="392"/>
      <c r="CNS14" s="392"/>
      <c r="CNT14" s="392"/>
      <c r="CNU14" s="392"/>
      <c r="CNV14" s="392"/>
      <c r="CNW14" s="392"/>
      <c r="CNX14" s="392"/>
      <c r="CNY14" s="392"/>
      <c r="CNZ14" s="392"/>
      <c r="COA14" s="392"/>
      <c r="COB14" s="392"/>
      <c r="COC14" s="392"/>
      <c r="COD14" s="392"/>
      <c r="COE14" s="392"/>
      <c r="COF14" s="392"/>
      <c r="COG14" s="392"/>
      <c r="COH14" s="392"/>
      <c r="COI14" s="392"/>
      <c r="COJ14" s="392"/>
      <c r="COK14" s="392"/>
      <c r="COL14" s="392"/>
      <c r="COM14" s="392"/>
      <c r="CON14" s="392"/>
      <c r="COO14" s="392"/>
      <c r="COP14" s="392"/>
      <c r="COQ14" s="392"/>
      <c r="COR14" s="392"/>
      <c r="COS14" s="392"/>
      <c r="COT14" s="392"/>
      <c r="COU14" s="392"/>
      <c r="COV14" s="392"/>
      <c r="COW14" s="392"/>
      <c r="COX14" s="392"/>
      <c r="COY14" s="392"/>
      <c r="COZ14" s="392"/>
      <c r="CPA14" s="392"/>
      <c r="CPB14" s="392"/>
      <c r="CPC14" s="392"/>
      <c r="CPD14" s="392"/>
      <c r="CPE14" s="392"/>
      <c r="CPF14" s="392"/>
      <c r="CPG14" s="392"/>
      <c r="CPH14" s="392"/>
      <c r="CPI14" s="392"/>
      <c r="CPJ14" s="392"/>
      <c r="CPK14" s="392"/>
      <c r="CPL14" s="392"/>
      <c r="CPM14" s="392"/>
      <c r="CPN14" s="392"/>
      <c r="CPO14" s="392"/>
      <c r="CPP14" s="392"/>
      <c r="CPQ14" s="392"/>
      <c r="CPR14" s="392"/>
      <c r="CPS14" s="392"/>
      <c r="CPT14" s="392"/>
      <c r="CPU14" s="392"/>
      <c r="CPV14" s="392"/>
      <c r="CPW14" s="392"/>
      <c r="CPX14" s="392"/>
      <c r="CPY14" s="392"/>
      <c r="CPZ14" s="392"/>
      <c r="CQA14" s="392"/>
      <c r="CQB14" s="392"/>
      <c r="CQC14" s="392"/>
      <c r="CQD14" s="392"/>
      <c r="CQE14" s="392"/>
      <c r="CQF14" s="392"/>
      <c r="CQG14" s="392"/>
      <c r="CQH14" s="392"/>
      <c r="CQI14" s="392"/>
      <c r="CQJ14" s="392"/>
      <c r="CQK14" s="392"/>
      <c r="CQL14" s="392"/>
      <c r="CQM14" s="392"/>
      <c r="CQN14" s="392"/>
      <c r="CQO14" s="392"/>
      <c r="CQP14" s="392"/>
      <c r="CQQ14" s="392"/>
      <c r="CQR14" s="392"/>
      <c r="CQS14" s="392"/>
      <c r="CQT14" s="392"/>
      <c r="CQU14" s="392"/>
      <c r="CQV14" s="392"/>
      <c r="CQW14" s="392"/>
      <c r="CQX14" s="392"/>
      <c r="CQY14" s="392"/>
      <c r="CQZ14" s="392"/>
      <c r="CRA14" s="392"/>
      <c r="CRB14" s="392"/>
      <c r="CRC14" s="392"/>
      <c r="CRD14" s="392"/>
      <c r="CRE14" s="392"/>
      <c r="CRF14" s="392"/>
      <c r="CRG14" s="392"/>
      <c r="CRH14" s="392"/>
      <c r="CRI14" s="392"/>
      <c r="CRJ14" s="392"/>
      <c r="CRK14" s="392"/>
      <c r="CRL14" s="392"/>
      <c r="CRM14" s="392"/>
      <c r="CRN14" s="392"/>
      <c r="CRO14" s="392"/>
      <c r="CRP14" s="392"/>
      <c r="CRQ14" s="392"/>
      <c r="CRR14" s="392"/>
      <c r="CRS14" s="392"/>
      <c r="CRT14" s="392"/>
      <c r="CRU14" s="392"/>
      <c r="CRV14" s="392"/>
      <c r="CRW14" s="392"/>
      <c r="CRX14" s="392"/>
      <c r="CRY14" s="392"/>
      <c r="CRZ14" s="392"/>
      <c r="CSA14" s="392"/>
      <c r="CSB14" s="392"/>
      <c r="CSC14" s="392"/>
      <c r="CSD14" s="392"/>
      <c r="CSE14" s="392"/>
      <c r="CSF14" s="392"/>
      <c r="CSG14" s="392"/>
      <c r="CSH14" s="392"/>
      <c r="CSI14" s="392"/>
      <c r="CSJ14" s="392"/>
      <c r="CSK14" s="392"/>
      <c r="CSL14" s="392"/>
      <c r="CSM14" s="392"/>
      <c r="CSN14" s="392"/>
      <c r="CSO14" s="392"/>
      <c r="CSP14" s="392"/>
      <c r="CSQ14" s="392"/>
      <c r="CSR14" s="392"/>
      <c r="CSS14" s="392"/>
      <c r="CST14" s="392"/>
      <c r="CSU14" s="392"/>
      <c r="CSV14" s="392"/>
      <c r="CSW14" s="392"/>
      <c r="CSX14" s="392"/>
      <c r="CSY14" s="392"/>
      <c r="CSZ14" s="392"/>
      <c r="CTA14" s="392"/>
      <c r="CTB14" s="392"/>
      <c r="CTC14" s="392"/>
      <c r="CTD14" s="392"/>
      <c r="CTE14" s="392"/>
      <c r="CTF14" s="392"/>
      <c r="CTG14" s="392"/>
      <c r="CTH14" s="392"/>
      <c r="CTI14" s="392"/>
      <c r="CTJ14" s="392"/>
      <c r="CTK14" s="392"/>
      <c r="CTL14" s="392"/>
      <c r="CTM14" s="392"/>
      <c r="CTN14" s="392"/>
      <c r="CTO14" s="392"/>
      <c r="CTP14" s="392"/>
      <c r="CTQ14" s="392"/>
      <c r="CTR14" s="392"/>
      <c r="CTS14" s="392"/>
      <c r="CTT14" s="392"/>
      <c r="CTU14" s="392"/>
      <c r="CTV14" s="392"/>
      <c r="CTW14" s="392"/>
      <c r="CTX14" s="392"/>
      <c r="CTY14" s="392"/>
      <c r="CTZ14" s="392"/>
      <c r="CUA14" s="392"/>
      <c r="CUB14" s="392"/>
      <c r="CUC14" s="392"/>
      <c r="CUD14" s="392"/>
      <c r="CUE14" s="392"/>
      <c r="CUF14" s="392"/>
      <c r="CUG14" s="392"/>
      <c r="CUH14" s="392"/>
      <c r="CUI14" s="392"/>
      <c r="CUJ14" s="392"/>
      <c r="CUK14" s="392"/>
      <c r="CUL14" s="392"/>
      <c r="CUM14" s="392"/>
      <c r="CUN14" s="392"/>
      <c r="CUO14" s="392"/>
      <c r="CUP14" s="392"/>
      <c r="CUQ14" s="392"/>
      <c r="CUR14" s="392"/>
      <c r="CUS14" s="392"/>
      <c r="CUT14" s="392"/>
      <c r="CUU14" s="392"/>
      <c r="CUV14" s="392"/>
      <c r="CUW14" s="392"/>
      <c r="CUX14" s="392"/>
      <c r="CUY14" s="392"/>
      <c r="CUZ14" s="392"/>
      <c r="CVA14" s="392"/>
      <c r="CVB14" s="392"/>
      <c r="CVC14" s="392"/>
      <c r="CVD14" s="392"/>
      <c r="CVE14" s="392"/>
      <c r="CVF14" s="392"/>
      <c r="CVG14" s="392"/>
      <c r="CVH14" s="392"/>
      <c r="CVI14" s="392"/>
      <c r="CVJ14" s="392"/>
      <c r="CVK14" s="392"/>
      <c r="CVL14" s="392"/>
      <c r="CVM14" s="392"/>
      <c r="CVN14" s="392"/>
      <c r="CVO14" s="392"/>
      <c r="CVP14" s="392"/>
      <c r="CVQ14" s="392"/>
      <c r="CVR14" s="392"/>
      <c r="CVS14" s="392"/>
      <c r="CVT14" s="392"/>
      <c r="CVU14" s="392"/>
      <c r="CVV14" s="392"/>
      <c r="CVW14" s="392"/>
      <c r="CVX14" s="392"/>
      <c r="CVY14" s="392"/>
      <c r="CVZ14" s="392"/>
      <c r="CWA14" s="392"/>
      <c r="CWB14" s="392"/>
      <c r="CWC14" s="392"/>
      <c r="CWD14" s="392"/>
      <c r="CWE14" s="392"/>
      <c r="CWF14" s="392"/>
      <c r="CWG14" s="392"/>
      <c r="CWH14" s="392"/>
      <c r="CWI14" s="392"/>
      <c r="CWJ14" s="392"/>
      <c r="CWK14" s="392"/>
      <c r="CWL14" s="392"/>
      <c r="CWM14" s="392"/>
      <c r="CWN14" s="392"/>
      <c r="CWO14" s="392"/>
      <c r="CWP14" s="392"/>
      <c r="CWQ14" s="392"/>
      <c r="CWR14" s="392"/>
      <c r="CWS14" s="392"/>
      <c r="CWT14" s="392"/>
      <c r="CWU14" s="392"/>
      <c r="CWV14" s="392"/>
      <c r="CWW14" s="392"/>
      <c r="CWX14" s="392"/>
      <c r="CWY14" s="392"/>
      <c r="CWZ14" s="392"/>
      <c r="CXA14" s="392"/>
      <c r="CXB14" s="392"/>
      <c r="CXC14" s="392"/>
      <c r="CXD14" s="392"/>
      <c r="CXE14" s="392"/>
      <c r="CXF14" s="392"/>
      <c r="CXG14" s="392"/>
      <c r="CXH14" s="392"/>
      <c r="CXI14" s="392"/>
      <c r="CXJ14" s="392"/>
      <c r="CXK14" s="392"/>
      <c r="CXL14" s="392"/>
      <c r="CXM14" s="392"/>
      <c r="CXN14" s="392"/>
      <c r="CXO14" s="392"/>
      <c r="CXP14" s="392"/>
      <c r="CXQ14" s="392"/>
      <c r="CXR14" s="392"/>
      <c r="CXS14" s="392"/>
      <c r="CXT14" s="392"/>
      <c r="CXU14" s="392"/>
      <c r="CXV14" s="392"/>
      <c r="CXW14" s="392"/>
      <c r="CXX14" s="392"/>
      <c r="CXY14" s="392"/>
      <c r="CXZ14" s="392"/>
      <c r="CYA14" s="392"/>
      <c r="CYB14" s="392"/>
      <c r="CYC14" s="392"/>
      <c r="CYD14" s="392"/>
      <c r="CYE14" s="392"/>
      <c r="CYF14" s="392"/>
      <c r="CYG14" s="392"/>
      <c r="CYH14" s="392"/>
      <c r="CYI14" s="392"/>
      <c r="CYJ14" s="392"/>
      <c r="CYK14" s="392"/>
      <c r="CYL14" s="392"/>
      <c r="CYM14" s="392"/>
      <c r="CYN14" s="392"/>
      <c r="CYO14" s="392"/>
      <c r="CYP14" s="392"/>
      <c r="CYQ14" s="392"/>
      <c r="CYR14" s="392"/>
      <c r="CYS14" s="392"/>
      <c r="CYT14" s="392"/>
      <c r="CYU14" s="392"/>
      <c r="CYV14" s="392"/>
      <c r="CYW14" s="392"/>
      <c r="CYX14" s="392"/>
      <c r="CYY14" s="392"/>
      <c r="CYZ14" s="392"/>
      <c r="CZA14" s="392"/>
      <c r="CZB14" s="392"/>
      <c r="CZC14" s="392"/>
      <c r="CZD14" s="392"/>
      <c r="CZE14" s="392"/>
      <c r="CZF14" s="392"/>
      <c r="CZG14" s="392"/>
      <c r="CZH14" s="392"/>
      <c r="CZI14" s="392"/>
      <c r="CZJ14" s="392"/>
      <c r="CZK14" s="392"/>
      <c r="CZL14" s="392"/>
      <c r="CZM14" s="392"/>
      <c r="CZN14" s="392"/>
      <c r="CZO14" s="392"/>
      <c r="CZP14" s="392"/>
      <c r="CZQ14" s="392"/>
      <c r="CZR14" s="392"/>
      <c r="CZS14" s="392"/>
      <c r="CZT14" s="392"/>
      <c r="CZU14" s="392"/>
      <c r="CZV14" s="392"/>
      <c r="CZW14" s="392"/>
      <c r="CZX14" s="392"/>
      <c r="CZY14" s="392"/>
      <c r="CZZ14" s="392"/>
      <c r="DAA14" s="392"/>
      <c r="DAB14" s="392"/>
      <c r="DAC14" s="392"/>
      <c r="DAD14" s="392"/>
      <c r="DAE14" s="392"/>
      <c r="DAF14" s="392"/>
      <c r="DAG14" s="392"/>
      <c r="DAH14" s="392"/>
      <c r="DAI14" s="392"/>
      <c r="DAJ14" s="392"/>
      <c r="DAK14" s="392"/>
      <c r="DAL14" s="392"/>
      <c r="DAM14" s="392"/>
      <c r="DAN14" s="392"/>
      <c r="DAO14" s="392"/>
      <c r="DAP14" s="392"/>
      <c r="DAQ14" s="392"/>
      <c r="DAR14" s="392"/>
      <c r="DAS14" s="392"/>
      <c r="DAT14" s="392"/>
      <c r="DAU14" s="392"/>
      <c r="DAV14" s="392"/>
      <c r="DAW14" s="392"/>
      <c r="DAX14" s="392"/>
      <c r="DAY14" s="392"/>
      <c r="DAZ14" s="392"/>
      <c r="DBA14" s="392"/>
      <c r="DBB14" s="392"/>
      <c r="DBC14" s="392"/>
      <c r="DBD14" s="392"/>
      <c r="DBE14" s="392"/>
      <c r="DBF14" s="392"/>
      <c r="DBG14" s="392"/>
      <c r="DBH14" s="392"/>
      <c r="DBI14" s="392"/>
      <c r="DBJ14" s="392"/>
      <c r="DBK14" s="392"/>
      <c r="DBL14" s="392"/>
      <c r="DBM14" s="392"/>
      <c r="DBN14" s="392"/>
      <c r="DBO14" s="392"/>
      <c r="DBP14" s="392"/>
      <c r="DBQ14" s="392"/>
      <c r="DBR14" s="392"/>
      <c r="DBS14" s="392"/>
      <c r="DBT14" s="392"/>
      <c r="DBU14" s="392"/>
      <c r="DBV14" s="392"/>
      <c r="DBW14" s="392"/>
      <c r="DBX14" s="392"/>
      <c r="DBY14" s="392"/>
      <c r="DBZ14" s="392"/>
      <c r="DCA14" s="392"/>
      <c r="DCB14" s="392"/>
      <c r="DCC14" s="392"/>
      <c r="DCD14" s="392"/>
      <c r="DCE14" s="392"/>
      <c r="DCF14" s="392"/>
      <c r="DCG14" s="392"/>
      <c r="DCH14" s="392"/>
      <c r="DCI14" s="392"/>
      <c r="DCJ14" s="392"/>
      <c r="DCK14" s="392"/>
      <c r="DCL14" s="392"/>
      <c r="DCM14" s="392"/>
      <c r="DCN14" s="392"/>
      <c r="DCO14" s="392"/>
      <c r="DCP14" s="392"/>
      <c r="DCQ14" s="392"/>
      <c r="DCR14" s="392"/>
      <c r="DCS14" s="392"/>
      <c r="DCT14" s="392"/>
      <c r="DCU14" s="392"/>
      <c r="DCV14" s="392"/>
      <c r="DCW14" s="392"/>
      <c r="DCX14" s="392"/>
      <c r="DCY14" s="392"/>
      <c r="DCZ14" s="392"/>
      <c r="DDA14" s="392"/>
      <c r="DDB14" s="392"/>
      <c r="DDC14" s="392"/>
      <c r="DDD14" s="392"/>
      <c r="DDE14" s="392"/>
      <c r="DDF14" s="392"/>
      <c r="DDG14" s="392"/>
      <c r="DDH14" s="392"/>
      <c r="DDI14" s="392"/>
      <c r="DDJ14" s="392"/>
      <c r="DDK14" s="392"/>
      <c r="DDL14" s="392"/>
      <c r="DDM14" s="392"/>
      <c r="DDN14" s="392"/>
      <c r="DDO14" s="392"/>
      <c r="DDP14" s="392"/>
      <c r="DDQ14" s="392"/>
      <c r="DDR14" s="392"/>
      <c r="DDS14" s="392"/>
      <c r="DDT14" s="392"/>
      <c r="DDU14" s="392"/>
      <c r="DDV14" s="392"/>
      <c r="DDW14" s="392"/>
      <c r="DDX14" s="392"/>
      <c r="DDY14" s="392"/>
      <c r="DDZ14" s="392"/>
      <c r="DEA14" s="392"/>
      <c r="DEB14" s="392"/>
      <c r="DEC14" s="392"/>
      <c r="DED14" s="392"/>
      <c r="DEE14" s="392"/>
      <c r="DEF14" s="392"/>
      <c r="DEG14" s="392"/>
      <c r="DEH14" s="392"/>
      <c r="DEI14" s="392"/>
      <c r="DEJ14" s="392"/>
      <c r="DEK14" s="392"/>
      <c r="DEL14" s="392"/>
      <c r="DEM14" s="392"/>
      <c r="DEN14" s="392"/>
      <c r="DEO14" s="392"/>
      <c r="DEP14" s="392"/>
      <c r="DEQ14" s="392"/>
      <c r="DER14" s="392"/>
      <c r="DES14" s="392"/>
      <c r="DET14" s="392"/>
      <c r="DEU14" s="392"/>
      <c r="DEV14" s="392"/>
      <c r="DEW14" s="392"/>
      <c r="DEX14" s="392"/>
      <c r="DEY14" s="392"/>
      <c r="DEZ14" s="392"/>
      <c r="DFA14" s="392"/>
      <c r="DFB14" s="392"/>
      <c r="DFC14" s="392"/>
      <c r="DFD14" s="392"/>
      <c r="DFE14" s="392"/>
      <c r="DFF14" s="392"/>
      <c r="DFG14" s="392"/>
      <c r="DFH14" s="392"/>
      <c r="DFI14" s="392"/>
      <c r="DFJ14" s="392"/>
      <c r="DFK14" s="392"/>
      <c r="DFL14" s="392"/>
      <c r="DFM14" s="392"/>
      <c r="DFN14" s="392"/>
      <c r="DFO14" s="392"/>
      <c r="DFP14" s="392"/>
      <c r="DFQ14" s="392"/>
      <c r="DFR14" s="392"/>
      <c r="DFS14" s="392"/>
      <c r="DFT14" s="392"/>
      <c r="DFU14" s="392"/>
      <c r="DFV14" s="392"/>
      <c r="DFW14" s="392"/>
      <c r="DFX14" s="392"/>
      <c r="DFY14" s="392"/>
      <c r="DFZ14" s="392"/>
      <c r="DGA14" s="392"/>
      <c r="DGB14" s="392"/>
      <c r="DGC14" s="392"/>
      <c r="DGD14" s="392"/>
      <c r="DGE14" s="392"/>
      <c r="DGF14" s="392"/>
      <c r="DGG14" s="392"/>
      <c r="DGH14" s="392"/>
      <c r="DGI14" s="392"/>
      <c r="DGJ14" s="392"/>
      <c r="DGK14" s="392"/>
      <c r="DGL14" s="392"/>
      <c r="DGM14" s="392"/>
      <c r="DGN14" s="392"/>
      <c r="DGO14" s="392"/>
      <c r="DGP14" s="392"/>
      <c r="DGQ14" s="392"/>
      <c r="DGR14" s="392"/>
      <c r="DGS14" s="392"/>
      <c r="DGT14" s="392"/>
      <c r="DGU14" s="392"/>
      <c r="DGV14" s="392"/>
      <c r="DGW14" s="392"/>
      <c r="DGX14" s="392"/>
      <c r="DGY14" s="392"/>
      <c r="DGZ14" s="392"/>
      <c r="DHA14" s="392"/>
      <c r="DHB14" s="392"/>
      <c r="DHC14" s="392"/>
      <c r="DHD14" s="392"/>
      <c r="DHE14" s="392"/>
      <c r="DHF14" s="392"/>
      <c r="DHG14" s="392"/>
      <c r="DHH14" s="392"/>
      <c r="DHI14" s="392"/>
      <c r="DHJ14" s="392"/>
      <c r="DHK14" s="392"/>
      <c r="DHL14" s="392"/>
      <c r="DHM14" s="392"/>
      <c r="DHN14" s="392"/>
      <c r="DHO14" s="392"/>
      <c r="DHP14" s="392"/>
      <c r="DHQ14" s="392"/>
      <c r="DHR14" s="392"/>
      <c r="DHS14" s="392"/>
      <c r="DHT14" s="392"/>
      <c r="DHU14" s="392"/>
      <c r="DHV14" s="392"/>
      <c r="DHW14" s="392"/>
      <c r="DHX14" s="392"/>
      <c r="DHY14" s="392"/>
      <c r="DHZ14" s="392"/>
      <c r="DIA14" s="392"/>
      <c r="DIB14" s="392"/>
      <c r="DIC14" s="392"/>
      <c r="DID14" s="392"/>
      <c r="DIE14" s="392"/>
      <c r="DIF14" s="392"/>
      <c r="DIG14" s="392"/>
      <c r="DIH14" s="392"/>
      <c r="DII14" s="392"/>
      <c r="DIJ14" s="392"/>
      <c r="DIK14" s="392"/>
      <c r="DIL14" s="392"/>
      <c r="DIM14" s="392"/>
      <c r="DIN14" s="392"/>
      <c r="DIO14" s="392"/>
      <c r="DIP14" s="392"/>
      <c r="DIQ14" s="392"/>
      <c r="DIR14" s="392"/>
      <c r="DIS14" s="392"/>
      <c r="DIT14" s="392"/>
      <c r="DIU14" s="392"/>
      <c r="DIV14" s="392"/>
      <c r="DIW14" s="392"/>
      <c r="DIX14" s="392"/>
      <c r="DIY14" s="392"/>
      <c r="DIZ14" s="392"/>
      <c r="DJA14" s="392"/>
      <c r="DJB14" s="392"/>
      <c r="DJC14" s="392"/>
      <c r="DJD14" s="392"/>
      <c r="DJE14" s="392"/>
      <c r="DJF14" s="392"/>
      <c r="DJG14" s="392"/>
      <c r="DJH14" s="392"/>
      <c r="DJI14" s="392"/>
      <c r="DJJ14" s="392"/>
      <c r="DJK14" s="392"/>
      <c r="DJL14" s="392"/>
      <c r="DJM14" s="392"/>
      <c r="DJN14" s="392"/>
      <c r="DJO14" s="392"/>
      <c r="DJP14" s="392"/>
      <c r="DJQ14" s="392"/>
      <c r="DJR14" s="392"/>
      <c r="DJS14" s="392"/>
      <c r="DJT14" s="392"/>
      <c r="DJU14" s="392"/>
      <c r="DJV14" s="392"/>
      <c r="DJW14" s="392"/>
      <c r="DJX14" s="392"/>
      <c r="DJY14" s="392"/>
      <c r="DJZ14" s="392"/>
      <c r="DKA14" s="392"/>
      <c r="DKB14" s="392"/>
      <c r="DKC14" s="392"/>
      <c r="DKD14" s="392"/>
      <c r="DKE14" s="392"/>
      <c r="DKF14" s="392"/>
      <c r="DKG14" s="392"/>
      <c r="DKH14" s="392"/>
      <c r="DKI14" s="392"/>
      <c r="DKJ14" s="392"/>
      <c r="DKK14" s="392"/>
      <c r="DKL14" s="392"/>
      <c r="DKM14" s="392"/>
      <c r="DKN14" s="392"/>
      <c r="DKO14" s="392"/>
      <c r="DKP14" s="392"/>
      <c r="DKQ14" s="392"/>
      <c r="DKR14" s="392"/>
      <c r="DKS14" s="392"/>
      <c r="DKT14" s="392"/>
      <c r="DKU14" s="392"/>
      <c r="DKV14" s="392"/>
      <c r="DKW14" s="392"/>
      <c r="DKX14" s="392"/>
      <c r="DKY14" s="392"/>
      <c r="DKZ14" s="392"/>
      <c r="DLA14" s="392"/>
      <c r="DLB14" s="392"/>
      <c r="DLC14" s="392"/>
      <c r="DLD14" s="392"/>
      <c r="DLE14" s="392"/>
      <c r="DLF14" s="392"/>
      <c r="DLG14" s="392"/>
      <c r="DLH14" s="392"/>
      <c r="DLI14" s="392"/>
      <c r="DLJ14" s="392"/>
      <c r="DLK14" s="392"/>
      <c r="DLL14" s="392"/>
      <c r="DLM14" s="392"/>
      <c r="DLN14" s="392"/>
      <c r="DLO14" s="392"/>
      <c r="DLP14" s="392"/>
      <c r="DLQ14" s="392"/>
      <c r="DLR14" s="392"/>
      <c r="DLS14" s="392"/>
      <c r="DLT14" s="392"/>
      <c r="DLU14" s="392"/>
      <c r="DLV14" s="392"/>
      <c r="DLW14" s="392"/>
      <c r="DLX14" s="392"/>
      <c r="DLY14" s="392"/>
      <c r="DLZ14" s="392"/>
      <c r="DMA14" s="392"/>
      <c r="DMB14" s="392"/>
      <c r="DMC14" s="392"/>
      <c r="DMD14" s="392"/>
      <c r="DME14" s="392"/>
      <c r="DMF14" s="392"/>
      <c r="DMG14" s="392"/>
      <c r="DMH14" s="392"/>
      <c r="DMI14" s="392"/>
      <c r="DMJ14" s="392"/>
      <c r="DMK14" s="392"/>
      <c r="DML14" s="392"/>
      <c r="DMM14" s="392"/>
      <c r="DMN14" s="392"/>
      <c r="DMO14" s="392"/>
      <c r="DMP14" s="392"/>
      <c r="DMQ14" s="392"/>
      <c r="DMR14" s="392"/>
      <c r="DMS14" s="392"/>
      <c r="DMT14" s="392"/>
      <c r="DMU14" s="392"/>
      <c r="DMV14" s="392"/>
      <c r="DMW14" s="392"/>
      <c r="DMX14" s="392"/>
      <c r="DMY14" s="392"/>
      <c r="DMZ14" s="392"/>
      <c r="DNA14" s="392"/>
      <c r="DNB14" s="392"/>
      <c r="DNC14" s="392"/>
      <c r="DND14" s="392"/>
      <c r="DNE14" s="392"/>
      <c r="DNF14" s="392"/>
      <c r="DNG14" s="392"/>
      <c r="DNH14" s="392"/>
      <c r="DNI14" s="392"/>
      <c r="DNJ14" s="392"/>
      <c r="DNK14" s="392"/>
      <c r="DNL14" s="392"/>
      <c r="DNM14" s="392"/>
      <c r="DNN14" s="392"/>
      <c r="DNO14" s="392"/>
      <c r="DNP14" s="392"/>
      <c r="DNQ14" s="392"/>
      <c r="DNR14" s="392"/>
      <c r="DNS14" s="392"/>
      <c r="DNT14" s="392"/>
      <c r="DNU14" s="392"/>
      <c r="DNV14" s="392"/>
      <c r="DNW14" s="392"/>
      <c r="DNX14" s="392"/>
      <c r="DNY14" s="392"/>
      <c r="DNZ14" s="392"/>
      <c r="DOA14" s="392"/>
      <c r="DOB14" s="392"/>
      <c r="DOC14" s="392"/>
      <c r="DOD14" s="392"/>
      <c r="DOE14" s="392"/>
      <c r="DOF14" s="392"/>
      <c r="DOG14" s="392"/>
      <c r="DOH14" s="392"/>
      <c r="DOI14" s="392"/>
      <c r="DOJ14" s="392"/>
      <c r="DOK14" s="392"/>
      <c r="DOL14" s="392"/>
      <c r="DOM14" s="392"/>
      <c r="DON14" s="392"/>
      <c r="DOO14" s="392"/>
      <c r="DOP14" s="392"/>
      <c r="DOQ14" s="392"/>
      <c r="DOR14" s="392"/>
      <c r="DOS14" s="392"/>
      <c r="DOT14" s="392"/>
      <c r="DOU14" s="392"/>
      <c r="DOV14" s="392"/>
      <c r="DOW14" s="392"/>
      <c r="DOX14" s="392"/>
      <c r="DOY14" s="392"/>
      <c r="DOZ14" s="392"/>
      <c r="DPA14" s="392"/>
      <c r="DPB14" s="392"/>
      <c r="DPC14" s="392"/>
      <c r="DPD14" s="392"/>
      <c r="DPE14" s="392"/>
      <c r="DPF14" s="392"/>
      <c r="DPG14" s="392"/>
      <c r="DPH14" s="392"/>
      <c r="DPI14" s="392"/>
      <c r="DPJ14" s="392"/>
      <c r="DPK14" s="392"/>
      <c r="DPL14" s="392"/>
      <c r="DPM14" s="392"/>
      <c r="DPN14" s="392"/>
      <c r="DPO14" s="392"/>
      <c r="DPP14" s="392"/>
      <c r="DPQ14" s="392"/>
      <c r="DPR14" s="392"/>
      <c r="DPS14" s="392"/>
      <c r="DPT14" s="392"/>
      <c r="DPU14" s="392"/>
      <c r="DPV14" s="392"/>
      <c r="DPW14" s="392"/>
      <c r="DPX14" s="392"/>
      <c r="DPY14" s="392"/>
      <c r="DPZ14" s="392"/>
      <c r="DQA14" s="392"/>
      <c r="DQB14" s="392"/>
      <c r="DQC14" s="392"/>
      <c r="DQD14" s="392"/>
      <c r="DQE14" s="392"/>
      <c r="DQF14" s="392"/>
      <c r="DQG14" s="392"/>
      <c r="DQH14" s="392"/>
      <c r="DQI14" s="392"/>
      <c r="DQJ14" s="392"/>
      <c r="DQK14" s="392"/>
      <c r="DQL14" s="392"/>
      <c r="DQM14" s="392"/>
      <c r="DQN14" s="392"/>
      <c r="DQO14" s="392"/>
      <c r="DQP14" s="392"/>
      <c r="DQQ14" s="392"/>
      <c r="DQR14" s="392"/>
      <c r="DQS14" s="392"/>
      <c r="DQT14" s="392"/>
      <c r="DQU14" s="392"/>
      <c r="DQV14" s="392"/>
      <c r="DQW14" s="392"/>
      <c r="DQX14" s="392"/>
      <c r="DQY14" s="392"/>
      <c r="DQZ14" s="392"/>
      <c r="DRA14" s="392"/>
      <c r="DRB14" s="392"/>
      <c r="DRC14" s="392"/>
      <c r="DRD14" s="392"/>
      <c r="DRE14" s="392"/>
      <c r="DRF14" s="392"/>
      <c r="DRG14" s="392"/>
      <c r="DRH14" s="392"/>
      <c r="DRI14" s="392"/>
      <c r="DRJ14" s="392"/>
      <c r="DRK14" s="392"/>
      <c r="DRL14" s="392"/>
      <c r="DRM14" s="392"/>
      <c r="DRN14" s="392"/>
      <c r="DRO14" s="392"/>
      <c r="DRP14" s="392"/>
      <c r="DRQ14" s="392"/>
      <c r="DRR14" s="392"/>
      <c r="DRS14" s="392"/>
      <c r="DRT14" s="392"/>
      <c r="DRU14" s="392"/>
      <c r="DRV14" s="392"/>
      <c r="DRW14" s="392"/>
      <c r="DRX14" s="392"/>
      <c r="DRY14" s="392"/>
      <c r="DRZ14" s="392"/>
      <c r="DSA14" s="392"/>
      <c r="DSB14" s="392"/>
      <c r="DSC14" s="392"/>
      <c r="DSD14" s="392"/>
      <c r="DSE14" s="392"/>
      <c r="DSF14" s="392"/>
      <c r="DSG14" s="392"/>
      <c r="DSH14" s="392"/>
      <c r="DSI14" s="392"/>
      <c r="DSJ14" s="392"/>
      <c r="DSK14" s="392"/>
      <c r="DSL14" s="392"/>
      <c r="DSM14" s="392"/>
      <c r="DSN14" s="392"/>
      <c r="DSO14" s="392"/>
      <c r="DSP14" s="392"/>
      <c r="DSQ14" s="392"/>
      <c r="DSR14" s="392"/>
      <c r="DSS14" s="392"/>
      <c r="DST14" s="392"/>
      <c r="DSU14" s="392"/>
      <c r="DSV14" s="392"/>
      <c r="DSW14" s="392"/>
      <c r="DSX14" s="392"/>
      <c r="DSY14" s="392"/>
      <c r="DSZ14" s="392"/>
      <c r="DTA14" s="392"/>
      <c r="DTB14" s="392"/>
      <c r="DTC14" s="392"/>
      <c r="DTD14" s="392"/>
      <c r="DTE14" s="392"/>
      <c r="DTF14" s="392"/>
      <c r="DTG14" s="392"/>
      <c r="DTH14" s="392"/>
      <c r="DTI14" s="392"/>
      <c r="DTJ14" s="392"/>
      <c r="DTK14" s="392"/>
      <c r="DTL14" s="392"/>
      <c r="DTM14" s="392"/>
      <c r="DTN14" s="392"/>
      <c r="DTO14" s="392"/>
      <c r="DTP14" s="392"/>
      <c r="DTQ14" s="392"/>
      <c r="DTR14" s="392"/>
      <c r="DTS14" s="392"/>
      <c r="DTT14" s="392"/>
      <c r="DTU14" s="392"/>
      <c r="DTV14" s="392"/>
      <c r="DTW14" s="392"/>
      <c r="DTX14" s="392"/>
      <c r="DTY14" s="392"/>
      <c r="DTZ14" s="392"/>
      <c r="DUA14" s="392"/>
      <c r="DUB14" s="392"/>
      <c r="DUC14" s="392"/>
      <c r="DUD14" s="392"/>
      <c r="DUE14" s="392"/>
      <c r="DUF14" s="392"/>
      <c r="DUG14" s="392"/>
      <c r="DUH14" s="392"/>
      <c r="DUI14" s="392"/>
      <c r="DUJ14" s="392"/>
      <c r="DUK14" s="392"/>
      <c r="DUL14" s="392"/>
      <c r="DUM14" s="392"/>
      <c r="DUN14" s="392"/>
      <c r="DUO14" s="392"/>
      <c r="DUP14" s="392"/>
      <c r="DUQ14" s="392"/>
      <c r="DUR14" s="392"/>
      <c r="DUS14" s="392"/>
      <c r="DUT14" s="392"/>
      <c r="DUU14" s="392"/>
      <c r="DUV14" s="392"/>
      <c r="DUW14" s="392"/>
      <c r="DUX14" s="392"/>
      <c r="DUY14" s="392"/>
      <c r="DUZ14" s="392"/>
      <c r="DVA14" s="392"/>
      <c r="DVB14" s="392"/>
      <c r="DVC14" s="392"/>
      <c r="DVD14" s="392"/>
      <c r="DVE14" s="392"/>
      <c r="DVF14" s="392"/>
      <c r="DVG14" s="392"/>
      <c r="DVH14" s="392"/>
      <c r="DVI14" s="392"/>
      <c r="DVJ14" s="392"/>
      <c r="DVK14" s="392"/>
      <c r="DVL14" s="392"/>
      <c r="DVM14" s="392"/>
      <c r="DVN14" s="392"/>
      <c r="DVO14" s="392"/>
      <c r="DVP14" s="392"/>
      <c r="DVQ14" s="392"/>
      <c r="DVR14" s="392"/>
      <c r="DVS14" s="392"/>
      <c r="DVT14" s="392"/>
      <c r="DVU14" s="392"/>
      <c r="DVV14" s="392"/>
      <c r="DVW14" s="392"/>
      <c r="DVX14" s="392"/>
      <c r="DVY14" s="392"/>
      <c r="DVZ14" s="392"/>
      <c r="DWA14" s="392"/>
      <c r="DWB14" s="392"/>
      <c r="DWC14" s="392"/>
      <c r="DWD14" s="392"/>
      <c r="DWE14" s="392"/>
      <c r="DWF14" s="392"/>
      <c r="DWG14" s="392"/>
      <c r="DWH14" s="392"/>
      <c r="DWI14" s="392"/>
      <c r="DWJ14" s="392"/>
      <c r="DWK14" s="392"/>
      <c r="DWL14" s="392"/>
      <c r="DWM14" s="392"/>
      <c r="DWN14" s="392"/>
      <c r="DWO14" s="392"/>
      <c r="DWP14" s="392"/>
      <c r="DWQ14" s="392"/>
      <c r="DWR14" s="392"/>
      <c r="DWS14" s="392"/>
      <c r="DWT14" s="392"/>
      <c r="DWU14" s="392"/>
      <c r="DWV14" s="392"/>
      <c r="DWW14" s="392"/>
      <c r="DWX14" s="392"/>
      <c r="DWY14" s="392"/>
      <c r="DWZ14" s="392"/>
      <c r="DXA14" s="392"/>
      <c r="DXB14" s="392"/>
      <c r="DXC14" s="392"/>
      <c r="DXD14" s="392"/>
      <c r="DXE14" s="392"/>
      <c r="DXF14" s="392"/>
      <c r="DXG14" s="392"/>
      <c r="DXH14" s="392"/>
      <c r="DXI14" s="392"/>
      <c r="DXJ14" s="392"/>
      <c r="DXK14" s="392"/>
      <c r="DXL14" s="392"/>
      <c r="DXM14" s="392"/>
      <c r="DXN14" s="392"/>
      <c r="DXO14" s="392"/>
      <c r="DXP14" s="392"/>
      <c r="DXQ14" s="392"/>
      <c r="DXR14" s="392"/>
      <c r="DXS14" s="392"/>
      <c r="DXT14" s="392"/>
      <c r="DXU14" s="392"/>
      <c r="DXV14" s="392"/>
      <c r="DXW14" s="392"/>
      <c r="DXX14" s="392"/>
      <c r="DXY14" s="392"/>
      <c r="DXZ14" s="392"/>
      <c r="DYA14" s="392"/>
      <c r="DYB14" s="392"/>
      <c r="DYC14" s="392"/>
      <c r="DYD14" s="392"/>
      <c r="DYE14" s="392"/>
      <c r="DYF14" s="392"/>
      <c r="DYG14" s="392"/>
      <c r="DYH14" s="392"/>
      <c r="DYI14" s="392"/>
      <c r="DYJ14" s="392"/>
      <c r="DYK14" s="392"/>
      <c r="DYL14" s="392"/>
      <c r="DYM14" s="392"/>
      <c r="DYN14" s="392"/>
      <c r="DYO14" s="392"/>
      <c r="DYP14" s="392"/>
      <c r="DYQ14" s="392"/>
      <c r="DYR14" s="392"/>
      <c r="DYS14" s="392"/>
      <c r="DYT14" s="392"/>
      <c r="DYU14" s="392"/>
      <c r="DYV14" s="392"/>
      <c r="DYW14" s="392"/>
      <c r="DYX14" s="392"/>
      <c r="DYY14" s="392"/>
      <c r="DYZ14" s="392"/>
      <c r="DZA14" s="392"/>
      <c r="DZB14" s="392"/>
      <c r="DZC14" s="392"/>
      <c r="DZD14" s="392"/>
      <c r="DZE14" s="392"/>
      <c r="DZF14" s="392"/>
      <c r="DZG14" s="392"/>
      <c r="DZH14" s="392"/>
      <c r="DZI14" s="392"/>
      <c r="DZJ14" s="392"/>
      <c r="DZK14" s="392"/>
      <c r="DZL14" s="392"/>
      <c r="DZM14" s="392"/>
      <c r="DZN14" s="392"/>
      <c r="DZO14" s="392"/>
      <c r="DZP14" s="392"/>
      <c r="DZQ14" s="392"/>
      <c r="DZR14" s="392"/>
      <c r="DZS14" s="392"/>
      <c r="DZT14" s="392"/>
      <c r="DZU14" s="392"/>
      <c r="DZV14" s="392"/>
      <c r="DZW14" s="392"/>
      <c r="DZX14" s="392"/>
      <c r="DZY14" s="392"/>
      <c r="DZZ14" s="392"/>
      <c r="EAA14" s="392"/>
      <c r="EAB14" s="392"/>
      <c r="EAC14" s="392"/>
      <c r="EAD14" s="392"/>
      <c r="EAE14" s="392"/>
      <c r="EAF14" s="392"/>
      <c r="EAG14" s="392"/>
      <c r="EAH14" s="392"/>
      <c r="EAI14" s="392"/>
      <c r="EAJ14" s="392"/>
      <c r="EAK14" s="392"/>
      <c r="EAL14" s="392"/>
      <c r="EAM14" s="392"/>
      <c r="EAN14" s="392"/>
      <c r="EAO14" s="392"/>
      <c r="EAP14" s="392"/>
      <c r="EAQ14" s="392"/>
      <c r="EAR14" s="392"/>
      <c r="EAS14" s="392"/>
      <c r="EAT14" s="392"/>
      <c r="EAU14" s="392"/>
      <c r="EAV14" s="392"/>
      <c r="EAW14" s="392"/>
      <c r="EAX14" s="392"/>
      <c r="EAY14" s="392"/>
      <c r="EAZ14" s="392"/>
      <c r="EBA14" s="392"/>
      <c r="EBB14" s="392"/>
      <c r="EBC14" s="392"/>
      <c r="EBD14" s="392"/>
      <c r="EBE14" s="392"/>
      <c r="EBF14" s="392"/>
      <c r="EBG14" s="392"/>
      <c r="EBH14" s="392"/>
      <c r="EBI14" s="392"/>
      <c r="EBJ14" s="392"/>
      <c r="EBK14" s="392"/>
      <c r="EBL14" s="392"/>
      <c r="EBM14" s="392"/>
      <c r="EBN14" s="392"/>
      <c r="EBO14" s="392"/>
      <c r="EBP14" s="392"/>
      <c r="EBQ14" s="392"/>
      <c r="EBR14" s="392"/>
      <c r="EBS14" s="392"/>
      <c r="EBT14" s="392"/>
      <c r="EBU14" s="392"/>
      <c r="EBV14" s="392"/>
      <c r="EBW14" s="392"/>
      <c r="EBX14" s="392"/>
      <c r="EBY14" s="392"/>
      <c r="EBZ14" s="392"/>
      <c r="ECA14" s="392"/>
      <c r="ECB14" s="392"/>
      <c r="ECC14" s="392"/>
      <c r="ECD14" s="392"/>
      <c r="ECE14" s="392"/>
      <c r="ECF14" s="392"/>
      <c r="ECG14" s="392"/>
      <c r="ECH14" s="392"/>
      <c r="ECI14" s="392"/>
      <c r="ECJ14" s="392"/>
      <c r="ECK14" s="392"/>
      <c r="ECL14" s="392"/>
      <c r="ECM14" s="392"/>
      <c r="ECN14" s="392"/>
      <c r="ECO14" s="392"/>
      <c r="ECP14" s="392"/>
      <c r="ECQ14" s="392"/>
      <c r="ECR14" s="392"/>
      <c r="ECS14" s="392"/>
      <c r="ECT14" s="392"/>
      <c r="ECU14" s="392"/>
      <c r="ECV14" s="392"/>
      <c r="ECW14" s="392"/>
      <c r="ECX14" s="392"/>
      <c r="ECY14" s="392"/>
      <c r="ECZ14" s="392"/>
      <c r="EDA14" s="392"/>
      <c r="EDB14" s="392"/>
      <c r="EDC14" s="392"/>
      <c r="EDD14" s="392"/>
      <c r="EDE14" s="392"/>
      <c r="EDF14" s="392"/>
      <c r="EDG14" s="392"/>
      <c r="EDH14" s="392"/>
      <c r="EDI14" s="392"/>
      <c r="EDJ14" s="392"/>
      <c r="EDK14" s="392"/>
      <c r="EDL14" s="392"/>
      <c r="EDM14" s="392"/>
      <c r="EDN14" s="392"/>
      <c r="EDO14" s="392"/>
      <c r="EDP14" s="392"/>
      <c r="EDQ14" s="392"/>
      <c r="EDR14" s="392"/>
      <c r="EDS14" s="392"/>
      <c r="EDT14" s="392"/>
      <c r="EDU14" s="392"/>
      <c r="EDV14" s="392"/>
      <c r="EDW14" s="392"/>
      <c r="EDX14" s="392"/>
      <c r="EDY14" s="392"/>
      <c r="EDZ14" s="392"/>
      <c r="EEA14" s="392"/>
      <c r="EEB14" s="392"/>
      <c r="EEC14" s="392"/>
      <c r="EED14" s="392"/>
      <c r="EEE14" s="392"/>
      <c r="EEF14" s="392"/>
      <c r="EEG14" s="392"/>
      <c r="EEH14" s="392"/>
      <c r="EEI14" s="392"/>
      <c r="EEJ14" s="392"/>
      <c r="EEK14" s="392"/>
      <c r="EEL14" s="392"/>
      <c r="EEM14" s="392"/>
      <c r="EEN14" s="392"/>
      <c r="EEO14" s="392"/>
      <c r="EEP14" s="392"/>
      <c r="EEQ14" s="392"/>
      <c r="EER14" s="392"/>
      <c r="EES14" s="392"/>
      <c r="EET14" s="392"/>
      <c r="EEU14" s="392"/>
      <c r="EEV14" s="392"/>
      <c r="EEW14" s="392"/>
      <c r="EEX14" s="392"/>
      <c r="EEY14" s="392"/>
      <c r="EEZ14" s="392"/>
      <c r="EFA14" s="392"/>
      <c r="EFB14" s="392"/>
      <c r="EFC14" s="392"/>
      <c r="EFD14" s="392"/>
      <c r="EFE14" s="392"/>
      <c r="EFF14" s="392"/>
      <c r="EFG14" s="392"/>
      <c r="EFH14" s="392"/>
      <c r="EFI14" s="392"/>
      <c r="EFJ14" s="392"/>
      <c r="EFK14" s="392"/>
      <c r="EFL14" s="392"/>
      <c r="EFM14" s="392"/>
      <c r="EFN14" s="392"/>
      <c r="EFO14" s="392"/>
      <c r="EFP14" s="392"/>
      <c r="EFQ14" s="392"/>
      <c r="EFR14" s="392"/>
      <c r="EFS14" s="392"/>
      <c r="EFT14" s="392"/>
      <c r="EFU14" s="392"/>
      <c r="EFV14" s="392"/>
      <c r="EFW14" s="392"/>
      <c r="EFX14" s="392"/>
      <c r="EFY14" s="392"/>
      <c r="EFZ14" s="392"/>
      <c r="EGA14" s="392"/>
      <c r="EGB14" s="392"/>
      <c r="EGC14" s="392"/>
      <c r="EGD14" s="392"/>
      <c r="EGE14" s="392"/>
      <c r="EGF14" s="392"/>
      <c r="EGG14" s="392"/>
      <c r="EGH14" s="392"/>
      <c r="EGI14" s="392"/>
      <c r="EGJ14" s="392"/>
      <c r="EGK14" s="392"/>
      <c r="EGL14" s="392"/>
      <c r="EGM14" s="392"/>
      <c r="EGN14" s="392"/>
      <c r="EGO14" s="392"/>
      <c r="EGP14" s="392"/>
      <c r="EGQ14" s="392"/>
      <c r="EGR14" s="392"/>
      <c r="EGS14" s="392"/>
      <c r="EGT14" s="392"/>
      <c r="EGU14" s="392"/>
      <c r="EGV14" s="392"/>
      <c r="EGW14" s="392"/>
      <c r="EGX14" s="392"/>
      <c r="EGY14" s="392"/>
      <c r="EGZ14" s="392"/>
      <c r="EHA14" s="392"/>
      <c r="EHB14" s="392"/>
      <c r="EHC14" s="392"/>
      <c r="EHD14" s="392"/>
      <c r="EHE14" s="392"/>
      <c r="EHF14" s="392"/>
      <c r="EHG14" s="392"/>
      <c r="EHH14" s="392"/>
      <c r="EHI14" s="392"/>
      <c r="EHJ14" s="392"/>
      <c r="EHK14" s="392"/>
      <c r="EHL14" s="392"/>
      <c r="EHM14" s="392"/>
      <c r="EHN14" s="392"/>
      <c r="EHO14" s="392"/>
      <c r="EHP14" s="392"/>
      <c r="EHQ14" s="392"/>
      <c r="EHR14" s="392"/>
      <c r="EHS14" s="392"/>
      <c r="EHT14" s="392"/>
      <c r="EHU14" s="392"/>
      <c r="EHV14" s="392"/>
      <c r="EHW14" s="392"/>
      <c r="EHX14" s="392"/>
      <c r="EHY14" s="392"/>
      <c r="EHZ14" s="392"/>
      <c r="EIA14" s="392"/>
      <c r="EIB14" s="392"/>
      <c r="EIC14" s="392"/>
      <c r="EID14" s="392"/>
      <c r="EIE14" s="392"/>
      <c r="EIF14" s="392"/>
      <c r="EIG14" s="392"/>
      <c r="EIH14" s="392"/>
      <c r="EII14" s="392"/>
      <c r="EIJ14" s="392"/>
      <c r="EIK14" s="392"/>
      <c r="EIL14" s="392"/>
      <c r="EIM14" s="392"/>
      <c r="EIN14" s="392"/>
      <c r="EIO14" s="392"/>
      <c r="EIP14" s="392"/>
      <c r="EIQ14" s="392"/>
      <c r="EIR14" s="392"/>
      <c r="EIS14" s="392"/>
      <c r="EIT14" s="392"/>
      <c r="EIU14" s="392"/>
      <c r="EIV14" s="392"/>
      <c r="EIW14" s="392"/>
      <c r="EIX14" s="392"/>
      <c r="EIY14" s="392"/>
      <c r="EIZ14" s="392"/>
      <c r="EJA14" s="392"/>
      <c r="EJB14" s="392"/>
      <c r="EJC14" s="392"/>
      <c r="EJD14" s="392"/>
      <c r="EJE14" s="392"/>
      <c r="EJF14" s="392"/>
      <c r="EJG14" s="392"/>
      <c r="EJH14" s="392"/>
      <c r="EJI14" s="392"/>
      <c r="EJJ14" s="392"/>
      <c r="EJK14" s="392"/>
      <c r="EJL14" s="392"/>
      <c r="EJM14" s="392"/>
      <c r="EJN14" s="392"/>
      <c r="EJO14" s="392"/>
      <c r="EJP14" s="392"/>
      <c r="EJQ14" s="392"/>
      <c r="EJR14" s="392"/>
      <c r="EJS14" s="392"/>
      <c r="EJT14" s="392"/>
      <c r="EJU14" s="392"/>
      <c r="EJV14" s="392"/>
      <c r="EJW14" s="392"/>
      <c r="EJX14" s="392"/>
      <c r="EJY14" s="392"/>
      <c r="EJZ14" s="392"/>
      <c r="EKA14" s="392"/>
      <c r="EKB14" s="392"/>
      <c r="EKC14" s="392"/>
      <c r="EKD14" s="392"/>
      <c r="EKE14" s="392"/>
      <c r="EKF14" s="392"/>
      <c r="EKG14" s="392"/>
      <c r="EKH14" s="392"/>
      <c r="EKI14" s="392"/>
      <c r="EKJ14" s="392"/>
      <c r="EKK14" s="392"/>
      <c r="EKL14" s="392"/>
      <c r="EKM14" s="392"/>
      <c r="EKN14" s="392"/>
      <c r="EKO14" s="392"/>
      <c r="EKP14" s="392"/>
      <c r="EKQ14" s="392"/>
      <c r="EKR14" s="392"/>
      <c r="EKS14" s="392"/>
      <c r="EKT14" s="392"/>
      <c r="EKU14" s="392"/>
      <c r="EKV14" s="392"/>
      <c r="EKW14" s="392"/>
      <c r="EKX14" s="392"/>
      <c r="EKY14" s="392"/>
      <c r="EKZ14" s="392"/>
      <c r="ELA14" s="392"/>
      <c r="ELB14" s="392"/>
      <c r="ELC14" s="392"/>
      <c r="ELD14" s="392"/>
      <c r="ELE14" s="392"/>
      <c r="ELF14" s="392"/>
      <c r="ELG14" s="392"/>
      <c r="ELH14" s="392"/>
      <c r="ELI14" s="392"/>
      <c r="ELJ14" s="392"/>
      <c r="ELK14" s="392"/>
      <c r="ELL14" s="392"/>
      <c r="ELM14" s="392"/>
      <c r="ELN14" s="392"/>
      <c r="ELO14" s="392"/>
      <c r="ELP14" s="392"/>
      <c r="ELQ14" s="392"/>
      <c r="ELR14" s="392"/>
      <c r="ELS14" s="392"/>
      <c r="ELT14" s="392"/>
      <c r="ELU14" s="392"/>
      <c r="ELV14" s="392"/>
      <c r="ELW14" s="392"/>
      <c r="ELX14" s="392"/>
      <c r="ELY14" s="392"/>
      <c r="ELZ14" s="392"/>
      <c r="EMA14" s="392"/>
      <c r="EMB14" s="392"/>
      <c r="EMC14" s="392"/>
      <c r="EMD14" s="392"/>
      <c r="EME14" s="392"/>
      <c r="EMF14" s="392"/>
      <c r="EMG14" s="392"/>
      <c r="EMH14" s="392"/>
      <c r="EMI14" s="392"/>
      <c r="EMJ14" s="392"/>
      <c r="EMK14" s="392"/>
      <c r="EML14" s="392"/>
      <c r="EMM14" s="392"/>
      <c r="EMN14" s="392"/>
      <c r="EMO14" s="392"/>
      <c r="EMP14" s="392"/>
      <c r="EMQ14" s="392"/>
      <c r="EMR14" s="392"/>
      <c r="EMS14" s="392"/>
      <c r="EMT14" s="392"/>
      <c r="EMU14" s="392"/>
      <c r="EMV14" s="392"/>
      <c r="EMW14" s="392"/>
      <c r="EMX14" s="392"/>
      <c r="EMY14" s="392"/>
      <c r="EMZ14" s="392"/>
      <c r="ENA14" s="392"/>
      <c r="ENB14" s="392"/>
      <c r="ENC14" s="392"/>
      <c r="END14" s="392"/>
      <c r="ENE14" s="392"/>
      <c r="ENF14" s="392"/>
      <c r="ENG14" s="392"/>
      <c r="ENH14" s="392"/>
      <c r="ENI14" s="392"/>
      <c r="ENJ14" s="392"/>
      <c r="ENK14" s="392"/>
      <c r="ENL14" s="392"/>
      <c r="ENM14" s="392"/>
      <c r="ENN14" s="392"/>
      <c r="ENO14" s="392"/>
      <c r="ENP14" s="392"/>
      <c r="ENQ14" s="392"/>
      <c r="ENR14" s="392"/>
      <c r="ENS14" s="392"/>
      <c r="ENT14" s="392"/>
      <c r="ENU14" s="392"/>
      <c r="ENV14" s="392"/>
      <c r="ENW14" s="392"/>
      <c r="ENX14" s="392"/>
      <c r="ENY14" s="392"/>
      <c r="ENZ14" s="392"/>
      <c r="EOA14" s="392"/>
      <c r="EOB14" s="392"/>
      <c r="EOC14" s="392"/>
      <c r="EOD14" s="392"/>
      <c r="EOE14" s="392"/>
      <c r="EOF14" s="392"/>
      <c r="EOG14" s="392"/>
      <c r="EOH14" s="392"/>
      <c r="EOI14" s="392"/>
      <c r="EOJ14" s="392"/>
      <c r="EOK14" s="392"/>
      <c r="EOL14" s="392"/>
      <c r="EOM14" s="392"/>
      <c r="EON14" s="392"/>
      <c r="EOO14" s="392"/>
      <c r="EOP14" s="392"/>
      <c r="EOQ14" s="392"/>
      <c r="EOR14" s="392"/>
      <c r="EOS14" s="392"/>
      <c r="EOT14" s="392"/>
      <c r="EOU14" s="392"/>
      <c r="EOV14" s="392"/>
      <c r="EOW14" s="392"/>
      <c r="EOX14" s="392"/>
      <c r="EOY14" s="392"/>
      <c r="EOZ14" s="392"/>
      <c r="EPA14" s="392"/>
      <c r="EPB14" s="392"/>
      <c r="EPC14" s="392"/>
      <c r="EPD14" s="392"/>
      <c r="EPE14" s="392"/>
      <c r="EPF14" s="392"/>
      <c r="EPG14" s="392"/>
      <c r="EPH14" s="392"/>
      <c r="EPI14" s="392"/>
      <c r="EPJ14" s="392"/>
      <c r="EPK14" s="392"/>
      <c r="EPL14" s="392"/>
      <c r="EPM14" s="392"/>
      <c r="EPN14" s="392"/>
      <c r="EPO14" s="392"/>
      <c r="EPP14" s="392"/>
      <c r="EPQ14" s="392"/>
      <c r="EPR14" s="392"/>
      <c r="EPS14" s="392"/>
      <c r="EPT14" s="392"/>
      <c r="EPU14" s="392"/>
      <c r="EPV14" s="392"/>
      <c r="EPW14" s="392"/>
      <c r="EPX14" s="392"/>
      <c r="EPY14" s="392"/>
      <c r="EPZ14" s="392"/>
      <c r="EQA14" s="392"/>
      <c r="EQB14" s="392"/>
      <c r="EQC14" s="392"/>
      <c r="EQD14" s="392"/>
      <c r="EQE14" s="392"/>
      <c r="EQF14" s="392"/>
      <c r="EQG14" s="392"/>
      <c r="EQH14" s="392"/>
      <c r="EQI14" s="392"/>
      <c r="EQJ14" s="392"/>
      <c r="EQK14" s="392"/>
      <c r="EQL14" s="392"/>
      <c r="EQM14" s="392"/>
      <c r="EQN14" s="392"/>
      <c r="EQO14" s="392"/>
      <c r="EQP14" s="392"/>
      <c r="EQQ14" s="392"/>
      <c r="EQR14" s="392"/>
      <c r="EQS14" s="392"/>
      <c r="EQT14" s="392"/>
      <c r="EQU14" s="392"/>
      <c r="EQV14" s="392"/>
      <c r="EQW14" s="392"/>
      <c r="EQX14" s="392"/>
      <c r="EQY14" s="392"/>
      <c r="EQZ14" s="392"/>
      <c r="ERA14" s="392"/>
      <c r="ERB14" s="392"/>
      <c r="ERC14" s="392"/>
      <c r="ERD14" s="392"/>
      <c r="ERE14" s="392"/>
      <c r="ERF14" s="392"/>
      <c r="ERG14" s="392"/>
      <c r="ERH14" s="392"/>
      <c r="ERI14" s="392"/>
      <c r="ERJ14" s="392"/>
      <c r="ERK14" s="392"/>
      <c r="ERL14" s="392"/>
      <c r="ERM14" s="392"/>
      <c r="ERN14" s="392"/>
      <c r="ERO14" s="392"/>
      <c r="ERP14" s="392"/>
      <c r="ERQ14" s="392"/>
      <c r="ERR14" s="392"/>
      <c r="ERS14" s="392"/>
      <c r="ERT14" s="392"/>
      <c r="ERU14" s="392"/>
      <c r="ERV14" s="392"/>
      <c r="ERW14" s="392"/>
      <c r="ERX14" s="392"/>
      <c r="ERY14" s="392"/>
      <c r="ERZ14" s="392"/>
      <c r="ESA14" s="392"/>
      <c r="ESB14" s="392"/>
      <c r="ESC14" s="392"/>
      <c r="ESD14" s="392"/>
      <c r="ESE14" s="392"/>
      <c r="ESF14" s="392"/>
      <c r="ESG14" s="392"/>
      <c r="ESH14" s="392"/>
      <c r="ESI14" s="392"/>
      <c r="ESJ14" s="392"/>
      <c r="ESK14" s="392"/>
      <c r="ESL14" s="392"/>
      <c r="ESM14" s="392"/>
      <c r="ESN14" s="392"/>
      <c r="ESO14" s="392"/>
      <c r="ESP14" s="392"/>
      <c r="ESQ14" s="392"/>
      <c r="ESR14" s="392"/>
      <c r="ESS14" s="392"/>
      <c r="EST14" s="392"/>
      <c r="ESU14" s="392"/>
      <c r="ESV14" s="392"/>
      <c r="ESW14" s="392"/>
      <c r="ESX14" s="392"/>
      <c r="ESY14" s="392"/>
      <c r="ESZ14" s="392"/>
      <c r="ETA14" s="392"/>
      <c r="ETB14" s="392"/>
      <c r="ETC14" s="392"/>
      <c r="ETD14" s="392"/>
      <c r="ETE14" s="392"/>
      <c r="ETF14" s="392"/>
      <c r="ETG14" s="392"/>
      <c r="ETH14" s="392"/>
      <c r="ETI14" s="392"/>
      <c r="ETJ14" s="392"/>
      <c r="ETK14" s="392"/>
      <c r="ETL14" s="392"/>
      <c r="ETM14" s="392"/>
      <c r="ETN14" s="392"/>
      <c r="ETO14" s="392"/>
      <c r="ETP14" s="392"/>
      <c r="ETQ14" s="392"/>
      <c r="ETR14" s="392"/>
      <c r="ETS14" s="392"/>
      <c r="ETT14" s="392"/>
      <c r="ETU14" s="392"/>
      <c r="ETV14" s="392"/>
      <c r="ETW14" s="392"/>
      <c r="ETX14" s="392"/>
      <c r="ETY14" s="392"/>
      <c r="ETZ14" s="392"/>
      <c r="EUA14" s="392"/>
      <c r="EUB14" s="392"/>
      <c r="EUC14" s="392"/>
      <c r="EUD14" s="392"/>
      <c r="EUE14" s="392"/>
      <c r="EUF14" s="392"/>
      <c r="EUG14" s="392"/>
      <c r="EUH14" s="392"/>
      <c r="EUI14" s="392"/>
      <c r="EUJ14" s="392"/>
      <c r="EUK14" s="392"/>
      <c r="EUL14" s="392"/>
      <c r="EUM14" s="392"/>
      <c r="EUN14" s="392"/>
      <c r="EUO14" s="392"/>
      <c r="EUP14" s="392"/>
      <c r="EUQ14" s="392"/>
      <c r="EUR14" s="392"/>
      <c r="EUS14" s="392"/>
      <c r="EUT14" s="392"/>
      <c r="EUU14" s="392"/>
      <c r="EUV14" s="392"/>
      <c r="EUW14" s="392"/>
      <c r="EUX14" s="392"/>
      <c r="EUY14" s="392"/>
      <c r="EUZ14" s="392"/>
      <c r="EVA14" s="392"/>
      <c r="EVB14" s="392"/>
      <c r="EVC14" s="392"/>
      <c r="EVD14" s="392"/>
      <c r="EVE14" s="392"/>
      <c r="EVF14" s="392"/>
      <c r="EVG14" s="392"/>
      <c r="EVH14" s="392"/>
      <c r="EVI14" s="392"/>
      <c r="EVJ14" s="392"/>
      <c r="EVK14" s="392"/>
      <c r="EVL14" s="392"/>
      <c r="EVM14" s="392"/>
      <c r="EVN14" s="392"/>
      <c r="EVO14" s="392"/>
      <c r="EVP14" s="392"/>
      <c r="EVQ14" s="392"/>
      <c r="EVR14" s="392"/>
      <c r="EVS14" s="392"/>
      <c r="EVT14" s="392"/>
      <c r="EVU14" s="392"/>
      <c r="EVV14" s="392"/>
      <c r="EVW14" s="392"/>
      <c r="EVX14" s="392"/>
      <c r="EVY14" s="392"/>
      <c r="EVZ14" s="392"/>
      <c r="EWA14" s="392"/>
      <c r="EWB14" s="392"/>
      <c r="EWC14" s="392"/>
      <c r="EWD14" s="392"/>
      <c r="EWE14" s="392"/>
      <c r="EWF14" s="392"/>
      <c r="EWG14" s="392"/>
      <c r="EWH14" s="392"/>
      <c r="EWI14" s="392"/>
      <c r="EWJ14" s="392"/>
      <c r="EWK14" s="392"/>
      <c r="EWL14" s="392"/>
      <c r="EWM14" s="392"/>
      <c r="EWN14" s="392"/>
      <c r="EWO14" s="392"/>
      <c r="EWP14" s="392"/>
      <c r="EWQ14" s="392"/>
      <c r="EWR14" s="392"/>
      <c r="EWS14" s="392"/>
      <c r="EWT14" s="392"/>
      <c r="EWU14" s="392"/>
      <c r="EWV14" s="392"/>
      <c r="EWW14" s="392"/>
      <c r="EWX14" s="392"/>
      <c r="EWY14" s="392"/>
      <c r="EWZ14" s="392"/>
      <c r="EXA14" s="392"/>
      <c r="EXB14" s="392"/>
      <c r="EXC14" s="392"/>
      <c r="EXD14" s="392"/>
      <c r="EXE14" s="392"/>
      <c r="EXF14" s="392"/>
      <c r="EXG14" s="392"/>
      <c r="EXH14" s="392"/>
      <c r="EXI14" s="392"/>
      <c r="EXJ14" s="392"/>
      <c r="EXK14" s="392"/>
      <c r="EXL14" s="392"/>
      <c r="EXM14" s="392"/>
      <c r="EXN14" s="392"/>
      <c r="EXO14" s="392"/>
      <c r="EXP14" s="392"/>
      <c r="EXQ14" s="392"/>
      <c r="EXR14" s="392"/>
      <c r="EXS14" s="392"/>
      <c r="EXT14" s="392"/>
      <c r="EXU14" s="392"/>
      <c r="EXV14" s="392"/>
      <c r="EXW14" s="392"/>
      <c r="EXX14" s="392"/>
      <c r="EXY14" s="392"/>
      <c r="EXZ14" s="392"/>
      <c r="EYA14" s="392"/>
      <c r="EYB14" s="392"/>
      <c r="EYC14" s="392"/>
      <c r="EYD14" s="392"/>
      <c r="EYE14" s="392"/>
      <c r="EYF14" s="392"/>
      <c r="EYG14" s="392"/>
      <c r="EYH14" s="392"/>
      <c r="EYI14" s="392"/>
      <c r="EYJ14" s="392"/>
      <c r="EYK14" s="392"/>
      <c r="EYL14" s="392"/>
      <c r="EYM14" s="392"/>
      <c r="EYN14" s="392"/>
      <c r="EYO14" s="392"/>
      <c r="EYP14" s="392"/>
      <c r="EYQ14" s="392"/>
      <c r="EYR14" s="392"/>
      <c r="EYS14" s="392"/>
      <c r="EYT14" s="392"/>
      <c r="EYU14" s="392"/>
      <c r="EYV14" s="392"/>
      <c r="EYW14" s="392"/>
      <c r="EYX14" s="392"/>
      <c r="EYY14" s="392"/>
      <c r="EYZ14" s="392"/>
      <c r="EZA14" s="392"/>
      <c r="EZB14" s="392"/>
      <c r="EZC14" s="392"/>
      <c r="EZD14" s="392"/>
      <c r="EZE14" s="392"/>
      <c r="EZF14" s="392"/>
      <c r="EZG14" s="392"/>
      <c r="EZH14" s="392"/>
      <c r="EZI14" s="392"/>
      <c r="EZJ14" s="392"/>
      <c r="EZK14" s="392"/>
      <c r="EZL14" s="392"/>
      <c r="EZM14" s="392"/>
      <c r="EZN14" s="392"/>
      <c r="EZO14" s="392"/>
      <c r="EZP14" s="392"/>
      <c r="EZQ14" s="392"/>
      <c r="EZR14" s="392"/>
      <c r="EZS14" s="392"/>
      <c r="EZT14" s="392"/>
      <c r="EZU14" s="392"/>
      <c r="EZV14" s="392"/>
      <c r="EZW14" s="392"/>
      <c r="EZX14" s="392"/>
      <c r="EZY14" s="392"/>
      <c r="EZZ14" s="392"/>
      <c r="FAA14" s="392"/>
      <c r="FAB14" s="392"/>
      <c r="FAC14" s="392"/>
      <c r="FAD14" s="392"/>
      <c r="FAE14" s="392"/>
      <c r="FAF14" s="392"/>
      <c r="FAG14" s="392"/>
      <c r="FAH14" s="392"/>
      <c r="FAI14" s="392"/>
      <c r="FAJ14" s="392"/>
      <c r="FAK14" s="392"/>
      <c r="FAL14" s="392"/>
      <c r="FAM14" s="392"/>
      <c r="FAN14" s="392"/>
      <c r="FAO14" s="392"/>
      <c r="FAP14" s="392"/>
      <c r="FAQ14" s="392"/>
      <c r="FAR14" s="392"/>
      <c r="FAS14" s="392"/>
      <c r="FAT14" s="392"/>
      <c r="FAU14" s="392"/>
      <c r="FAV14" s="392"/>
      <c r="FAW14" s="392"/>
      <c r="FAX14" s="392"/>
      <c r="FAY14" s="392"/>
      <c r="FAZ14" s="392"/>
      <c r="FBA14" s="392"/>
      <c r="FBB14" s="392"/>
      <c r="FBC14" s="392"/>
      <c r="FBD14" s="392"/>
      <c r="FBE14" s="392"/>
      <c r="FBF14" s="392"/>
      <c r="FBG14" s="392"/>
      <c r="FBH14" s="392"/>
      <c r="FBI14" s="392"/>
      <c r="FBJ14" s="392"/>
      <c r="FBK14" s="392"/>
      <c r="FBL14" s="392"/>
      <c r="FBM14" s="392"/>
      <c r="FBN14" s="392"/>
      <c r="FBO14" s="392"/>
      <c r="FBP14" s="392"/>
      <c r="FBQ14" s="392"/>
      <c r="FBR14" s="392"/>
      <c r="FBS14" s="392"/>
      <c r="FBT14" s="392"/>
      <c r="FBU14" s="392"/>
      <c r="FBV14" s="392"/>
      <c r="FBW14" s="392"/>
      <c r="FBX14" s="392"/>
      <c r="FBY14" s="392"/>
      <c r="FBZ14" s="392"/>
      <c r="FCA14" s="392"/>
      <c r="FCB14" s="392"/>
      <c r="FCC14" s="392"/>
      <c r="FCD14" s="392"/>
      <c r="FCE14" s="392"/>
      <c r="FCF14" s="392"/>
      <c r="FCG14" s="392"/>
      <c r="FCH14" s="392"/>
      <c r="FCI14" s="392"/>
      <c r="FCJ14" s="392"/>
      <c r="FCK14" s="392"/>
      <c r="FCL14" s="392"/>
      <c r="FCM14" s="392"/>
      <c r="FCN14" s="392"/>
      <c r="FCO14" s="392"/>
      <c r="FCP14" s="392"/>
      <c r="FCQ14" s="392"/>
      <c r="FCR14" s="392"/>
      <c r="FCS14" s="392"/>
      <c r="FCT14" s="392"/>
      <c r="FCU14" s="392"/>
      <c r="FCV14" s="392"/>
      <c r="FCW14" s="392"/>
      <c r="FCX14" s="392"/>
      <c r="FCY14" s="392"/>
      <c r="FCZ14" s="392"/>
      <c r="FDA14" s="392"/>
      <c r="FDB14" s="392"/>
      <c r="FDC14" s="392"/>
      <c r="FDD14" s="392"/>
      <c r="FDE14" s="392"/>
      <c r="FDF14" s="392"/>
      <c r="FDG14" s="392"/>
      <c r="FDH14" s="392"/>
      <c r="FDI14" s="392"/>
      <c r="FDJ14" s="392"/>
      <c r="FDK14" s="392"/>
      <c r="FDL14" s="392"/>
      <c r="FDM14" s="392"/>
      <c r="FDN14" s="392"/>
      <c r="FDO14" s="392"/>
      <c r="FDP14" s="392"/>
      <c r="FDQ14" s="392"/>
      <c r="FDR14" s="392"/>
      <c r="FDS14" s="392"/>
      <c r="FDT14" s="392"/>
      <c r="FDU14" s="392"/>
      <c r="FDV14" s="392"/>
      <c r="FDW14" s="392"/>
      <c r="FDX14" s="392"/>
      <c r="FDY14" s="392"/>
      <c r="FDZ14" s="392"/>
      <c r="FEA14" s="392"/>
      <c r="FEB14" s="392"/>
      <c r="FEC14" s="392"/>
      <c r="FED14" s="392"/>
      <c r="FEE14" s="392"/>
      <c r="FEF14" s="392"/>
      <c r="FEG14" s="392"/>
      <c r="FEH14" s="392"/>
      <c r="FEI14" s="392"/>
      <c r="FEJ14" s="392"/>
      <c r="FEK14" s="392"/>
      <c r="FEL14" s="392"/>
      <c r="FEM14" s="392"/>
      <c r="FEN14" s="392"/>
      <c r="FEO14" s="392"/>
      <c r="FEP14" s="392"/>
      <c r="FEQ14" s="392"/>
      <c r="FER14" s="392"/>
      <c r="FES14" s="392"/>
      <c r="FET14" s="392"/>
      <c r="FEU14" s="392"/>
      <c r="FEV14" s="392"/>
      <c r="FEW14" s="392"/>
      <c r="FEX14" s="392"/>
      <c r="FEY14" s="392"/>
      <c r="FEZ14" s="392"/>
      <c r="FFA14" s="392"/>
      <c r="FFB14" s="392"/>
      <c r="FFC14" s="392"/>
      <c r="FFD14" s="392"/>
      <c r="FFE14" s="392"/>
      <c r="FFF14" s="392"/>
      <c r="FFG14" s="392"/>
      <c r="FFH14" s="392"/>
      <c r="FFI14" s="392"/>
      <c r="FFJ14" s="392"/>
      <c r="FFK14" s="392"/>
      <c r="FFL14" s="392"/>
      <c r="FFM14" s="392"/>
      <c r="FFN14" s="392"/>
      <c r="FFO14" s="392"/>
      <c r="FFP14" s="392"/>
      <c r="FFQ14" s="392"/>
      <c r="FFR14" s="392"/>
      <c r="FFS14" s="392"/>
      <c r="FFT14" s="392"/>
      <c r="FFU14" s="392"/>
      <c r="FFV14" s="392"/>
      <c r="FFW14" s="392"/>
      <c r="FFX14" s="392"/>
      <c r="FFY14" s="392"/>
      <c r="FFZ14" s="392"/>
      <c r="FGA14" s="392"/>
      <c r="FGB14" s="392"/>
      <c r="FGC14" s="392"/>
      <c r="FGD14" s="392"/>
      <c r="FGE14" s="392"/>
      <c r="FGF14" s="392"/>
      <c r="FGG14" s="392"/>
      <c r="FGH14" s="392"/>
      <c r="FGI14" s="392"/>
      <c r="FGJ14" s="392"/>
      <c r="FGK14" s="392"/>
      <c r="FGL14" s="392"/>
      <c r="FGM14" s="392"/>
      <c r="FGN14" s="392"/>
      <c r="FGO14" s="392"/>
      <c r="FGP14" s="392"/>
      <c r="FGQ14" s="392"/>
      <c r="FGR14" s="392"/>
      <c r="FGS14" s="392"/>
      <c r="FGT14" s="392"/>
      <c r="FGU14" s="392"/>
      <c r="FGV14" s="392"/>
      <c r="FGW14" s="392"/>
      <c r="FGX14" s="392"/>
      <c r="FGY14" s="392"/>
      <c r="FGZ14" s="392"/>
      <c r="FHA14" s="392"/>
      <c r="FHB14" s="392"/>
      <c r="FHC14" s="392"/>
      <c r="FHD14" s="392"/>
      <c r="FHE14" s="392"/>
      <c r="FHF14" s="392"/>
      <c r="FHG14" s="392"/>
      <c r="FHH14" s="392"/>
      <c r="FHI14" s="392"/>
      <c r="FHJ14" s="392"/>
      <c r="FHK14" s="392"/>
      <c r="FHL14" s="392"/>
      <c r="FHM14" s="392"/>
      <c r="FHN14" s="392"/>
      <c r="FHO14" s="392"/>
      <c r="FHP14" s="392"/>
      <c r="FHQ14" s="392"/>
      <c r="FHR14" s="392"/>
      <c r="FHS14" s="392"/>
      <c r="FHT14" s="392"/>
      <c r="FHU14" s="392"/>
      <c r="FHV14" s="392"/>
      <c r="FHW14" s="392"/>
      <c r="FHX14" s="392"/>
      <c r="FHY14" s="392"/>
      <c r="FHZ14" s="392"/>
      <c r="FIA14" s="392"/>
      <c r="FIB14" s="392"/>
      <c r="FIC14" s="392"/>
      <c r="FID14" s="392"/>
      <c r="FIE14" s="392"/>
      <c r="FIF14" s="392"/>
      <c r="FIG14" s="392"/>
      <c r="FIH14" s="392"/>
      <c r="FII14" s="392"/>
      <c r="FIJ14" s="392"/>
      <c r="FIK14" s="392"/>
      <c r="FIL14" s="392"/>
      <c r="FIM14" s="392"/>
      <c r="FIN14" s="392"/>
      <c r="FIO14" s="392"/>
      <c r="FIP14" s="392"/>
      <c r="FIQ14" s="392"/>
      <c r="FIR14" s="392"/>
      <c r="FIS14" s="392"/>
      <c r="FIT14" s="392"/>
      <c r="FIU14" s="392"/>
      <c r="FIV14" s="392"/>
      <c r="FIW14" s="392"/>
      <c r="FIX14" s="392"/>
      <c r="FIY14" s="392"/>
      <c r="FIZ14" s="392"/>
      <c r="FJA14" s="392"/>
      <c r="FJB14" s="392"/>
      <c r="FJC14" s="392"/>
      <c r="FJD14" s="392"/>
      <c r="FJE14" s="392"/>
      <c r="FJF14" s="392"/>
      <c r="FJG14" s="392"/>
      <c r="FJH14" s="392"/>
      <c r="FJI14" s="392"/>
      <c r="FJJ14" s="392"/>
      <c r="FJK14" s="392"/>
      <c r="FJL14" s="392"/>
      <c r="FJM14" s="392"/>
      <c r="FJN14" s="392"/>
      <c r="FJO14" s="392"/>
      <c r="FJP14" s="392"/>
      <c r="FJQ14" s="392"/>
      <c r="FJR14" s="392"/>
      <c r="FJS14" s="392"/>
      <c r="FJT14" s="392"/>
      <c r="FJU14" s="392"/>
      <c r="FJV14" s="392"/>
      <c r="FJW14" s="392"/>
      <c r="FJX14" s="392"/>
      <c r="FJY14" s="392"/>
      <c r="FJZ14" s="392"/>
      <c r="FKA14" s="392"/>
      <c r="FKB14" s="392"/>
      <c r="FKC14" s="392"/>
      <c r="FKD14" s="392"/>
      <c r="FKE14" s="392"/>
      <c r="FKF14" s="392"/>
      <c r="FKG14" s="392"/>
      <c r="FKH14" s="392"/>
      <c r="FKI14" s="392"/>
      <c r="FKJ14" s="392"/>
      <c r="FKK14" s="392"/>
      <c r="FKL14" s="392"/>
      <c r="FKM14" s="392"/>
      <c r="FKN14" s="392"/>
      <c r="FKO14" s="392"/>
      <c r="FKP14" s="392"/>
      <c r="FKQ14" s="392"/>
      <c r="FKR14" s="392"/>
      <c r="FKS14" s="392"/>
      <c r="FKT14" s="392"/>
      <c r="FKU14" s="392"/>
      <c r="FKV14" s="392"/>
      <c r="FKW14" s="392"/>
      <c r="FKX14" s="392"/>
      <c r="FKY14" s="392"/>
      <c r="FKZ14" s="392"/>
      <c r="FLA14" s="392"/>
      <c r="FLB14" s="392"/>
      <c r="FLC14" s="392"/>
      <c r="FLD14" s="392"/>
      <c r="FLE14" s="392"/>
      <c r="FLF14" s="392"/>
      <c r="FLG14" s="392"/>
      <c r="FLH14" s="392"/>
      <c r="FLI14" s="392"/>
      <c r="FLJ14" s="392"/>
      <c r="FLK14" s="392"/>
      <c r="FLL14" s="392"/>
      <c r="FLM14" s="392"/>
      <c r="FLN14" s="392"/>
      <c r="FLO14" s="392"/>
      <c r="FLP14" s="392"/>
      <c r="FLQ14" s="392"/>
      <c r="FLR14" s="392"/>
      <c r="FLS14" s="392"/>
      <c r="FLT14" s="392"/>
      <c r="FLU14" s="392"/>
      <c r="FLV14" s="392"/>
      <c r="FLW14" s="392"/>
      <c r="FLX14" s="392"/>
      <c r="FLY14" s="392"/>
      <c r="FLZ14" s="392"/>
      <c r="FMA14" s="392"/>
      <c r="FMB14" s="392"/>
      <c r="FMC14" s="392"/>
      <c r="FMD14" s="392"/>
      <c r="FME14" s="392"/>
      <c r="FMF14" s="392"/>
      <c r="FMG14" s="392"/>
      <c r="FMH14" s="392"/>
      <c r="FMI14" s="392"/>
      <c r="FMJ14" s="392"/>
      <c r="FMK14" s="392"/>
      <c r="FML14" s="392"/>
      <c r="FMM14" s="392"/>
      <c r="FMN14" s="392"/>
      <c r="FMO14" s="392"/>
      <c r="FMP14" s="392"/>
      <c r="FMQ14" s="392"/>
      <c r="FMR14" s="392"/>
      <c r="FMS14" s="392"/>
      <c r="FMT14" s="392"/>
      <c r="FMU14" s="392"/>
      <c r="FMV14" s="392"/>
      <c r="FMW14" s="392"/>
      <c r="FMX14" s="392"/>
      <c r="FMY14" s="392"/>
      <c r="FMZ14" s="392"/>
      <c r="FNA14" s="392"/>
      <c r="FNB14" s="392"/>
      <c r="FNC14" s="392"/>
      <c r="FND14" s="392"/>
      <c r="FNE14" s="392"/>
      <c r="FNF14" s="392"/>
      <c r="FNG14" s="392"/>
      <c r="FNH14" s="392"/>
      <c r="FNI14" s="392"/>
      <c r="FNJ14" s="392"/>
      <c r="FNK14" s="392"/>
      <c r="FNL14" s="392"/>
      <c r="FNM14" s="392"/>
      <c r="FNN14" s="392"/>
      <c r="FNO14" s="392"/>
      <c r="FNP14" s="392"/>
      <c r="FNQ14" s="392"/>
      <c r="FNR14" s="392"/>
      <c r="FNS14" s="392"/>
      <c r="FNT14" s="392"/>
      <c r="FNU14" s="392"/>
      <c r="FNV14" s="392"/>
      <c r="FNW14" s="392"/>
      <c r="FNX14" s="392"/>
      <c r="FNY14" s="392"/>
      <c r="FNZ14" s="392"/>
      <c r="FOA14" s="392"/>
      <c r="FOB14" s="392"/>
      <c r="FOC14" s="392"/>
      <c r="FOD14" s="392"/>
      <c r="FOE14" s="392"/>
      <c r="FOF14" s="392"/>
      <c r="FOG14" s="392"/>
      <c r="FOH14" s="392"/>
      <c r="FOI14" s="392"/>
      <c r="FOJ14" s="392"/>
      <c r="FOK14" s="392"/>
      <c r="FOL14" s="392"/>
      <c r="FOM14" s="392"/>
      <c r="FON14" s="392"/>
      <c r="FOO14" s="392"/>
      <c r="FOP14" s="392"/>
      <c r="FOQ14" s="392"/>
      <c r="FOR14" s="392"/>
      <c r="FOS14" s="392"/>
      <c r="FOT14" s="392"/>
      <c r="FOU14" s="392"/>
      <c r="FOV14" s="392"/>
      <c r="FOW14" s="392"/>
      <c r="FOX14" s="392"/>
      <c r="FOY14" s="392"/>
      <c r="FOZ14" s="392"/>
      <c r="FPA14" s="392"/>
      <c r="FPB14" s="392"/>
      <c r="FPC14" s="392"/>
      <c r="FPD14" s="392"/>
      <c r="FPE14" s="392"/>
      <c r="FPF14" s="392"/>
      <c r="FPG14" s="392"/>
      <c r="FPH14" s="392"/>
      <c r="FPI14" s="392"/>
      <c r="FPJ14" s="392"/>
      <c r="FPK14" s="392"/>
      <c r="FPL14" s="392"/>
      <c r="FPM14" s="392"/>
      <c r="FPN14" s="392"/>
      <c r="FPO14" s="392"/>
      <c r="FPP14" s="392"/>
      <c r="FPQ14" s="392"/>
      <c r="FPR14" s="392"/>
      <c r="FPS14" s="392"/>
      <c r="FPT14" s="392"/>
      <c r="FPU14" s="392"/>
      <c r="FPV14" s="392"/>
      <c r="FPW14" s="392"/>
      <c r="FPX14" s="392"/>
      <c r="FPY14" s="392"/>
      <c r="FPZ14" s="392"/>
      <c r="FQA14" s="392"/>
      <c r="FQB14" s="392"/>
      <c r="FQC14" s="392"/>
      <c r="FQD14" s="392"/>
      <c r="FQE14" s="392"/>
      <c r="FQF14" s="392"/>
      <c r="FQG14" s="392"/>
      <c r="FQH14" s="392"/>
      <c r="FQI14" s="392"/>
      <c r="FQJ14" s="392"/>
      <c r="FQK14" s="392"/>
      <c r="FQL14" s="392"/>
      <c r="FQM14" s="392"/>
      <c r="FQN14" s="392"/>
      <c r="FQO14" s="392"/>
      <c r="FQP14" s="392"/>
      <c r="FQQ14" s="392"/>
      <c r="FQR14" s="392"/>
      <c r="FQS14" s="392"/>
      <c r="FQT14" s="392"/>
      <c r="FQU14" s="392"/>
      <c r="FQV14" s="392"/>
      <c r="FQW14" s="392"/>
      <c r="FQX14" s="392"/>
      <c r="FQY14" s="392"/>
      <c r="FQZ14" s="392"/>
      <c r="FRA14" s="392"/>
      <c r="FRB14" s="392"/>
      <c r="FRC14" s="392"/>
      <c r="FRD14" s="392"/>
      <c r="FRE14" s="392"/>
      <c r="FRF14" s="392"/>
      <c r="FRG14" s="392"/>
      <c r="FRH14" s="392"/>
      <c r="FRI14" s="392"/>
      <c r="FRJ14" s="392"/>
      <c r="FRK14" s="392"/>
      <c r="FRL14" s="392"/>
      <c r="FRM14" s="392"/>
      <c r="FRN14" s="392"/>
      <c r="FRO14" s="392"/>
      <c r="FRP14" s="392"/>
      <c r="FRQ14" s="392"/>
      <c r="FRR14" s="392"/>
      <c r="FRS14" s="392"/>
      <c r="FRT14" s="392"/>
      <c r="FRU14" s="392"/>
      <c r="FRV14" s="392"/>
      <c r="FRW14" s="392"/>
      <c r="FRX14" s="392"/>
      <c r="FRY14" s="392"/>
      <c r="FRZ14" s="392"/>
      <c r="FSA14" s="392"/>
      <c r="FSB14" s="392"/>
      <c r="FSC14" s="392"/>
      <c r="FSD14" s="392"/>
      <c r="FSE14" s="392"/>
      <c r="FSF14" s="392"/>
      <c r="FSG14" s="392"/>
      <c r="FSH14" s="392"/>
      <c r="FSI14" s="392"/>
      <c r="FSJ14" s="392"/>
      <c r="FSK14" s="392"/>
      <c r="FSL14" s="392"/>
      <c r="FSM14" s="392"/>
      <c r="FSN14" s="392"/>
      <c r="FSO14" s="392"/>
      <c r="FSP14" s="392"/>
      <c r="FSQ14" s="392"/>
      <c r="FSR14" s="392"/>
      <c r="FSS14" s="392"/>
      <c r="FST14" s="392"/>
      <c r="FSU14" s="392"/>
      <c r="FSV14" s="392"/>
      <c r="FSW14" s="392"/>
      <c r="FSX14" s="392"/>
      <c r="FSY14" s="392"/>
      <c r="FSZ14" s="392"/>
      <c r="FTA14" s="392"/>
      <c r="FTB14" s="392"/>
      <c r="FTC14" s="392"/>
      <c r="FTD14" s="392"/>
      <c r="FTE14" s="392"/>
      <c r="FTF14" s="392"/>
      <c r="FTG14" s="392"/>
      <c r="FTH14" s="392"/>
      <c r="FTI14" s="392"/>
      <c r="FTJ14" s="392"/>
      <c r="FTK14" s="392"/>
      <c r="FTL14" s="392"/>
      <c r="FTM14" s="392"/>
      <c r="FTN14" s="392"/>
      <c r="FTO14" s="392"/>
      <c r="FTP14" s="392"/>
      <c r="FTQ14" s="392"/>
      <c r="FTR14" s="392"/>
      <c r="FTS14" s="392"/>
      <c r="FTT14" s="392"/>
      <c r="FTU14" s="392"/>
      <c r="FTV14" s="392"/>
      <c r="FTW14" s="392"/>
      <c r="FTX14" s="392"/>
      <c r="FTY14" s="392"/>
      <c r="FTZ14" s="392"/>
      <c r="FUA14" s="392"/>
      <c r="FUB14" s="392"/>
      <c r="FUC14" s="392"/>
      <c r="FUD14" s="392"/>
      <c r="FUE14" s="392"/>
      <c r="FUF14" s="392"/>
      <c r="FUG14" s="392"/>
      <c r="FUH14" s="392"/>
      <c r="FUI14" s="392"/>
      <c r="FUJ14" s="392"/>
      <c r="FUK14" s="392"/>
      <c r="FUL14" s="392"/>
      <c r="FUM14" s="392"/>
      <c r="FUN14" s="392"/>
      <c r="FUO14" s="392"/>
      <c r="FUP14" s="392"/>
      <c r="FUQ14" s="392"/>
      <c r="FUR14" s="392"/>
      <c r="FUS14" s="392"/>
      <c r="FUT14" s="392"/>
      <c r="FUU14" s="392"/>
      <c r="FUV14" s="392"/>
      <c r="FUW14" s="392"/>
      <c r="FUX14" s="392"/>
      <c r="FUY14" s="392"/>
      <c r="FUZ14" s="392"/>
      <c r="FVA14" s="392"/>
      <c r="FVB14" s="392"/>
      <c r="FVC14" s="392"/>
      <c r="FVD14" s="392"/>
      <c r="FVE14" s="392"/>
      <c r="FVF14" s="392"/>
      <c r="FVG14" s="392"/>
      <c r="FVH14" s="392"/>
      <c r="FVI14" s="392"/>
      <c r="FVJ14" s="392"/>
      <c r="FVK14" s="392"/>
      <c r="FVL14" s="392"/>
      <c r="FVM14" s="392"/>
      <c r="FVN14" s="392"/>
      <c r="FVO14" s="392"/>
      <c r="FVP14" s="392"/>
      <c r="FVQ14" s="392"/>
      <c r="FVR14" s="392"/>
      <c r="FVS14" s="392"/>
      <c r="FVT14" s="392"/>
      <c r="FVU14" s="392"/>
      <c r="FVV14" s="392"/>
      <c r="FVW14" s="392"/>
      <c r="FVX14" s="392"/>
      <c r="FVY14" s="392"/>
      <c r="FVZ14" s="392"/>
      <c r="FWA14" s="392"/>
      <c r="FWB14" s="392"/>
      <c r="FWC14" s="392"/>
      <c r="FWD14" s="392"/>
      <c r="FWE14" s="392"/>
      <c r="FWF14" s="392"/>
      <c r="FWG14" s="392"/>
      <c r="FWH14" s="392"/>
      <c r="FWI14" s="392"/>
      <c r="FWJ14" s="392"/>
      <c r="FWK14" s="392"/>
      <c r="FWL14" s="392"/>
      <c r="FWM14" s="392"/>
      <c r="FWN14" s="392"/>
      <c r="FWO14" s="392"/>
      <c r="FWP14" s="392"/>
      <c r="FWQ14" s="392"/>
      <c r="FWR14" s="392"/>
      <c r="FWS14" s="392"/>
      <c r="FWT14" s="392"/>
      <c r="FWU14" s="392"/>
      <c r="FWV14" s="392"/>
      <c r="FWW14" s="392"/>
      <c r="FWX14" s="392"/>
      <c r="FWY14" s="392"/>
      <c r="FWZ14" s="392"/>
      <c r="FXA14" s="392"/>
      <c r="FXB14" s="392"/>
      <c r="FXC14" s="392"/>
      <c r="FXD14" s="392"/>
      <c r="FXE14" s="392"/>
      <c r="FXF14" s="392"/>
      <c r="FXG14" s="392"/>
      <c r="FXH14" s="392"/>
      <c r="FXI14" s="392"/>
      <c r="FXJ14" s="392"/>
      <c r="FXK14" s="392"/>
      <c r="FXL14" s="392"/>
      <c r="FXM14" s="392"/>
      <c r="FXN14" s="392"/>
      <c r="FXO14" s="392"/>
      <c r="FXP14" s="392"/>
      <c r="FXQ14" s="392"/>
      <c r="FXR14" s="392"/>
      <c r="FXS14" s="392"/>
      <c r="FXT14" s="392"/>
      <c r="FXU14" s="392"/>
      <c r="FXV14" s="392"/>
      <c r="FXW14" s="392"/>
      <c r="FXX14" s="392"/>
      <c r="FXY14" s="392"/>
      <c r="FXZ14" s="392"/>
      <c r="FYA14" s="392"/>
      <c r="FYB14" s="392"/>
      <c r="FYC14" s="392"/>
      <c r="FYD14" s="392"/>
      <c r="FYE14" s="392"/>
      <c r="FYF14" s="392"/>
      <c r="FYG14" s="392"/>
      <c r="FYH14" s="392"/>
      <c r="FYI14" s="392"/>
      <c r="FYJ14" s="392"/>
      <c r="FYK14" s="392"/>
      <c r="FYL14" s="392"/>
      <c r="FYM14" s="392"/>
      <c r="FYN14" s="392"/>
      <c r="FYO14" s="392"/>
      <c r="FYP14" s="392"/>
      <c r="FYQ14" s="392"/>
      <c r="FYR14" s="392"/>
      <c r="FYS14" s="392"/>
      <c r="FYT14" s="392"/>
      <c r="FYU14" s="392"/>
      <c r="FYV14" s="392"/>
      <c r="FYW14" s="392"/>
      <c r="FYX14" s="392"/>
      <c r="FYY14" s="392"/>
      <c r="FYZ14" s="392"/>
      <c r="FZA14" s="392"/>
      <c r="FZB14" s="392"/>
      <c r="FZC14" s="392"/>
      <c r="FZD14" s="392"/>
      <c r="FZE14" s="392"/>
      <c r="FZF14" s="392"/>
      <c r="FZG14" s="392"/>
      <c r="FZH14" s="392"/>
      <c r="FZI14" s="392"/>
      <c r="FZJ14" s="392"/>
      <c r="FZK14" s="392"/>
      <c r="FZL14" s="392"/>
      <c r="FZM14" s="392"/>
      <c r="FZN14" s="392"/>
      <c r="FZO14" s="392"/>
      <c r="FZP14" s="392"/>
      <c r="FZQ14" s="392"/>
      <c r="FZR14" s="392"/>
      <c r="FZS14" s="392"/>
      <c r="FZT14" s="392"/>
      <c r="FZU14" s="392"/>
      <c r="FZV14" s="392"/>
      <c r="FZW14" s="392"/>
      <c r="FZX14" s="392"/>
      <c r="FZY14" s="392"/>
      <c r="FZZ14" s="392"/>
      <c r="GAA14" s="392"/>
      <c r="GAB14" s="392"/>
      <c r="GAC14" s="392"/>
      <c r="GAD14" s="392"/>
      <c r="GAE14" s="392"/>
      <c r="GAF14" s="392"/>
      <c r="GAG14" s="392"/>
      <c r="GAH14" s="392"/>
      <c r="GAI14" s="392"/>
      <c r="GAJ14" s="392"/>
      <c r="GAK14" s="392"/>
      <c r="GAL14" s="392"/>
      <c r="GAM14" s="392"/>
      <c r="GAN14" s="392"/>
      <c r="GAO14" s="392"/>
      <c r="GAP14" s="392"/>
      <c r="GAQ14" s="392"/>
      <c r="GAR14" s="392"/>
      <c r="GAS14" s="392"/>
      <c r="GAT14" s="392"/>
      <c r="GAU14" s="392"/>
      <c r="GAV14" s="392"/>
      <c r="GAW14" s="392"/>
      <c r="GAX14" s="392"/>
      <c r="GAY14" s="392"/>
      <c r="GAZ14" s="392"/>
      <c r="GBA14" s="392"/>
      <c r="GBB14" s="392"/>
      <c r="GBC14" s="392"/>
      <c r="GBD14" s="392"/>
      <c r="GBE14" s="392"/>
      <c r="GBF14" s="392"/>
      <c r="GBG14" s="392"/>
      <c r="GBH14" s="392"/>
      <c r="GBI14" s="392"/>
      <c r="GBJ14" s="392"/>
      <c r="GBK14" s="392"/>
      <c r="GBL14" s="392"/>
      <c r="GBM14" s="392"/>
      <c r="GBN14" s="392"/>
      <c r="GBO14" s="392"/>
      <c r="GBP14" s="392"/>
      <c r="GBQ14" s="392"/>
      <c r="GBR14" s="392"/>
      <c r="GBS14" s="392"/>
      <c r="GBT14" s="392"/>
      <c r="GBU14" s="392"/>
      <c r="GBV14" s="392"/>
      <c r="GBW14" s="392"/>
      <c r="GBX14" s="392"/>
      <c r="GBY14" s="392"/>
      <c r="GBZ14" s="392"/>
      <c r="GCA14" s="392"/>
      <c r="GCB14" s="392"/>
      <c r="GCC14" s="392"/>
      <c r="GCD14" s="392"/>
      <c r="GCE14" s="392"/>
      <c r="GCF14" s="392"/>
      <c r="GCG14" s="392"/>
      <c r="GCH14" s="392"/>
      <c r="GCI14" s="392"/>
      <c r="GCJ14" s="392"/>
      <c r="GCK14" s="392"/>
      <c r="GCL14" s="392"/>
      <c r="GCM14" s="392"/>
      <c r="GCN14" s="392"/>
      <c r="GCO14" s="392"/>
      <c r="GCP14" s="392"/>
      <c r="GCQ14" s="392"/>
      <c r="GCR14" s="392"/>
      <c r="GCS14" s="392"/>
      <c r="GCT14" s="392"/>
      <c r="GCU14" s="392"/>
      <c r="GCV14" s="392"/>
      <c r="GCW14" s="392"/>
      <c r="GCX14" s="392"/>
      <c r="GCY14" s="392"/>
      <c r="GCZ14" s="392"/>
      <c r="GDA14" s="392"/>
      <c r="GDB14" s="392"/>
      <c r="GDC14" s="392"/>
      <c r="GDD14" s="392"/>
      <c r="GDE14" s="392"/>
      <c r="GDF14" s="392"/>
      <c r="GDG14" s="392"/>
      <c r="GDH14" s="392"/>
      <c r="GDI14" s="392"/>
      <c r="GDJ14" s="392"/>
      <c r="GDK14" s="392"/>
      <c r="GDL14" s="392"/>
      <c r="GDM14" s="392"/>
      <c r="GDN14" s="392"/>
      <c r="GDO14" s="392"/>
      <c r="GDP14" s="392"/>
      <c r="GDQ14" s="392"/>
      <c r="GDR14" s="392"/>
      <c r="GDS14" s="392"/>
      <c r="GDT14" s="392"/>
      <c r="GDU14" s="392"/>
      <c r="GDV14" s="392"/>
      <c r="GDW14" s="392"/>
      <c r="GDX14" s="392"/>
      <c r="GDY14" s="392"/>
      <c r="GDZ14" s="392"/>
      <c r="GEA14" s="392"/>
      <c r="GEB14" s="392"/>
      <c r="GEC14" s="392"/>
      <c r="GED14" s="392"/>
      <c r="GEE14" s="392"/>
      <c r="GEF14" s="392"/>
      <c r="GEG14" s="392"/>
      <c r="GEH14" s="392"/>
      <c r="GEI14" s="392"/>
      <c r="GEJ14" s="392"/>
      <c r="GEK14" s="392"/>
      <c r="GEL14" s="392"/>
      <c r="GEM14" s="392"/>
      <c r="GEN14" s="392"/>
      <c r="GEO14" s="392"/>
      <c r="GEP14" s="392"/>
      <c r="GEQ14" s="392"/>
      <c r="GER14" s="392"/>
      <c r="GES14" s="392"/>
      <c r="GET14" s="392"/>
      <c r="GEU14" s="392"/>
      <c r="GEV14" s="392"/>
      <c r="GEW14" s="392"/>
      <c r="GEX14" s="392"/>
      <c r="GEY14" s="392"/>
      <c r="GEZ14" s="392"/>
      <c r="GFA14" s="392"/>
      <c r="GFB14" s="392"/>
      <c r="GFC14" s="392"/>
      <c r="GFD14" s="392"/>
      <c r="GFE14" s="392"/>
      <c r="GFF14" s="392"/>
      <c r="GFG14" s="392"/>
      <c r="GFH14" s="392"/>
      <c r="GFI14" s="392"/>
      <c r="GFJ14" s="392"/>
      <c r="GFK14" s="392"/>
      <c r="GFL14" s="392"/>
      <c r="GFM14" s="392"/>
      <c r="GFN14" s="392"/>
      <c r="GFO14" s="392"/>
      <c r="GFP14" s="392"/>
      <c r="GFQ14" s="392"/>
      <c r="GFR14" s="392"/>
      <c r="GFS14" s="392"/>
      <c r="GFT14" s="392"/>
      <c r="GFU14" s="392"/>
      <c r="GFV14" s="392"/>
      <c r="GFW14" s="392"/>
      <c r="GFX14" s="392"/>
      <c r="GFY14" s="392"/>
      <c r="GFZ14" s="392"/>
      <c r="GGA14" s="392"/>
      <c r="GGB14" s="392"/>
      <c r="GGC14" s="392"/>
      <c r="GGD14" s="392"/>
      <c r="GGE14" s="392"/>
      <c r="GGF14" s="392"/>
      <c r="GGG14" s="392"/>
      <c r="GGH14" s="392"/>
      <c r="GGI14" s="392"/>
      <c r="GGJ14" s="392"/>
      <c r="GGK14" s="392"/>
      <c r="GGL14" s="392"/>
      <c r="GGM14" s="392"/>
      <c r="GGN14" s="392"/>
      <c r="GGO14" s="392"/>
      <c r="GGP14" s="392"/>
      <c r="GGQ14" s="392"/>
      <c r="GGR14" s="392"/>
      <c r="GGS14" s="392"/>
      <c r="GGT14" s="392"/>
      <c r="GGU14" s="392"/>
      <c r="GGV14" s="392"/>
      <c r="GGW14" s="392"/>
      <c r="GGX14" s="392"/>
      <c r="GGY14" s="392"/>
      <c r="GGZ14" s="392"/>
      <c r="GHA14" s="392"/>
      <c r="GHB14" s="392"/>
      <c r="GHC14" s="392"/>
      <c r="GHD14" s="392"/>
      <c r="GHE14" s="392"/>
      <c r="GHF14" s="392"/>
      <c r="GHG14" s="392"/>
      <c r="GHH14" s="392"/>
      <c r="GHI14" s="392"/>
      <c r="GHJ14" s="392"/>
      <c r="GHK14" s="392"/>
      <c r="GHL14" s="392"/>
      <c r="GHM14" s="392"/>
      <c r="GHN14" s="392"/>
      <c r="GHO14" s="392"/>
      <c r="GHP14" s="392"/>
      <c r="GHQ14" s="392"/>
      <c r="GHR14" s="392"/>
      <c r="GHS14" s="392"/>
      <c r="GHT14" s="392"/>
      <c r="GHU14" s="392"/>
      <c r="GHV14" s="392"/>
      <c r="GHW14" s="392"/>
      <c r="GHX14" s="392"/>
      <c r="GHY14" s="392"/>
      <c r="GHZ14" s="392"/>
      <c r="GIA14" s="392"/>
      <c r="GIB14" s="392"/>
      <c r="GIC14" s="392"/>
      <c r="GID14" s="392"/>
      <c r="GIE14" s="392"/>
      <c r="GIF14" s="392"/>
      <c r="GIG14" s="392"/>
      <c r="GIH14" s="392"/>
      <c r="GII14" s="392"/>
      <c r="GIJ14" s="392"/>
      <c r="GIK14" s="392"/>
      <c r="GIL14" s="392"/>
      <c r="GIM14" s="392"/>
      <c r="GIN14" s="392"/>
      <c r="GIO14" s="392"/>
      <c r="GIP14" s="392"/>
      <c r="GIQ14" s="392"/>
      <c r="GIR14" s="392"/>
      <c r="GIS14" s="392"/>
      <c r="GIT14" s="392"/>
      <c r="GIU14" s="392"/>
      <c r="GIV14" s="392"/>
      <c r="GIW14" s="392"/>
      <c r="GIX14" s="392"/>
      <c r="GIY14" s="392"/>
      <c r="GIZ14" s="392"/>
      <c r="GJA14" s="392"/>
      <c r="GJB14" s="392"/>
      <c r="GJC14" s="392"/>
      <c r="GJD14" s="392"/>
      <c r="GJE14" s="392"/>
      <c r="GJF14" s="392"/>
      <c r="GJG14" s="392"/>
      <c r="GJH14" s="392"/>
      <c r="GJI14" s="392"/>
      <c r="GJJ14" s="392"/>
      <c r="GJK14" s="392"/>
      <c r="GJL14" s="392"/>
      <c r="GJM14" s="392"/>
      <c r="GJN14" s="392"/>
      <c r="GJO14" s="392"/>
      <c r="GJP14" s="392"/>
      <c r="GJQ14" s="392"/>
      <c r="GJR14" s="392"/>
      <c r="GJS14" s="392"/>
      <c r="GJT14" s="392"/>
      <c r="GJU14" s="392"/>
      <c r="GJV14" s="392"/>
      <c r="GJW14" s="392"/>
      <c r="GJX14" s="392"/>
      <c r="GJY14" s="392"/>
      <c r="GJZ14" s="392"/>
      <c r="GKA14" s="392"/>
      <c r="GKB14" s="392"/>
      <c r="GKC14" s="392"/>
      <c r="GKD14" s="392"/>
      <c r="GKE14" s="392"/>
      <c r="GKF14" s="392"/>
      <c r="GKG14" s="392"/>
      <c r="GKH14" s="392"/>
      <c r="GKI14" s="392"/>
      <c r="GKJ14" s="392"/>
      <c r="GKK14" s="392"/>
      <c r="GKL14" s="392"/>
      <c r="GKM14" s="392"/>
      <c r="GKN14" s="392"/>
      <c r="GKO14" s="392"/>
      <c r="GKP14" s="392"/>
      <c r="GKQ14" s="392"/>
      <c r="GKR14" s="392"/>
      <c r="GKS14" s="392"/>
      <c r="GKT14" s="392"/>
      <c r="GKU14" s="392"/>
      <c r="GKV14" s="392"/>
      <c r="GKW14" s="392"/>
      <c r="GKX14" s="392"/>
      <c r="GKY14" s="392"/>
      <c r="GKZ14" s="392"/>
      <c r="GLA14" s="392"/>
      <c r="GLB14" s="392"/>
      <c r="GLC14" s="392"/>
      <c r="GLD14" s="392"/>
      <c r="GLE14" s="392"/>
      <c r="GLF14" s="392"/>
      <c r="GLG14" s="392"/>
      <c r="GLH14" s="392"/>
      <c r="GLI14" s="392"/>
      <c r="GLJ14" s="392"/>
      <c r="GLK14" s="392"/>
      <c r="GLL14" s="392"/>
      <c r="GLM14" s="392"/>
      <c r="GLN14" s="392"/>
      <c r="GLO14" s="392"/>
      <c r="GLP14" s="392"/>
      <c r="GLQ14" s="392"/>
      <c r="GLR14" s="392"/>
      <c r="GLS14" s="392"/>
      <c r="GLT14" s="392"/>
      <c r="GLU14" s="392"/>
      <c r="GLV14" s="392"/>
      <c r="GLW14" s="392"/>
      <c r="GLX14" s="392"/>
      <c r="GLY14" s="392"/>
      <c r="GLZ14" s="392"/>
      <c r="GMA14" s="392"/>
      <c r="GMB14" s="392"/>
      <c r="GMC14" s="392"/>
      <c r="GMD14" s="392"/>
      <c r="GME14" s="392"/>
      <c r="GMF14" s="392"/>
      <c r="GMG14" s="392"/>
      <c r="GMH14" s="392"/>
      <c r="GMI14" s="392"/>
      <c r="GMJ14" s="392"/>
      <c r="GMK14" s="392"/>
      <c r="GML14" s="392"/>
      <c r="GMM14" s="392"/>
      <c r="GMN14" s="392"/>
      <c r="GMO14" s="392"/>
      <c r="GMP14" s="392"/>
      <c r="GMQ14" s="392"/>
      <c r="GMR14" s="392"/>
      <c r="GMS14" s="392"/>
      <c r="GMT14" s="392"/>
      <c r="GMU14" s="392"/>
      <c r="GMV14" s="392"/>
      <c r="GMW14" s="392"/>
      <c r="GMX14" s="392"/>
      <c r="GMY14" s="392"/>
      <c r="GMZ14" s="392"/>
      <c r="GNA14" s="392"/>
      <c r="GNB14" s="392"/>
      <c r="GNC14" s="392"/>
      <c r="GND14" s="392"/>
      <c r="GNE14" s="392"/>
      <c r="GNF14" s="392"/>
      <c r="GNG14" s="392"/>
      <c r="GNH14" s="392"/>
      <c r="GNI14" s="392"/>
      <c r="GNJ14" s="392"/>
      <c r="GNK14" s="392"/>
      <c r="GNL14" s="392"/>
      <c r="GNM14" s="392"/>
      <c r="GNN14" s="392"/>
      <c r="GNO14" s="392"/>
      <c r="GNP14" s="392"/>
      <c r="GNQ14" s="392"/>
      <c r="GNR14" s="392"/>
      <c r="GNS14" s="392"/>
      <c r="GNT14" s="392"/>
      <c r="GNU14" s="392"/>
      <c r="GNV14" s="392"/>
      <c r="GNW14" s="392"/>
      <c r="GNX14" s="392"/>
      <c r="GNY14" s="392"/>
      <c r="GNZ14" s="392"/>
      <c r="GOA14" s="392"/>
      <c r="GOB14" s="392"/>
      <c r="GOC14" s="392"/>
      <c r="GOD14" s="392"/>
      <c r="GOE14" s="392"/>
      <c r="GOF14" s="392"/>
      <c r="GOG14" s="392"/>
      <c r="GOH14" s="392"/>
      <c r="GOI14" s="392"/>
      <c r="GOJ14" s="392"/>
      <c r="GOK14" s="392"/>
      <c r="GOL14" s="392"/>
      <c r="GOM14" s="392"/>
      <c r="GON14" s="392"/>
      <c r="GOO14" s="392"/>
      <c r="GOP14" s="392"/>
      <c r="GOQ14" s="392"/>
      <c r="GOR14" s="392"/>
      <c r="GOS14" s="392"/>
      <c r="GOT14" s="392"/>
      <c r="GOU14" s="392"/>
      <c r="GOV14" s="392"/>
      <c r="GOW14" s="392"/>
      <c r="GOX14" s="392"/>
      <c r="GOY14" s="392"/>
      <c r="GOZ14" s="392"/>
      <c r="GPA14" s="392"/>
      <c r="GPB14" s="392"/>
      <c r="GPC14" s="392"/>
      <c r="GPD14" s="392"/>
      <c r="GPE14" s="392"/>
      <c r="GPF14" s="392"/>
      <c r="GPG14" s="392"/>
      <c r="GPH14" s="392"/>
      <c r="GPI14" s="392"/>
      <c r="GPJ14" s="392"/>
      <c r="GPK14" s="392"/>
      <c r="GPL14" s="392"/>
      <c r="GPM14" s="392"/>
      <c r="GPN14" s="392"/>
      <c r="GPO14" s="392"/>
      <c r="GPP14" s="392"/>
      <c r="GPQ14" s="392"/>
      <c r="GPR14" s="392"/>
      <c r="GPS14" s="392"/>
      <c r="GPT14" s="392"/>
      <c r="GPU14" s="392"/>
      <c r="GPV14" s="392"/>
      <c r="GPW14" s="392"/>
      <c r="GPX14" s="392"/>
      <c r="GPY14" s="392"/>
      <c r="GPZ14" s="392"/>
      <c r="GQA14" s="392"/>
      <c r="GQB14" s="392"/>
      <c r="GQC14" s="392"/>
      <c r="GQD14" s="392"/>
      <c r="GQE14" s="392"/>
      <c r="GQF14" s="392"/>
      <c r="GQG14" s="392"/>
      <c r="GQH14" s="392"/>
      <c r="GQI14" s="392"/>
      <c r="GQJ14" s="392"/>
      <c r="GQK14" s="392"/>
      <c r="GQL14" s="392"/>
      <c r="GQM14" s="392"/>
      <c r="GQN14" s="392"/>
      <c r="GQO14" s="392"/>
      <c r="GQP14" s="392"/>
      <c r="GQQ14" s="392"/>
      <c r="GQR14" s="392"/>
      <c r="GQS14" s="392"/>
      <c r="GQT14" s="392"/>
      <c r="GQU14" s="392"/>
      <c r="GQV14" s="392"/>
      <c r="GQW14" s="392"/>
      <c r="GQX14" s="392"/>
      <c r="GQY14" s="392"/>
      <c r="GQZ14" s="392"/>
      <c r="GRA14" s="392"/>
      <c r="GRB14" s="392"/>
      <c r="GRC14" s="392"/>
      <c r="GRD14" s="392"/>
      <c r="GRE14" s="392"/>
      <c r="GRF14" s="392"/>
      <c r="GRG14" s="392"/>
      <c r="GRH14" s="392"/>
      <c r="GRI14" s="392"/>
      <c r="GRJ14" s="392"/>
      <c r="GRK14" s="392"/>
      <c r="GRL14" s="392"/>
      <c r="GRM14" s="392"/>
      <c r="GRN14" s="392"/>
      <c r="GRO14" s="392"/>
      <c r="GRP14" s="392"/>
      <c r="GRQ14" s="392"/>
      <c r="GRR14" s="392"/>
      <c r="GRS14" s="392"/>
      <c r="GRT14" s="392"/>
      <c r="GRU14" s="392"/>
      <c r="GRV14" s="392"/>
      <c r="GRW14" s="392"/>
      <c r="GRX14" s="392"/>
      <c r="GRY14" s="392"/>
      <c r="GRZ14" s="392"/>
      <c r="GSA14" s="392"/>
      <c r="GSB14" s="392"/>
      <c r="GSC14" s="392"/>
      <c r="GSD14" s="392"/>
      <c r="GSE14" s="392"/>
      <c r="GSF14" s="392"/>
      <c r="GSG14" s="392"/>
      <c r="GSH14" s="392"/>
      <c r="GSI14" s="392"/>
      <c r="GSJ14" s="392"/>
      <c r="GSK14" s="392"/>
      <c r="GSL14" s="392"/>
      <c r="GSM14" s="392"/>
      <c r="GSN14" s="392"/>
      <c r="GSO14" s="392"/>
      <c r="GSP14" s="392"/>
      <c r="GSQ14" s="392"/>
      <c r="GSR14" s="392"/>
      <c r="GSS14" s="392"/>
      <c r="GST14" s="392"/>
      <c r="GSU14" s="392"/>
      <c r="GSV14" s="392"/>
      <c r="GSW14" s="392"/>
      <c r="GSX14" s="392"/>
      <c r="GSY14" s="392"/>
      <c r="GSZ14" s="392"/>
      <c r="GTA14" s="392"/>
      <c r="GTB14" s="392"/>
      <c r="GTC14" s="392"/>
      <c r="GTD14" s="392"/>
      <c r="GTE14" s="392"/>
      <c r="GTF14" s="392"/>
      <c r="GTG14" s="392"/>
      <c r="GTH14" s="392"/>
      <c r="GTI14" s="392"/>
      <c r="GTJ14" s="392"/>
      <c r="GTK14" s="392"/>
      <c r="GTL14" s="392"/>
      <c r="GTM14" s="392"/>
      <c r="GTN14" s="392"/>
      <c r="GTO14" s="392"/>
      <c r="GTP14" s="392"/>
      <c r="GTQ14" s="392"/>
      <c r="GTR14" s="392"/>
      <c r="GTS14" s="392"/>
      <c r="GTT14" s="392"/>
      <c r="GTU14" s="392"/>
      <c r="GTV14" s="392"/>
      <c r="GTW14" s="392"/>
      <c r="GTX14" s="392"/>
      <c r="GTY14" s="392"/>
      <c r="GTZ14" s="392"/>
      <c r="GUA14" s="392"/>
      <c r="GUB14" s="392"/>
      <c r="GUC14" s="392"/>
      <c r="GUD14" s="392"/>
      <c r="GUE14" s="392"/>
      <c r="GUF14" s="392"/>
      <c r="GUG14" s="392"/>
      <c r="GUH14" s="392"/>
      <c r="GUI14" s="392"/>
      <c r="GUJ14" s="392"/>
      <c r="GUK14" s="392"/>
      <c r="GUL14" s="392"/>
      <c r="GUM14" s="392"/>
      <c r="GUN14" s="392"/>
      <c r="GUO14" s="392"/>
      <c r="GUP14" s="392"/>
      <c r="GUQ14" s="392"/>
      <c r="GUR14" s="392"/>
      <c r="GUS14" s="392"/>
      <c r="GUT14" s="392"/>
      <c r="GUU14" s="392"/>
      <c r="GUV14" s="392"/>
      <c r="GUW14" s="392"/>
      <c r="GUX14" s="392"/>
      <c r="GUY14" s="392"/>
      <c r="GUZ14" s="392"/>
      <c r="GVA14" s="392"/>
      <c r="GVB14" s="392"/>
      <c r="GVC14" s="392"/>
      <c r="GVD14" s="392"/>
      <c r="GVE14" s="392"/>
      <c r="GVF14" s="392"/>
      <c r="GVG14" s="392"/>
      <c r="GVH14" s="392"/>
      <c r="GVI14" s="392"/>
      <c r="GVJ14" s="392"/>
      <c r="GVK14" s="392"/>
      <c r="GVL14" s="392"/>
      <c r="GVM14" s="392"/>
      <c r="GVN14" s="392"/>
      <c r="GVO14" s="392"/>
      <c r="GVP14" s="392"/>
      <c r="GVQ14" s="392"/>
      <c r="GVR14" s="392"/>
      <c r="GVS14" s="392"/>
      <c r="GVT14" s="392"/>
      <c r="GVU14" s="392"/>
      <c r="GVV14" s="392"/>
      <c r="GVW14" s="392"/>
      <c r="GVX14" s="392"/>
      <c r="GVY14" s="392"/>
      <c r="GVZ14" s="392"/>
      <c r="GWA14" s="392"/>
      <c r="GWB14" s="392"/>
      <c r="GWC14" s="392"/>
      <c r="GWD14" s="392"/>
      <c r="GWE14" s="392"/>
      <c r="GWF14" s="392"/>
      <c r="GWG14" s="392"/>
      <c r="GWH14" s="392"/>
      <c r="GWI14" s="392"/>
      <c r="GWJ14" s="392"/>
      <c r="GWK14" s="392"/>
      <c r="GWL14" s="392"/>
      <c r="GWM14" s="392"/>
      <c r="GWN14" s="392"/>
      <c r="GWO14" s="392"/>
      <c r="GWP14" s="392"/>
      <c r="GWQ14" s="392"/>
      <c r="GWR14" s="392"/>
      <c r="GWS14" s="392"/>
      <c r="GWT14" s="392"/>
      <c r="GWU14" s="392"/>
      <c r="GWV14" s="392"/>
      <c r="GWW14" s="392"/>
      <c r="GWX14" s="392"/>
      <c r="GWY14" s="392"/>
      <c r="GWZ14" s="392"/>
      <c r="GXA14" s="392"/>
      <c r="GXB14" s="392"/>
      <c r="GXC14" s="392"/>
      <c r="GXD14" s="392"/>
      <c r="GXE14" s="392"/>
      <c r="GXF14" s="392"/>
      <c r="GXG14" s="392"/>
      <c r="GXH14" s="392"/>
      <c r="GXI14" s="392"/>
      <c r="GXJ14" s="392"/>
      <c r="GXK14" s="392"/>
      <c r="GXL14" s="392"/>
      <c r="GXM14" s="392"/>
      <c r="GXN14" s="392"/>
      <c r="GXO14" s="392"/>
      <c r="GXP14" s="392"/>
      <c r="GXQ14" s="392"/>
      <c r="GXR14" s="392"/>
      <c r="GXS14" s="392"/>
      <c r="GXT14" s="392"/>
      <c r="GXU14" s="392"/>
      <c r="GXV14" s="392"/>
      <c r="GXW14" s="392"/>
      <c r="GXX14" s="392"/>
      <c r="GXY14" s="392"/>
      <c r="GXZ14" s="392"/>
      <c r="GYA14" s="392"/>
      <c r="GYB14" s="392"/>
      <c r="GYC14" s="392"/>
      <c r="GYD14" s="392"/>
      <c r="GYE14" s="392"/>
      <c r="GYF14" s="392"/>
      <c r="GYG14" s="392"/>
      <c r="GYH14" s="392"/>
      <c r="GYI14" s="392"/>
      <c r="GYJ14" s="392"/>
      <c r="GYK14" s="392"/>
      <c r="GYL14" s="392"/>
      <c r="GYM14" s="392"/>
      <c r="GYN14" s="392"/>
      <c r="GYO14" s="392"/>
      <c r="GYP14" s="392"/>
      <c r="GYQ14" s="392"/>
      <c r="GYR14" s="392"/>
      <c r="GYS14" s="392"/>
      <c r="GYT14" s="392"/>
      <c r="GYU14" s="392"/>
      <c r="GYV14" s="392"/>
      <c r="GYW14" s="392"/>
      <c r="GYX14" s="392"/>
      <c r="GYY14" s="392"/>
      <c r="GYZ14" s="392"/>
      <c r="GZA14" s="392"/>
      <c r="GZB14" s="392"/>
      <c r="GZC14" s="392"/>
      <c r="GZD14" s="392"/>
      <c r="GZE14" s="392"/>
      <c r="GZF14" s="392"/>
      <c r="GZG14" s="392"/>
      <c r="GZH14" s="392"/>
      <c r="GZI14" s="392"/>
      <c r="GZJ14" s="392"/>
      <c r="GZK14" s="392"/>
      <c r="GZL14" s="392"/>
      <c r="GZM14" s="392"/>
      <c r="GZN14" s="392"/>
      <c r="GZO14" s="392"/>
      <c r="GZP14" s="392"/>
      <c r="GZQ14" s="392"/>
      <c r="GZR14" s="392"/>
      <c r="GZS14" s="392"/>
      <c r="GZT14" s="392"/>
      <c r="GZU14" s="392"/>
      <c r="GZV14" s="392"/>
      <c r="GZW14" s="392"/>
      <c r="GZX14" s="392"/>
      <c r="GZY14" s="392"/>
      <c r="GZZ14" s="392"/>
      <c r="HAA14" s="392"/>
      <c r="HAB14" s="392"/>
      <c r="HAC14" s="392"/>
      <c r="HAD14" s="392"/>
      <c r="HAE14" s="392"/>
      <c r="HAF14" s="392"/>
      <c r="HAG14" s="392"/>
      <c r="HAH14" s="392"/>
      <c r="HAI14" s="392"/>
      <c r="HAJ14" s="392"/>
      <c r="HAK14" s="392"/>
      <c r="HAL14" s="392"/>
      <c r="HAM14" s="392"/>
      <c r="HAN14" s="392"/>
      <c r="HAO14" s="392"/>
      <c r="HAP14" s="392"/>
      <c r="HAQ14" s="392"/>
      <c r="HAR14" s="392"/>
      <c r="HAS14" s="392"/>
      <c r="HAT14" s="392"/>
      <c r="HAU14" s="392"/>
      <c r="HAV14" s="392"/>
      <c r="HAW14" s="392"/>
      <c r="HAX14" s="392"/>
      <c r="HAY14" s="392"/>
      <c r="HAZ14" s="392"/>
      <c r="HBA14" s="392"/>
      <c r="HBB14" s="392"/>
      <c r="HBC14" s="392"/>
      <c r="HBD14" s="392"/>
      <c r="HBE14" s="392"/>
      <c r="HBF14" s="392"/>
      <c r="HBG14" s="392"/>
      <c r="HBH14" s="392"/>
      <c r="HBI14" s="392"/>
      <c r="HBJ14" s="392"/>
      <c r="HBK14" s="392"/>
      <c r="HBL14" s="392"/>
      <c r="HBM14" s="392"/>
      <c r="HBN14" s="392"/>
      <c r="HBO14" s="392"/>
      <c r="HBP14" s="392"/>
      <c r="HBQ14" s="392"/>
      <c r="HBR14" s="392"/>
      <c r="HBS14" s="392"/>
      <c r="HBT14" s="392"/>
      <c r="HBU14" s="392"/>
      <c r="HBV14" s="392"/>
      <c r="HBW14" s="392"/>
      <c r="HBX14" s="392"/>
      <c r="HBY14" s="392"/>
      <c r="HBZ14" s="392"/>
      <c r="HCA14" s="392"/>
      <c r="HCB14" s="392"/>
      <c r="HCC14" s="392"/>
      <c r="HCD14" s="392"/>
      <c r="HCE14" s="392"/>
      <c r="HCF14" s="392"/>
      <c r="HCG14" s="392"/>
      <c r="HCH14" s="392"/>
      <c r="HCI14" s="392"/>
      <c r="HCJ14" s="392"/>
      <c r="HCK14" s="392"/>
      <c r="HCL14" s="392"/>
      <c r="HCM14" s="392"/>
      <c r="HCN14" s="392"/>
      <c r="HCO14" s="392"/>
      <c r="HCP14" s="392"/>
      <c r="HCQ14" s="392"/>
      <c r="HCR14" s="392"/>
      <c r="HCS14" s="392"/>
      <c r="HCT14" s="392"/>
      <c r="HCU14" s="392"/>
      <c r="HCV14" s="392"/>
      <c r="HCW14" s="392"/>
      <c r="HCX14" s="392"/>
      <c r="HCY14" s="392"/>
      <c r="HCZ14" s="392"/>
      <c r="HDA14" s="392"/>
      <c r="HDB14" s="392"/>
      <c r="HDC14" s="392"/>
      <c r="HDD14" s="392"/>
      <c r="HDE14" s="392"/>
      <c r="HDF14" s="392"/>
      <c r="HDG14" s="392"/>
      <c r="HDH14" s="392"/>
      <c r="HDI14" s="392"/>
      <c r="HDJ14" s="392"/>
      <c r="HDK14" s="392"/>
      <c r="HDL14" s="392"/>
      <c r="HDM14" s="392"/>
      <c r="HDN14" s="392"/>
      <c r="HDO14" s="392"/>
      <c r="HDP14" s="392"/>
      <c r="HDQ14" s="392"/>
      <c r="HDR14" s="392"/>
      <c r="HDS14" s="392"/>
      <c r="HDT14" s="392"/>
      <c r="HDU14" s="392"/>
      <c r="HDV14" s="392"/>
      <c r="HDW14" s="392"/>
      <c r="HDX14" s="392"/>
      <c r="HDY14" s="392"/>
      <c r="HDZ14" s="392"/>
      <c r="HEA14" s="392"/>
      <c r="HEB14" s="392"/>
      <c r="HEC14" s="392"/>
      <c r="HED14" s="392"/>
      <c r="HEE14" s="392"/>
      <c r="HEF14" s="392"/>
      <c r="HEG14" s="392"/>
      <c r="HEH14" s="392"/>
      <c r="HEI14" s="392"/>
      <c r="HEJ14" s="392"/>
      <c r="HEK14" s="392"/>
      <c r="HEL14" s="392"/>
      <c r="HEM14" s="392"/>
      <c r="HEN14" s="392"/>
      <c r="HEO14" s="392"/>
      <c r="HEP14" s="392"/>
      <c r="HEQ14" s="392"/>
      <c r="HER14" s="392"/>
      <c r="HES14" s="392"/>
      <c r="HET14" s="392"/>
      <c r="HEU14" s="392"/>
      <c r="HEV14" s="392"/>
      <c r="HEW14" s="392"/>
      <c r="HEX14" s="392"/>
      <c r="HEY14" s="392"/>
      <c r="HEZ14" s="392"/>
      <c r="HFA14" s="392"/>
      <c r="HFB14" s="392"/>
      <c r="HFC14" s="392"/>
      <c r="HFD14" s="392"/>
      <c r="HFE14" s="392"/>
      <c r="HFF14" s="392"/>
      <c r="HFG14" s="392"/>
      <c r="HFH14" s="392"/>
      <c r="HFI14" s="392"/>
      <c r="HFJ14" s="392"/>
      <c r="HFK14" s="392"/>
      <c r="HFL14" s="392"/>
      <c r="HFM14" s="392"/>
      <c r="HFN14" s="392"/>
      <c r="HFO14" s="392"/>
      <c r="HFP14" s="392"/>
      <c r="HFQ14" s="392"/>
      <c r="HFR14" s="392"/>
      <c r="HFS14" s="392"/>
      <c r="HFT14" s="392"/>
      <c r="HFU14" s="392"/>
      <c r="HFV14" s="392"/>
      <c r="HFW14" s="392"/>
      <c r="HFX14" s="392"/>
      <c r="HFY14" s="392"/>
      <c r="HFZ14" s="392"/>
      <c r="HGA14" s="392"/>
      <c r="HGB14" s="392"/>
      <c r="HGC14" s="392"/>
      <c r="HGD14" s="392"/>
      <c r="HGE14" s="392"/>
      <c r="HGF14" s="392"/>
      <c r="HGG14" s="392"/>
      <c r="HGH14" s="392"/>
      <c r="HGI14" s="392"/>
      <c r="HGJ14" s="392"/>
      <c r="HGK14" s="392"/>
      <c r="HGL14" s="392"/>
      <c r="HGM14" s="392"/>
      <c r="HGN14" s="392"/>
      <c r="HGO14" s="392"/>
      <c r="HGP14" s="392"/>
      <c r="HGQ14" s="392"/>
      <c r="HGR14" s="392"/>
      <c r="HGS14" s="392"/>
      <c r="HGT14" s="392"/>
      <c r="HGU14" s="392"/>
      <c r="HGV14" s="392"/>
      <c r="HGW14" s="392"/>
      <c r="HGX14" s="392"/>
      <c r="HGY14" s="392"/>
      <c r="HGZ14" s="392"/>
      <c r="HHA14" s="392"/>
      <c r="HHB14" s="392"/>
      <c r="HHC14" s="392"/>
      <c r="HHD14" s="392"/>
      <c r="HHE14" s="392"/>
      <c r="HHF14" s="392"/>
      <c r="HHG14" s="392"/>
      <c r="HHH14" s="392"/>
      <c r="HHI14" s="392"/>
      <c r="HHJ14" s="392"/>
      <c r="HHK14" s="392"/>
      <c r="HHL14" s="392"/>
      <c r="HHM14" s="392"/>
      <c r="HHN14" s="392"/>
      <c r="HHO14" s="392"/>
      <c r="HHP14" s="392"/>
      <c r="HHQ14" s="392"/>
      <c r="HHR14" s="392"/>
      <c r="HHS14" s="392"/>
      <c r="HHT14" s="392"/>
      <c r="HHU14" s="392"/>
      <c r="HHV14" s="392"/>
      <c r="HHW14" s="392"/>
      <c r="HHX14" s="392"/>
      <c r="HHY14" s="392"/>
      <c r="HHZ14" s="392"/>
      <c r="HIA14" s="392"/>
      <c r="HIB14" s="392"/>
      <c r="HIC14" s="392"/>
      <c r="HID14" s="392"/>
      <c r="HIE14" s="392"/>
      <c r="HIF14" s="392"/>
      <c r="HIG14" s="392"/>
      <c r="HIH14" s="392"/>
      <c r="HII14" s="392"/>
      <c r="HIJ14" s="392"/>
      <c r="HIK14" s="392"/>
      <c r="HIL14" s="392"/>
      <c r="HIM14" s="392"/>
      <c r="HIN14" s="392"/>
      <c r="HIO14" s="392"/>
      <c r="HIP14" s="392"/>
      <c r="HIQ14" s="392"/>
      <c r="HIR14" s="392"/>
      <c r="HIS14" s="392"/>
      <c r="HIT14" s="392"/>
      <c r="HIU14" s="392"/>
      <c r="HIV14" s="392"/>
      <c r="HIW14" s="392"/>
      <c r="HIX14" s="392"/>
      <c r="HIY14" s="392"/>
      <c r="HIZ14" s="392"/>
      <c r="HJA14" s="392"/>
      <c r="HJB14" s="392"/>
      <c r="HJC14" s="392"/>
      <c r="HJD14" s="392"/>
      <c r="HJE14" s="392"/>
      <c r="HJF14" s="392"/>
      <c r="HJG14" s="392"/>
      <c r="HJH14" s="392"/>
      <c r="HJI14" s="392"/>
      <c r="HJJ14" s="392"/>
      <c r="HJK14" s="392"/>
      <c r="HJL14" s="392"/>
      <c r="HJM14" s="392"/>
      <c r="HJN14" s="392"/>
      <c r="HJO14" s="392"/>
      <c r="HJP14" s="392"/>
      <c r="HJQ14" s="392"/>
      <c r="HJR14" s="392"/>
      <c r="HJS14" s="392"/>
      <c r="HJT14" s="392"/>
      <c r="HJU14" s="392"/>
      <c r="HJV14" s="392"/>
      <c r="HJW14" s="392"/>
      <c r="HJX14" s="392"/>
      <c r="HJY14" s="392"/>
      <c r="HJZ14" s="392"/>
      <c r="HKA14" s="392"/>
      <c r="HKB14" s="392"/>
      <c r="HKC14" s="392"/>
      <c r="HKD14" s="392"/>
      <c r="HKE14" s="392"/>
      <c r="HKF14" s="392"/>
      <c r="HKG14" s="392"/>
      <c r="HKH14" s="392"/>
      <c r="HKI14" s="392"/>
      <c r="HKJ14" s="392"/>
      <c r="HKK14" s="392"/>
      <c r="HKL14" s="392"/>
      <c r="HKM14" s="392"/>
      <c r="HKN14" s="392"/>
      <c r="HKO14" s="392"/>
      <c r="HKP14" s="392"/>
      <c r="HKQ14" s="392"/>
      <c r="HKR14" s="392"/>
      <c r="HKS14" s="392"/>
      <c r="HKT14" s="392"/>
      <c r="HKU14" s="392"/>
      <c r="HKV14" s="392"/>
      <c r="HKW14" s="392"/>
      <c r="HKX14" s="392"/>
      <c r="HKY14" s="392"/>
      <c r="HKZ14" s="392"/>
      <c r="HLA14" s="392"/>
      <c r="HLB14" s="392"/>
      <c r="HLC14" s="392"/>
      <c r="HLD14" s="392"/>
      <c r="HLE14" s="392"/>
      <c r="HLF14" s="392"/>
      <c r="HLG14" s="392"/>
      <c r="HLH14" s="392"/>
      <c r="HLI14" s="392"/>
      <c r="HLJ14" s="392"/>
      <c r="HLK14" s="392"/>
      <c r="HLL14" s="392"/>
      <c r="HLM14" s="392"/>
      <c r="HLN14" s="392"/>
      <c r="HLO14" s="392"/>
      <c r="HLP14" s="392"/>
      <c r="HLQ14" s="392"/>
      <c r="HLR14" s="392"/>
      <c r="HLS14" s="392"/>
      <c r="HLT14" s="392"/>
      <c r="HLU14" s="392"/>
      <c r="HLV14" s="392"/>
      <c r="HLW14" s="392"/>
      <c r="HLX14" s="392"/>
      <c r="HLY14" s="392"/>
      <c r="HLZ14" s="392"/>
      <c r="HMA14" s="392"/>
      <c r="HMB14" s="392"/>
      <c r="HMC14" s="392"/>
      <c r="HMD14" s="392"/>
      <c r="HME14" s="392"/>
      <c r="HMF14" s="392"/>
      <c r="HMG14" s="392"/>
      <c r="HMH14" s="392"/>
      <c r="HMI14" s="392"/>
      <c r="HMJ14" s="392"/>
      <c r="HMK14" s="392"/>
      <c r="HML14" s="392"/>
      <c r="HMM14" s="392"/>
      <c r="HMN14" s="392"/>
      <c r="HMO14" s="392"/>
      <c r="HMP14" s="392"/>
      <c r="HMQ14" s="392"/>
      <c r="HMR14" s="392"/>
      <c r="HMS14" s="392"/>
      <c r="HMT14" s="392"/>
      <c r="HMU14" s="392"/>
      <c r="HMV14" s="392"/>
      <c r="HMW14" s="392"/>
      <c r="HMX14" s="392"/>
      <c r="HMY14" s="392"/>
      <c r="HMZ14" s="392"/>
      <c r="HNA14" s="392"/>
      <c r="HNB14" s="392"/>
      <c r="HNC14" s="392"/>
      <c r="HND14" s="392"/>
      <c r="HNE14" s="392"/>
      <c r="HNF14" s="392"/>
      <c r="HNG14" s="392"/>
      <c r="HNH14" s="392"/>
      <c r="HNI14" s="392"/>
      <c r="HNJ14" s="392"/>
      <c r="HNK14" s="392"/>
      <c r="HNL14" s="392"/>
      <c r="HNM14" s="392"/>
      <c r="HNN14" s="392"/>
      <c r="HNO14" s="392"/>
      <c r="HNP14" s="392"/>
      <c r="HNQ14" s="392"/>
      <c r="HNR14" s="392"/>
      <c r="HNS14" s="392"/>
      <c r="HNT14" s="392"/>
      <c r="HNU14" s="392"/>
      <c r="HNV14" s="392"/>
      <c r="HNW14" s="392"/>
      <c r="HNX14" s="392"/>
      <c r="HNY14" s="392"/>
      <c r="HNZ14" s="392"/>
      <c r="HOA14" s="392"/>
      <c r="HOB14" s="392"/>
      <c r="HOC14" s="392"/>
      <c r="HOD14" s="392"/>
      <c r="HOE14" s="392"/>
      <c r="HOF14" s="392"/>
      <c r="HOG14" s="392"/>
      <c r="HOH14" s="392"/>
      <c r="HOI14" s="392"/>
      <c r="HOJ14" s="392"/>
      <c r="HOK14" s="392"/>
      <c r="HOL14" s="392"/>
      <c r="HOM14" s="392"/>
      <c r="HON14" s="392"/>
      <c r="HOO14" s="392"/>
      <c r="HOP14" s="392"/>
      <c r="HOQ14" s="392"/>
      <c r="HOR14" s="392"/>
      <c r="HOS14" s="392"/>
      <c r="HOT14" s="392"/>
      <c r="HOU14" s="392"/>
      <c r="HOV14" s="392"/>
      <c r="HOW14" s="392"/>
      <c r="HOX14" s="392"/>
      <c r="HOY14" s="392"/>
      <c r="HOZ14" s="392"/>
      <c r="HPA14" s="392"/>
      <c r="HPB14" s="392"/>
      <c r="HPC14" s="392"/>
      <c r="HPD14" s="392"/>
      <c r="HPE14" s="392"/>
      <c r="HPF14" s="392"/>
      <c r="HPG14" s="392"/>
      <c r="HPH14" s="392"/>
      <c r="HPI14" s="392"/>
      <c r="HPJ14" s="392"/>
      <c r="HPK14" s="392"/>
      <c r="HPL14" s="392"/>
      <c r="HPM14" s="392"/>
      <c r="HPN14" s="392"/>
      <c r="HPO14" s="392"/>
      <c r="HPP14" s="392"/>
      <c r="HPQ14" s="392"/>
      <c r="HPR14" s="392"/>
      <c r="HPS14" s="392"/>
      <c r="HPT14" s="392"/>
      <c r="HPU14" s="392"/>
      <c r="HPV14" s="392"/>
      <c r="HPW14" s="392"/>
      <c r="HPX14" s="392"/>
      <c r="HPY14" s="392"/>
      <c r="HPZ14" s="392"/>
      <c r="HQA14" s="392"/>
      <c r="HQB14" s="392"/>
      <c r="HQC14" s="392"/>
      <c r="HQD14" s="392"/>
      <c r="HQE14" s="392"/>
      <c r="HQF14" s="392"/>
      <c r="HQG14" s="392"/>
      <c r="HQH14" s="392"/>
      <c r="HQI14" s="392"/>
      <c r="HQJ14" s="392"/>
      <c r="HQK14" s="392"/>
      <c r="HQL14" s="392"/>
      <c r="HQM14" s="392"/>
      <c r="HQN14" s="392"/>
      <c r="HQO14" s="392"/>
      <c r="HQP14" s="392"/>
      <c r="HQQ14" s="392"/>
      <c r="HQR14" s="392"/>
      <c r="HQS14" s="392"/>
      <c r="HQT14" s="392"/>
      <c r="HQU14" s="392"/>
      <c r="HQV14" s="392"/>
      <c r="HQW14" s="392"/>
      <c r="HQX14" s="392"/>
      <c r="HQY14" s="392"/>
      <c r="HQZ14" s="392"/>
      <c r="HRA14" s="392"/>
      <c r="HRB14" s="392"/>
      <c r="HRC14" s="392"/>
      <c r="HRD14" s="392"/>
      <c r="HRE14" s="392"/>
      <c r="HRF14" s="392"/>
      <c r="HRG14" s="392"/>
      <c r="HRH14" s="392"/>
      <c r="HRI14" s="392"/>
      <c r="HRJ14" s="392"/>
      <c r="HRK14" s="392"/>
      <c r="HRL14" s="392"/>
      <c r="HRM14" s="392"/>
      <c r="HRN14" s="392"/>
      <c r="HRO14" s="392"/>
      <c r="HRP14" s="392"/>
      <c r="HRQ14" s="392"/>
      <c r="HRR14" s="392"/>
      <c r="HRS14" s="392"/>
      <c r="HRT14" s="392"/>
      <c r="HRU14" s="392"/>
      <c r="HRV14" s="392"/>
      <c r="HRW14" s="392"/>
      <c r="HRX14" s="392"/>
      <c r="HRY14" s="392"/>
      <c r="HRZ14" s="392"/>
      <c r="HSA14" s="392"/>
      <c r="HSB14" s="392"/>
      <c r="HSC14" s="392"/>
      <c r="HSD14" s="392"/>
      <c r="HSE14" s="392"/>
      <c r="HSF14" s="392"/>
      <c r="HSG14" s="392"/>
      <c r="HSH14" s="392"/>
      <c r="HSI14" s="392"/>
      <c r="HSJ14" s="392"/>
      <c r="HSK14" s="392"/>
      <c r="HSL14" s="392"/>
      <c r="HSM14" s="392"/>
      <c r="HSN14" s="392"/>
      <c r="HSO14" s="392"/>
      <c r="HSP14" s="392"/>
      <c r="HSQ14" s="392"/>
      <c r="HSR14" s="392"/>
      <c r="HSS14" s="392"/>
      <c r="HST14" s="392"/>
      <c r="HSU14" s="392"/>
      <c r="HSV14" s="392"/>
      <c r="HSW14" s="392"/>
      <c r="HSX14" s="392"/>
      <c r="HSY14" s="392"/>
      <c r="HSZ14" s="392"/>
      <c r="HTA14" s="392"/>
      <c r="HTB14" s="392"/>
      <c r="HTC14" s="392"/>
      <c r="HTD14" s="392"/>
      <c r="HTE14" s="392"/>
      <c r="HTF14" s="392"/>
      <c r="HTG14" s="392"/>
      <c r="HTH14" s="392"/>
      <c r="HTI14" s="392"/>
      <c r="HTJ14" s="392"/>
      <c r="HTK14" s="392"/>
      <c r="HTL14" s="392"/>
      <c r="HTM14" s="392"/>
      <c r="HTN14" s="392"/>
      <c r="HTO14" s="392"/>
      <c r="HTP14" s="392"/>
      <c r="HTQ14" s="392"/>
      <c r="HTR14" s="392"/>
      <c r="HTS14" s="392"/>
      <c r="HTT14" s="392"/>
      <c r="HTU14" s="392"/>
      <c r="HTV14" s="392"/>
      <c r="HTW14" s="392"/>
      <c r="HTX14" s="392"/>
      <c r="HTY14" s="392"/>
      <c r="HTZ14" s="392"/>
      <c r="HUA14" s="392"/>
      <c r="HUB14" s="392"/>
      <c r="HUC14" s="392"/>
      <c r="HUD14" s="392"/>
      <c r="HUE14" s="392"/>
      <c r="HUF14" s="392"/>
      <c r="HUG14" s="392"/>
      <c r="HUH14" s="392"/>
      <c r="HUI14" s="392"/>
      <c r="HUJ14" s="392"/>
      <c r="HUK14" s="392"/>
      <c r="HUL14" s="392"/>
      <c r="HUM14" s="392"/>
      <c r="HUN14" s="392"/>
      <c r="HUO14" s="392"/>
      <c r="HUP14" s="392"/>
      <c r="HUQ14" s="392"/>
      <c r="HUR14" s="392"/>
      <c r="HUS14" s="392"/>
      <c r="HUT14" s="392"/>
      <c r="HUU14" s="392"/>
      <c r="HUV14" s="392"/>
      <c r="HUW14" s="392"/>
      <c r="HUX14" s="392"/>
      <c r="HUY14" s="392"/>
      <c r="HUZ14" s="392"/>
      <c r="HVA14" s="392"/>
      <c r="HVB14" s="392"/>
      <c r="HVC14" s="392"/>
      <c r="HVD14" s="392"/>
      <c r="HVE14" s="392"/>
      <c r="HVF14" s="392"/>
      <c r="HVG14" s="392"/>
      <c r="HVH14" s="392"/>
      <c r="HVI14" s="392"/>
      <c r="HVJ14" s="392"/>
      <c r="HVK14" s="392"/>
      <c r="HVL14" s="392"/>
      <c r="HVM14" s="392"/>
      <c r="HVN14" s="392"/>
      <c r="HVO14" s="392"/>
      <c r="HVP14" s="392"/>
      <c r="HVQ14" s="392"/>
      <c r="HVR14" s="392"/>
      <c r="HVS14" s="392"/>
      <c r="HVT14" s="392"/>
      <c r="HVU14" s="392"/>
      <c r="HVV14" s="392"/>
      <c r="HVW14" s="392"/>
      <c r="HVX14" s="392"/>
      <c r="HVY14" s="392"/>
      <c r="HVZ14" s="392"/>
      <c r="HWA14" s="392"/>
      <c r="HWB14" s="392"/>
      <c r="HWC14" s="392"/>
      <c r="HWD14" s="392"/>
      <c r="HWE14" s="392"/>
      <c r="HWF14" s="392"/>
      <c r="HWG14" s="392"/>
      <c r="HWH14" s="392"/>
      <c r="HWI14" s="392"/>
      <c r="HWJ14" s="392"/>
      <c r="HWK14" s="392"/>
      <c r="HWL14" s="392"/>
      <c r="HWM14" s="392"/>
      <c r="HWN14" s="392"/>
      <c r="HWO14" s="392"/>
      <c r="HWP14" s="392"/>
      <c r="HWQ14" s="392"/>
      <c r="HWR14" s="392"/>
      <c r="HWS14" s="392"/>
      <c r="HWT14" s="392"/>
      <c r="HWU14" s="392"/>
      <c r="HWV14" s="392"/>
      <c r="HWW14" s="392"/>
      <c r="HWX14" s="392"/>
      <c r="HWY14" s="392"/>
      <c r="HWZ14" s="392"/>
      <c r="HXA14" s="392"/>
      <c r="HXB14" s="392"/>
      <c r="HXC14" s="392"/>
      <c r="HXD14" s="392"/>
      <c r="HXE14" s="392"/>
      <c r="HXF14" s="392"/>
      <c r="HXG14" s="392"/>
      <c r="HXH14" s="392"/>
      <c r="HXI14" s="392"/>
      <c r="HXJ14" s="392"/>
      <c r="HXK14" s="392"/>
      <c r="HXL14" s="392"/>
      <c r="HXM14" s="392"/>
      <c r="HXN14" s="392"/>
      <c r="HXO14" s="392"/>
      <c r="HXP14" s="392"/>
      <c r="HXQ14" s="392"/>
      <c r="HXR14" s="392"/>
      <c r="HXS14" s="392"/>
      <c r="HXT14" s="392"/>
      <c r="HXU14" s="392"/>
      <c r="HXV14" s="392"/>
      <c r="HXW14" s="392"/>
      <c r="HXX14" s="392"/>
      <c r="HXY14" s="392"/>
      <c r="HXZ14" s="392"/>
      <c r="HYA14" s="392"/>
      <c r="HYB14" s="392"/>
      <c r="HYC14" s="392"/>
      <c r="HYD14" s="392"/>
      <c r="HYE14" s="392"/>
      <c r="HYF14" s="392"/>
      <c r="HYG14" s="392"/>
      <c r="HYH14" s="392"/>
      <c r="HYI14" s="392"/>
      <c r="HYJ14" s="392"/>
      <c r="HYK14" s="392"/>
      <c r="HYL14" s="392"/>
      <c r="HYM14" s="392"/>
      <c r="HYN14" s="392"/>
      <c r="HYO14" s="392"/>
      <c r="HYP14" s="392"/>
      <c r="HYQ14" s="392"/>
      <c r="HYR14" s="392"/>
      <c r="HYS14" s="392"/>
      <c r="HYT14" s="392"/>
      <c r="HYU14" s="392"/>
      <c r="HYV14" s="392"/>
      <c r="HYW14" s="392"/>
      <c r="HYX14" s="392"/>
      <c r="HYY14" s="392"/>
      <c r="HYZ14" s="392"/>
      <c r="HZA14" s="392"/>
      <c r="HZB14" s="392"/>
      <c r="HZC14" s="392"/>
      <c r="HZD14" s="392"/>
      <c r="HZE14" s="392"/>
      <c r="HZF14" s="392"/>
      <c r="HZG14" s="392"/>
      <c r="HZH14" s="392"/>
      <c r="HZI14" s="392"/>
      <c r="HZJ14" s="392"/>
      <c r="HZK14" s="392"/>
      <c r="HZL14" s="392"/>
      <c r="HZM14" s="392"/>
      <c r="HZN14" s="392"/>
      <c r="HZO14" s="392"/>
      <c r="HZP14" s="392"/>
      <c r="HZQ14" s="392"/>
      <c r="HZR14" s="392"/>
      <c r="HZS14" s="392"/>
      <c r="HZT14" s="392"/>
      <c r="HZU14" s="392"/>
      <c r="HZV14" s="392"/>
      <c r="HZW14" s="392"/>
      <c r="HZX14" s="392"/>
      <c r="HZY14" s="392"/>
      <c r="HZZ14" s="392"/>
      <c r="IAA14" s="392"/>
      <c r="IAB14" s="392"/>
      <c r="IAC14" s="392"/>
      <c r="IAD14" s="392"/>
      <c r="IAE14" s="392"/>
      <c r="IAF14" s="392"/>
      <c r="IAG14" s="392"/>
      <c r="IAH14" s="392"/>
      <c r="IAI14" s="392"/>
      <c r="IAJ14" s="392"/>
      <c r="IAK14" s="392"/>
      <c r="IAL14" s="392"/>
      <c r="IAM14" s="392"/>
      <c r="IAN14" s="392"/>
      <c r="IAO14" s="392"/>
      <c r="IAP14" s="392"/>
      <c r="IAQ14" s="392"/>
      <c r="IAR14" s="392"/>
      <c r="IAS14" s="392"/>
      <c r="IAT14" s="392"/>
      <c r="IAU14" s="392"/>
      <c r="IAV14" s="392"/>
      <c r="IAW14" s="392"/>
      <c r="IAX14" s="392"/>
      <c r="IAY14" s="392"/>
      <c r="IAZ14" s="392"/>
      <c r="IBA14" s="392"/>
      <c r="IBB14" s="392"/>
      <c r="IBC14" s="392"/>
      <c r="IBD14" s="392"/>
      <c r="IBE14" s="392"/>
      <c r="IBF14" s="392"/>
      <c r="IBG14" s="392"/>
      <c r="IBH14" s="392"/>
      <c r="IBI14" s="392"/>
      <c r="IBJ14" s="392"/>
      <c r="IBK14" s="392"/>
      <c r="IBL14" s="392"/>
      <c r="IBM14" s="392"/>
      <c r="IBN14" s="392"/>
      <c r="IBO14" s="392"/>
      <c r="IBP14" s="392"/>
      <c r="IBQ14" s="392"/>
      <c r="IBR14" s="392"/>
      <c r="IBS14" s="392"/>
      <c r="IBT14" s="392"/>
      <c r="IBU14" s="392"/>
      <c r="IBV14" s="392"/>
      <c r="IBW14" s="392"/>
      <c r="IBX14" s="392"/>
      <c r="IBY14" s="392"/>
      <c r="IBZ14" s="392"/>
      <c r="ICA14" s="392"/>
      <c r="ICB14" s="392"/>
      <c r="ICC14" s="392"/>
      <c r="ICD14" s="392"/>
      <c r="ICE14" s="392"/>
      <c r="ICF14" s="392"/>
      <c r="ICG14" s="392"/>
      <c r="ICH14" s="392"/>
      <c r="ICI14" s="392"/>
      <c r="ICJ14" s="392"/>
      <c r="ICK14" s="392"/>
      <c r="ICL14" s="392"/>
      <c r="ICM14" s="392"/>
      <c r="ICN14" s="392"/>
      <c r="ICO14" s="392"/>
      <c r="ICP14" s="392"/>
      <c r="ICQ14" s="392"/>
      <c r="ICR14" s="392"/>
      <c r="ICS14" s="392"/>
      <c r="ICT14" s="392"/>
      <c r="ICU14" s="392"/>
      <c r="ICV14" s="392"/>
      <c r="ICW14" s="392"/>
      <c r="ICX14" s="392"/>
      <c r="ICY14" s="392"/>
      <c r="ICZ14" s="392"/>
      <c r="IDA14" s="392"/>
      <c r="IDB14" s="392"/>
      <c r="IDC14" s="392"/>
      <c r="IDD14" s="392"/>
      <c r="IDE14" s="392"/>
      <c r="IDF14" s="392"/>
      <c r="IDG14" s="392"/>
      <c r="IDH14" s="392"/>
      <c r="IDI14" s="392"/>
      <c r="IDJ14" s="392"/>
      <c r="IDK14" s="392"/>
      <c r="IDL14" s="392"/>
      <c r="IDM14" s="392"/>
      <c r="IDN14" s="392"/>
      <c r="IDO14" s="392"/>
      <c r="IDP14" s="392"/>
      <c r="IDQ14" s="392"/>
      <c r="IDR14" s="392"/>
      <c r="IDS14" s="392"/>
      <c r="IDT14" s="392"/>
      <c r="IDU14" s="392"/>
      <c r="IDV14" s="392"/>
      <c r="IDW14" s="392"/>
      <c r="IDX14" s="392"/>
      <c r="IDY14" s="392"/>
      <c r="IDZ14" s="392"/>
      <c r="IEA14" s="392"/>
      <c r="IEB14" s="392"/>
      <c r="IEC14" s="392"/>
      <c r="IED14" s="392"/>
      <c r="IEE14" s="392"/>
      <c r="IEF14" s="392"/>
      <c r="IEG14" s="392"/>
      <c r="IEH14" s="392"/>
      <c r="IEI14" s="392"/>
      <c r="IEJ14" s="392"/>
      <c r="IEK14" s="392"/>
      <c r="IEL14" s="392"/>
      <c r="IEM14" s="392"/>
      <c r="IEN14" s="392"/>
      <c r="IEO14" s="392"/>
      <c r="IEP14" s="392"/>
      <c r="IEQ14" s="392"/>
      <c r="IER14" s="392"/>
      <c r="IES14" s="392"/>
      <c r="IET14" s="392"/>
      <c r="IEU14" s="392"/>
      <c r="IEV14" s="392"/>
      <c r="IEW14" s="392"/>
      <c r="IEX14" s="392"/>
      <c r="IEY14" s="392"/>
      <c r="IEZ14" s="392"/>
      <c r="IFA14" s="392"/>
      <c r="IFB14" s="392"/>
      <c r="IFC14" s="392"/>
      <c r="IFD14" s="392"/>
      <c r="IFE14" s="392"/>
      <c r="IFF14" s="392"/>
      <c r="IFG14" s="392"/>
      <c r="IFH14" s="392"/>
      <c r="IFI14" s="392"/>
      <c r="IFJ14" s="392"/>
      <c r="IFK14" s="392"/>
      <c r="IFL14" s="392"/>
      <c r="IFM14" s="392"/>
      <c r="IFN14" s="392"/>
      <c r="IFO14" s="392"/>
      <c r="IFP14" s="392"/>
      <c r="IFQ14" s="392"/>
      <c r="IFR14" s="392"/>
      <c r="IFS14" s="392"/>
      <c r="IFT14" s="392"/>
      <c r="IFU14" s="392"/>
      <c r="IFV14" s="392"/>
      <c r="IFW14" s="392"/>
      <c r="IFX14" s="392"/>
      <c r="IFY14" s="392"/>
      <c r="IFZ14" s="392"/>
      <c r="IGA14" s="392"/>
      <c r="IGB14" s="392"/>
      <c r="IGC14" s="392"/>
      <c r="IGD14" s="392"/>
      <c r="IGE14" s="392"/>
      <c r="IGF14" s="392"/>
      <c r="IGG14" s="392"/>
      <c r="IGH14" s="392"/>
      <c r="IGI14" s="392"/>
      <c r="IGJ14" s="392"/>
      <c r="IGK14" s="392"/>
      <c r="IGL14" s="392"/>
      <c r="IGM14" s="392"/>
      <c r="IGN14" s="392"/>
      <c r="IGO14" s="392"/>
      <c r="IGP14" s="392"/>
      <c r="IGQ14" s="392"/>
      <c r="IGR14" s="392"/>
      <c r="IGS14" s="392"/>
      <c r="IGT14" s="392"/>
      <c r="IGU14" s="392"/>
      <c r="IGV14" s="392"/>
      <c r="IGW14" s="392"/>
      <c r="IGX14" s="392"/>
      <c r="IGY14" s="392"/>
      <c r="IGZ14" s="392"/>
      <c r="IHA14" s="392"/>
      <c r="IHB14" s="392"/>
      <c r="IHC14" s="392"/>
      <c r="IHD14" s="392"/>
      <c r="IHE14" s="392"/>
      <c r="IHF14" s="392"/>
      <c r="IHG14" s="392"/>
      <c r="IHH14" s="392"/>
      <c r="IHI14" s="392"/>
      <c r="IHJ14" s="392"/>
      <c r="IHK14" s="392"/>
      <c r="IHL14" s="392"/>
      <c r="IHM14" s="392"/>
      <c r="IHN14" s="392"/>
      <c r="IHO14" s="392"/>
      <c r="IHP14" s="392"/>
      <c r="IHQ14" s="392"/>
      <c r="IHR14" s="392"/>
      <c r="IHS14" s="392"/>
      <c r="IHT14" s="392"/>
      <c r="IHU14" s="392"/>
      <c r="IHV14" s="392"/>
      <c r="IHW14" s="392"/>
      <c r="IHX14" s="392"/>
      <c r="IHY14" s="392"/>
      <c r="IHZ14" s="392"/>
      <c r="IIA14" s="392"/>
      <c r="IIB14" s="392"/>
      <c r="IIC14" s="392"/>
      <c r="IID14" s="392"/>
      <c r="IIE14" s="392"/>
      <c r="IIF14" s="392"/>
      <c r="IIG14" s="392"/>
      <c r="IIH14" s="392"/>
      <c r="III14" s="392"/>
      <c r="IIJ14" s="392"/>
      <c r="IIK14" s="392"/>
      <c r="IIL14" s="392"/>
      <c r="IIM14" s="392"/>
      <c r="IIN14" s="392"/>
      <c r="IIO14" s="392"/>
      <c r="IIP14" s="392"/>
      <c r="IIQ14" s="392"/>
      <c r="IIR14" s="392"/>
      <c r="IIS14" s="392"/>
      <c r="IIT14" s="392"/>
      <c r="IIU14" s="392"/>
      <c r="IIV14" s="392"/>
      <c r="IIW14" s="392"/>
      <c r="IIX14" s="392"/>
      <c r="IIY14" s="392"/>
      <c r="IIZ14" s="392"/>
      <c r="IJA14" s="392"/>
      <c r="IJB14" s="392"/>
      <c r="IJC14" s="392"/>
      <c r="IJD14" s="392"/>
      <c r="IJE14" s="392"/>
      <c r="IJF14" s="392"/>
      <c r="IJG14" s="392"/>
      <c r="IJH14" s="392"/>
      <c r="IJI14" s="392"/>
      <c r="IJJ14" s="392"/>
      <c r="IJK14" s="392"/>
      <c r="IJL14" s="392"/>
      <c r="IJM14" s="392"/>
      <c r="IJN14" s="392"/>
      <c r="IJO14" s="392"/>
      <c r="IJP14" s="392"/>
      <c r="IJQ14" s="392"/>
      <c r="IJR14" s="392"/>
      <c r="IJS14" s="392"/>
      <c r="IJT14" s="392"/>
      <c r="IJU14" s="392"/>
      <c r="IJV14" s="392"/>
      <c r="IJW14" s="392"/>
      <c r="IJX14" s="392"/>
      <c r="IJY14" s="392"/>
      <c r="IJZ14" s="392"/>
      <c r="IKA14" s="392"/>
      <c r="IKB14" s="392"/>
      <c r="IKC14" s="392"/>
      <c r="IKD14" s="392"/>
      <c r="IKE14" s="392"/>
      <c r="IKF14" s="392"/>
      <c r="IKG14" s="392"/>
      <c r="IKH14" s="392"/>
      <c r="IKI14" s="392"/>
      <c r="IKJ14" s="392"/>
      <c r="IKK14" s="392"/>
      <c r="IKL14" s="392"/>
      <c r="IKM14" s="392"/>
      <c r="IKN14" s="392"/>
      <c r="IKO14" s="392"/>
      <c r="IKP14" s="392"/>
      <c r="IKQ14" s="392"/>
      <c r="IKR14" s="392"/>
      <c r="IKS14" s="392"/>
      <c r="IKT14" s="392"/>
      <c r="IKU14" s="392"/>
      <c r="IKV14" s="392"/>
      <c r="IKW14" s="392"/>
      <c r="IKX14" s="392"/>
      <c r="IKY14" s="392"/>
      <c r="IKZ14" s="392"/>
      <c r="ILA14" s="392"/>
      <c r="ILB14" s="392"/>
      <c r="ILC14" s="392"/>
      <c r="ILD14" s="392"/>
      <c r="ILE14" s="392"/>
      <c r="ILF14" s="392"/>
      <c r="ILG14" s="392"/>
      <c r="ILH14" s="392"/>
      <c r="ILI14" s="392"/>
      <c r="ILJ14" s="392"/>
      <c r="ILK14" s="392"/>
      <c r="ILL14" s="392"/>
      <c r="ILM14" s="392"/>
      <c r="ILN14" s="392"/>
      <c r="ILO14" s="392"/>
      <c r="ILP14" s="392"/>
      <c r="ILQ14" s="392"/>
      <c r="ILR14" s="392"/>
      <c r="ILS14" s="392"/>
      <c r="ILT14" s="392"/>
      <c r="ILU14" s="392"/>
      <c r="ILV14" s="392"/>
      <c r="ILW14" s="392"/>
      <c r="ILX14" s="392"/>
      <c r="ILY14" s="392"/>
      <c r="ILZ14" s="392"/>
      <c r="IMA14" s="392"/>
      <c r="IMB14" s="392"/>
      <c r="IMC14" s="392"/>
      <c r="IMD14" s="392"/>
      <c r="IME14" s="392"/>
      <c r="IMF14" s="392"/>
      <c r="IMG14" s="392"/>
      <c r="IMH14" s="392"/>
      <c r="IMI14" s="392"/>
      <c r="IMJ14" s="392"/>
      <c r="IMK14" s="392"/>
      <c r="IML14" s="392"/>
      <c r="IMM14" s="392"/>
      <c r="IMN14" s="392"/>
      <c r="IMO14" s="392"/>
      <c r="IMP14" s="392"/>
      <c r="IMQ14" s="392"/>
      <c r="IMR14" s="392"/>
      <c r="IMS14" s="392"/>
      <c r="IMT14" s="392"/>
      <c r="IMU14" s="392"/>
      <c r="IMV14" s="392"/>
      <c r="IMW14" s="392"/>
      <c r="IMX14" s="392"/>
      <c r="IMY14" s="392"/>
      <c r="IMZ14" s="392"/>
      <c r="INA14" s="392"/>
      <c r="INB14" s="392"/>
      <c r="INC14" s="392"/>
      <c r="IND14" s="392"/>
      <c r="INE14" s="392"/>
      <c r="INF14" s="392"/>
      <c r="ING14" s="392"/>
      <c r="INH14" s="392"/>
      <c r="INI14" s="392"/>
      <c r="INJ14" s="392"/>
      <c r="INK14" s="392"/>
      <c r="INL14" s="392"/>
      <c r="INM14" s="392"/>
      <c r="INN14" s="392"/>
      <c r="INO14" s="392"/>
      <c r="INP14" s="392"/>
      <c r="INQ14" s="392"/>
      <c r="INR14" s="392"/>
      <c r="INS14" s="392"/>
      <c r="INT14" s="392"/>
      <c r="INU14" s="392"/>
      <c r="INV14" s="392"/>
      <c r="INW14" s="392"/>
      <c r="INX14" s="392"/>
      <c r="INY14" s="392"/>
      <c r="INZ14" s="392"/>
      <c r="IOA14" s="392"/>
      <c r="IOB14" s="392"/>
      <c r="IOC14" s="392"/>
      <c r="IOD14" s="392"/>
      <c r="IOE14" s="392"/>
      <c r="IOF14" s="392"/>
      <c r="IOG14" s="392"/>
      <c r="IOH14" s="392"/>
      <c r="IOI14" s="392"/>
      <c r="IOJ14" s="392"/>
      <c r="IOK14" s="392"/>
      <c r="IOL14" s="392"/>
      <c r="IOM14" s="392"/>
      <c r="ION14" s="392"/>
      <c r="IOO14" s="392"/>
      <c r="IOP14" s="392"/>
      <c r="IOQ14" s="392"/>
      <c r="IOR14" s="392"/>
      <c r="IOS14" s="392"/>
      <c r="IOT14" s="392"/>
      <c r="IOU14" s="392"/>
      <c r="IOV14" s="392"/>
      <c r="IOW14" s="392"/>
      <c r="IOX14" s="392"/>
      <c r="IOY14" s="392"/>
      <c r="IOZ14" s="392"/>
      <c r="IPA14" s="392"/>
      <c r="IPB14" s="392"/>
      <c r="IPC14" s="392"/>
      <c r="IPD14" s="392"/>
      <c r="IPE14" s="392"/>
      <c r="IPF14" s="392"/>
      <c r="IPG14" s="392"/>
      <c r="IPH14" s="392"/>
      <c r="IPI14" s="392"/>
      <c r="IPJ14" s="392"/>
      <c r="IPK14" s="392"/>
      <c r="IPL14" s="392"/>
      <c r="IPM14" s="392"/>
      <c r="IPN14" s="392"/>
      <c r="IPO14" s="392"/>
      <c r="IPP14" s="392"/>
      <c r="IPQ14" s="392"/>
      <c r="IPR14" s="392"/>
      <c r="IPS14" s="392"/>
      <c r="IPT14" s="392"/>
      <c r="IPU14" s="392"/>
      <c r="IPV14" s="392"/>
      <c r="IPW14" s="392"/>
      <c r="IPX14" s="392"/>
      <c r="IPY14" s="392"/>
      <c r="IPZ14" s="392"/>
      <c r="IQA14" s="392"/>
      <c r="IQB14" s="392"/>
      <c r="IQC14" s="392"/>
      <c r="IQD14" s="392"/>
      <c r="IQE14" s="392"/>
      <c r="IQF14" s="392"/>
      <c r="IQG14" s="392"/>
      <c r="IQH14" s="392"/>
      <c r="IQI14" s="392"/>
      <c r="IQJ14" s="392"/>
      <c r="IQK14" s="392"/>
      <c r="IQL14" s="392"/>
      <c r="IQM14" s="392"/>
      <c r="IQN14" s="392"/>
      <c r="IQO14" s="392"/>
      <c r="IQP14" s="392"/>
      <c r="IQQ14" s="392"/>
      <c r="IQR14" s="392"/>
      <c r="IQS14" s="392"/>
      <c r="IQT14" s="392"/>
      <c r="IQU14" s="392"/>
      <c r="IQV14" s="392"/>
      <c r="IQW14" s="392"/>
      <c r="IQX14" s="392"/>
      <c r="IQY14" s="392"/>
      <c r="IQZ14" s="392"/>
      <c r="IRA14" s="392"/>
      <c r="IRB14" s="392"/>
      <c r="IRC14" s="392"/>
      <c r="IRD14" s="392"/>
      <c r="IRE14" s="392"/>
      <c r="IRF14" s="392"/>
      <c r="IRG14" s="392"/>
      <c r="IRH14" s="392"/>
      <c r="IRI14" s="392"/>
      <c r="IRJ14" s="392"/>
      <c r="IRK14" s="392"/>
      <c r="IRL14" s="392"/>
      <c r="IRM14" s="392"/>
      <c r="IRN14" s="392"/>
      <c r="IRO14" s="392"/>
      <c r="IRP14" s="392"/>
      <c r="IRQ14" s="392"/>
      <c r="IRR14" s="392"/>
      <c r="IRS14" s="392"/>
      <c r="IRT14" s="392"/>
      <c r="IRU14" s="392"/>
      <c r="IRV14" s="392"/>
      <c r="IRW14" s="392"/>
      <c r="IRX14" s="392"/>
      <c r="IRY14" s="392"/>
      <c r="IRZ14" s="392"/>
      <c r="ISA14" s="392"/>
      <c r="ISB14" s="392"/>
      <c r="ISC14" s="392"/>
      <c r="ISD14" s="392"/>
      <c r="ISE14" s="392"/>
      <c r="ISF14" s="392"/>
      <c r="ISG14" s="392"/>
      <c r="ISH14" s="392"/>
      <c r="ISI14" s="392"/>
      <c r="ISJ14" s="392"/>
      <c r="ISK14" s="392"/>
      <c r="ISL14" s="392"/>
      <c r="ISM14" s="392"/>
      <c r="ISN14" s="392"/>
      <c r="ISO14" s="392"/>
      <c r="ISP14" s="392"/>
      <c r="ISQ14" s="392"/>
      <c r="ISR14" s="392"/>
      <c r="ISS14" s="392"/>
      <c r="IST14" s="392"/>
      <c r="ISU14" s="392"/>
      <c r="ISV14" s="392"/>
      <c r="ISW14" s="392"/>
      <c r="ISX14" s="392"/>
      <c r="ISY14" s="392"/>
      <c r="ISZ14" s="392"/>
      <c r="ITA14" s="392"/>
      <c r="ITB14" s="392"/>
      <c r="ITC14" s="392"/>
      <c r="ITD14" s="392"/>
      <c r="ITE14" s="392"/>
      <c r="ITF14" s="392"/>
      <c r="ITG14" s="392"/>
      <c r="ITH14" s="392"/>
      <c r="ITI14" s="392"/>
      <c r="ITJ14" s="392"/>
      <c r="ITK14" s="392"/>
      <c r="ITL14" s="392"/>
      <c r="ITM14" s="392"/>
      <c r="ITN14" s="392"/>
      <c r="ITO14" s="392"/>
      <c r="ITP14" s="392"/>
      <c r="ITQ14" s="392"/>
      <c r="ITR14" s="392"/>
      <c r="ITS14" s="392"/>
      <c r="ITT14" s="392"/>
      <c r="ITU14" s="392"/>
      <c r="ITV14" s="392"/>
      <c r="ITW14" s="392"/>
      <c r="ITX14" s="392"/>
      <c r="ITY14" s="392"/>
      <c r="ITZ14" s="392"/>
      <c r="IUA14" s="392"/>
      <c r="IUB14" s="392"/>
      <c r="IUC14" s="392"/>
      <c r="IUD14" s="392"/>
      <c r="IUE14" s="392"/>
      <c r="IUF14" s="392"/>
      <c r="IUG14" s="392"/>
      <c r="IUH14" s="392"/>
      <c r="IUI14" s="392"/>
      <c r="IUJ14" s="392"/>
      <c r="IUK14" s="392"/>
      <c r="IUL14" s="392"/>
      <c r="IUM14" s="392"/>
      <c r="IUN14" s="392"/>
      <c r="IUO14" s="392"/>
      <c r="IUP14" s="392"/>
      <c r="IUQ14" s="392"/>
      <c r="IUR14" s="392"/>
      <c r="IUS14" s="392"/>
      <c r="IUT14" s="392"/>
      <c r="IUU14" s="392"/>
      <c r="IUV14" s="392"/>
      <c r="IUW14" s="392"/>
      <c r="IUX14" s="392"/>
      <c r="IUY14" s="392"/>
      <c r="IUZ14" s="392"/>
      <c r="IVA14" s="392"/>
      <c r="IVB14" s="392"/>
      <c r="IVC14" s="392"/>
      <c r="IVD14" s="392"/>
      <c r="IVE14" s="392"/>
      <c r="IVF14" s="392"/>
      <c r="IVG14" s="392"/>
      <c r="IVH14" s="392"/>
      <c r="IVI14" s="392"/>
      <c r="IVJ14" s="392"/>
      <c r="IVK14" s="392"/>
      <c r="IVL14" s="392"/>
      <c r="IVM14" s="392"/>
      <c r="IVN14" s="392"/>
      <c r="IVO14" s="392"/>
      <c r="IVP14" s="392"/>
      <c r="IVQ14" s="392"/>
      <c r="IVR14" s="392"/>
      <c r="IVS14" s="392"/>
      <c r="IVT14" s="392"/>
      <c r="IVU14" s="392"/>
      <c r="IVV14" s="392"/>
      <c r="IVW14" s="392"/>
      <c r="IVX14" s="392"/>
      <c r="IVY14" s="392"/>
      <c r="IVZ14" s="392"/>
      <c r="IWA14" s="392"/>
      <c r="IWB14" s="392"/>
      <c r="IWC14" s="392"/>
      <c r="IWD14" s="392"/>
      <c r="IWE14" s="392"/>
      <c r="IWF14" s="392"/>
      <c r="IWG14" s="392"/>
      <c r="IWH14" s="392"/>
      <c r="IWI14" s="392"/>
      <c r="IWJ14" s="392"/>
      <c r="IWK14" s="392"/>
      <c r="IWL14" s="392"/>
      <c r="IWM14" s="392"/>
      <c r="IWN14" s="392"/>
      <c r="IWO14" s="392"/>
      <c r="IWP14" s="392"/>
      <c r="IWQ14" s="392"/>
      <c r="IWR14" s="392"/>
      <c r="IWS14" s="392"/>
      <c r="IWT14" s="392"/>
      <c r="IWU14" s="392"/>
      <c r="IWV14" s="392"/>
      <c r="IWW14" s="392"/>
      <c r="IWX14" s="392"/>
      <c r="IWY14" s="392"/>
      <c r="IWZ14" s="392"/>
      <c r="IXA14" s="392"/>
      <c r="IXB14" s="392"/>
      <c r="IXC14" s="392"/>
      <c r="IXD14" s="392"/>
      <c r="IXE14" s="392"/>
      <c r="IXF14" s="392"/>
      <c r="IXG14" s="392"/>
      <c r="IXH14" s="392"/>
      <c r="IXI14" s="392"/>
      <c r="IXJ14" s="392"/>
      <c r="IXK14" s="392"/>
      <c r="IXL14" s="392"/>
      <c r="IXM14" s="392"/>
      <c r="IXN14" s="392"/>
      <c r="IXO14" s="392"/>
      <c r="IXP14" s="392"/>
      <c r="IXQ14" s="392"/>
      <c r="IXR14" s="392"/>
      <c r="IXS14" s="392"/>
      <c r="IXT14" s="392"/>
      <c r="IXU14" s="392"/>
      <c r="IXV14" s="392"/>
      <c r="IXW14" s="392"/>
      <c r="IXX14" s="392"/>
      <c r="IXY14" s="392"/>
      <c r="IXZ14" s="392"/>
      <c r="IYA14" s="392"/>
      <c r="IYB14" s="392"/>
      <c r="IYC14" s="392"/>
      <c r="IYD14" s="392"/>
      <c r="IYE14" s="392"/>
      <c r="IYF14" s="392"/>
      <c r="IYG14" s="392"/>
      <c r="IYH14" s="392"/>
      <c r="IYI14" s="392"/>
      <c r="IYJ14" s="392"/>
      <c r="IYK14" s="392"/>
      <c r="IYL14" s="392"/>
      <c r="IYM14" s="392"/>
      <c r="IYN14" s="392"/>
      <c r="IYO14" s="392"/>
      <c r="IYP14" s="392"/>
      <c r="IYQ14" s="392"/>
      <c r="IYR14" s="392"/>
      <c r="IYS14" s="392"/>
      <c r="IYT14" s="392"/>
      <c r="IYU14" s="392"/>
      <c r="IYV14" s="392"/>
      <c r="IYW14" s="392"/>
      <c r="IYX14" s="392"/>
      <c r="IYY14" s="392"/>
      <c r="IYZ14" s="392"/>
      <c r="IZA14" s="392"/>
      <c r="IZB14" s="392"/>
      <c r="IZC14" s="392"/>
      <c r="IZD14" s="392"/>
      <c r="IZE14" s="392"/>
      <c r="IZF14" s="392"/>
      <c r="IZG14" s="392"/>
      <c r="IZH14" s="392"/>
      <c r="IZI14" s="392"/>
      <c r="IZJ14" s="392"/>
      <c r="IZK14" s="392"/>
      <c r="IZL14" s="392"/>
      <c r="IZM14" s="392"/>
      <c r="IZN14" s="392"/>
      <c r="IZO14" s="392"/>
      <c r="IZP14" s="392"/>
      <c r="IZQ14" s="392"/>
      <c r="IZR14" s="392"/>
      <c r="IZS14" s="392"/>
      <c r="IZT14" s="392"/>
      <c r="IZU14" s="392"/>
      <c r="IZV14" s="392"/>
      <c r="IZW14" s="392"/>
      <c r="IZX14" s="392"/>
      <c r="IZY14" s="392"/>
      <c r="IZZ14" s="392"/>
      <c r="JAA14" s="392"/>
      <c r="JAB14" s="392"/>
      <c r="JAC14" s="392"/>
      <c r="JAD14" s="392"/>
      <c r="JAE14" s="392"/>
      <c r="JAF14" s="392"/>
      <c r="JAG14" s="392"/>
      <c r="JAH14" s="392"/>
      <c r="JAI14" s="392"/>
      <c r="JAJ14" s="392"/>
      <c r="JAK14" s="392"/>
      <c r="JAL14" s="392"/>
      <c r="JAM14" s="392"/>
      <c r="JAN14" s="392"/>
      <c r="JAO14" s="392"/>
      <c r="JAP14" s="392"/>
      <c r="JAQ14" s="392"/>
      <c r="JAR14" s="392"/>
      <c r="JAS14" s="392"/>
      <c r="JAT14" s="392"/>
      <c r="JAU14" s="392"/>
      <c r="JAV14" s="392"/>
      <c r="JAW14" s="392"/>
      <c r="JAX14" s="392"/>
      <c r="JAY14" s="392"/>
      <c r="JAZ14" s="392"/>
      <c r="JBA14" s="392"/>
      <c r="JBB14" s="392"/>
      <c r="JBC14" s="392"/>
      <c r="JBD14" s="392"/>
      <c r="JBE14" s="392"/>
      <c r="JBF14" s="392"/>
      <c r="JBG14" s="392"/>
      <c r="JBH14" s="392"/>
      <c r="JBI14" s="392"/>
      <c r="JBJ14" s="392"/>
      <c r="JBK14" s="392"/>
      <c r="JBL14" s="392"/>
      <c r="JBM14" s="392"/>
      <c r="JBN14" s="392"/>
      <c r="JBO14" s="392"/>
      <c r="JBP14" s="392"/>
      <c r="JBQ14" s="392"/>
      <c r="JBR14" s="392"/>
      <c r="JBS14" s="392"/>
      <c r="JBT14" s="392"/>
      <c r="JBU14" s="392"/>
      <c r="JBV14" s="392"/>
      <c r="JBW14" s="392"/>
      <c r="JBX14" s="392"/>
      <c r="JBY14" s="392"/>
      <c r="JBZ14" s="392"/>
      <c r="JCA14" s="392"/>
      <c r="JCB14" s="392"/>
      <c r="JCC14" s="392"/>
      <c r="JCD14" s="392"/>
      <c r="JCE14" s="392"/>
      <c r="JCF14" s="392"/>
      <c r="JCG14" s="392"/>
      <c r="JCH14" s="392"/>
      <c r="JCI14" s="392"/>
      <c r="JCJ14" s="392"/>
      <c r="JCK14" s="392"/>
      <c r="JCL14" s="392"/>
      <c r="JCM14" s="392"/>
      <c r="JCN14" s="392"/>
      <c r="JCO14" s="392"/>
      <c r="JCP14" s="392"/>
      <c r="JCQ14" s="392"/>
      <c r="JCR14" s="392"/>
      <c r="JCS14" s="392"/>
      <c r="JCT14" s="392"/>
      <c r="JCU14" s="392"/>
      <c r="JCV14" s="392"/>
      <c r="JCW14" s="392"/>
      <c r="JCX14" s="392"/>
      <c r="JCY14" s="392"/>
      <c r="JCZ14" s="392"/>
      <c r="JDA14" s="392"/>
      <c r="JDB14" s="392"/>
      <c r="JDC14" s="392"/>
      <c r="JDD14" s="392"/>
      <c r="JDE14" s="392"/>
      <c r="JDF14" s="392"/>
      <c r="JDG14" s="392"/>
      <c r="JDH14" s="392"/>
      <c r="JDI14" s="392"/>
      <c r="JDJ14" s="392"/>
      <c r="JDK14" s="392"/>
      <c r="JDL14" s="392"/>
      <c r="JDM14" s="392"/>
      <c r="JDN14" s="392"/>
      <c r="JDO14" s="392"/>
      <c r="JDP14" s="392"/>
      <c r="JDQ14" s="392"/>
      <c r="JDR14" s="392"/>
      <c r="JDS14" s="392"/>
      <c r="JDT14" s="392"/>
      <c r="JDU14" s="392"/>
      <c r="JDV14" s="392"/>
      <c r="JDW14" s="392"/>
      <c r="JDX14" s="392"/>
      <c r="JDY14" s="392"/>
      <c r="JDZ14" s="392"/>
      <c r="JEA14" s="392"/>
      <c r="JEB14" s="392"/>
      <c r="JEC14" s="392"/>
      <c r="JED14" s="392"/>
      <c r="JEE14" s="392"/>
      <c r="JEF14" s="392"/>
      <c r="JEG14" s="392"/>
      <c r="JEH14" s="392"/>
      <c r="JEI14" s="392"/>
      <c r="JEJ14" s="392"/>
      <c r="JEK14" s="392"/>
      <c r="JEL14" s="392"/>
      <c r="JEM14" s="392"/>
      <c r="JEN14" s="392"/>
      <c r="JEO14" s="392"/>
      <c r="JEP14" s="392"/>
      <c r="JEQ14" s="392"/>
      <c r="JER14" s="392"/>
      <c r="JES14" s="392"/>
      <c r="JET14" s="392"/>
      <c r="JEU14" s="392"/>
      <c r="JEV14" s="392"/>
      <c r="JEW14" s="392"/>
      <c r="JEX14" s="392"/>
      <c r="JEY14" s="392"/>
      <c r="JEZ14" s="392"/>
      <c r="JFA14" s="392"/>
      <c r="JFB14" s="392"/>
      <c r="JFC14" s="392"/>
      <c r="JFD14" s="392"/>
      <c r="JFE14" s="392"/>
      <c r="JFF14" s="392"/>
      <c r="JFG14" s="392"/>
      <c r="JFH14" s="392"/>
      <c r="JFI14" s="392"/>
      <c r="JFJ14" s="392"/>
      <c r="JFK14" s="392"/>
      <c r="JFL14" s="392"/>
      <c r="JFM14" s="392"/>
      <c r="JFN14" s="392"/>
      <c r="JFO14" s="392"/>
      <c r="JFP14" s="392"/>
      <c r="JFQ14" s="392"/>
      <c r="JFR14" s="392"/>
      <c r="JFS14" s="392"/>
      <c r="JFT14" s="392"/>
      <c r="JFU14" s="392"/>
      <c r="JFV14" s="392"/>
      <c r="JFW14" s="392"/>
      <c r="JFX14" s="392"/>
      <c r="JFY14" s="392"/>
      <c r="JFZ14" s="392"/>
      <c r="JGA14" s="392"/>
      <c r="JGB14" s="392"/>
      <c r="JGC14" s="392"/>
      <c r="JGD14" s="392"/>
      <c r="JGE14" s="392"/>
      <c r="JGF14" s="392"/>
      <c r="JGG14" s="392"/>
      <c r="JGH14" s="392"/>
      <c r="JGI14" s="392"/>
      <c r="JGJ14" s="392"/>
      <c r="JGK14" s="392"/>
      <c r="JGL14" s="392"/>
      <c r="JGM14" s="392"/>
      <c r="JGN14" s="392"/>
      <c r="JGO14" s="392"/>
      <c r="JGP14" s="392"/>
      <c r="JGQ14" s="392"/>
      <c r="JGR14" s="392"/>
      <c r="JGS14" s="392"/>
      <c r="JGT14" s="392"/>
      <c r="JGU14" s="392"/>
      <c r="JGV14" s="392"/>
      <c r="JGW14" s="392"/>
      <c r="JGX14" s="392"/>
      <c r="JGY14" s="392"/>
      <c r="JGZ14" s="392"/>
      <c r="JHA14" s="392"/>
      <c r="JHB14" s="392"/>
      <c r="JHC14" s="392"/>
      <c r="JHD14" s="392"/>
      <c r="JHE14" s="392"/>
      <c r="JHF14" s="392"/>
      <c r="JHG14" s="392"/>
      <c r="JHH14" s="392"/>
      <c r="JHI14" s="392"/>
      <c r="JHJ14" s="392"/>
      <c r="JHK14" s="392"/>
      <c r="JHL14" s="392"/>
      <c r="JHM14" s="392"/>
      <c r="JHN14" s="392"/>
      <c r="JHO14" s="392"/>
      <c r="JHP14" s="392"/>
      <c r="JHQ14" s="392"/>
      <c r="JHR14" s="392"/>
      <c r="JHS14" s="392"/>
      <c r="JHT14" s="392"/>
      <c r="JHU14" s="392"/>
      <c r="JHV14" s="392"/>
      <c r="JHW14" s="392"/>
      <c r="JHX14" s="392"/>
      <c r="JHY14" s="392"/>
      <c r="JHZ14" s="392"/>
      <c r="JIA14" s="392"/>
      <c r="JIB14" s="392"/>
      <c r="JIC14" s="392"/>
      <c r="JID14" s="392"/>
      <c r="JIE14" s="392"/>
      <c r="JIF14" s="392"/>
      <c r="JIG14" s="392"/>
      <c r="JIH14" s="392"/>
      <c r="JII14" s="392"/>
      <c r="JIJ14" s="392"/>
      <c r="JIK14" s="392"/>
      <c r="JIL14" s="392"/>
      <c r="JIM14" s="392"/>
      <c r="JIN14" s="392"/>
      <c r="JIO14" s="392"/>
      <c r="JIP14" s="392"/>
      <c r="JIQ14" s="392"/>
      <c r="JIR14" s="392"/>
      <c r="JIS14" s="392"/>
      <c r="JIT14" s="392"/>
      <c r="JIU14" s="392"/>
      <c r="JIV14" s="392"/>
      <c r="JIW14" s="392"/>
      <c r="JIX14" s="392"/>
      <c r="JIY14" s="392"/>
      <c r="JIZ14" s="392"/>
      <c r="JJA14" s="392"/>
      <c r="JJB14" s="392"/>
      <c r="JJC14" s="392"/>
      <c r="JJD14" s="392"/>
      <c r="JJE14" s="392"/>
      <c r="JJF14" s="392"/>
      <c r="JJG14" s="392"/>
      <c r="JJH14" s="392"/>
      <c r="JJI14" s="392"/>
      <c r="JJJ14" s="392"/>
      <c r="JJK14" s="392"/>
      <c r="JJL14" s="392"/>
      <c r="JJM14" s="392"/>
      <c r="JJN14" s="392"/>
      <c r="JJO14" s="392"/>
      <c r="JJP14" s="392"/>
      <c r="JJQ14" s="392"/>
      <c r="JJR14" s="392"/>
      <c r="JJS14" s="392"/>
      <c r="JJT14" s="392"/>
      <c r="JJU14" s="392"/>
      <c r="JJV14" s="392"/>
      <c r="JJW14" s="392"/>
      <c r="JJX14" s="392"/>
      <c r="JJY14" s="392"/>
      <c r="JJZ14" s="392"/>
      <c r="JKA14" s="392"/>
      <c r="JKB14" s="392"/>
      <c r="JKC14" s="392"/>
      <c r="JKD14" s="392"/>
      <c r="JKE14" s="392"/>
      <c r="JKF14" s="392"/>
      <c r="JKG14" s="392"/>
      <c r="JKH14" s="392"/>
      <c r="JKI14" s="392"/>
      <c r="JKJ14" s="392"/>
      <c r="JKK14" s="392"/>
      <c r="JKL14" s="392"/>
      <c r="JKM14" s="392"/>
      <c r="JKN14" s="392"/>
      <c r="JKO14" s="392"/>
      <c r="JKP14" s="392"/>
      <c r="JKQ14" s="392"/>
      <c r="JKR14" s="392"/>
      <c r="JKS14" s="392"/>
      <c r="JKT14" s="392"/>
      <c r="JKU14" s="392"/>
      <c r="JKV14" s="392"/>
      <c r="JKW14" s="392"/>
      <c r="JKX14" s="392"/>
      <c r="JKY14" s="392"/>
      <c r="JKZ14" s="392"/>
      <c r="JLA14" s="392"/>
      <c r="JLB14" s="392"/>
      <c r="JLC14" s="392"/>
      <c r="JLD14" s="392"/>
      <c r="JLE14" s="392"/>
      <c r="JLF14" s="392"/>
      <c r="JLG14" s="392"/>
      <c r="JLH14" s="392"/>
      <c r="JLI14" s="392"/>
      <c r="JLJ14" s="392"/>
      <c r="JLK14" s="392"/>
      <c r="JLL14" s="392"/>
      <c r="JLM14" s="392"/>
      <c r="JLN14" s="392"/>
      <c r="JLO14" s="392"/>
      <c r="JLP14" s="392"/>
      <c r="JLQ14" s="392"/>
      <c r="JLR14" s="392"/>
      <c r="JLS14" s="392"/>
      <c r="JLT14" s="392"/>
      <c r="JLU14" s="392"/>
      <c r="JLV14" s="392"/>
      <c r="JLW14" s="392"/>
      <c r="JLX14" s="392"/>
      <c r="JLY14" s="392"/>
      <c r="JLZ14" s="392"/>
      <c r="JMA14" s="392"/>
      <c r="JMB14" s="392"/>
      <c r="JMC14" s="392"/>
      <c r="JMD14" s="392"/>
      <c r="JME14" s="392"/>
      <c r="JMF14" s="392"/>
      <c r="JMG14" s="392"/>
      <c r="JMH14" s="392"/>
      <c r="JMI14" s="392"/>
      <c r="JMJ14" s="392"/>
      <c r="JMK14" s="392"/>
      <c r="JML14" s="392"/>
      <c r="JMM14" s="392"/>
      <c r="JMN14" s="392"/>
      <c r="JMO14" s="392"/>
      <c r="JMP14" s="392"/>
      <c r="JMQ14" s="392"/>
      <c r="JMR14" s="392"/>
      <c r="JMS14" s="392"/>
      <c r="JMT14" s="392"/>
      <c r="JMU14" s="392"/>
      <c r="JMV14" s="392"/>
      <c r="JMW14" s="392"/>
      <c r="JMX14" s="392"/>
      <c r="JMY14" s="392"/>
      <c r="JMZ14" s="392"/>
      <c r="JNA14" s="392"/>
      <c r="JNB14" s="392"/>
      <c r="JNC14" s="392"/>
      <c r="JND14" s="392"/>
      <c r="JNE14" s="392"/>
      <c r="JNF14" s="392"/>
      <c r="JNG14" s="392"/>
      <c r="JNH14" s="392"/>
      <c r="JNI14" s="392"/>
      <c r="JNJ14" s="392"/>
      <c r="JNK14" s="392"/>
      <c r="JNL14" s="392"/>
      <c r="JNM14" s="392"/>
      <c r="JNN14" s="392"/>
      <c r="JNO14" s="392"/>
      <c r="JNP14" s="392"/>
      <c r="JNQ14" s="392"/>
      <c r="JNR14" s="392"/>
      <c r="JNS14" s="392"/>
      <c r="JNT14" s="392"/>
      <c r="JNU14" s="392"/>
      <c r="JNV14" s="392"/>
      <c r="JNW14" s="392"/>
      <c r="JNX14" s="392"/>
      <c r="JNY14" s="392"/>
      <c r="JNZ14" s="392"/>
      <c r="JOA14" s="392"/>
      <c r="JOB14" s="392"/>
      <c r="JOC14" s="392"/>
      <c r="JOD14" s="392"/>
      <c r="JOE14" s="392"/>
      <c r="JOF14" s="392"/>
      <c r="JOG14" s="392"/>
      <c r="JOH14" s="392"/>
      <c r="JOI14" s="392"/>
      <c r="JOJ14" s="392"/>
      <c r="JOK14" s="392"/>
      <c r="JOL14" s="392"/>
      <c r="JOM14" s="392"/>
      <c r="JON14" s="392"/>
      <c r="JOO14" s="392"/>
      <c r="JOP14" s="392"/>
      <c r="JOQ14" s="392"/>
      <c r="JOR14" s="392"/>
      <c r="JOS14" s="392"/>
      <c r="JOT14" s="392"/>
      <c r="JOU14" s="392"/>
      <c r="JOV14" s="392"/>
      <c r="JOW14" s="392"/>
      <c r="JOX14" s="392"/>
      <c r="JOY14" s="392"/>
      <c r="JOZ14" s="392"/>
      <c r="JPA14" s="392"/>
      <c r="JPB14" s="392"/>
      <c r="JPC14" s="392"/>
      <c r="JPD14" s="392"/>
      <c r="JPE14" s="392"/>
      <c r="JPF14" s="392"/>
      <c r="JPG14" s="392"/>
      <c r="JPH14" s="392"/>
      <c r="JPI14" s="392"/>
      <c r="JPJ14" s="392"/>
      <c r="JPK14" s="392"/>
      <c r="JPL14" s="392"/>
      <c r="JPM14" s="392"/>
      <c r="JPN14" s="392"/>
      <c r="JPO14" s="392"/>
      <c r="JPP14" s="392"/>
      <c r="JPQ14" s="392"/>
      <c r="JPR14" s="392"/>
      <c r="JPS14" s="392"/>
      <c r="JPT14" s="392"/>
      <c r="JPU14" s="392"/>
      <c r="JPV14" s="392"/>
      <c r="JPW14" s="392"/>
      <c r="JPX14" s="392"/>
      <c r="JPY14" s="392"/>
      <c r="JPZ14" s="392"/>
      <c r="JQA14" s="392"/>
      <c r="JQB14" s="392"/>
      <c r="JQC14" s="392"/>
      <c r="JQD14" s="392"/>
      <c r="JQE14" s="392"/>
      <c r="JQF14" s="392"/>
      <c r="JQG14" s="392"/>
      <c r="JQH14" s="392"/>
      <c r="JQI14" s="392"/>
      <c r="JQJ14" s="392"/>
      <c r="JQK14" s="392"/>
      <c r="JQL14" s="392"/>
      <c r="JQM14" s="392"/>
      <c r="JQN14" s="392"/>
      <c r="JQO14" s="392"/>
      <c r="JQP14" s="392"/>
      <c r="JQQ14" s="392"/>
      <c r="JQR14" s="392"/>
      <c r="JQS14" s="392"/>
      <c r="JQT14" s="392"/>
      <c r="JQU14" s="392"/>
      <c r="JQV14" s="392"/>
      <c r="JQW14" s="392"/>
      <c r="JQX14" s="392"/>
      <c r="JQY14" s="392"/>
      <c r="JQZ14" s="392"/>
      <c r="JRA14" s="392"/>
      <c r="JRB14" s="392"/>
      <c r="JRC14" s="392"/>
      <c r="JRD14" s="392"/>
      <c r="JRE14" s="392"/>
      <c r="JRF14" s="392"/>
      <c r="JRG14" s="392"/>
      <c r="JRH14" s="392"/>
      <c r="JRI14" s="392"/>
      <c r="JRJ14" s="392"/>
      <c r="JRK14" s="392"/>
      <c r="JRL14" s="392"/>
      <c r="JRM14" s="392"/>
      <c r="JRN14" s="392"/>
      <c r="JRO14" s="392"/>
      <c r="JRP14" s="392"/>
      <c r="JRQ14" s="392"/>
      <c r="JRR14" s="392"/>
      <c r="JRS14" s="392"/>
      <c r="JRT14" s="392"/>
      <c r="JRU14" s="392"/>
      <c r="JRV14" s="392"/>
      <c r="JRW14" s="392"/>
      <c r="JRX14" s="392"/>
      <c r="JRY14" s="392"/>
      <c r="JRZ14" s="392"/>
      <c r="JSA14" s="392"/>
      <c r="JSB14" s="392"/>
      <c r="JSC14" s="392"/>
      <c r="JSD14" s="392"/>
      <c r="JSE14" s="392"/>
      <c r="JSF14" s="392"/>
      <c r="JSG14" s="392"/>
      <c r="JSH14" s="392"/>
      <c r="JSI14" s="392"/>
      <c r="JSJ14" s="392"/>
      <c r="JSK14" s="392"/>
      <c r="JSL14" s="392"/>
      <c r="JSM14" s="392"/>
      <c r="JSN14" s="392"/>
      <c r="JSO14" s="392"/>
      <c r="JSP14" s="392"/>
      <c r="JSQ14" s="392"/>
      <c r="JSR14" s="392"/>
      <c r="JSS14" s="392"/>
      <c r="JST14" s="392"/>
      <c r="JSU14" s="392"/>
      <c r="JSV14" s="392"/>
      <c r="JSW14" s="392"/>
      <c r="JSX14" s="392"/>
      <c r="JSY14" s="392"/>
      <c r="JSZ14" s="392"/>
      <c r="JTA14" s="392"/>
      <c r="JTB14" s="392"/>
      <c r="JTC14" s="392"/>
      <c r="JTD14" s="392"/>
      <c r="JTE14" s="392"/>
      <c r="JTF14" s="392"/>
      <c r="JTG14" s="392"/>
      <c r="JTH14" s="392"/>
      <c r="JTI14" s="392"/>
      <c r="JTJ14" s="392"/>
      <c r="JTK14" s="392"/>
      <c r="JTL14" s="392"/>
      <c r="JTM14" s="392"/>
      <c r="JTN14" s="392"/>
      <c r="JTO14" s="392"/>
      <c r="JTP14" s="392"/>
      <c r="JTQ14" s="392"/>
      <c r="JTR14" s="392"/>
      <c r="JTS14" s="392"/>
      <c r="JTT14" s="392"/>
      <c r="JTU14" s="392"/>
      <c r="JTV14" s="392"/>
      <c r="JTW14" s="392"/>
      <c r="JTX14" s="392"/>
      <c r="JTY14" s="392"/>
      <c r="JTZ14" s="392"/>
      <c r="JUA14" s="392"/>
      <c r="JUB14" s="392"/>
      <c r="JUC14" s="392"/>
      <c r="JUD14" s="392"/>
      <c r="JUE14" s="392"/>
      <c r="JUF14" s="392"/>
      <c r="JUG14" s="392"/>
      <c r="JUH14" s="392"/>
      <c r="JUI14" s="392"/>
      <c r="JUJ14" s="392"/>
      <c r="JUK14" s="392"/>
      <c r="JUL14" s="392"/>
      <c r="JUM14" s="392"/>
      <c r="JUN14" s="392"/>
      <c r="JUO14" s="392"/>
      <c r="JUP14" s="392"/>
      <c r="JUQ14" s="392"/>
      <c r="JUR14" s="392"/>
      <c r="JUS14" s="392"/>
      <c r="JUT14" s="392"/>
      <c r="JUU14" s="392"/>
      <c r="JUV14" s="392"/>
      <c r="JUW14" s="392"/>
      <c r="JUX14" s="392"/>
      <c r="JUY14" s="392"/>
      <c r="JUZ14" s="392"/>
      <c r="JVA14" s="392"/>
      <c r="JVB14" s="392"/>
      <c r="JVC14" s="392"/>
      <c r="JVD14" s="392"/>
      <c r="JVE14" s="392"/>
      <c r="JVF14" s="392"/>
      <c r="JVG14" s="392"/>
      <c r="JVH14" s="392"/>
      <c r="JVI14" s="392"/>
      <c r="JVJ14" s="392"/>
      <c r="JVK14" s="392"/>
      <c r="JVL14" s="392"/>
      <c r="JVM14" s="392"/>
      <c r="JVN14" s="392"/>
      <c r="JVO14" s="392"/>
      <c r="JVP14" s="392"/>
      <c r="JVQ14" s="392"/>
      <c r="JVR14" s="392"/>
      <c r="JVS14" s="392"/>
      <c r="JVT14" s="392"/>
      <c r="JVU14" s="392"/>
      <c r="JVV14" s="392"/>
      <c r="JVW14" s="392"/>
      <c r="JVX14" s="392"/>
      <c r="JVY14" s="392"/>
      <c r="JVZ14" s="392"/>
      <c r="JWA14" s="392"/>
      <c r="JWB14" s="392"/>
      <c r="JWC14" s="392"/>
      <c r="JWD14" s="392"/>
      <c r="JWE14" s="392"/>
      <c r="JWF14" s="392"/>
      <c r="JWG14" s="392"/>
      <c r="JWH14" s="392"/>
      <c r="JWI14" s="392"/>
      <c r="JWJ14" s="392"/>
      <c r="JWK14" s="392"/>
      <c r="JWL14" s="392"/>
      <c r="JWM14" s="392"/>
      <c r="JWN14" s="392"/>
      <c r="JWO14" s="392"/>
      <c r="JWP14" s="392"/>
      <c r="JWQ14" s="392"/>
      <c r="JWR14" s="392"/>
      <c r="JWS14" s="392"/>
      <c r="JWT14" s="392"/>
      <c r="JWU14" s="392"/>
      <c r="JWV14" s="392"/>
      <c r="JWW14" s="392"/>
      <c r="JWX14" s="392"/>
      <c r="JWY14" s="392"/>
      <c r="JWZ14" s="392"/>
      <c r="JXA14" s="392"/>
      <c r="JXB14" s="392"/>
      <c r="JXC14" s="392"/>
      <c r="JXD14" s="392"/>
      <c r="JXE14" s="392"/>
      <c r="JXF14" s="392"/>
      <c r="JXG14" s="392"/>
      <c r="JXH14" s="392"/>
      <c r="JXI14" s="392"/>
      <c r="JXJ14" s="392"/>
      <c r="JXK14" s="392"/>
      <c r="JXL14" s="392"/>
      <c r="JXM14" s="392"/>
      <c r="JXN14" s="392"/>
      <c r="JXO14" s="392"/>
      <c r="JXP14" s="392"/>
      <c r="JXQ14" s="392"/>
      <c r="JXR14" s="392"/>
      <c r="JXS14" s="392"/>
      <c r="JXT14" s="392"/>
      <c r="JXU14" s="392"/>
      <c r="JXV14" s="392"/>
      <c r="JXW14" s="392"/>
      <c r="JXX14" s="392"/>
      <c r="JXY14" s="392"/>
      <c r="JXZ14" s="392"/>
      <c r="JYA14" s="392"/>
      <c r="JYB14" s="392"/>
      <c r="JYC14" s="392"/>
      <c r="JYD14" s="392"/>
      <c r="JYE14" s="392"/>
      <c r="JYF14" s="392"/>
      <c r="JYG14" s="392"/>
      <c r="JYH14" s="392"/>
      <c r="JYI14" s="392"/>
      <c r="JYJ14" s="392"/>
      <c r="JYK14" s="392"/>
      <c r="JYL14" s="392"/>
      <c r="JYM14" s="392"/>
      <c r="JYN14" s="392"/>
      <c r="JYO14" s="392"/>
      <c r="JYP14" s="392"/>
      <c r="JYQ14" s="392"/>
      <c r="JYR14" s="392"/>
      <c r="JYS14" s="392"/>
      <c r="JYT14" s="392"/>
      <c r="JYU14" s="392"/>
      <c r="JYV14" s="392"/>
      <c r="JYW14" s="392"/>
      <c r="JYX14" s="392"/>
      <c r="JYY14" s="392"/>
      <c r="JYZ14" s="392"/>
      <c r="JZA14" s="392"/>
      <c r="JZB14" s="392"/>
      <c r="JZC14" s="392"/>
      <c r="JZD14" s="392"/>
      <c r="JZE14" s="392"/>
      <c r="JZF14" s="392"/>
      <c r="JZG14" s="392"/>
      <c r="JZH14" s="392"/>
      <c r="JZI14" s="392"/>
      <c r="JZJ14" s="392"/>
      <c r="JZK14" s="392"/>
      <c r="JZL14" s="392"/>
      <c r="JZM14" s="392"/>
      <c r="JZN14" s="392"/>
      <c r="JZO14" s="392"/>
      <c r="JZP14" s="392"/>
      <c r="JZQ14" s="392"/>
      <c r="JZR14" s="392"/>
      <c r="JZS14" s="392"/>
      <c r="JZT14" s="392"/>
      <c r="JZU14" s="392"/>
      <c r="JZV14" s="392"/>
      <c r="JZW14" s="392"/>
      <c r="JZX14" s="392"/>
      <c r="JZY14" s="392"/>
      <c r="JZZ14" s="392"/>
      <c r="KAA14" s="392"/>
      <c r="KAB14" s="392"/>
      <c r="KAC14" s="392"/>
      <c r="KAD14" s="392"/>
      <c r="KAE14" s="392"/>
      <c r="KAF14" s="392"/>
      <c r="KAG14" s="392"/>
      <c r="KAH14" s="392"/>
      <c r="KAI14" s="392"/>
      <c r="KAJ14" s="392"/>
      <c r="KAK14" s="392"/>
      <c r="KAL14" s="392"/>
      <c r="KAM14" s="392"/>
      <c r="KAN14" s="392"/>
      <c r="KAO14" s="392"/>
      <c r="KAP14" s="392"/>
      <c r="KAQ14" s="392"/>
      <c r="KAR14" s="392"/>
      <c r="KAS14" s="392"/>
      <c r="KAT14" s="392"/>
      <c r="KAU14" s="392"/>
      <c r="KAV14" s="392"/>
      <c r="KAW14" s="392"/>
      <c r="KAX14" s="392"/>
      <c r="KAY14" s="392"/>
      <c r="KAZ14" s="392"/>
      <c r="KBA14" s="392"/>
      <c r="KBB14" s="392"/>
      <c r="KBC14" s="392"/>
      <c r="KBD14" s="392"/>
      <c r="KBE14" s="392"/>
      <c r="KBF14" s="392"/>
      <c r="KBG14" s="392"/>
      <c r="KBH14" s="392"/>
      <c r="KBI14" s="392"/>
      <c r="KBJ14" s="392"/>
      <c r="KBK14" s="392"/>
      <c r="KBL14" s="392"/>
      <c r="KBM14" s="392"/>
      <c r="KBN14" s="392"/>
      <c r="KBO14" s="392"/>
      <c r="KBP14" s="392"/>
      <c r="KBQ14" s="392"/>
      <c r="KBR14" s="392"/>
      <c r="KBS14" s="392"/>
      <c r="KBT14" s="392"/>
      <c r="KBU14" s="392"/>
      <c r="KBV14" s="392"/>
      <c r="KBW14" s="392"/>
      <c r="KBX14" s="392"/>
      <c r="KBY14" s="392"/>
      <c r="KBZ14" s="392"/>
      <c r="KCA14" s="392"/>
      <c r="KCB14" s="392"/>
      <c r="KCC14" s="392"/>
      <c r="KCD14" s="392"/>
      <c r="KCE14" s="392"/>
      <c r="KCF14" s="392"/>
      <c r="KCG14" s="392"/>
      <c r="KCH14" s="392"/>
      <c r="KCI14" s="392"/>
      <c r="KCJ14" s="392"/>
      <c r="KCK14" s="392"/>
      <c r="KCL14" s="392"/>
      <c r="KCM14" s="392"/>
      <c r="KCN14" s="392"/>
      <c r="KCO14" s="392"/>
      <c r="KCP14" s="392"/>
      <c r="KCQ14" s="392"/>
      <c r="KCR14" s="392"/>
      <c r="KCS14" s="392"/>
      <c r="KCT14" s="392"/>
      <c r="KCU14" s="392"/>
      <c r="KCV14" s="392"/>
      <c r="KCW14" s="392"/>
      <c r="KCX14" s="392"/>
      <c r="KCY14" s="392"/>
      <c r="KCZ14" s="392"/>
      <c r="KDA14" s="392"/>
      <c r="KDB14" s="392"/>
      <c r="KDC14" s="392"/>
      <c r="KDD14" s="392"/>
      <c r="KDE14" s="392"/>
      <c r="KDF14" s="392"/>
      <c r="KDG14" s="392"/>
      <c r="KDH14" s="392"/>
      <c r="KDI14" s="392"/>
      <c r="KDJ14" s="392"/>
      <c r="KDK14" s="392"/>
      <c r="KDL14" s="392"/>
      <c r="KDM14" s="392"/>
      <c r="KDN14" s="392"/>
      <c r="KDO14" s="392"/>
      <c r="KDP14" s="392"/>
      <c r="KDQ14" s="392"/>
      <c r="KDR14" s="392"/>
      <c r="KDS14" s="392"/>
      <c r="KDT14" s="392"/>
      <c r="KDU14" s="392"/>
      <c r="KDV14" s="392"/>
      <c r="KDW14" s="392"/>
      <c r="KDX14" s="392"/>
      <c r="KDY14" s="392"/>
      <c r="KDZ14" s="392"/>
      <c r="KEA14" s="392"/>
      <c r="KEB14" s="392"/>
      <c r="KEC14" s="392"/>
      <c r="KED14" s="392"/>
      <c r="KEE14" s="392"/>
      <c r="KEF14" s="392"/>
      <c r="KEG14" s="392"/>
      <c r="KEH14" s="392"/>
      <c r="KEI14" s="392"/>
      <c r="KEJ14" s="392"/>
      <c r="KEK14" s="392"/>
      <c r="KEL14" s="392"/>
      <c r="KEM14" s="392"/>
      <c r="KEN14" s="392"/>
      <c r="KEO14" s="392"/>
      <c r="KEP14" s="392"/>
      <c r="KEQ14" s="392"/>
      <c r="KER14" s="392"/>
      <c r="KES14" s="392"/>
      <c r="KET14" s="392"/>
      <c r="KEU14" s="392"/>
      <c r="KEV14" s="392"/>
      <c r="KEW14" s="392"/>
      <c r="KEX14" s="392"/>
      <c r="KEY14" s="392"/>
      <c r="KEZ14" s="392"/>
      <c r="KFA14" s="392"/>
      <c r="KFB14" s="392"/>
      <c r="KFC14" s="392"/>
      <c r="KFD14" s="392"/>
      <c r="KFE14" s="392"/>
      <c r="KFF14" s="392"/>
      <c r="KFG14" s="392"/>
      <c r="KFH14" s="392"/>
      <c r="KFI14" s="392"/>
      <c r="KFJ14" s="392"/>
      <c r="KFK14" s="392"/>
      <c r="KFL14" s="392"/>
      <c r="KFM14" s="392"/>
      <c r="KFN14" s="392"/>
      <c r="KFO14" s="392"/>
      <c r="KFP14" s="392"/>
      <c r="KFQ14" s="392"/>
      <c r="KFR14" s="392"/>
      <c r="KFS14" s="392"/>
      <c r="KFT14" s="392"/>
      <c r="KFU14" s="392"/>
      <c r="KFV14" s="392"/>
      <c r="KFW14" s="392"/>
      <c r="KFX14" s="392"/>
      <c r="KFY14" s="392"/>
      <c r="KFZ14" s="392"/>
      <c r="KGA14" s="392"/>
      <c r="KGB14" s="392"/>
      <c r="KGC14" s="392"/>
      <c r="KGD14" s="392"/>
      <c r="KGE14" s="392"/>
      <c r="KGF14" s="392"/>
      <c r="KGG14" s="392"/>
      <c r="KGH14" s="392"/>
      <c r="KGI14" s="392"/>
      <c r="KGJ14" s="392"/>
      <c r="KGK14" s="392"/>
      <c r="KGL14" s="392"/>
      <c r="KGM14" s="392"/>
      <c r="KGN14" s="392"/>
      <c r="KGO14" s="392"/>
      <c r="KGP14" s="392"/>
      <c r="KGQ14" s="392"/>
      <c r="KGR14" s="392"/>
      <c r="KGS14" s="392"/>
      <c r="KGT14" s="392"/>
      <c r="KGU14" s="392"/>
      <c r="KGV14" s="392"/>
      <c r="KGW14" s="392"/>
      <c r="KGX14" s="392"/>
      <c r="KGY14" s="392"/>
      <c r="KGZ14" s="392"/>
      <c r="KHA14" s="392"/>
      <c r="KHB14" s="392"/>
      <c r="KHC14" s="392"/>
      <c r="KHD14" s="392"/>
      <c r="KHE14" s="392"/>
      <c r="KHF14" s="392"/>
      <c r="KHG14" s="392"/>
      <c r="KHH14" s="392"/>
      <c r="KHI14" s="392"/>
      <c r="KHJ14" s="392"/>
      <c r="KHK14" s="392"/>
      <c r="KHL14" s="392"/>
      <c r="KHM14" s="392"/>
      <c r="KHN14" s="392"/>
      <c r="KHO14" s="392"/>
      <c r="KHP14" s="392"/>
      <c r="KHQ14" s="392"/>
      <c r="KHR14" s="392"/>
      <c r="KHS14" s="392"/>
      <c r="KHT14" s="392"/>
      <c r="KHU14" s="392"/>
      <c r="KHV14" s="392"/>
      <c r="KHW14" s="392"/>
      <c r="KHX14" s="392"/>
      <c r="KHY14" s="392"/>
      <c r="KHZ14" s="392"/>
      <c r="KIA14" s="392"/>
      <c r="KIB14" s="392"/>
      <c r="KIC14" s="392"/>
      <c r="KID14" s="392"/>
      <c r="KIE14" s="392"/>
      <c r="KIF14" s="392"/>
      <c r="KIG14" s="392"/>
      <c r="KIH14" s="392"/>
      <c r="KII14" s="392"/>
      <c r="KIJ14" s="392"/>
      <c r="KIK14" s="392"/>
      <c r="KIL14" s="392"/>
      <c r="KIM14" s="392"/>
      <c r="KIN14" s="392"/>
      <c r="KIO14" s="392"/>
      <c r="KIP14" s="392"/>
      <c r="KIQ14" s="392"/>
      <c r="KIR14" s="392"/>
      <c r="KIS14" s="392"/>
      <c r="KIT14" s="392"/>
      <c r="KIU14" s="392"/>
      <c r="KIV14" s="392"/>
      <c r="KIW14" s="392"/>
      <c r="KIX14" s="392"/>
      <c r="KIY14" s="392"/>
      <c r="KIZ14" s="392"/>
      <c r="KJA14" s="392"/>
      <c r="KJB14" s="392"/>
      <c r="KJC14" s="392"/>
      <c r="KJD14" s="392"/>
      <c r="KJE14" s="392"/>
      <c r="KJF14" s="392"/>
      <c r="KJG14" s="392"/>
      <c r="KJH14" s="392"/>
      <c r="KJI14" s="392"/>
      <c r="KJJ14" s="392"/>
      <c r="KJK14" s="392"/>
      <c r="KJL14" s="392"/>
      <c r="KJM14" s="392"/>
      <c r="KJN14" s="392"/>
      <c r="KJO14" s="392"/>
      <c r="KJP14" s="392"/>
      <c r="KJQ14" s="392"/>
      <c r="KJR14" s="392"/>
      <c r="KJS14" s="392"/>
      <c r="KJT14" s="392"/>
      <c r="KJU14" s="392"/>
      <c r="KJV14" s="392"/>
      <c r="KJW14" s="392"/>
      <c r="KJX14" s="392"/>
      <c r="KJY14" s="392"/>
      <c r="KJZ14" s="392"/>
      <c r="KKA14" s="392"/>
      <c r="KKB14" s="392"/>
      <c r="KKC14" s="392"/>
      <c r="KKD14" s="392"/>
      <c r="KKE14" s="392"/>
      <c r="KKF14" s="392"/>
      <c r="KKG14" s="392"/>
      <c r="KKH14" s="392"/>
      <c r="KKI14" s="392"/>
      <c r="KKJ14" s="392"/>
      <c r="KKK14" s="392"/>
      <c r="KKL14" s="392"/>
      <c r="KKM14" s="392"/>
      <c r="KKN14" s="392"/>
      <c r="KKO14" s="392"/>
      <c r="KKP14" s="392"/>
      <c r="KKQ14" s="392"/>
      <c r="KKR14" s="392"/>
      <c r="KKS14" s="392"/>
      <c r="KKT14" s="392"/>
      <c r="KKU14" s="392"/>
      <c r="KKV14" s="392"/>
      <c r="KKW14" s="392"/>
      <c r="KKX14" s="392"/>
      <c r="KKY14" s="392"/>
      <c r="KKZ14" s="392"/>
      <c r="KLA14" s="392"/>
      <c r="KLB14" s="392"/>
      <c r="KLC14" s="392"/>
      <c r="KLD14" s="392"/>
      <c r="KLE14" s="392"/>
      <c r="KLF14" s="392"/>
      <c r="KLG14" s="392"/>
      <c r="KLH14" s="392"/>
      <c r="KLI14" s="392"/>
      <c r="KLJ14" s="392"/>
      <c r="KLK14" s="392"/>
      <c r="KLL14" s="392"/>
      <c r="KLM14" s="392"/>
      <c r="KLN14" s="392"/>
      <c r="KLO14" s="392"/>
      <c r="KLP14" s="392"/>
      <c r="KLQ14" s="392"/>
      <c r="KLR14" s="392"/>
      <c r="KLS14" s="392"/>
      <c r="KLT14" s="392"/>
      <c r="KLU14" s="392"/>
      <c r="KLV14" s="392"/>
      <c r="KLW14" s="392"/>
      <c r="KLX14" s="392"/>
      <c r="KLY14" s="392"/>
      <c r="KLZ14" s="392"/>
      <c r="KMA14" s="392"/>
      <c r="KMB14" s="392"/>
      <c r="KMC14" s="392"/>
      <c r="KMD14" s="392"/>
      <c r="KME14" s="392"/>
      <c r="KMF14" s="392"/>
      <c r="KMG14" s="392"/>
      <c r="KMH14" s="392"/>
      <c r="KMI14" s="392"/>
      <c r="KMJ14" s="392"/>
      <c r="KMK14" s="392"/>
      <c r="KML14" s="392"/>
      <c r="KMM14" s="392"/>
      <c r="KMN14" s="392"/>
      <c r="KMO14" s="392"/>
      <c r="KMP14" s="392"/>
      <c r="KMQ14" s="392"/>
      <c r="KMR14" s="392"/>
      <c r="KMS14" s="392"/>
      <c r="KMT14" s="392"/>
      <c r="KMU14" s="392"/>
      <c r="KMV14" s="392"/>
      <c r="KMW14" s="392"/>
      <c r="KMX14" s="392"/>
      <c r="KMY14" s="392"/>
      <c r="KMZ14" s="392"/>
      <c r="KNA14" s="392"/>
      <c r="KNB14" s="392"/>
      <c r="KNC14" s="392"/>
      <c r="KND14" s="392"/>
      <c r="KNE14" s="392"/>
      <c r="KNF14" s="392"/>
      <c r="KNG14" s="392"/>
      <c r="KNH14" s="392"/>
      <c r="KNI14" s="392"/>
      <c r="KNJ14" s="392"/>
      <c r="KNK14" s="392"/>
      <c r="KNL14" s="392"/>
      <c r="KNM14" s="392"/>
      <c r="KNN14" s="392"/>
      <c r="KNO14" s="392"/>
      <c r="KNP14" s="392"/>
      <c r="KNQ14" s="392"/>
      <c r="KNR14" s="392"/>
      <c r="KNS14" s="392"/>
      <c r="KNT14" s="392"/>
      <c r="KNU14" s="392"/>
      <c r="KNV14" s="392"/>
      <c r="KNW14" s="392"/>
      <c r="KNX14" s="392"/>
      <c r="KNY14" s="392"/>
      <c r="KNZ14" s="392"/>
      <c r="KOA14" s="392"/>
      <c r="KOB14" s="392"/>
      <c r="KOC14" s="392"/>
      <c r="KOD14" s="392"/>
      <c r="KOE14" s="392"/>
      <c r="KOF14" s="392"/>
      <c r="KOG14" s="392"/>
      <c r="KOH14" s="392"/>
      <c r="KOI14" s="392"/>
      <c r="KOJ14" s="392"/>
      <c r="KOK14" s="392"/>
      <c r="KOL14" s="392"/>
      <c r="KOM14" s="392"/>
      <c r="KON14" s="392"/>
      <c r="KOO14" s="392"/>
      <c r="KOP14" s="392"/>
      <c r="KOQ14" s="392"/>
      <c r="KOR14" s="392"/>
      <c r="KOS14" s="392"/>
      <c r="KOT14" s="392"/>
      <c r="KOU14" s="392"/>
      <c r="KOV14" s="392"/>
      <c r="KOW14" s="392"/>
      <c r="KOX14" s="392"/>
      <c r="KOY14" s="392"/>
      <c r="KOZ14" s="392"/>
      <c r="KPA14" s="392"/>
      <c r="KPB14" s="392"/>
      <c r="KPC14" s="392"/>
      <c r="KPD14" s="392"/>
      <c r="KPE14" s="392"/>
      <c r="KPF14" s="392"/>
      <c r="KPG14" s="392"/>
      <c r="KPH14" s="392"/>
      <c r="KPI14" s="392"/>
      <c r="KPJ14" s="392"/>
      <c r="KPK14" s="392"/>
      <c r="KPL14" s="392"/>
      <c r="KPM14" s="392"/>
      <c r="KPN14" s="392"/>
      <c r="KPO14" s="392"/>
      <c r="KPP14" s="392"/>
      <c r="KPQ14" s="392"/>
      <c r="KPR14" s="392"/>
      <c r="KPS14" s="392"/>
      <c r="KPT14" s="392"/>
      <c r="KPU14" s="392"/>
      <c r="KPV14" s="392"/>
      <c r="KPW14" s="392"/>
      <c r="KPX14" s="392"/>
      <c r="KPY14" s="392"/>
      <c r="KPZ14" s="392"/>
      <c r="KQA14" s="392"/>
      <c r="KQB14" s="392"/>
      <c r="KQC14" s="392"/>
      <c r="KQD14" s="392"/>
      <c r="KQE14" s="392"/>
      <c r="KQF14" s="392"/>
      <c r="KQG14" s="392"/>
      <c r="KQH14" s="392"/>
      <c r="KQI14" s="392"/>
      <c r="KQJ14" s="392"/>
      <c r="KQK14" s="392"/>
      <c r="KQL14" s="392"/>
      <c r="KQM14" s="392"/>
      <c r="KQN14" s="392"/>
      <c r="KQO14" s="392"/>
      <c r="KQP14" s="392"/>
      <c r="KQQ14" s="392"/>
      <c r="KQR14" s="392"/>
      <c r="KQS14" s="392"/>
      <c r="KQT14" s="392"/>
      <c r="KQU14" s="392"/>
      <c r="KQV14" s="392"/>
      <c r="KQW14" s="392"/>
      <c r="KQX14" s="392"/>
      <c r="KQY14" s="392"/>
      <c r="KQZ14" s="392"/>
      <c r="KRA14" s="392"/>
      <c r="KRB14" s="392"/>
      <c r="KRC14" s="392"/>
      <c r="KRD14" s="392"/>
      <c r="KRE14" s="392"/>
      <c r="KRF14" s="392"/>
      <c r="KRG14" s="392"/>
      <c r="KRH14" s="392"/>
      <c r="KRI14" s="392"/>
      <c r="KRJ14" s="392"/>
      <c r="KRK14" s="392"/>
      <c r="KRL14" s="392"/>
      <c r="KRM14" s="392"/>
      <c r="KRN14" s="392"/>
      <c r="KRO14" s="392"/>
      <c r="KRP14" s="392"/>
      <c r="KRQ14" s="392"/>
      <c r="KRR14" s="392"/>
      <c r="KRS14" s="392"/>
      <c r="KRT14" s="392"/>
      <c r="KRU14" s="392"/>
      <c r="KRV14" s="392"/>
      <c r="KRW14" s="392"/>
      <c r="KRX14" s="392"/>
      <c r="KRY14" s="392"/>
      <c r="KRZ14" s="392"/>
      <c r="KSA14" s="392"/>
      <c r="KSB14" s="392"/>
      <c r="KSC14" s="392"/>
      <c r="KSD14" s="392"/>
      <c r="KSE14" s="392"/>
      <c r="KSF14" s="392"/>
      <c r="KSG14" s="392"/>
      <c r="KSH14" s="392"/>
      <c r="KSI14" s="392"/>
      <c r="KSJ14" s="392"/>
      <c r="KSK14" s="392"/>
      <c r="KSL14" s="392"/>
      <c r="KSM14" s="392"/>
      <c r="KSN14" s="392"/>
      <c r="KSO14" s="392"/>
      <c r="KSP14" s="392"/>
      <c r="KSQ14" s="392"/>
      <c r="KSR14" s="392"/>
      <c r="KSS14" s="392"/>
      <c r="KST14" s="392"/>
      <c r="KSU14" s="392"/>
      <c r="KSV14" s="392"/>
      <c r="KSW14" s="392"/>
      <c r="KSX14" s="392"/>
      <c r="KSY14" s="392"/>
      <c r="KSZ14" s="392"/>
      <c r="KTA14" s="392"/>
      <c r="KTB14" s="392"/>
      <c r="KTC14" s="392"/>
      <c r="KTD14" s="392"/>
      <c r="KTE14" s="392"/>
      <c r="KTF14" s="392"/>
      <c r="KTG14" s="392"/>
      <c r="KTH14" s="392"/>
      <c r="KTI14" s="392"/>
      <c r="KTJ14" s="392"/>
      <c r="KTK14" s="392"/>
      <c r="KTL14" s="392"/>
      <c r="KTM14" s="392"/>
      <c r="KTN14" s="392"/>
      <c r="KTO14" s="392"/>
      <c r="KTP14" s="392"/>
      <c r="KTQ14" s="392"/>
      <c r="KTR14" s="392"/>
      <c r="KTS14" s="392"/>
      <c r="KTT14" s="392"/>
      <c r="KTU14" s="392"/>
      <c r="KTV14" s="392"/>
      <c r="KTW14" s="392"/>
      <c r="KTX14" s="392"/>
      <c r="KTY14" s="392"/>
      <c r="KTZ14" s="392"/>
      <c r="KUA14" s="392"/>
      <c r="KUB14" s="392"/>
      <c r="KUC14" s="392"/>
      <c r="KUD14" s="392"/>
      <c r="KUE14" s="392"/>
      <c r="KUF14" s="392"/>
      <c r="KUG14" s="392"/>
      <c r="KUH14" s="392"/>
      <c r="KUI14" s="392"/>
      <c r="KUJ14" s="392"/>
      <c r="KUK14" s="392"/>
      <c r="KUL14" s="392"/>
      <c r="KUM14" s="392"/>
      <c r="KUN14" s="392"/>
      <c r="KUO14" s="392"/>
      <c r="KUP14" s="392"/>
      <c r="KUQ14" s="392"/>
      <c r="KUR14" s="392"/>
      <c r="KUS14" s="392"/>
      <c r="KUT14" s="392"/>
      <c r="KUU14" s="392"/>
      <c r="KUV14" s="392"/>
      <c r="KUW14" s="392"/>
      <c r="KUX14" s="392"/>
      <c r="KUY14" s="392"/>
      <c r="KUZ14" s="392"/>
      <c r="KVA14" s="392"/>
      <c r="KVB14" s="392"/>
      <c r="KVC14" s="392"/>
      <c r="KVD14" s="392"/>
      <c r="KVE14" s="392"/>
      <c r="KVF14" s="392"/>
      <c r="KVG14" s="392"/>
      <c r="KVH14" s="392"/>
      <c r="KVI14" s="392"/>
      <c r="KVJ14" s="392"/>
      <c r="KVK14" s="392"/>
      <c r="KVL14" s="392"/>
      <c r="KVM14" s="392"/>
      <c r="KVN14" s="392"/>
      <c r="KVO14" s="392"/>
      <c r="KVP14" s="392"/>
      <c r="KVQ14" s="392"/>
      <c r="KVR14" s="392"/>
      <c r="KVS14" s="392"/>
      <c r="KVT14" s="392"/>
      <c r="KVU14" s="392"/>
      <c r="KVV14" s="392"/>
      <c r="KVW14" s="392"/>
      <c r="KVX14" s="392"/>
      <c r="KVY14" s="392"/>
      <c r="KVZ14" s="392"/>
      <c r="KWA14" s="392"/>
      <c r="KWB14" s="392"/>
      <c r="KWC14" s="392"/>
      <c r="KWD14" s="392"/>
      <c r="KWE14" s="392"/>
      <c r="KWF14" s="392"/>
      <c r="KWG14" s="392"/>
      <c r="KWH14" s="392"/>
      <c r="KWI14" s="392"/>
      <c r="KWJ14" s="392"/>
      <c r="KWK14" s="392"/>
      <c r="KWL14" s="392"/>
      <c r="KWM14" s="392"/>
      <c r="KWN14" s="392"/>
      <c r="KWO14" s="392"/>
      <c r="KWP14" s="392"/>
      <c r="KWQ14" s="392"/>
      <c r="KWR14" s="392"/>
      <c r="KWS14" s="392"/>
      <c r="KWT14" s="392"/>
      <c r="KWU14" s="392"/>
      <c r="KWV14" s="392"/>
      <c r="KWW14" s="392"/>
      <c r="KWX14" s="392"/>
      <c r="KWY14" s="392"/>
      <c r="KWZ14" s="392"/>
      <c r="KXA14" s="392"/>
      <c r="KXB14" s="392"/>
      <c r="KXC14" s="392"/>
      <c r="KXD14" s="392"/>
      <c r="KXE14" s="392"/>
      <c r="KXF14" s="392"/>
      <c r="KXG14" s="392"/>
      <c r="KXH14" s="392"/>
      <c r="KXI14" s="392"/>
      <c r="KXJ14" s="392"/>
      <c r="KXK14" s="392"/>
      <c r="KXL14" s="392"/>
      <c r="KXM14" s="392"/>
      <c r="KXN14" s="392"/>
      <c r="KXO14" s="392"/>
      <c r="KXP14" s="392"/>
      <c r="KXQ14" s="392"/>
      <c r="KXR14" s="392"/>
      <c r="KXS14" s="392"/>
      <c r="KXT14" s="392"/>
      <c r="KXU14" s="392"/>
      <c r="KXV14" s="392"/>
      <c r="KXW14" s="392"/>
      <c r="KXX14" s="392"/>
      <c r="KXY14" s="392"/>
      <c r="KXZ14" s="392"/>
      <c r="KYA14" s="392"/>
      <c r="KYB14" s="392"/>
      <c r="KYC14" s="392"/>
      <c r="KYD14" s="392"/>
      <c r="KYE14" s="392"/>
      <c r="KYF14" s="392"/>
      <c r="KYG14" s="392"/>
      <c r="KYH14" s="392"/>
      <c r="KYI14" s="392"/>
      <c r="KYJ14" s="392"/>
      <c r="KYK14" s="392"/>
      <c r="KYL14" s="392"/>
      <c r="KYM14" s="392"/>
      <c r="KYN14" s="392"/>
      <c r="KYO14" s="392"/>
      <c r="KYP14" s="392"/>
      <c r="KYQ14" s="392"/>
      <c r="KYR14" s="392"/>
      <c r="KYS14" s="392"/>
      <c r="KYT14" s="392"/>
      <c r="KYU14" s="392"/>
      <c r="KYV14" s="392"/>
      <c r="KYW14" s="392"/>
      <c r="KYX14" s="392"/>
      <c r="KYY14" s="392"/>
      <c r="KYZ14" s="392"/>
      <c r="KZA14" s="392"/>
      <c r="KZB14" s="392"/>
      <c r="KZC14" s="392"/>
      <c r="KZD14" s="392"/>
      <c r="KZE14" s="392"/>
      <c r="KZF14" s="392"/>
      <c r="KZG14" s="392"/>
      <c r="KZH14" s="392"/>
      <c r="KZI14" s="392"/>
      <c r="KZJ14" s="392"/>
      <c r="KZK14" s="392"/>
      <c r="KZL14" s="392"/>
      <c r="KZM14" s="392"/>
      <c r="KZN14" s="392"/>
      <c r="KZO14" s="392"/>
      <c r="KZP14" s="392"/>
      <c r="KZQ14" s="392"/>
      <c r="KZR14" s="392"/>
      <c r="KZS14" s="392"/>
      <c r="KZT14" s="392"/>
      <c r="KZU14" s="392"/>
      <c r="KZV14" s="392"/>
      <c r="KZW14" s="392"/>
      <c r="KZX14" s="392"/>
      <c r="KZY14" s="392"/>
      <c r="KZZ14" s="392"/>
      <c r="LAA14" s="392"/>
      <c r="LAB14" s="392"/>
      <c r="LAC14" s="392"/>
      <c r="LAD14" s="392"/>
      <c r="LAE14" s="392"/>
      <c r="LAF14" s="392"/>
      <c r="LAG14" s="392"/>
      <c r="LAH14" s="392"/>
      <c r="LAI14" s="392"/>
      <c r="LAJ14" s="392"/>
      <c r="LAK14" s="392"/>
      <c r="LAL14" s="392"/>
      <c r="LAM14" s="392"/>
      <c r="LAN14" s="392"/>
      <c r="LAO14" s="392"/>
      <c r="LAP14" s="392"/>
      <c r="LAQ14" s="392"/>
      <c r="LAR14" s="392"/>
      <c r="LAS14" s="392"/>
      <c r="LAT14" s="392"/>
      <c r="LAU14" s="392"/>
      <c r="LAV14" s="392"/>
      <c r="LAW14" s="392"/>
      <c r="LAX14" s="392"/>
      <c r="LAY14" s="392"/>
      <c r="LAZ14" s="392"/>
      <c r="LBA14" s="392"/>
      <c r="LBB14" s="392"/>
      <c r="LBC14" s="392"/>
      <c r="LBD14" s="392"/>
      <c r="LBE14" s="392"/>
      <c r="LBF14" s="392"/>
      <c r="LBG14" s="392"/>
      <c r="LBH14" s="392"/>
      <c r="LBI14" s="392"/>
      <c r="LBJ14" s="392"/>
      <c r="LBK14" s="392"/>
      <c r="LBL14" s="392"/>
      <c r="LBM14" s="392"/>
      <c r="LBN14" s="392"/>
      <c r="LBO14" s="392"/>
      <c r="LBP14" s="392"/>
      <c r="LBQ14" s="392"/>
      <c r="LBR14" s="392"/>
      <c r="LBS14" s="392"/>
      <c r="LBT14" s="392"/>
      <c r="LBU14" s="392"/>
      <c r="LBV14" s="392"/>
      <c r="LBW14" s="392"/>
      <c r="LBX14" s="392"/>
      <c r="LBY14" s="392"/>
      <c r="LBZ14" s="392"/>
      <c r="LCA14" s="392"/>
      <c r="LCB14" s="392"/>
      <c r="LCC14" s="392"/>
      <c r="LCD14" s="392"/>
      <c r="LCE14" s="392"/>
      <c r="LCF14" s="392"/>
      <c r="LCG14" s="392"/>
      <c r="LCH14" s="392"/>
      <c r="LCI14" s="392"/>
      <c r="LCJ14" s="392"/>
      <c r="LCK14" s="392"/>
      <c r="LCL14" s="392"/>
      <c r="LCM14" s="392"/>
      <c r="LCN14" s="392"/>
      <c r="LCO14" s="392"/>
      <c r="LCP14" s="392"/>
      <c r="LCQ14" s="392"/>
      <c r="LCR14" s="392"/>
      <c r="LCS14" s="392"/>
      <c r="LCT14" s="392"/>
      <c r="LCU14" s="392"/>
      <c r="LCV14" s="392"/>
      <c r="LCW14" s="392"/>
      <c r="LCX14" s="392"/>
      <c r="LCY14" s="392"/>
      <c r="LCZ14" s="392"/>
      <c r="LDA14" s="392"/>
      <c r="LDB14" s="392"/>
      <c r="LDC14" s="392"/>
      <c r="LDD14" s="392"/>
      <c r="LDE14" s="392"/>
      <c r="LDF14" s="392"/>
      <c r="LDG14" s="392"/>
      <c r="LDH14" s="392"/>
      <c r="LDI14" s="392"/>
      <c r="LDJ14" s="392"/>
      <c r="LDK14" s="392"/>
      <c r="LDL14" s="392"/>
      <c r="LDM14" s="392"/>
      <c r="LDN14" s="392"/>
      <c r="LDO14" s="392"/>
      <c r="LDP14" s="392"/>
      <c r="LDQ14" s="392"/>
      <c r="LDR14" s="392"/>
      <c r="LDS14" s="392"/>
      <c r="LDT14" s="392"/>
      <c r="LDU14" s="392"/>
      <c r="LDV14" s="392"/>
      <c r="LDW14" s="392"/>
      <c r="LDX14" s="392"/>
      <c r="LDY14" s="392"/>
      <c r="LDZ14" s="392"/>
      <c r="LEA14" s="392"/>
      <c r="LEB14" s="392"/>
      <c r="LEC14" s="392"/>
      <c r="LED14" s="392"/>
      <c r="LEE14" s="392"/>
      <c r="LEF14" s="392"/>
      <c r="LEG14" s="392"/>
      <c r="LEH14" s="392"/>
      <c r="LEI14" s="392"/>
      <c r="LEJ14" s="392"/>
      <c r="LEK14" s="392"/>
      <c r="LEL14" s="392"/>
      <c r="LEM14" s="392"/>
      <c r="LEN14" s="392"/>
      <c r="LEO14" s="392"/>
      <c r="LEP14" s="392"/>
      <c r="LEQ14" s="392"/>
      <c r="LER14" s="392"/>
      <c r="LES14" s="392"/>
      <c r="LET14" s="392"/>
      <c r="LEU14" s="392"/>
      <c r="LEV14" s="392"/>
      <c r="LEW14" s="392"/>
      <c r="LEX14" s="392"/>
      <c r="LEY14" s="392"/>
      <c r="LEZ14" s="392"/>
      <c r="LFA14" s="392"/>
      <c r="LFB14" s="392"/>
      <c r="LFC14" s="392"/>
      <c r="LFD14" s="392"/>
      <c r="LFE14" s="392"/>
      <c r="LFF14" s="392"/>
      <c r="LFG14" s="392"/>
      <c r="LFH14" s="392"/>
      <c r="LFI14" s="392"/>
      <c r="LFJ14" s="392"/>
      <c r="LFK14" s="392"/>
      <c r="LFL14" s="392"/>
      <c r="LFM14" s="392"/>
      <c r="LFN14" s="392"/>
      <c r="LFO14" s="392"/>
      <c r="LFP14" s="392"/>
      <c r="LFQ14" s="392"/>
      <c r="LFR14" s="392"/>
      <c r="LFS14" s="392"/>
      <c r="LFT14" s="392"/>
      <c r="LFU14" s="392"/>
      <c r="LFV14" s="392"/>
      <c r="LFW14" s="392"/>
      <c r="LFX14" s="392"/>
      <c r="LFY14" s="392"/>
      <c r="LFZ14" s="392"/>
      <c r="LGA14" s="392"/>
      <c r="LGB14" s="392"/>
      <c r="LGC14" s="392"/>
      <c r="LGD14" s="392"/>
      <c r="LGE14" s="392"/>
      <c r="LGF14" s="392"/>
      <c r="LGG14" s="392"/>
      <c r="LGH14" s="392"/>
      <c r="LGI14" s="392"/>
      <c r="LGJ14" s="392"/>
      <c r="LGK14" s="392"/>
      <c r="LGL14" s="392"/>
      <c r="LGM14" s="392"/>
      <c r="LGN14" s="392"/>
      <c r="LGO14" s="392"/>
      <c r="LGP14" s="392"/>
      <c r="LGQ14" s="392"/>
      <c r="LGR14" s="392"/>
      <c r="LGS14" s="392"/>
      <c r="LGT14" s="392"/>
      <c r="LGU14" s="392"/>
      <c r="LGV14" s="392"/>
      <c r="LGW14" s="392"/>
      <c r="LGX14" s="392"/>
      <c r="LGY14" s="392"/>
      <c r="LGZ14" s="392"/>
      <c r="LHA14" s="392"/>
      <c r="LHB14" s="392"/>
      <c r="LHC14" s="392"/>
      <c r="LHD14" s="392"/>
      <c r="LHE14" s="392"/>
      <c r="LHF14" s="392"/>
      <c r="LHG14" s="392"/>
      <c r="LHH14" s="392"/>
      <c r="LHI14" s="392"/>
      <c r="LHJ14" s="392"/>
      <c r="LHK14" s="392"/>
      <c r="LHL14" s="392"/>
      <c r="LHM14" s="392"/>
      <c r="LHN14" s="392"/>
      <c r="LHO14" s="392"/>
      <c r="LHP14" s="392"/>
      <c r="LHQ14" s="392"/>
      <c r="LHR14" s="392"/>
      <c r="LHS14" s="392"/>
      <c r="LHT14" s="392"/>
      <c r="LHU14" s="392"/>
      <c r="LHV14" s="392"/>
      <c r="LHW14" s="392"/>
      <c r="LHX14" s="392"/>
      <c r="LHY14" s="392"/>
      <c r="LHZ14" s="392"/>
      <c r="LIA14" s="392"/>
      <c r="LIB14" s="392"/>
      <c r="LIC14" s="392"/>
      <c r="LID14" s="392"/>
      <c r="LIE14" s="392"/>
      <c r="LIF14" s="392"/>
      <c r="LIG14" s="392"/>
      <c r="LIH14" s="392"/>
      <c r="LII14" s="392"/>
      <c r="LIJ14" s="392"/>
      <c r="LIK14" s="392"/>
      <c r="LIL14" s="392"/>
      <c r="LIM14" s="392"/>
      <c r="LIN14" s="392"/>
      <c r="LIO14" s="392"/>
      <c r="LIP14" s="392"/>
      <c r="LIQ14" s="392"/>
      <c r="LIR14" s="392"/>
      <c r="LIS14" s="392"/>
      <c r="LIT14" s="392"/>
      <c r="LIU14" s="392"/>
      <c r="LIV14" s="392"/>
      <c r="LIW14" s="392"/>
      <c r="LIX14" s="392"/>
      <c r="LIY14" s="392"/>
      <c r="LIZ14" s="392"/>
      <c r="LJA14" s="392"/>
      <c r="LJB14" s="392"/>
      <c r="LJC14" s="392"/>
      <c r="LJD14" s="392"/>
      <c r="LJE14" s="392"/>
      <c r="LJF14" s="392"/>
      <c r="LJG14" s="392"/>
      <c r="LJH14" s="392"/>
      <c r="LJI14" s="392"/>
      <c r="LJJ14" s="392"/>
      <c r="LJK14" s="392"/>
      <c r="LJL14" s="392"/>
      <c r="LJM14" s="392"/>
      <c r="LJN14" s="392"/>
      <c r="LJO14" s="392"/>
      <c r="LJP14" s="392"/>
      <c r="LJQ14" s="392"/>
      <c r="LJR14" s="392"/>
      <c r="LJS14" s="392"/>
      <c r="LJT14" s="392"/>
      <c r="LJU14" s="392"/>
      <c r="LJV14" s="392"/>
      <c r="LJW14" s="392"/>
      <c r="LJX14" s="392"/>
      <c r="LJY14" s="392"/>
      <c r="LJZ14" s="392"/>
      <c r="LKA14" s="392"/>
      <c r="LKB14" s="392"/>
      <c r="LKC14" s="392"/>
      <c r="LKD14" s="392"/>
      <c r="LKE14" s="392"/>
      <c r="LKF14" s="392"/>
      <c r="LKG14" s="392"/>
      <c r="LKH14" s="392"/>
      <c r="LKI14" s="392"/>
      <c r="LKJ14" s="392"/>
      <c r="LKK14" s="392"/>
      <c r="LKL14" s="392"/>
      <c r="LKM14" s="392"/>
      <c r="LKN14" s="392"/>
      <c r="LKO14" s="392"/>
      <c r="LKP14" s="392"/>
      <c r="LKQ14" s="392"/>
      <c r="LKR14" s="392"/>
      <c r="LKS14" s="392"/>
      <c r="LKT14" s="392"/>
      <c r="LKU14" s="392"/>
      <c r="LKV14" s="392"/>
      <c r="LKW14" s="392"/>
      <c r="LKX14" s="392"/>
      <c r="LKY14" s="392"/>
      <c r="LKZ14" s="392"/>
      <c r="LLA14" s="392"/>
      <c r="LLB14" s="392"/>
      <c r="LLC14" s="392"/>
      <c r="LLD14" s="392"/>
      <c r="LLE14" s="392"/>
      <c r="LLF14" s="392"/>
      <c r="LLG14" s="392"/>
      <c r="LLH14" s="392"/>
      <c r="LLI14" s="392"/>
      <c r="LLJ14" s="392"/>
      <c r="LLK14" s="392"/>
      <c r="LLL14" s="392"/>
      <c r="LLM14" s="392"/>
      <c r="LLN14" s="392"/>
      <c r="LLO14" s="392"/>
      <c r="LLP14" s="392"/>
      <c r="LLQ14" s="392"/>
      <c r="LLR14" s="392"/>
      <c r="LLS14" s="392"/>
      <c r="LLT14" s="392"/>
      <c r="LLU14" s="392"/>
      <c r="LLV14" s="392"/>
      <c r="LLW14" s="392"/>
      <c r="LLX14" s="392"/>
      <c r="LLY14" s="392"/>
      <c r="LLZ14" s="392"/>
      <c r="LMA14" s="392"/>
      <c r="LMB14" s="392"/>
      <c r="LMC14" s="392"/>
      <c r="LMD14" s="392"/>
      <c r="LME14" s="392"/>
      <c r="LMF14" s="392"/>
      <c r="LMG14" s="392"/>
      <c r="LMH14" s="392"/>
      <c r="LMI14" s="392"/>
      <c r="LMJ14" s="392"/>
      <c r="LMK14" s="392"/>
      <c r="LML14" s="392"/>
      <c r="LMM14" s="392"/>
      <c r="LMN14" s="392"/>
      <c r="LMO14" s="392"/>
      <c r="LMP14" s="392"/>
      <c r="LMQ14" s="392"/>
      <c r="LMR14" s="392"/>
      <c r="LMS14" s="392"/>
      <c r="LMT14" s="392"/>
      <c r="LMU14" s="392"/>
      <c r="LMV14" s="392"/>
      <c r="LMW14" s="392"/>
      <c r="LMX14" s="392"/>
      <c r="LMY14" s="392"/>
      <c r="LMZ14" s="392"/>
      <c r="LNA14" s="392"/>
      <c r="LNB14" s="392"/>
      <c r="LNC14" s="392"/>
      <c r="LND14" s="392"/>
      <c r="LNE14" s="392"/>
      <c r="LNF14" s="392"/>
      <c r="LNG14" s="392"/>
      <c r="LNH14" s="392"/>
      <c r="LNI14" s="392"/>
      <c r="LNJ14" s="392"/>
      <c r="LNK14" s="392"/>
      <c r="LNL14" s="392"/>
      <c r="LNM14" s="392"/>
      <c r="LNN14" s="392"/>
      <c r="LNO14" s="392"/>
      <c r="LNP14" s="392"/>
      <c r="LNQ14" s="392"/>
      <c r="LNR14" s="392"/>
      <c r="LNS14" s="392"/>
      <c r="LNT14" s="392"/>
      <c r="LNU14" s="392"/>
      <c r="LNV14" s="392"/>
      <c r="LNW14" s="392"/>
      <c r="LNX14" s="392"/>
      <c r="LNY14" s="392"/>
      <c r="LNZ14" s="392"/>
      <c r="LOA14" s="392"/>
      <c r="LOB14" s="392"/>
      <c r="LOC14" s="392"/>
      <c r="LOD14" s="392"/>
      <c r="LOE14" s="392"/>
      <c r="LOF14" s="392"/>
      <c r="LOG14" s="392"/>
      <c r="LOH14" s="392"/>
      <c r="LOI14" s="392"/>
      <c r="LOJ14" s="392"/>
      <c r="LOK14" s="392"/>
      <c r="LOL14" s="392"/>
      <c r="LOM14" s="392"/>
      <c r="LON14" s="392"/>
      <c r="LOO14" s="392"/>
      <c r="LOP14" s="392"/>
      <c r="LOQ14" s="392"/>
      <c r="LOR14" s="392"/>
      <c r="LOS14" s="392"/>
      <c r="LOT14" s="392"/>
      <c r="LOU14" s="392"/>
      <c r="LOV14" s="392"/>
      <c r="LOW14" s="392"/>
      <c r="LOX14" s="392"/>
      <c r="LOY14" s="392"/>
      <c r="LOZ14" s="392"/>
      <c r="LPA14" s="392"/>
      <c r="LPB14" s="392"/>
      <c r="LPC14" s="392"/>
      <c r="LPD14" s="392"/>
      <c r="LPE14" s="392"/>
      <c r="LPF14" s="392"/>
      <c r="LPG14" s="392"/>
      <c r="LPH14" s="392"/>
      <c r="LPI14" s="392"/>
      <c r="LPJ14" s="392"/>
      <c r="LPK14" s="392"/>
      <c r="LPL14" s="392"/>
      <c r="LPM14" s="392"/>
      <c r="LPN14" s="392"/>
      <c r="LPO14" s="392"/>
      <c r="LPP14" s="392"/>
      <c r="LPQ14" s="392"/>
      <c r="LPR14" s="392"/>
      <c r="LPS14" s="392"/>
      <c r="LPT14" s="392"/>
      <c r="LPU14" s="392"/>
      <c r="LPV14" s="392"/>
      <c r="LPW14" s="392"/>
      <c r="LPX14" s="392"/>
      <c r="LPY14" s="392"/>
      <c r="LPZ14" s="392"/>
      <c r="LQA14" s="392"/>
      <c r="LQB14" s="392"/>
      <c r="LQC14" s="392"/>
      <c r="LQD14" s="392"/>
      <c r="LQE14" s="392"/>
      <c r="LQF14" s="392"/>
      <c r="LQG14" s="392"/>
      <c r="LQH14" s="392"/>
      <c r="LQI14" s="392"/>
      <c r="LQJ14" s="392"/>
      <c r="LQK14" s="392"/>
      <c r="LQL14" s="392"/>
      <c r="LQM14" s="392"/>
      <c r="LQN14" s="392"/>
      <c r="LQO14" s="392"/>
      <c r="LQP14" s="392"/>
      <c r="LQQ14" s="392"/>
      <c r="LQR14" s="392"/>
      <c r="LQS14" s="392"/>
      <c r="LQT14" s="392"/>
      <c r="LQU14" s="392"/>
      <c r="LQV14" s="392"/>
      <c r="LQW14" s="392"/>
      <c r="LQX14" s="392"/>
      <c r="LQY14" s="392"/>
      <c r="LQZ14" s="392"/>
      <c r="LRA14" s="392"/>
      <c r="LRB14" s="392"/>
      <c r="LRC14" s="392"/>
      <c r="LRD14" s="392"/>
      <c r="LRE14" s="392"/>
      <c r="LRF14" s="392"/>
      <c r="LRG14" s="392"/>
      <c r="LRH14" s="392"/>
      <c r="LRI14" s="392"/>
      <c r="LRJ14" s="392"/>
      <c r="LRK14" s="392"/>
      <c r="LRL14" s="392"/>
      <c r="LRM14" s="392"/>
      <c r="LRN14" s="392"/>
      <c r="LRO14" s="392"/>
      <c r="LRP14" s="392"/>
      <c r="LRQ14" s="392"/>
      <c r="LRR14" s="392"/>
      <c r="LRS14" s="392"/>
      <c r="LRT14" s="392"/>
      <c r="LRU14" s="392"/>
      <c r="LRV14" s="392"/>
      <c r="LRW14" s="392"/>
      <c r="LRX14" s="392"/>
      <c r="LRY14" s="392"/>
      <c r="LRZ14" s="392"/>
      <c r="LSA14" s="392"/>
      <c r="LSB14" s="392"/>
      <c r="LSC14" s="392"/>
      <c r="LSD14" s="392"/>
      <c r="LSE14" s="392"/>
      <c r="LSF14" s="392"/>
      <c r="LSG14" s="392"/>
      <c r="LSH14" s="392"/>
      <c r="LSI14" s="392"/>
      <c r="LSJ14" s="392"/>
      <c r="LSK14" s="392"/>
      <c r="LSL14" s="392"/>
      <c r="LSM14" s="392"/>
      <c r="LSN14" s="392"/>
      <c r="LSO14" s="392"/>
      <c r="LSP14" s="392"/>
      <c r="LSQ14" s="392"/>
      <c r="LSR14" s="392"/>
      <c r="LSS14" s="392"/>
      <c r="LST14" s="392"/>
      <c r="LSU14" s="392"/>
      <c r="LSV14" s="392"/>
      <c r="LSW14" s="392"/>
      <c r="LSX14" s="392"/>
      <c r="LSY14" s="392"/>
      <c r="LSZ14" s="392"/>
      <c r="LTA14" s="392"/>
      <c r="LTB14" s="392"/>
      <c r="LTC14" s="392"/>
      <c r="LTD14" s="392"/>
      <c r="LTE14" s="392"/>
      <c r="LTF14" s="392"/>
      <c r="LTG14" s="392"/>
      <c r="LTH14" s="392"/>
      <c r="LTI14" s="392"/>
      <c r="LTJ14" s="392"/>
      <c r="LTK14" s="392"/>
      <c r="LTL14" s="392"/>
      <c r="LTM14" s="392"/>
      <c r="LTN14" s="392"/>
      <c r="LTO14" s="392"/>
      <c r="LTP14" s="392"/>
      <c r="LTQ14" s="392"/>
      <c r="LTR14" s="392"/>
      <c r="LTS14" s="392"/>
      <c r="LTT14" s="392"/>
      <c r="LTU14" s="392"/>
      <c r="LTV14" s="392"/>
      <c r="LTW14" s="392"/>
      <c r="LTX14" s="392"/>
      <c r="LTY14" s="392"/>
      <c r="LTZ14" s="392"/>
      <c r="LUA14" s="392"/>
      <c r="LUB14" s="392"/>
      <c r="LUC14" s="392"/>
      <c r="LUD14" s="392"/>
      <c r="LUE14" s="392"/>
      <c r="LUF14" s="392"/>
      <c r="LUG14" s="392"/>
      <c r="LUH14" s="392"/>
      <c r="LUI14" s="392"/>
      <c r="LUJ14" s="392"/>
      <c r="LUK14" s="392"/>
      <c r="LUL14" s="392"/>
      <c r="LUM14" s="392"/>
      <c r="LUN14" s="392"/>
      <c r="LUO14" s="392"/>
      <c r="LUP14" s="392"/>
      <c r="LUQ14" s="392"/>
      <c r="LUR14" s="392"/>
      <c r="LUS14" s="392"/>
      <c r="LUT14" s="392"/>
      <c r="LUU14" s="392"/>
      <c r="LUV14" s="392"/>
      <c r="LUW14" s="392"/>
      <c r="LUX14" s="392"/>
      <c r="LUY14" s="392"/>
      <c r="LUZ14" s="392"/>
      <c r="LVA14" s="392"/>
      <c r="LVB14" s="392"/>
      <c r="LVC14" s="392"/>
      <c r="LVD14" s="392"/>
      <c r="LVE14" s="392"/>
      <c r="LVF14" s="392"/>
      <c r="LVG14" s="392"/>
      <c r="LVH14" s="392"/>
      <c r="LVI14" s="392"/>
      <c r="LVJ14" s="392"/>
      <c r="LVK14" s="392"/>
      <c r="LVL14" s="392"/>
      <c r="LVM14" s="392"/>
      <c r="LVN14" s="392"/>
      <c r="LVO14" s="392"/>
      <c r="LVP14" s="392"/>
      <c r="LVQ14" s="392"/>
      <c r="LVR14" s="392"/>
      <c r="LVS14" s="392"/>
      <c r="LVT14" s="392"/>
      <c r="LVU14" s="392"/>
      <c r="LVV14" s="392"/>
      <c r="LVW14" s="392"/>
      <c r="LVX14" s="392"/>
      <c r="LVY14" s="392"/>
      <c r="LVZ14" s="392"/>
      <c r="LWA14" s="392"/>
      <c r="LWB14" s="392"/>
      <c r="LWC14" s="392"/>
      <c r="LWD14" s="392"/>
      <c r="LWE14" s="392"/>
      <c r="LWF14" s="392"/>
      <c r="LWG14" s="392"/>
      <c r="LWH14" s="392"/>
      <c r="LWI14" s="392"/>
      <c r="LWJ14" s="392"/>
      <c r="LWK14" s="392"/>
      <c r="LWL14" s="392"/>
      <c r="LWM14" s="392"/>
      <c r="LWN14" s="392"/>
      <c r="LWO14" s="392"/>
      <c r="LWP14" s="392"/>
      <c r="LWQ14" s="392"/>
      <c r="LWR14" s="392"/>
      <c r="LWS14" s="392"/>
      <c r="LWT14" s="392"/>
      <c r="LWU14" s="392"/>
      <c r="LWV14" s="392"/>
      <c r="LWW14" s="392"/>
      <c r="LWX14" s="392"/>
      <c r="LWY14" s="392"/>
      <c r="LWZ14" s="392"/>
      <c r="LXA14" s="392"/>
      <c r="LXB14" s="392"/>
      <c r="LXC14" s="392"/>
      <c r="LXD14" s="392"/>
      <c r="LXE14" s="392"/>
      <c r="LXF14" s="392"/>
      <c r="LXG14" s="392"/>
      <c r="LXH14" s="392"/>
      <c r="LXI14" s="392"/>
      <c r="LXJ14" s="392"/>
      <c r="LXK14" s="392"/>
      <c r="LXL14" s="392"/>
      <c r="LXM14" s="392"/>
      <c r="LXN14" s="392"/>
      <c r="LXO14" s="392"/>
      <c r="LXP14" s="392"/>
      <c r="LXQ14" s="392"/>
      <c r="LXR14" s="392"/>
      <c r="LXS14" s="392"/>
      <c r="LXT14" s="392"/>
      <c r="LXU14" s="392"/>
      <c r="LXV14" s="392"/>
      <c r="LXW14" s="392"/>
      <c r="LXX14" s="392"/>
      <c r="LXY14" s="392"/>
      <c r="LXZ14" s="392"/>
      <c r="LYA14" s="392"/>
      <c r="LYB14" s="392"/>
      <c r="LYC14" s="392"/>
      <c r="LYD14" s="392"/>
      <c r="LYE14" s="392"/>
      <c r="LYF14" s="392"/>
      <c r="LYG14" s="392"/>
      <c r="LYH14" s="392"/>
      <c r="LYI14" s="392"/>
      <c r="LYJ14" s="392"/>
      <c r="LYK14" s="392"/>
      <c r="LYL14" s="392"/>
      <c r="LYM14" s="392"/>
      <c r="LYN14" s="392"/>
      <c r="LYO14" s="392"/>
      <c r="LYP14" s="392"/>
      <c r="LYQ14" s="392"/>
      <c r="LYR14" s="392"/>
      <c r="LYS14" s="392"/>
      <c r="LYT14" s="392"/>
      <c r="LYU14" s="392"/>
      <c r="LYV14" s="392"/>
      <c r="LYW14" s="392"/>
      <c r="LYX14" s="392"/>
      <c r="LYY14" s="392"/>
      <c r="LYZ14" s="392"/>
      <c r="LZA14" s="392"/>
      <c r="LZB14" s="392"/>
      <c r="LZC14" s="392"/>
      <c r="LZD14" s="392"/>
      <c r="LZE14" s="392"/>
      <c r="LZF14" s="392"/>
      <c r="LZG14" s="392"/>
      <c r="LZH14" s="392"/>
      <c r="LZI14" s="392"/>
      <c r="LZJ14" s="392"/>
      <c r="LZK14" s="392"/>
      <c r="LZL14" s="392"/>
      <c r="LZM14" s="392"/>
      <c r="LZN14" s="392"/>
      <c r="LZO14" s="392"/>
      <c r="LZP14" s="392"/>
      <c r="LZQ14" s="392"/>
      <c r="LZR14" s="392"/>
      <c r="LZS14" s="392"/>
      <c r="LZT14" s="392"/>
      <c r="LZU14" s="392"/>
      <c r="LZV14" s="392"/>
      <c r="LZW14" s="392"/>
      <c r="LZX14" s="392"/>
      <c r="LZY14" s="392"/>
      <c r="LZZ14" s="392"/>
      <c r="MAA14" s="392"/>
      <c r="MAB14" s="392"/>
      <c r="MAC14" s="392"/>
      <c r="MAD14" s="392"/>
      <c r="MAE14" s="392"/>
      <c r="MAF14" s="392"/>
      <c r="MAG14" s="392"/>
      <c r="MAH14" s="392"/>
      <c r="MAI14" s="392"/>
      <c r="MAJ14" s="392"/>
      <c r="MAK14" s="392"/>
      <c r="MAL14" s="392"/>
      <c r="MAM14" s="392"/>
      <c r="MAN14" s="392"/>
      <c r="MAO14" s="392"/>
      <c r="MAP14" s="392"/>
      <c r="MAQ14" s="392"/>
      <c r="MAR14" s="392"/>
      <c r="MAS14" s="392"/>
      <c r="MAT14" s="392"/>
      <c r="MAU14" s="392"/>
      <c r="MAV14" s="392"/>
      <c r="MAW14" s="392"/>
      <c r="MAX14" s="392"/>
      <c r="MAY14" s="392"/>
      <c r="MAZ14" s="392"/>
      <c r="MBA14" s="392"/>
      <c r="MBB14" s="392"/>
      <c r="MBC14" s="392"/>
      <c r="MBD14" s="392"/>
      <c r="MBE14" s="392"/>
      <c r="MBF14" s="392"/>
      <c r="MBG14" s="392"/>
      <c r="MBH14" s="392"/>
      <c r="MBI14" s="392"/>
      <c r="MBJ14" s="392"/>
      <c r="MBK14" s="392"/>
      <c r="MBL14" s="392"/>
      <c r="MBM14" s="392"/>
      <c r="MBN14" s="392"/>
      <c r="MBO14" s="392"/>
      <c r="MBP14" s="392"/>
      <c r="MBQ14" s="392"/>
      <c r="MBR14" s="392"/>
      <c r="MBS14" s="392"/>
      <c r="MBT14" s="392"/>
      <c r="MBU14" s="392"/>
      <c r="MBV14" s="392"/>
      <c r="MBW14" s="392"/>
      <c r="MBX14" s="392"/>
      <c r="MBY14" s="392"/>
      <c r="MBZ14" s="392"/>
      <c r="MCA14" s="392"/>
      <c r="MCB14" s="392"/>
      <c r="MCC14" s="392"/>
      <c r="MCD14" s="392"/>
      <c r="MCE14" s="392"/>
      <c r="MCF14" s="392"/>
      <c r="MCG14" s="392"/>
      <c r="MCH14" s="392"/>
      <c r="MCI14" s="392"/>
      <c r="MCJ14" s="392"/>
      <c r="MCK14" s="392"/>
      <c r="MCL14" s="392"/>
      <c r="MCM14" s="392"/>
      <c r="MCN14" s="392"/>
      <c r="MCO14" s="392"/>
      <c r="MCP14" s="392"/>
      <c r="MCQ14" s="392"/>
      <c r="MCR14" s="392"/>
      <c r="MCS14" s="392"/>
      <c r="MCT14" s="392"/>
      <c r="MCU14" s="392"/>
      <c r="MCV14" s="392"/>
      <c r="MCW14" s="392"/>
      <c r="MCX14" s="392"/>
      <c r="MCY14" s="392"/>
      <c r="MCZ14" s="392"/>
      <c r="MDA14" s="392"/>
      <c r="MDB14" s="392"/>
      <c r="MDC14" s="392"/>
      <c r="MDD14" s="392"/>
      <c r="MDE14" s="392"/>
      <c r="MDF14" s="392"/>
      <c r="MDG14" s="392"/>
      <c r="MDH14" s="392"/>
      <c r="MDI14" s="392"/>
      <c r="MDJ14" s="392"/>
      <c r="MDK14" s="392"/>
      <c r="MDL14" s="392"/>
      <c r="MDM14" s="392"/>
      <c r="MDN14" s="392"/>
      <c r="MDO14" s="392"/>
      <c r="MDP14" s="392"/>
      <c r="MDQ14" s="392"/>
      <c r="MDR14" s="392"/>
      <c r="MDS14" s="392"/>
      <c r="MDT14" s="392"/>
      <c r="MDU14" s="392"/>
      <c r="MDV14" s="392"/>
      <c r="MDW14" s="392"/>
      <c r="MDX14" s="392"/>
      <c r="MDY14" s="392"/>
      <c r="MDZ14" s="392"/>
      <c r="MEA14" s="392"/>
      <c r="MEB14" s="392"/>
      <c r="MEC14" s="392"/>
      <c r="MED14" s="392"/>
      <c r="MEE14" s="392"/>
      <c r="MEF14" s="392"/>
      <c r="MEG14" s="392"/>
      <c r="MEH14" s="392"/>
      <c r="MEI14" s="392"/>
      <c r="MEJ14" s="392"/>
      <c r="MEK14" s="392"/>
      <c r="MEL14" s="392"/>
      <c r="MEM14" s="392"/>
      <c r="MEN14" s="392"/>
      <c r="MEO14" s="392"/>
      <c r="MEP14" s="392"/>
      <c r="MEQ14" s="392"/>
      <c r="MER14" s="392"/>
      <c r="MES14" s="392"/>
      <c r="MET14" s="392"/>
      <c r="MEU14" s="392"/>
      <c r="MEV14" s="392"/>
      <c r="MEW14" s="392"/>
      <c r="MEX14" s="392"/>
      <c r="MEY14" s="392"/>
      <c r="MEZ14" s="392"/>
      <c r="MFA14" s="392"/>
      <c r="MFB14" s="392"/>
      <c r="MFC14" s="392"/>
      <c r="MFD14" s="392"/>
      <c r="MFE14" s="392"/>
      <c r="MFF14" s="392"/>
      <c r="MFG14" s="392"/>
      <c r="MFH14" s="392"/>
      <c r="MFI14" s="392"/>
      <c r="MFJ14" s="392"/>
      <c r="MFK14" s="392"/>
      <c r="MFL14" s="392"/>
      <c r="MFM14" s="392"/>
      <c r="MFN14" s="392"/>
      <c r="MFO14" s="392"/>
      <c r="MFP14" s="392"/>
      <c r="MFQ14" s="392"/>
      <c r="MFR14" s="392"/>
      <c r="MFS14" s="392"/>
      <c r="MFT14" s="392"/>
      <c r="MFU14" s="392"/>
      <c r="MFV14" s="392"/>
      <c r="MFW14" s="392"/>
      <c r="MFX14" s="392"/>
      <c r="MFY14" s="392"/>
      <c r="MFZ14" s="392"/>
      <c r="MGA14" s="392"/>
      <c r="MGB14" s="392"/>
      <c r="MGC14" s="392"/>
      <c r="MGD14" s="392"/>
      <c r="MGE14" s="392"/>
      <c r="MGF14" s="392"/>
      <c r="MGG14" s="392"/>
      <c r="MGH14" s="392"/>
      <c r="MGI14" s="392"/>
      <c r="MGJ14" s="392"/>
      <c r="MGK14" s="392"/>
      <c r="MGL14" s="392"/>
      <c r="MGM14" s="392"/>
      <c r="MGN14" s="392"/>
      <c r="MGO14" s="392"/>
      <c r="MGP14" s="392"/>
      <c r="MGQ14" s="392"/>
      <c r="MGR14" s="392"/>
      <c r="MGS14" s="392"/>
      <c r="MGT14" s="392"/>
      <c r="MGU14" s="392"/>
      <c r="MGV14" s="392"/>
      <c r="MGW14" s="392"/>
      <c r="MGX14" s="392"/>
      <c r="MGY14" s="392"/>
      <c r="MGZ14" s="392"/>
      <c r="MHA14" s="392"/>
      <c r="MHB14" s="392"/>
      <c r="MHC14" s="392"/>
      <c r="MHD14" s="392"/>
      <c r="MHE14" s="392"/>
      <c r="MHF14" s="392"/>
      <c r="MHG14" s="392"/>
      <c r="MHH14" s="392"/>
      <c r="MHI14" s="392"/>
      <c r="MHJ14" s="392"/>
      <c r="MHK14" s="392"/>
      <c r="MHL14" s="392"/>
      <c r="MHM14" s="392"/>
      <c r="MHN14" s="392"/>
      <c r="MHO14" s="392"/>
      <c r="MHP14" s="392"/>
      <c r="MHQ14" s="392"/>
      <c r="MHR14" s="392"/>
      <c r="MHS14" s="392"/>
      <c r="MHT14" s="392"/>
      <c r="MHU14" s="392"/>
      <c r="MHV14" s="392"/>
      <c r="MHW14" s="392"/>
      <c r="MHX14" s="392"/>
      <c r="MHY14" s="392"/>
      <c r="MHZ14" s="392"/>
      <c r="MIA14" s="392"/>
      <c r="MIB14" s="392"/>
      <c r="MIC14" s="392"/>
      <c r="MID14" s="392"/>
      <c r="MIE14" s="392"/>
      <c r="MIF14" s="392"/>
      <c r="MIG14" s="392"/>
      <c r="MIH14" s="392"/>
      <c r="MII14" s="392"/>
      <c r="MIJ14" s="392"/>
      <c r="MIK14" s="392"/>
      <c r="MIL14" s="392"/>
      <c r="MIM14" s="392"/>
      <c r="MIN14" s="392"/>
      <c r="MIO14" s="392"/>
      <c r="MIP14" s="392"/>
      <c r="MIQ14" s="392"/>
      <c r="MIR14" s="392"/>
      <c r="MIS14" s="392"/>
      <c r="MIT14" s="392"/>
      <c r="MIU14" s="392"/>
      <c r="MIV14" s="392"/>
      <c r="MIW14" s="392"/>
      <c r="MIX14" s="392"/>
      <c r="MIY14" s="392"/>
      <c r="MIZ14" s="392"/>
      <c r="MJA14" s="392"/>
      <c r="MJB14" s="392"/>
      <c r="MJC14" s="392"/>
      <c r="MJD14" s="392"/>
      <c r="MJE14" s="392"/>
      <c r="MJF14" s="392"/>
      <c r="MJG14" s="392"/>
      <c r="MJH14" s="392"/>
      <c r="MJI14" s="392"/>
      <c r="MJJ14" s="392"/>
      <c r="MJK14" s="392"/>
      <c r="MJL14" s="392"/>
      <c r="MJM14" s="392"/>
      <c r="MJN14" s="392"/>
      <c r="MJO14" s="392"/>
      <c r="MJP14" s="392"/>
      <c r="MJQ14" s="392"/>
      <c r="MJR14" s="392"/>
      <c r="MJS14" s="392"/>
      <c r="MJT14" s="392"/>
      <c r="MJU14" s="392"/>
      <c r="MJV14" s="392"/>
      <c r="MJW14" s="392"/>
      <c r="MJX14" s="392"/>
      <c r="MJY14" s="392"/>
      <c r="MJZ14" s="392"/>
      <c r="MKA14" s="392"/>
      <c r="MKB14" s="392"/>
      <c r="MKC14" s="392"/>
      <c r="MKD14" s="392"/>
      <c r="MKE14" s="392"/>
      <c r="MKF14" s="392"/>
      <c r="MKG14" s="392"/>
      <c r="MKH14" s="392"/>
      <c r="MKI14" s="392"/>
      <c r="MKJ14" s="392"/>
      <c r="MKK14" s="392"/>
      <c r="MKL14" s="392"/>
      <c r="MKM14" s="392"/>
      <c r="MKN14" s="392"/>
      <c r="MKO14" s="392"/>
      <c r="MKP14" s="392"/>
      <c r="MKQ14" s="392"/>
      <c r="MKR14" s="392"/>
      <c r="MKS14" s="392"/>
      <c r="MKT14" s="392"/>
      <c r="MKU14" s="392"/>
      <c r="MKV14" s="392"/>
      <c r="MKW14" s="392"/>
      <c r="MKX14" s="392"/>
      <c r="MKY14" s="392"/>
      <c r="MKZ14" s="392"/>
      <c r="MLA14" s="392"/>
      <c r="MLB14" s="392"/>
      <c r="MLC14" s="392"/>
      <c r="MLD14" s="392"/>
      <c r="MLE14" s="392"/>
      <c r="MLF14" s="392"/>
      <c r="MLG14" s="392"/>
      <c r="MLH14" s="392"/>
      <c r="MLI14" s="392"/>
      <c r="MLJ14" s="392"/>
      <c r="MLK14" s="392"/>
      <c r="MLL14" s="392"/>
      <c r="MLM14" s="392"/>
      <c r="MLN14" s="392"/>
      <c r="MLO14" s="392"/>
      <c r="MLP14" s="392"/>
      <c r="MLQ14" s="392"/>
      <c r="MLR14" s="392"/>
      <c r="MLS14" s="392"/>
      <c r="MLT14" s="392"/>
      <c r="MLU14" s="392"/>
      <c r="MLV14" s="392"/>
      <c r="MLW14" s="392"/>
      <c r="MLX14" s="392"/>
      <c r="MLY14" s="392"/>
      <c r="MLZ14" s="392"/>
      <c r="MMA14" s="392"/>
      <c r="MMB14" s="392"/>
      <c r="MMC14" s="392"/>
      <c r="MMD14" s="392"/>
      <c r="MME14" s="392"/>
      <c r="MMF14" s="392"/>
      <c r="MMG14" s="392"/>
      <c r="MMH14" s="392"/>
      <c r="MMI14" s="392"/>
      <c r="MMJ14" s="392"/>
      <c r="MMK14" s="392"/>
      <c r="MML14" s="392"/>
      <c r="MMM14" s="392"/>
      <c r="MMN14" s="392"/>
      <c r="MMO14" s="392"/>
      <c r="MMP14" s="392"/>
      <c r="MMQ14" s="392"/>
      <c r="MMR14" s="392"/>
      <c r="MMS14" s="392"/>
      <c r="MMT14" s="392"/>
      <c r="MMU14" s="392"/>
      <c r="MMV14" s="392"/>
      <c r="MMW14" s="392"/>
      <c r="MMX14" s="392"/>
      <c r="MMY14" s="392"/>
      <c r="MMZ14" s="392"/>
      <c r="MNA14" s="392"/>
      <c r="MNB14" s="392"/>
      <c r="MNC14" s="392"/>
      <c r="MND14" s="392"/>
      <c r="MNE14" s="392"/>
      <c r="MNF14" s="392"/>
      <c r="MNG14" s="392"/>
      <c r="MNH14" s="392"/>
      <c r="MNI14" s="392"/>
      <c r="MNJ14" s="392"/>
      <c r="MNK14" s="392"/>
      <c r="MNL14" s="392"/>
      <c r="MNM14" s="392"/>
      <c r="MNN14" s="392"/>
      <c r="MNO14" s="392"/>
      <c r="MNP14" s="392"/>
      <c r="MNQ14" s="392"/>
      <c r="MNR14" s="392"/>
      <c r="MNS14" s="392"/>
      <c r="MNT14" s="392"/>
      <c r="MNU14" s="392"/>
      <c r="MNV14" s="392"/>
      <c r="MNW14" s="392"/>
      <c r="MNX14" s="392"/>
      <c r="MNY14" s="392"/>
      <c r="MNZ14" s="392"/>
      <c r="MOA14" s="392"/>
      <c r="MOB14" s="392"/>
      <c r="MOC14" s="392"/>
      <c r="MOD14" s="392"/>
      <c r="MOE14" s="392"/>
      <c r="MOF14" s="392"/>
      <c r="MOG14" s="392"/>
      <c r="MOH14" s="392"/>
      <c r="MOI14" s="392"/>
      <c r="MOJ14" s="392"/>
      <c r="MOK14" s="392"/>
      <c r="MOL14" s="392"/>
      <c r="MOM14" s="392"/>
      <c r="MON14" s="392"/>
      <c r="MOO14" s="392"/>
      <c r="MOP14" s="392"/>
      <c r="MOQ14" s="392"/>
      <c r="MOR14" s="392"/>
      <c r="MOS14" s="392"/>
      <c r="MOT14" s="392"/>
      <c r="MOU14" s="392"/>
      <c r="MOV14" s="392"/>
      <c r="MOW14" s="392"/>
      <c r="MOX14" s="392"/>
      <c r="MOY14" s="392"/>
      <c r="MOZ14" s="392"/>
      <c r="MPA14" s="392"/>
      <c r="MPB14" s="392"/>
      <c r="MPC14" s="392"/>
      <c r="MPD14" s="392"/>
      <c r="MPE14" s="392"/>
      <c r="MPF14" s="392"/>
      <c r="MPG14" s="392"/>
      <c r="MPH14" s="392"/>
      <c r="MPI14" s="392"/>
      <c r="MPJ14" s="392"/>
      <c r="MPK14" s="392"/>
      <c r="MPL14" s="392"/>
      <c r="MPM14" s="392"/>
      <c r="MPN14" s="392"/>
      <c r="MPO14" s="392"/>
      <c r="MPP14" s="392"/>
      <c r="MPQ14" s="392"/>
      <c r="MPR14" s="392"/>
      <c r="MPS14" s="392"/>
      <c r="MPT14" s="392"/>
      <c r="MPU14" s="392"/>
      <c r="MPV14" s="392"/>
      <c r="MPW14" s="392"/>
      <c r="MPX14" s="392"/>
      <c r="MPY14" s="392"/>
      <c r="MPZ14" s="392"/>
      <c r="MQA14" s="392"/>
      <c r="MQB14" s="392"/>
      <c r="MQC14" s="392"/>
      <c r="MQD14" s="392"/>
      <c r="MQE14" s="392"/>
      <c r="MQF14" s="392"/>
      <c r="MQG14" s="392"/>
      <c r="MQH14" s="392"/>
      <c r="MQI14" s="392"/>
      <c r="MQJ14" s="392"/>
      <c r="MQK14" s="392"/>
      <c r="MQL14" s="392"/>
      <c r="MQM14" s="392"/>
      <c r="MQN14" s="392"/>
      <c r="MQO14" s="392"/>
      <c r="MQP14" s="392"/>
      <c r="MQQ14" s="392"/>
      <c r="MQR14" s="392"/>
      <c r="MQS14" s="392"/>
      <c r="MQT14" s="392"/>
      <c r="MQU14" s="392"/>
      <c r="MQV14" s="392"/>
      <c r="MQW14" s="392"/>
      <c r="MQX14" s="392"/>
      <c r="MQY14" s="392"/>
      <c r="MQZ14" s="392"/>
      <c r="MRA14" s="392"/>
      <c r="MRB14" s="392"/>
      <c r="MRC14" s="392"/>
      <c r="MRD14" s="392"/>
      <c r="MRE14" s="392"/>
      <c r="MRF14" s="392"/>
      <c r="MRG14" s="392"/>
      <c r="MRH14" s="392"/>
      <c r="MRI14" s="392"/>
      <c r="MRJ14" s="392"/>
      <c r="MRK14" s="392"/>
      <c r="MRL14" s="392"/>
      <c r="MRM14" s="392"/>
      <c r="MRN14" s="392"/>
      <c r="MRO14" s="392"/>
      <c r="MRP14" s="392"/>
      <c r="MRQ14" s="392"/>
      <c r="MRR14" s="392"/>
      <c r="MRS14" s="392"/>
      <c r="MRT14" s="392"/>
      <c r="MRU14" s="392"/>
      <c r="MRV14" s="392"/>
      <c r="MRW14" s="392"/>
      <c r="MRX14" s="392"/>
      <c r="MRY14" s="392"/>
      <c r="MRZ14" s="392"/>
      <c r="MSA14" s="392"/>
      <c r="MSB14" s="392"/>
      <c r="MSC14" s="392"/>
      <c r="MSD14" s="392"/>
      <c r="MSE14" s="392"/>
      <c r="MSF14" s="392"/>
      <c r="MSG14" s="392"/>
      <c r="MSH14" s="392"/>
      <c r="MSI14" s="392"/>
      <c r="MSJ14" s="392"/>
      <c r="MSK14" s="392"/>
      <c r="MSL14" s="392"/>
      <c r="MSM14" s="392"/>
      <c r="MSN14" s="392"/>
      <c r="MSO14" s="392"/>
      <c r="MSP14" s="392"/>
      <c r="MSQ14" s="392"/>
      <c r="MSR14" s="392"/>
      <c r="MSS14" s="392"/>
      <c r="MST14" s="392"/>
      <c r="MSU14" s="392"/>
      <c r="MSV14" s="392"/>
      <c r="MSW14" s="392"/>
      <c r="MSX14" s="392"/>
      <c r="MSY14" s="392"/>
      <c r="MSZ14" s="392"/>
      <c r="MTA14" s="392"/>
      <c r="MTB14" s="392"/>
      <c r="MTC14" s="392"/>
      <c r="MTD14" s="392"/>
      <c r="MTE14" s="392"/>
      <c r="MTF14" s="392"/>
      <c r="MTG14" s="392"/>
      <c r="MTH14" s="392"/>
      <c r="MTI14" s="392"/>
      <c r="MTJ14" s="392"/>
      <c r="MTK14" s="392"/>
      <c r="MTL14" s="392"/>
      <c r="MTM14" s="392"/>
      <c r="MTN14" s="392"/>
      <c r="MTO14" s="392"/>
      <c r="MTP14" s="392"/>
      <c r="MTQ14" s="392"/>
      <c r="MTR14" s="392"/>
      <c r="MTS14" s="392"/>
      <c r="MTT14" s="392"/>
      <c r="MTU14" s="392"/>
      <c r="MTV14" s="392"/>
      <c r="MTW14" s="392"/>
      <c r="MTX14" s="392"/>
      <c r="MTY14" s="392"/>
      <c r="MTZ14" s="392"/>
      <c r="MUA14" s="392"/>
      <c r="MUB14" s="392"/>
      <c r="MUC14" s="392"/>
      <c r="MUD14" s="392"/>
      <c r="MUE14" s="392"/>
      <c r="MUF14" s="392"/>
      <c r="MUG14" s="392"/>
      <c r="MUH14" s="392"/>
      <c r="MUI14" s="392"/>
      <c r="MUJ14" s="392"/>
      <c r="MUK14" s="392"/>
      <c r="MUL14" s="392"/>
      <c r="MUM14" s="392"/>
      <c r="MUN14" s="392"/>
      <c r="MUO14" s="392"/>
      <c r="MUP14" s="392"/>
      <c r="MUQ14" s="392"/>
      <c r="MUR14" s="392"/>
      <c r="MUS14" s="392"/>
      <c r="MUT14" s="392"/>
      <c r="MUU14" s="392"/>
      <c r="MUV14" s="392"/>
      <c r="MUW14" s="392"/>
      <c r="MUX14" s="392"/>
      <c r="MUY14" s="392"/>
      <c r="MUZ14" s="392"/>
      <c r="MVA14" s="392"/>
      <c r="MVB14" s="392"/>
      <c r="MVC14" s="392"/>
      <c r="MVD14" s="392"/>
      <c r="MVE14" s="392"/>
      <c r="MVF14" s="392"/>
      <c r="MVG14" s="392"/>
      <c r="MVH14" s="392"/>
      <c r="MVI14" s="392"/>
      <c r="MVJ14" s="392"/>
      <c r="MVK14" s="392"/>
      <c r="MVL14" s="392"/>
      <c r="MVM14" s="392"/>
      <c r="MVN14" s="392"/>
      <c r="MVO14" s="392"/>
      <c r="MVP14" s="392"/>
      <c r="MVQ14" s="392"/>
      <c r="MVR14" s="392"/>
      <c r="MVS14" s="392"/>
      <c r="MVT14" s="392"/>
      <c r="MVU14" s="392"/>
      <c r="MVV14" s="392"/>
      <c r="MVW14" s="392"/>
      <c r="MVX14" s="392"/>
      <c r="MVY14" s="392"/>
      <c r="MVZ14" s="392"/>
      <c r="MWA14" s="392"/>
      <c r="MWB14" s="392"/>
      <c r="MWC14" s="392"/>
      <c r="MWD14" s="392"/>
      <c r="MWE14" s="392"/>
      <c r="MWF14" s="392"/>
      <c r="MWG14" s="392"/>
      <c r="MWH14" s="392"/>
      <c r="MWI14" s="392"/>
      <c r="MWJ14" s="392"/>
      <c r="MWK14" s="392"/>
      <c r="MWL14" s="392"/>
      <c r="MWM14" s="392"/>
      <c r="MWN14" s="392"/>
      <c r="MWO14" s="392"/>
      <c r="MWP14" s="392"/>
      <c r="MWQ14" s="392"/>
      <c r="MWR14" s="392"/>
      <c r="MWS14" s="392"/>
      <c r="MWT14" s="392"/>
      <c r="MWU14" s="392"/>
      <c r="MWV14" s="392"/>
      <c r="MWW14" s="392"/>
      <c r="MWX14" s="392"/>
      <c r="MWY14" s="392"/>
      <c r="MWZ14" s="392"/>
      <c r="MXA14" s="392"/>
      <c r="MXB14" s="392"/>
      <c r="MXC14" s="392"/>
      <c r="MXD14" s="392"/>
      <c r="MXE14" s="392"/>
      <c r="MXF14" s="392"/>
      <c r="MXG14" s="392"/>
      <c r="MXH14" s="392"/>
      <c r="MXI14" s="392"/>
      <c r="MXJ14" s="392"/>
      <c r="MXK14" s="392"/>
      <c r="MXL14" s="392"/>
      <c r="MXM14" s="392"/>
      <c r="MXN14" s="392"/>
      <c r="MXO14" s="392"/>
      <c r="MXP14" s="392"/>
      <c r="MXQ14" s="392"/>
      <c r="MXR14" s="392"/>
      <c r="MXS14" s="392"/>
      <c r="MXT14" s="392"/>
      <c r="MXU14" s="392"/>
      <c r="MXV14" s="392"/>
      <c r="MXW14" s="392"/>
      <c r="MXX14" s="392"/>
      <c r="MXY14" s="392"/>
      <c r="MXZ14" s="392"/>
      <c r="MYA14" s="392"/>
      <c r="MYB14" s="392"/>
      <c r="MYC14" s="392"/>
      <c r="MYD14" s="392"/>
      <c r="MYE14" s="392"/>
      <c r="MYF14" s="392"/>
      <c r="MYG14" s="392"/>
      <c r="MYH14" s="392"/>
      <c r="MYI14" s="392"/>
      <c r="MYJ14" s="392"/>
      <c r="MYK14" s="392"/>
      <c r="MYL14" s="392"/>
      <c r="MYM14" s="392"/>
      <c r="MYN14" s="392"/>
      <c r="MYO14" s="392"/>
      <c r="MYP14" s="392"/>
      <c r="MYQ14" s="392"/>
      <c r="MYR14" s="392"/>
      <c r="MYS14" s="392"/>
      <c r="MYT14" s="392"/>
      <c r="MYU14" s="392"/>
      <c r="MYV14" s="392"/>
      <c r="MYW14" s="392"/>
      <c r="MYX14" s="392"/>
      <c r="MYY14" s="392"/>
      <c r="MYZ14" s="392"/>
      <c r="MZA14" s="392"/>
      <c r="MZB14" s="392"/>
      <c r="MZC14" s="392"/>
      <c r="MZD14" s="392"/>
      <c r="MZE14" s="392"/>
      <c r="MZF14" s="392"/>
      <c r="MZG14" s="392"/>
      <c r="MZH14" s="392"/>
      <c r="MZI14" s="392"/>
      <c r="MZJ14" s="392"/>
      <c r="MZK14" s="392"/>
      <c r="MZL14" s="392"/>
      <c r="MZM14" s="392"/>
      <c r="MZN14" s="392"/>
      <c r="MZO14" s="392"/>
      <c r="MZP14" s="392"/>
      <c r="MZQ14" s="392"/>
      <c r="MZR14" s="392"/>
      <c r="MZS14" s="392"/>
      <c r="MZT14" s="392"/>
      <c r="MZU14" s="392"/>
      <c r="MZV14" s="392"/>
      <c r="MZW14" s="392"/>
      <c r="MZX14" s="392"/>
      <c r="MZY14" s="392"/>
      <c r="MZZ14" s="392"/>
      <c r="NAA14" s="392"/>
      <c r="NAB14" s="392"/>
      <c r="NAC14" s="392"/>
      <c r="NAD14" s="392"/>
      <c r="NAE14" s="392"/>
      <c r="NAF14" s="392"/>
      <c r="NAG14" s="392"/>
      <c r="NAH14" s="392"/>
      <c r="NAI14" s="392"/>
      <c r="NAJ14" s="392"/>
      <c r="NAK14" s="392"/>
      <c r="NAL14" s="392"/>
      <c r="NAM14" s="392"/>
      <c r="NAN14" s="392"/>
      <c r="NAO14" s="392"/>
      <c r="NAP14" s="392"/>
      <c r="NAQ14" s="392"/>
      <c r="NAR14" s="392"/>
      <c r="NAS14" s="392"/>
      <c r="NAT14" s="392"/>
      <c r="NAU14" s="392"/>
      <c r="NAV14" s="392"/>
      <c r="NAW14" s="392"/>
      <c r="NAX14" s="392"/>
      <c r="NAY14" s="392"/>
      <c r="NAZ14" s="392"/>
      <c r="NBA14" s="392"/>
      <c r="NBB14" s="392"/>
      <c r="NBC14" s="392"/>
      <c r="NBD14" s="392"/>
      <c r="NBE14" s="392"/>
      <c r="NBF14" s="392"/>
      <c r="NBG14" s="392"/>
      <c r="NBH14" s="392"/>
      <c r="NBI14" s="392"/>
      <c r="NBJ14" s="392"/>
      <c r="NBK14" s="392"/>
      <c r="NBL14" s="392"/>
      <c r="NBM14" s="392"/>
      <c r="NBN14" s="392"/>
      <c r="NBO14" s="392"/>
      <c r="NBP14" s="392"/>
      <c r="NBQ14" s="392"/>
      <c r="NBR14" s="392"/>
      <c r="NBS14" s="392"/>
      <c r="NBT14" s="392"/>
      <c r="NBU14" s="392"/>
      <c r="NBV14" s="392"/>
      <c r="NBW14" s="392"/>
      <c r="NBX14" s="392"/>
      <c r="NBY14" s="392"/>
      <c r="NBZ14" s="392"/>
      <c r="NCA14" s="392"/>
      <c r="NCB14" s="392"/>
      <c r="NCC14" s="392"/>
      <c r="NCD14" s="392"/>
      <c r="NCE14" s="392"/>
      <c r="NCF14" s="392"/>
      <c r="NCG14" s="392"/>
      <c r="NCH14" s="392"/>
      <c r="NCI14" s="392"/>
      <c r="NCJ14" s="392"/>
      <c r="NCK14" s="392"/>
      <c r="NCL14" s="392"/>
      <c r="NCM14" s="392"/>
      <c r="NCN14" s="392"/>
      <c r="NCO14" s="392"/>
      <c r="NCP14" s="392"/>
      <c r="NCQ14" s="392"/>
      <c r="NCR14" s="392"/>
      <c r="NCS14" s="392"/>
      <c r="NCT14" s="392"/>
      <c r="NCU14" s="392"/>
      <c r="NCV14" s="392"/>
      <c r="NCW14" s="392"/>
      <c r="NCX14" s="392"/>
      <c r="NCY14" s="392"/>
      <c r="NCZ14" s="392"/>
      <c r="NDA14" s="392"/>
      <c r="NDB14" s="392"/>
      <c r="NDC14" s="392"/>
      <c r="NDD14" s="392"/>
      <c r="NDE14" s="392"/>
      <c r="NDF14" s="392"/>
      <c r="NDG14" s="392"/>
      <c r="NDH14" s="392"/>
      <c r="NDI14" s="392"/>
      <c r="NDJ14" s="392"/>
      <c r="NDK14" s="392"/>
      <c r="NDL14" s="392"/>
      <c r="NDM14" s="392"/>
      <c r="NDN14" s="392"/>
      <c r="NDO14" s="392"/>
      <c r="NDP14" s="392"/>
      <c r="NDQ14" s="392"/>
      <c r="NDR14" s="392"/>
      <c r="NDS14" s="392"/>
      <c r="NDT14" s="392"/>
      <c r="NDU14" s="392"/>
      <c r="NDV14" s="392"/>
      <c r="NDW14" s="392"/>
      <c r="NDX14" s="392"/>
      <c r="NDY14" s="392"/>
      <c r="NDZ14" s="392"/>
      <c r="NEA14" s="392"/>
      <c r="NEB14" s="392"/>
      <c r="NEC14" s="392"/>
      <c r="NED14" s="392"/>
      <c r="NEE14" s="392"/>
      <c r="NEF14" s="392"/>
      <c r="NEG14" s="392"/>
      <c r="NEH14" s="392"/>
      <c r="NEI14" s="392"/>
      <c r="NEJ14" s="392"/>
      <c r="NEK14" s="392"/>
      <c r="NEL14" s="392"/>
      <c r="NEM14" s="392"/>
      <c r="NEN14" s="392"/>
      <c r="NEO14" s="392"/>
      <c r="NEP14" s="392"/>
      <c r="NEQ14" s="392"/>
      <c r="NER14" s="392"/>
      <c r="NES14" s="392"/>
      <c r="NET14" s="392"/>
      <c r="NEU14" s="392"/>
      <c r="NEV14" s="392"/>
      <c r="NEW14" s="392"/>
      <c r="NEX14" s="392"/>
      <c r="NEY14" s="392"/>
      <c r="NEZ14" s="392"/>
      <c r="NFA14" s="392"/>
      <c r="NFB14" s="392"/>
      <c r="NFC14" s="392"/>
      <c r="NFD14" s="392"/>
      <c r="NFE14" s="392"/>
      <c r="NFF14" s="392"/>
      <c r="NFG14" s="392"/>
      <c r="NFH14" s="392"/>
      <c r="NFI14" s="392"/>
      <c r="NFJ14" s="392"/>
      <c r="NFK14" s="392"/>
      <c r="NFL14" s="392"/>
      <c r="NFM14" s="392"/>
      <c r="NFN14" s="392"/>
      <c r="NFO14" s="392"/>
      <c r="NFP14" s="392"/>
      <c r="NFQ14" s="392"/>
      <c r="NFR14" s="392"/>
      <c r="NFS14" s="392"/>
      <c r="NFT14" s="392"/>
      <c r="NFU14" s="392"/>
      <c r="NFV14" s="392"/>
      <c r="NFW14" s="392"/>
      <c r="NFX14" s="392"/>
      <c r="NFY14" s="392"/>
      <c r="NFZ14" s="392"/>
      <c r="NGA14" s="392"/>
      <c r="NGB14" s="392"/>
      <c r="NGC14" s="392"/>
      <c r="NGD14" s="392"/>
      <c r="NGE14" s="392"/>
      <c r="NGF14" s="392"/>
      <c r="NGG14" s="392"/>
      <c r="NGH14" s="392"/>
      <c r="NGI14" s="392"/>
      <c r="NGJ14" s="392"/>
      <c r="NGK14" s="392"/>
      <c r="NGL14" s="392"/>
      <c r="NGM14" s="392"/>
      <c r="NGN14" s="392"/>
      <c r="NGO14" s="392"/>
      <c r="NGP14" s="392"/>
      <c r="NGQ14" s="392"/>
      <c r="NGR14" s="392"/>
      <c r="NGS14" s="392"/>
      <c r="NGT14" s="392"/>
      <c r="NGU14" s="392"/>
      <c r="NGV14" s="392"/>
      <c r="NGW14" s="392"/>
      <c r="NGX14" s="392"/>
      <c r="NGY14" s="392"/>
      <c r="NGZ14" s="392"/>
      <c r="NHA14" s="392"/>
      <c r="NHB14" s="392"/>
      <c r="NHC14" s="392"/>
      <c r="NHD14" s="392"/>
      <c r="NHE14" s="392"/>
      <c r="NHF14" s="392"/>
      <c r="NHG14" s="392"/>
      <c r="NHH14" s="392"/>
      <c r="NHI14" s="392"/>
      <c r="NHJ14" s="392"/>
      <c r="NHK14" s="392"/>
      <c r="NHL14" s="392"/>
      <c r="NHM14" s="392"/>
      <c r="NHN14" s="392"/>
      <c r="NHO14" s="392"/>
      <c r="NHP14" s="392"/>
      <c r="NHQ14" s="392"/>
      <c r="NHR14" s="392"/>
      <c r="NHS14" s="392"/>
      <c r="NHT14" s="392"/>
      <c r="NHU14" s="392"/>
      <c r="NHV14" s="392"/>
      <c r="NHW14" s="392"/>
      <c r="NHX14" s="392"/>
      <c r="NHY14" s="392"/>
      <c r="NHZ14" s="392"/>
      <c r="NIA14" s="392"/>
      <c r="NIB14" s="392"/>
      <c r="NIC14" s="392"/>
      <c r="NID14" s="392"/>
      <c r="NIE14" s="392"/>
      <c r="NIF14" s="392"/>
      <c r="NIG14" s="392"/>
      <c r="NIH14" s="392"/>
      <c r="NII14" s="392"/>
      <c r="NIJ14" s="392"/>
      <c r="NIK14" s="392"/>
      <c r="NIL14" s="392"/>
      <c r="NIM14" s="392"/>
      <c r="NIN14" s="392"/>
      <c r="NIO14" s="392"/>
      <c r="NIP14" s="392"/>
      <c r="NIQ14" s="392"/>
      <c r="NIR14" s="392"/>
      <c r="NIS14" s="392"/>
      <c r="NIT14" s="392"/>
      <c r="NIU14" s="392"/>
      <c r="NIV14" s="392"/>
      <c r="NIW14" s="392"/>
      <c r="NIX14" s="392"/>
      <c r="NIY14" s="392"/>
      <c r="NIZ14" s="392"/>
      <c r="NJA14" s="392"/>
      <c r="NJB14" s="392"/>
      <c r="NJC14" s="392"/>
      <c r="NJD14" s="392"/>
      <c r="NJE14" s="392"/>
      <c r="NJF14" s="392"/>
      <c r="NJG14" s="392"/>
      <c r="NJH14" s="392"/>
      <c r="NJI14" s="392"/>
      <c r="NJJ14" s="392"/>
      <c r="NJK14" s="392"/>
      <c r="NJL14" s="392"/>
      <c r="NJM14" s="392"/>
      <c r="NJN14" s="392"/>
      <c r="NJO14" s="392"/>
      <c r="NJP14" s="392"/>
      <c r="NJQ14" s="392"/>
      <c r="NJR14" s="392"/>
      <c r="NJS14" s="392"/>
      <c r="NJT14" s="392"/>
      <c r="NJU14" s="392"/>
      <c r="NJV14" s="392"/>
      <c r="NJW14" s="392"/>
      <c r="NJX14" s="392"/>
      <c r="NJY14" s="392"/>
      <c r="NJZ14" s="392"/>
      <c r="NKA14" s="392"/>
      <c r="NKB14" s="392"/>
      <c r="NKC14" s="392"/>
      <c r="NKD14" s="392"/>
      <c r="NKE14" s="392"/>
      <c r="NKF14" s="392"/>
      <c r="NKG14" s="392"/>
      <c r="NKH14" s="392"/>
      <c r="NKI14" s="392"/>
      <c r="NKJ14" s="392"/>
      <c r="NKK14" s="392"/>
      <c r="NKL14" s="392"/>
      <c r="NKM14" s="392"/>
      <c r="NKN14" s="392"/>
      <c r="NKO14" s="392"/>
      <c r="NKP14" s="392"/>
      <c r="NKQ14" s="392"/>
      <c r="NKR14" s="392"/>
      <c r="NKS14" s="392"/>
      <c r="NKT14" s="392"/>
      <c r="NKU14" s="392"/>
      <c r="NKV14" s="392"/>
      <c r="NKW14" s="392"/>
      <c r="NKX14" s="392"/>
      <c r="NKY14" s="392"/>
      <c r="NKZ14" s="392"/>
      <c r="NLA14" s="392"/>
      <c r="NLB14" s="392"/>
      <c r="NLC14" s="392"/>
      <c r="NLD14" s="392"/>
      <c r="NLE14" s="392"/>
      <c r="NLF14" s="392"/>
      <c r="NLG14" s="392"/>
      <c r="NLH14" s="392"/>
      <c r="NLI14" s="392"/>
      <c r="NLJ14" s="392"/>
      <c r="NLK14" s="392"/>
      <c r="NLL14" s="392"/>
      <c r="NLM14" s="392"/>
      <c r="NLN14" s="392"/>
      <c r="NLO14" s="392"/>
      <c r="NLP14" s="392"/>
      <c r="NLQ14" s="392"/>
      <c r="NLR14" s="392"/>
      <c r="NLS14" s="392"/>
      <c r="NLT14" s="392"/>
      <c r="NLU14" s="392"/>
      <c r="NLV14" s="392"/>
      <c r="NLW14" s="392"/>
      <c r="NLX14" s="392"/>
      <c r="NLY14" s="392"/>
      <c r="NLZ14" s="392"/>
      <c r="NMA14" s="392"/>
      <c r="NMB14" s="392"/>
      <c r="NMC14" s="392"/>
      <c r="NMD14" s="392"/>
      <c r="NME14" s="392"/>
      <c r="NMF14" s="392"/>
      <c r="NMG14" s="392"/>
      <c r="NMH14" s="392"/>
      <c r="NMI14" s="392"/>
      <c r="NMJ14" s="392"/>
      <c r="NMK14" s="392"/>
      <c r="NML14" s="392"/>
      <c r="NMM14" s="392"/>
      <c r="NMN14" s="392"/>
      <c r="NMO14" s="392"/>
      <c r="NMP14" s="392"/>
      <c r="NMQ14" s="392"/>
      <c r="NMR14" s="392"/>
      <c r="NMS14" s="392"/>
      <c r="NMT14" s="392"/>
      <c r="NMU14" s="392"/>
      <c r="NMV14" s="392"/>
      <c r="NMW14" s="392"/>
      <c r="NMX14" s="392"/>
      <c r="NMY14" s="392"/>
      <c r="NMZ14" s="392"/>
      <c r="NNA14" s="392"/>
      <c r="NNB14" s="392"/>
      <c r="NNC14" s="392"/>
      <c r="NND14" s="392"/>
      <c r="NNE14" s="392"/>
      <c r="NNF14" s="392"/>
      <c r="NNG14" s="392"/>
      <c r="NNH14" s="392"/>
      <c r="NNI14" s="392"/>
      <c r="NNJ14" s="392"/>
      <c r="NNK14" s="392"/>
      <c r="NNL14" s="392"/>
      <c r="NNM14" s="392"/>
      <c r="NNN14" s="392"/>
      <c r="NNO14" s="392"/>
      <c r="NNP14" s="392"/>
      <c r="NNQ14" s="392"/>
      <c r="NNR14" s="392"/>
      <c r="NNS14" s="392"/>
      <c r="NNT14" s="392"/>
      <c r="NNU14" s="392"/>
      <c r="NNV14" s="392"/>
      <c r="NNW14" s="392"/>
      <c r="NNX14" s="392"/>
      <c r="NNY14" s="392"/>
      <c r="NNZ14" s="392"/>
      <c r="NOA14" s="392"/>
      <c r="NOB14" s="392"/>
      <c r="NOC14" s="392"/>
      <c r="NOD14" s="392"/>
      <c r="NOE14" s="392"/>
      <c r="NOF14" s="392"/>
      <c r="NOG14" s="392"/>
      <c r="NOH14" s="392"/>
      <c r="NOI14" s="392"/>
      <c r="NOJ14" s="392"/>
      <c r="NOK14" s="392"/>
      <c r="NOL14" s="392"/>
      <c r="NOM14" s="392"/>
      <c r="NON14" s="392"/>
      <c r="NOO14" s="392"/>
      <c r="NOP14" s="392"/>
      <c r="NOQ14" s="392"/>
      <c r="NOR14" s="392"/>
      <c r="NOS14" s="392"/>
      <c r="NOT14" s="392"/>
      <c r="NOU14" s="392"/>
      <c r="NOV14" s="392"/>
      <c r="NOW14" s="392"/>
      <c r="NOX14" s="392"/>
      <c r="NOY14" s="392"/>
      <c r="NOZ14" s="392"/>
      <c r="NPA14" s="392"/>
      <c r="NPB14" s="392"/>
      <c r="NPC14" s="392"/>
      <c r="NPD14" s="392"/>
      <c r="NPE14" s="392"/>
      <c r="NPF14" s="392"/>
      <c r="NPG14" s="392"/>
      <c r="NPH14" s="392"/>
      <c r="NPI14" s="392"/>
      <c r="NPJ14" s="392"/>
      <c r="NPK14" s="392"/>
      <c r="NPL14" s="392"/>
      <c r="NPM14" s="392"/>
      <c r="NPN14" s="392"/>
      <c r="NPO14" s="392"/>
      <c r="NPP14" s="392"/>
      <c r="NPQ14" s="392"/>
      <c r="NPR14" s="392"/>
      <c r="NPS14" s="392"/>
      <c r="NPT14" s="392"/>
      <c r="NPU14" s="392"/>
      <c r="NPV14" s="392"/>
      <c r="NPW14" s="392"/>
      <c r="NPX14" s="392"/>
      <c r="NPY14" s="392"/>
      <c r="NPZ14" s="392"/>
      <c r="NQA14" s="392"/>
      <c r="NQB14" s="392"/>
      <c r="NQC14" s="392"/>
      <c r="NQD14" s="392"/>
      <c r="NQE14" s="392"/>
      <c r="NQF14" s="392"/>
      <c r="NQG14" s="392"/>
      <c r="NQH14" s="392"/>
      <c r="NQI14" s="392"/>
      <c r="NQJ14" s="392"/>
      <c r="NQK14" s="392"/>
      <c r="NQL14" s="392"/>
      <c r="NQM14" s="392"/>
      <c r="NQN14" s="392"/>
      <c r="NQO14" s="392"/>
      <c r="NQP14" s="392"/>
      <c r="NQQ14" s="392"/>
      <c r="NQR14" s="392"/>
      <c r="NQS14" s="392"/>
      <c r="NQT14" s="392"/>
      <c r="NQU14" s="392"/>
      <c r="NQV14" s="392"/>
      <c r="NQW14" s="392"/>
      <c r="NQX14" s="392"/>
      <c r="NQY14" s="392"/>
      <c r="NQZ14" s="392"/>
      <c r="NRA14" s="392"/>
      <c r="NRB14" s="392"/>
      <c r="NRC14" s="392"/>
      <c r="NRD14" s="392"/>
      <c r="NRE14" s="392"/>
      <c r="NRF14" s="392"/>
      <c r="NRG14" s="392"/>
      <c r="NRH14" s="392"/>
      <c r="NRI14" s="392"/>
      <c r="NRJ14" s="392"/>
      <c r="NRK14" s="392"/>
      <c r="NRL14" s="392"/>
      <c r="NRM14" s="392"/>
      <c r="NRN14" s="392"/>
      <c r="NRO14" s="392"/>
      <c r="NRP14" s="392"/>
      <c r="NRQ14" s="392"/>
      <c r="NRR14" s="392"/>
      <c r="NRS14" s="392"/>
      <c r="NRT14" s="392"/>
      <c r="NRU14" s="392"/>
      <c r="NRV14" s="392"/>
      <c r="NRW14" s="392"/>
      <c r="NRX14" s="392"/>
      <c r="NRY14" s="392"/>
      <c r="NRZ14" s="392"/>
      <c r="NSA14" s="392"/>
      <c r="NSB14" s="392"/>
      <c r="NSC14" s="392"/>
      <c r="NSD14" s="392"/>
      <c r="NSE14" s="392"/>
      <c r="NSF14" s="392"/>
      <c r="NSG14" s="392"/>
      <c r="NSH14" s="392"/>
      <c r="NSI14" s="392"/>
      <c r="NSJ14" s="392"/>
      <c r="NSK14" s="392"/>
      <c r="NSL14" s="392"/>
      <c r="NSM14" s="392"/>
      <c r="NSN14" s="392"/>
      <c r="NSO14" s="392"/>
      <c r="NSP14" s="392"/>
      <c r="NSQ14" s="392"/>
      <c r="NSR14" s="392"/>
      <c r="NSS14" s="392"/>
      <c r="NST14" s="392"/>
      <c r="NSU14" s="392"/>
      <c r="NSV14" s="392"/>
      <c r="NSW14" s="392"/>
      <c r="NSX14" s="392"/>
      <c r="NSY14" s="392"/>
      <c r="NSZ14" s="392"/>
      <c r="NTA14" s="392"/>
      <c r="NTB14" s="392"/>
      <c r="NTC14" s="392"/>
      <c r="NTD14" s="392"/>
      <c r="NTE14" s="392"/>
      <c r="NTF14" s="392"/>
      <c r="NTG14" s="392"/>
      <c r="NTH14" s="392"/>
      <c r="NTI14" s="392"/>
      <c r="NTJ14" s="392"/>
      <c r="NTK14" s="392"/>
      <c r="NTL14" s="392"/>
      <c r="NTM14" s="392"/>
      <c r="NTN14" s="392"/>
      <c r="NTO14" s="392"/>
      <c r="NTP14" s="392"/>
      <c r="NTQ14" s="392"/>
      <c r="NTR14" s="392"/>
      <c r="NTS14" s="392"/>
      <c r="NTT14" s="392"/>
      <c r="NTU14" s="392"/>
      <c r="NTV14" s="392"/>
      <c r="NTW14" s="392"/>
      <c r="NTX14" s="392"/>
      <c r="NTY14" s="392"/>
      <c r="NTZ14" s="392"/>
      <c r="NUA14" s="392"/>
      <c r="NUB14" s="392"/>
      <c r="NUC14" s="392"/>
      <c r="NUD14" s="392"/>
      <c r="NUE14" s="392"/>
      <c r="NUF14" s="392"/>
      <c r="NUG14" s="392"/>
      <c r="NUH14" s="392"/>
      <c r="NUI14" s="392"/>
      <c r="NUJ14" s="392"/>
      <c r="NUK14" s="392"/>
      <c r="NUL14" s="392"/>
      <c r="NUM14" s="392"/>
      <c r="NUN14" s="392"/>
      <c r="NUO14" s="392"/>
      <c r="NUP14" s="392"/>
      <c r="NUQ14" s="392"/>
      <c r="NUR14" s="392"/>
      <c r="NUS14" s="392"/>
      <c r="NUT14" s="392"/>
      <c r="NUU14" s="392"/>
      <c r="NUV14" s="392"/>
      <c r="NUW14" s="392"/>
      <c r="NUX14" s="392"/>
      <c r="NUY14" s="392"/>
      <c r="NUZ14" s="392"/>
      <c r="NVA14" s="392"/>
      <c r="NVB14" s="392"/>
      <c r="NVC14" s="392"/>
      <c r="NVD14" s="392"/>
      <c r="NVE14" s="392"/>
      <c r="NVF14" s="392"/>
      <c r="NVG14" s="392"/>
      <c r="NVH14" s="392"/>
      <c r="NVI14" s="392"/>
      <c r="NVJ14" s="392"/>
      <c r="NVK14" s="392"/>
      <c r="NVL14" s="392"/>
      <c r="NVM14" s="392"/>
      <c r="NVN14" s="392"/>
      <c r="NVO14" s="392"/>
      <c r="NVP14" s="392"/>
      <c r="NVQ14" s="392"/>
      <c r="NVR14" s="392"/>
      <c r="NVS14" s="392"/>
      <c r="NVT14" s="392"/>
      <c r="NVU14" s="392"/>
      <c r="NVV14" s="392"/>
      <c r="NVW14" s="392"/>
      <c r="NVX14" s="392"/>
      <c r="NVY14" s="392"/>
      <c r="NVZ14" s="392"/>
      <c r="NWA14" s="392"/>
      <c r="NWB14" s="392"/>
      <c r="NWC14" s="392"/>
      <c r="NWD14" s="392"/>
      <c r="NWE14" s="392"/>
      <c r="NWF14" s="392"/>
      <c r="NWG14" s="392"/>
      <c r="NWH14" s="392"/>
      <c r="NWI14" s="392"/>
      <c r="NWJ14" s="392"/>
      <c r="NWK14" s="392"/>
      <c r="NWL14" s="392"/>
      <c r="NWM14" s="392"/>
      <c r="NWN14" s="392"/>
      <c r="NWO14" s="392"/>
      <c r="NWP14" s="392"/>
      <c r="NWQ14" s="392"/>
      <c r="NWR14" s="392"/>
      <c r="NWS14" s="392"/>
      <c r="NWT14" s="392"/>
      <c r="NWU14" s="392"/>
      <c r="NWV14" s="392"/>
      <c r="NWW14" s="392"/>
      <c r="NWX14" s="392"/>
      <c r="NWY14" s="392"/>
      <c r="NWZ14" s="392"/>
      <c r="NXA14" s="392"/>
      <c r="NXB14" s="392"/>
      <c r="NXC14" s="392"/>
      <c r="NXD14" s="392"/>
      <c r="NXE14" s="392"/>
      <c r="NXF14" s="392"/>
      <c r="NXG14" s="392"/>
      <c r="NXH14" s="392"/>
      <c r="NXI14" s="392"/>
      <c r="NXJ14" s="392"/>
      <c r="NXK14" s="392"/>
      <c r="NXL14" s="392"/>
      <c r="NXM14" s="392"/>
      <c r="NXN14" s="392"/>
      <c r="NXO14" s="392"/>
      <c r="NXP14" s="392"/>
      <c r="NXQ14" s="392"/>
      <c r="NXR14" s="392"/>
      <c r="NXS14" s="392"/>
      <c r="NXT14" s="392"/>
      <c r="NXU14" s="392"/>
      <c r="NXV14" s="392"/>
      <c r="NXW14" s="392"/>
      <c r="NXX14" s="392"/>
      <c r="NXY14" s="392"/>
      <c r="NXZ14" s="392"/>
      <c r="NYA14" s="392"/>
      <c r="NYB14" s="392"/>
      <c r="NYC14" s="392"/>
      <c r="NYD14" s="392"/>
      <c r="NYE14" s="392"/>
      <c r="NYF14" s="392"/>
      <c r="NYG14" s="392"/>
      <c r="NYH14" s="392"/>
      <c r="NYI14" s="392"/>
      <c r="NYJ14" s="392"/>
      <c r="NYK14" s="392"/>
      <c r="NYL14" s="392"/>
      <c r="NYM14" s="392"/>
      <c r="NYN14" s="392"/>
      <c r="NYO14" s="392"/>
      <c r="NYP14" s="392"/>
      <c r="NYQ14" s="392"/>
      <c r="NYR14" s="392"/>
      <c r="NYS14" s="392"/>
      <c r="NYT14" s="392"/>
      <c r="NYU14" s="392"/>
      <c r="NYV14" s="392"/>
      <c r="NYW14" s="392"/>
      <c r="NYX14" s="392"/>
      <c r="NYY14" s="392"/>
      <c r="NYZ14" s="392"/>
      <c r="NZA14" s="392"/>
      <c r="NZB14" s="392"/>
      <c r="NZC14" s="392"/>
      <c r="NZD14" s="392"/>
      <c r="NZE14" s="392"/>
      <c r="NZF14" s="392"/>
      <c r="NZG14" s="392"/>
      <c r="NZH14" s="392"/>
      <c r="NZI14" s="392"/>
      <c r="NZJ14" s="392"/>
      <c r="NZK14" s="392"/>
      <c r="NZL14" s="392"/>
      <c r="NZM14" s="392"/>
      <c r="NZN14" s="392"/>
      <c r="NZO14" s="392"/>
      <c r="NZP14" s="392"/>
      <c r="NZQ14" s="392"/>
      <c r="NZR14" s="392"/>
      <c r="NZS14" s="392"/>
      <c r="NZT14" s="392"/>
      <c r="NZU14" s="392"/>
      <c r="NZV14" s="392"/>
      <c r="NZW14" s="392"/>
      <c r="NZX14" s="392"/>
      <c r="NZY14" s="392"/>
      <c r="NZZ14" s="392"/>
      <c r="OAA14" s="392"/>
      <c r="OAB14" s="392"/>
      <c r="OAC14" s="392"/>
      <c r="OAD14" s="392"/>
      <c r="OAE14" s="392"/>
      <c r="OAF14" s="392"/>
      <c r="OAG14" s="392"/>
      <c r="OAH14" s="392"/>
      <c r="OAI14" s="392"/>
      <c r="OAJ14" s="392"/>
      <c r="OAK14" s="392"/>
      <c r="OAL14" s="392"/>
      <c r="OAM14" s="392"/>
      <c r="OAN14" s="392"/>
      <c r="OAO14" s="392"/>
      <c r="OAP14" s="392"/>
      <c r="OAQ14" s="392"/>
      <c r="OAR14" s="392"/>
      <c r="OAS14" s="392"/>
      <c r="OAT14" s="392"/>
      <c r="OAU14" s="392"/>
      <c r="OAV14" s="392"/>
      <c r="OAW14" s="392"/>
      <c r="OAX14" s="392"/>
      <c r="OAY14" s="392"/>
      <c r="OAZ14" s="392"/>
      <c r="OBA14" s="392"/>
      <c r="OBB14" s="392"/>
      <c r="OBC14" s="392"/>
      <c r="OBD14" s="392"/>
      <c r="OBE14" s="392"/>
      <c r="OBF14" s="392"/>
      <c r="OBG14" s="392"/>
      <c r="OBH14" s="392"/>
      <c r="OBI14" s="392"/>
      <c r="OBJ14" s="392"/>
      <c r="OBK14" s="392"/>
      <c r="OBL14" s="392"/>
      <c r="OBM14" s="392"/>
      <c r="OBN14" s="392"/>
      <c r="OBO14" s="392"/>
      <c r="OBP14" s="392"/>
      <c r="OBQ14" s="392"/>
      <c r="OBR14" s="392"/>
      <c r="OBS14" s="392"/>
      <c r="OBT14" s="392"/>
      <c r="OBU14" s="392"/>
      <c r="OBV14" s="392"/>
      <c r="OBW14" s="392"/>
      <c r="OBX14" s="392"/>
      <c r="OBY14" s="392"/>
      <c r="OBZ14" s="392"/>
      <c r="OCA14" s="392"/>
      <c r="OCB14" s="392"/>
      <c r="OCC14" s="392"/>
      <c r="OCD14" s="392"/>
      <c r="OCE14" s="392"/>
      <c r="OCF14" s="392"/>
      <c r="OCG14" s="392"/>
      <c r="OCH14" s="392"/>
      <c r="OCI14" s="392"/>
      <c r="OCJ14" s="392"/>
      <c r="OCK14" s="392"/>
      <c r="OCL14" s="392"/>
      <c r="OCM14" s="392"/>
      <c r="OCN14" s="392"/>
      <c r="OCO14" s="392"/>
      <c r="OCP14" s="392"/>
      <c r="OCQ14" s="392"/>
      <c r="OCR14" s="392"/>
      <c r="OCS14" s="392"/>
      <c r="OCT14" s="392"/>
      <c r="OCU14" s="392"/>
      <c r="OCV14" s="392"/>
      <c r="OCW14" s="392"/>
      <c r="OCX14" s="392"/>
      <c r="OCY14" s="392"/>
      <c r="OCZ14" s="392"/>
      <c r="ODA14" s="392"/>
      <c r="ODB14" s="392"/>
      <c r="ODC14" s="392"/>
      <c r="ODD14" s="392"/>
      <c r="ODE14" s="392"/>
      <c r="ODF14" s="392"/>
      <c r="ODG14" s="392"/>
      <c r="ODH14" s="392"/>
      <c r="ODI14" s="392"/>
      <c r="ODJ14" s="392"/>
      <c r="ODK14" s="392"/>
      <c r="ODL14" s="392"/>
      <c r="ODM14" s="392"/>
      <c r="ODN14" s="392"/>
      <c r="ODO14" s="392"/>
      <c r="ODP14" s="392"/>
      <c r="ODQ14" s="392"/>
      <c r="ODR14" s="392"/>
      <c r="ODS14" s="392"/>
      <c r="ODT14" s="392"/>
      <c r="ODU14" s="392"/>
      <c r="ODV14" s="392"/>
      <c r="ODW14" s="392"/>
      <c r="ODX14" s="392"/>
      <c r="ODY14" s="392"/>
      <c r="ODZ14" s="392"/>
      <c r="OEA14" s="392"/>
      <c r="OEB14" s="392"/>
      <c r="OEC14" s="392"/>
      <c r="OED14" s="392"/>
      <c r="OEE14" s="392"/>
      <c r="OEF14" s="392"/>
      <c r="OEG14" s="392"/>
      <c r="OEH14" s="392"/>
      <c r="OEI14" s="392"/>
      <c r="OEJ14" s="392"/>
      <c r="OEK14" s="392"/>
      <c r="OEL14" s="392"/>
      <c r="OEM14" s="392"/>
      <c r="OEN14" s="392"/>
      <c r="OEO14" s="392"/>
      <c r="OEP14" s="392"/>
      <c r="OEQ14" s="392"/>
      <c r="OER14" s="392"/>
      <c r="OES14" s="392"/>
      <c r="OET14" s="392"/>
      <c r="OEU14" s="392"/>
      <c r="OEV14" s="392"/>
      <c r="OEW14" s="392"/>
      <c r="OEX14" s="392"/>
      <c r="OEY14" s="392"/>
      <c r="OEZ14" s="392"/>
      <c r="OFA14" s="392"/>
      <c r="OFB14" s="392"/>
      <c r="OFC14" s="392"/>
      <c r="OFD14" s="392"/>
      <c r="OFE14" s="392"/>
      <c r="OFF14" s="392"/>
      <c r="OFG14" s="392"/>
      <c r="OFH14" s="392"/>
      <c r="OFI14" s="392"/>
      <c r="OFJ14" s="392"/>
      <c r="OFK14" s="392"/>
      <c r="OFL14" s="392"/>
      <c r="OFM14" s="392"/>
      <c r="OFN14" s="392"/>
      <c r="OFO14" s="392"/>
      <c r="OFP14" s="392"/>
      <c r="OFQ14" s="392"/>
      <c r="OFR14" s="392"/>
      <c r="OFS14" s="392"/>
      <c r="OFT14" s="392"/>
      <c r="OFU14" s="392"/>
      <c r="OFV14" s="392"/>
      <c r="OFW14" s="392"/>
      <c r="OFX14" s="392"/>
      <c r="OFY14" s="392"/>
      <c r="OFZ14" s="392"/>
      <c r="OGA14" s="392"/>
      <c r="OGB14" s="392"/>
      <c r="OGC14" s="392"/>
      <c r="OGD14" s="392"/>
      <c r="OGE14" s="392"/>
      <c r="OGF14" s="392"/>
      <c r="OGG14" s="392"/>
      <c r="OGH14" s="392"/>
      <c r="OGI14" s="392"/>
      <c r="OGJ14" s="392"/>
      <c r="OGK14" s="392"/>
      <c r="OGL14" s="392"/>
      <c r="OGM14" s="392"/>
      <c r="OGN14" s="392"/>
      <c r="OGO14" s="392"/>
      <c r="OGP14" s="392"/>
      <c r="OGQ14" s="392"/>
      <c r="OGR14" s="392"/>
      <c r="OGS14" s="392"/>
      <c r="OGT14" s="392"/>
      <c r="OGU14" s="392"/>
      <c r="OGV14" s="392"/>
      <c r="OGW14" s="392"/>
      <c r="OGX14" s="392"/>
      <c r="OGY14" s="392"/>
      <c r="OGZ14" s="392"/>
      <c r="OHA14" s="392"/>
      <c r="OHB14" s="392"/>
      <c r="OHC14" s="392"/>
      <c r="OHD14" s="392"/>
      <c r="OHE14" s="392"/>
      <c r="OHF14" s="392"/>
      <c r="OHG14" s="392"/>
      <c r="OHH14" s="392"/>
      <c r="OHI14" s="392"/>
      <c r="OHJ14" s="392"/>
      <c r="OHK14" s="392"/>
      <c r="OHL14" s="392"/>
      <c r="OHM14" s="392"/>
      <c r="OHN14" s="392"/>
      <c r="OHO14" s="392"/>
      <c r="OHP14" s="392"/>
      <c r="OHQ14" s="392"/>
      <c r="OHR14" s="392"/>
      <c r="OHS14" s="392"/>
      <c r="OHT14" s="392"/>
      <c r="OHU14" s="392"/>
      <c r="OHV14" s="392"/>
      <c r="OHW14" s="392"/>
      <c r="OHX14" s="392"/>
      <c r="OHY14" s="392"/>
      <c r="OHZ14" s="392"/>
      <c r="OIA14" s="392"/>
      <c r="OIB14" s="392"/>
      <c r="OIC14" s="392"/>
      <c r="OID14" s="392"/>
      <c r="OIE14" s="392"/>
      <c r="OIF14" s="392"/>
      <c r="OIG14" s="392"/>
      <c r="OIH14" s="392"/>
      <c r="OII14" s="392"/>
      <c r="OIJ14" s="392"/>
      <c r="OIK14" s="392"/>
      <c r="OIL14" s="392"/>
      <c r="OIM14" s="392"/>
      <c r="OIN14" s="392"/>
      <c r="OIO14" s="392"/>
      <c r="OIP14" s="392"/>
      <c r="OIQ14" s="392"/>
      <c r="OIR14" s="392"/>
      <c r="OIS14" s="392"/>
      <c r="OIT14" s="392"/>
      <c r="OIU14" s="392"/>
      <c r="OIV14" s="392"/>
      <c r="OIW14" s="392"/>
      <c r="OIX14" s="392"/>
      <c r="OIY14" s="392"/>
      <c r="OIZ14" s="392"/>
      <c r="OJA14" s="392"/>
      <c r="OJB14" s="392"/>
      <c r="OJC14" s="392"/>
      <c r="OJD14" s="392"/>
      <c r="OJE14" s="392"/>
      <c r="OJF14" s="392"/>
      <c r="OJG14" s="392"/>
      <c r="OJH14" s="392"/>
      <c r="OJI14" s="392"/>
      <c r="OJJ14" s="392"/>
      <c r="OJK14" s="392"/>
      <c r="OJL14" s="392"/>
      <c r="OJM14" s="392"/>
      <c r="OJN14" s="392"/>
      <c r="OJO14" s="392"/>
      <c r="OJP14" s="392"/>
      <c r="OJQ14" s="392"/>
      <c r="OJR14" s="392"/>
      <c r="OJS14" s="392"/>
      <c r="OJT14" s="392"/>
      <c r="OJU14" s="392"/>
      <c r="OJV14" s="392"/>
      <c r="OJW14" s="392"/>
      <c r="OJX14" s="392"/>
      <c r="OJY14" s="392"/>
      <c r="OJZ14" s="392"/>
      <c r="OKA14" s="392"/>
      <c r="OKB14" s="392"/>
      <c r="OKC14" s="392"/>
      <c r="OKD14" s="392"/>
      <c r="OKE14" s="392"/>
      <c r="OKF14" s="392"/>
      <c r="OKG14" s="392"/>
      <c r="OKH14" s="392"/>
      <c r="OKI14" s="392"/>
      <c r="OKJ14" s="392"/>
      <c r="OKK14" s="392"/>
      <c r="OKL14" s="392"/>
      <c r="OKM14" s="392"/>
      <c r="OKN14" s="392"/>
      <c r="OKO14" s="392"/>
      <c r="OKP14" s="392"/>
      <c r="OKQ14" s="392"/>
      <c r="OKR14" s="392"/>
      <c r="OKS14" s="392"/>
      <c r="OKT14" s="392"/>
      <c r="OKU14" s="392"/>
      <c r="OKV14" s="392"/>
      <c r="OKW14" s="392"/>
      <c r="OKX14" s="392"/>
      <c r="OKY14" s="392"/>
      <c r="OKZ14" s="392"/>
      <c r="OLA14" s="392"/>
      <c r="OLB14" s="392"/>
      <c r="OLC14" s="392"/>
      <c r="OLD14" s="392"/>
      <c r="OLE14" s="392"/>
      <c r="OLF14" s="392"/>
      <c r="OLG14" s="392"/>
      <c r="OLH14" s="392"/>
      <c r="OLI14" s="392"/>
      <c r="OLJ14" s="392"/>
      <c r="OLK14" s="392"/>
      <c r="OLL14" s="392"/>
      <c r="OLM14" s="392"/>
      <c r="OLN14" s="392"/>
      <c r="OLO14" s="392"/>
      <c r="OLP14" s="392"/>
      <c r="OLQ14" s="392"/>
      <c r="OLR14" s="392"/>
      <c r="OLS14" s="392"/>
      <c r="OLT14" s="392"/>
      <c r="OLU14" s="392"/>
      <c r="OLV14" s="392"/>
      <c r="OLW14" s="392"/>
      <c r="OLX14" s="392"/>
      <c r="OLY14" s="392"/>
      <c r="OLZ14" s="392"/>
      <c r="OMA14" s="392"/>
      <c r="OMB14" s="392"/>
      <c r="OMC14" s="392"/>
      <c r="OMD14" s="392"/>
      <c r="OME14" s="392"/>
      <c r="OMF14" s="392"/>
      <c r="OMG14" s="392"/>
      <c r="OMH14" s="392"/>
      <c r="OMI14" s="392"/>
      <c r="OMJ14" s="392"/>
      <c r="OMK14" s="392"/>
      <c r="OML14" s="392"/>
      <c r="OMM14" s="392"/>
      <c r="OMN14" s="392"/>
      <c r="OMO14" s="392"/>
      <c r="OMP14" s="392"/>
      <c r="OMQ14" s="392"/>
      <c r="OMR14" s="392"/>
      <c r="OMS14" s="392"/>
      <c r="OMT14" s="392"/>
      <c r="OMU14" s="392"/>
      <c r="OMV14" s="392"/>
      <c r="OMW14" s="392"/>
      <c r="OMX14" s="392"/>
      <c r="OMY14" s="392"/>
      <c r="OMZ14" s="392"/>
      <c r="ONA14" s="392"/>
      <c r="ONB14" s="392"/>
      <c r="ONC14" s="392"/>
      <c r="OND14" s="392"/>
      <c r="ONE14" s="392"/>
      <c r="ONF14" s="392"/>
      <c r="ONG14" s="392"/>
      <c r="ONH14" s="392"/>
      <c r="ONI14" s="392"/>
      <c r="ONJ14" s="392"/>
      <c r="ONK14" s="392"/>
      <c r="ONL14" s="392"/>
      <c r="ONM14" s="392"/>
      <c r="ONN14" s="392"/>
      <c r="ONO14" s="392"/>
      <c r="ONP14" s="392"/>
      <c r="ONQ14" s="392"/>
      <c r="ONR14" s="392"/>
      <c r="ONS14" s="392"/>
      <c r="ONT14" s="392"/>
      <c r="ONU14" s="392"/>
      <c r="ONV14" s="392"/>
      <c r="ONW14" s="392"/>
      <c r="ONX14" s="392"/>
      <c r="ONY14" s="392"/>
      <c r="ONZ14" s="392"/>
      <c r="OOA14" s="392"/>
      <c r="OOB14" s="392"/>
      <c r="OOC14" s="392"/>
      <c r="OOD14" s="392"/>
      <c r="OOE14" s="392"/>
      <c r="OOF14" s="392"/>
      <c r="OOG14" s="392"/>
      <c r="OOH14" s="392"/>
      <c r="OOI14" s="392"/>
      <c r="OOJ14" s="392"/>
      <c r="OOK14" s="392"/>
      <c r="OOL14" s="392"/>
      <c r="OOM14" s="392"/>
      <c r="OON14" s="392"/>
      <c r="OOO14" s="392"/>
      <c r="OOP14" s="392"/>
      <c r="OOQ14" s="392"/>
      <c r="OOR14" s="392"/>
      <c r="OOS14" s="392"/>
      <c r="OOT14" s="392"/>
      <c r="OOU14" s="392"/>
      <c r="OOV14" s="392"/>
      <c r="OOW14" s="392"/>
      <c r="OOX14" s="392"/>
      <c r="OOY14" s="392"/>
      <c r="OOZ14" s="392"/>
      <c r="OPA14" s="392"/>
      <c r="OPB14" s="392"/>
      <c r="OPC14" s="392"/>
      <c r="OPD14" s="392"/>
      <c r="OPE14" s="392"/>
      <c r="OPF14" s="392"/>
      <c r="OPG14" s="392"/>
      <c r="OPH14" s="392"/>
      <c r="OPI14" s="392"/>
      <c r="OPJ14" s="392"/>
      <c r="OPK14" s="392"/>
      <c r="OPL14" s="392"/>
      <c r="OPM14" s="392"/>
      <c r="OPN14" s="392"/>
      <c r="OPO14" s="392"/>
      <c r="OPP14" s="392"/>
      <c r="OPQ14" s="392"/>
      <c r="OPR14" s="392"/>
      <c r="OPS14" s="392"/>
      <c r="OPT14" s="392"/>
      <c r="OPU14" s="392"/>
      <c r="OPV14" s="392"/>
      <c r="OPW14" s="392"/>
      <c r="OPX14" s="392"/>
      <c r="OPY14" s="392"/>
      <c r="OPZ14" s="392"/>
      <c r="OQA14" s="392"/>
      <c r="OQB14" s="392"/>
      <c r="OQC14" s="392"/>
      <c r="OQD14" s="392"/>
      <c r="OQE14" s="392"/>
      <c r="OQF14" s="392"/>
      <c r="OQG14" s="392"/>
      <c r="OQH14" s="392"/>
      <c r="OQI14" s="392"/>
      <c r="OQJ14" s="392"/>
      <c r="OQK14" s="392"/>
      <c r="OQL14" s="392"/>
      <c r="OQM14" s="392"/>
      <c r="OQN14" s="392"/>
      <c r="OQO14" s="392"/>
      <c r="OQP14" s="392"/>
      <c r="OQQ14" s="392"/>
      <c r="OQR14" s="392"/>
      <c r="OQS14" s="392"/>
      <c r="OQT14" s="392"/>
      <c r="OQU14" s="392"/>
      <c r="OQV14" s="392"/>
      <c r="OQW14" s="392"/>
      <c r="OQX14" s="392"/>
      <c r="OQY14" s="392"/>
      <c r="OQZ14" s="392"/>
      <c r="ORA14" s="392"/>
      <c r="ORB14" s="392"/>
      <c r="ORC14" s="392"/>
      <c r="ORD14" s="392"/>
      <c r="ORE14" s="392"/>
      <c r="ORF14" s="392"/>
      <c r="ORG14" s="392"/>
      <c r="ORH14" s="392"/>
      <c r="ORI14" s="392"/>
      <c r="ORJ14" s="392"/>
      <c r="ORK14" s="392"/>
      <c r="ORL14" s="392"/>
      <c r="ORM14" s="392"/>
      <c r="ORN14" s="392"/>
      <c r="ORO14" s="392"/>
      <c r="ORP14" s="392"/>
      <c r="ORQ14" s="392"/>
      <c r="ORR14" s="392"/>
      <c r="ORS14" s="392"/>
      <c r="ORT14" s="392"/>
      <c r="ORU14" s="392"/>
      <c r="ORV14" s="392"/>
      <c r="ORW14" s="392"/>
      <c r="ORX14" s="392"/>
      <c r="ORY14" s="392"/>
      <c r="ORZ14" s="392"/>
      <c r="OSA14" s="392"/>
      <c r="OSB14" s="392"/>
      <c r="OSC14" s="392"/>
      <c r="OSD14" s="392"/>
      <c r="OSE14" s="392"/>
      <c r="OSF14" s="392"/>
      <c r="OSG14" s="392"/>
      <c r="OSH14" s="392"/>
      <c r="OSI14" s="392"/>
      <c r="OSJ14" s="392"/>
      <c r="OSK14" s="392"/>
      <c r="OSL14" s="392"/>
      <c r="OSM14" s="392"/>
      <c r="OSN14" s="392"/>
      <c r="OSO14" s="392"/>
      <c r="OSP14" s="392"/>
      <c r="OSQ14" s="392"/>
      <c r="OSR14" s="392"/>
      <c r="OSS14" s="392"/>
      <c r="OST14" s="392"/>
      <c r="OSU14" s="392"/>
      <c r="OSV14" s="392"/>
      <c r="OSW14" s="392"/>
      <c r="OSX14" s="392"/>
      <c r="OSY14" s="392"/>
      <c r="OSZ14" s="392"/>
      <c r="OTA14" s="392"/>
      <c r="OTB14" s="392"/>
      <c r="OTC14" s="392"/>
      <c r="OTD14" s="392"/>
      <c r="OTE14" s="392"/>
      <c r="OTF14" s="392"/>
      <c r="OTG14" s="392"/>
      <c r="OTH14" s="392"/>
      <c r="OTI14" s="392"/>
      <c r="OTJ14" s="392"/>
      <c r="OTK14" s="392"/>
      <c r="OTL14" s="392"/>
      <c r="OTM14" s="392"/>
      <c r="OTN14" s="392"/>
      <c r="OTO14" s="392"/>
      <c r="OTP14" s="392"/>
      <c r="OTQ14" s="392"/>
      <c r="OTR14" s="392"/>
      <c r="OTS14" s="392"/>
      <c r="OTT14" s="392"/>
      <c r="OTU14" s="392"/>
      <c r="OTV14" s="392"/>
      <c r="OTW14" s="392"/>
      <c r="OTX14" s="392"/>
      <c r="OTY14" s="392"/>
      <c r="OTZ14" s="392"/>
      <c r="OUA14" s="392"/>
      <c r="OUB14" s="392"/>
      <c r="OUC14" s="392"/>
      <c r="OUD14" s="392"/>
      <c r="OUE14" s="392"/>
      <c r="OUF14" s="392"/>
      <c r="OUG14" s="392"/>
      <c r="OUH14" s="392"/>
      <c r="OUI14" s="392"/>
      <c r="OUJ14" s="392"/>
      <c r="OUK14" s="392"/>
      <c r="OUL14" s="392"/>
      <c r="OUM14" s="392"/>
      <c r="OUN14" s="392"/>
      <c r="OUO14" s="392"/>
      <c r="OUP14" s="392"/>
      <c r="OUQ14" s="392"/>
      <c r="OUR14" s="392"/>
      <c r="OUS14" s="392"/>
      <c r="OUT14" s="392"/>
      <c r="OUU14" s="392"/>
      <c r="OUV14" s="392"/>
      <c r="OUW14" s="392"/>
      <c r="OUX14" s="392"/>
      <c r="OUY14" s="392"/>
      <c r="OUZ14" s="392"/>
      <c r="OVA14" s="392"/>
      <c r="OVB14" s="392"/>
      <c r="OVC14" s="392"/>
      <c r="OVD14" s="392"/>
      <c r="OVE14" s="392"/>
      <c r="OVF14" s="392"/>
      <c r="OVG14" s="392"/>
      <c r="OVH14" s="392"/>
      <c r="OVI14" s="392"/>
      <c r="OVJ14" s="392"/>
      <c r="OVK14" s="392"/>
      <c r="OVL14" s="392"/>
      <c r="OVM14" s="392"/>
      <c r="OVN14" s="392"/>
      <c r="OVO14" s="392"/>
      <c r="OVP14" s="392"/>
      <c r="OVQ14" s="392"/>
      <c r="OVR14" s="392"/>
      <c r="OVS14" s="392"/>
      <c r="OVT14" s="392"/>
      <c r="OVU14" s="392"/>
      <c r="OVV14" s="392"/>
      <c r="OVW14" s="392"/>
      <c r="OVX14" s="392"/>
      <c r="OVY14" s="392"/>
      <c r="OVZ14" s="392"/>
      <c r="OWA14" s="392"/>
      <c r="OWB14" s="392"/>
      <c r="OWC14" s="392"/>
      <c r="OWD14" s="392"/>
      <c r="OWE14" s="392"/>
      <c r="OWF14" s="392"/>
      <c r="OWG14" s="392"/>
      <c r="OWH14" s="392"/>
      <c r="OWI14" s="392"/>
      <c r="OWJ14" s="392"/>
      <c r="OWK14" s="392"/>
      <c r="OWL14" s="392"/>
      <c r="OWM14" s="392"/>
      <c r="OWN14" s="392"/>
      <c r="OWO14" s="392"/>
      <c r="OWP14" s="392"/>
      <c r="OWQ14" s="392"/>
      <c r="OWR14" s="392"/>
      <c r="OWS14" s="392"/>
      <c r="OWT14" s="392"/>
      <c r="OWU14" s="392"/>
      <c r="OWV14" s="392"/>
      <c r="OWW14" s="392"/>
      <c r="OWX14" s="392"/>
      <c r="OWY14" s="392"/>
      <c r="OWZ14" s="392"/>
      <c r="OXA14" s="392"/>
      <c r="OXB14" s="392"/>
      <c r="OXC14" s="392"/>
      <c r="OXD14" s="392"/>
      <c r="OXE14" s="392"/>
      <c r="OXF14" s="392"/>
      <c r="OXG14" s="392"/>
      <c r="OXH14" s="392"/>
      <c r="OXI14" s="392"/>
      <c r="OXJ14" s="392"/>
      <c r="OXK14" s="392"/>
      <c r="OXL14" s="392"/>
      <c r="OXM14" s="392"/>
      <c r="OXN14" s="392"/>
      <c r="OXO14" s="392"/>
      <c r="OXP14" s="392"/>
      <c r="OXQ14" s="392"/>
      <c r="OXR14" s="392"/>
      <c r="OXS14" s="392"/>
      <c r="OXT14" s="392"/>
      <c r="OXU14" s="392"/>
      <c r="OXV14" s="392"/>
      <c r="OXW14" s="392"/>
      <c r="OXX14" s="392"/>
      <c r="OXY14" s="392"/>
      <c r="OXZ14" s="392"/>
      <c r="OYA14" s="392"/>
      <c r="OYB14" s="392"/>
      <c r="OYC14" s="392"/>
      <c r="OYD14" s="392"/>
      <c r="OYE14" s="392"/>
      <c r="OYF14" s="392"/>
      <c r="OYG14" s="392"/>
      <c r="OYH14" s="392"/>
      <c r="OYI14" s="392"/>
      <c r="OYJ14" s="392"/>
      <c r="OYK14" s="392"/>
      <c r="OYL14" s="392"/>
      <c r="OYM14" s="392"/>
      <c r="OYN14" s="392"/>
      <c r="OYO14" s="392"/>
      <c r="OYP14" s="392"/>
      <c r="OYQ14" s="392"/>
      <c r="OYR14" s="392"/>
      <c r="OYS14" s="392"/>
      <c r="OYT14" s="392"/>
      <c r="OYU14" s="392"/>
      <c r="OYV14" s="392"/>
      <c r="OYW14" s="392"/>
      <c r="OYX14" s="392"/>
      <c r="OYY14" s="392"/>
      <c r="OYZ14" s="392"/>
      <c r="OZA14" s="392"/>
      <c r="OZB14" s="392"/>
      <c r="OZC14" s="392"/>
      <c r="OZD14" s="392"/>
      <c r="OZE14" s="392"/>
      <c r="OZF14" s="392"/>
      <c r="OZG14" s="392"/>
      <c r="OZH14" s="392"/>
      <c r="OZI14" s="392"/>
      <c r="OZJ14" s="392"/>
      <c r="OZK14" s="392"/>
      <c r="OZL14" s="392"/>
      <c r="OZM14" s="392"/>
      <c r="OZN14" s="392"/>
      <c r="OZO14" s="392"/>
      <c r="OZP14" s="392"/>
      <c r="OZQ14" s="392"/>
      <c r="OZR14" s="392"/>
      <c r="OZS14" s="392"/>
      <c r="OZT14" s="392"/>
      <c r="OZU14" s="392"/>
      <c r="OZV14" s="392"/>
      <c r="OZW14" s="392"/>
      <c r="OZX14" s="392"/>
      <c r="OZY14" s="392"/>
      <c r="OZZ14" s="392"/>
      <c r="PAA14" s="392"/>
      <c r="PAB14" s="392"/>
      <c r="PAC14" s="392"/>
      <c r="PAD14" s="392"/>
      <c r="PAE14" s="392"/>
      <c r="PAF14" s="392"/>
      <c r="PAG14" s="392"/>
      <c r="PAH14" s="392"/>
      <c r="PAI14" s="392"/>
      <c r="PAJ14" s="392"/>
      <c r="PAK14" s="392"/>
      <c r="PAL14" s="392"/>
      <c r="PAM14" s="392"/>
      <c r="PAN14" s="392"/>
      <c r="PAO14" s="392"/>
      <c r="PAP14" s="392"/>
      <c r="PAQ14" s="392"/>
      <c r="PAR14" s="392"/>
      <c r="PAS14" s="392"/>
      <c r="PAT14" s="392"/>
      <c r="PAU14" s="392"/>
      <c r="PAV14" s="392"/>
      <c r="PAW14" s="392"/>
      <c r="PAX14" s="392"/>
      <c r="PAY14" s="392"/>
      <c r="PAZ14" s="392"/>
      <c r="PBA14" s="392"/>
      <c r="PBB14" s="392"/>
      <c r="PBC14" s="392"/>
      <c r="PBD14" s="392"/>
      <c r="PBE14" s="392"/>
      <c r="PBF14" s="392"/>
      <c r="PBG14" s="392"/>
      <c r="PBH14" s="392"/>
      <c r="PBI14" s="392"/>
      <c r="PBJ14" s="392"/>
      <c r="PBK14" s="392"/>
      <c r="PBL14" s="392"/>
      <c r="PBM14" s="392"/>
      <c r="PBN14" s="392"/>
      <c r="PBO14" s="392"/>
      <c r="PBP14" s="392"/>
      <c r="PBQ14" s="392"/>
      <c r="PBR14" s="392"/>
      <c r="PBS14" s="392"/>
      <c r="PBT14" s="392"/>
      <c r="PBU14" s="392"/>
      <c r="PBV14" s="392"/>
      <c r="PBW14" s="392"/>
      <c r="PBX14" s="392"/>
      <c r="PBY14" s="392"/>
      <c r="PBZ14" s="392"/>
      <c r="PCA14" s="392"/>
      <c r="PCB14" s="392"/>
      <c r="PCC14" s="392"/>
      <c r="PCD14" s="392"/>
      <c r="PCE14" s="392"/>
      <c r="PCF14" s="392"/>
      <c r="PCG14" s="392"/>
      <c r="PCH14" s="392"/>
      <c r="PCI14" s="392"/>
      <c r="PCJ14" s="392"/>
      <c r="PCK14" s="392"/>
      <c r="PCL14" s="392"/>
      <c r="PCM14" s="392"/>
      <c r="PCN14" s="392"/>
      <c r="PCO14" s="392"/>
      <c r="PCP14" s="392"/>
      <c r="PCQ14" s="392"/>
      <c r="PCR14" s="392"/>
      <c r="PCS14" s="392"/>
      <c r="PCT14" s="392"/>
      <c r="PCU14" s="392"/>
      <c r="PCV14" s="392"/>
      <c r="PCW14" s="392"/>
      <c r="PCX14" s="392"/>
      <c r="PCY14" s="392"/>
      <c r="PCZ14" s="392"/>
      <c r="PDA14" s="392"/>
      <c r="PDB14" s="392"/>
      <c r="PDC14" s="392"/>
      <c r="PDD14" s="392"/>
      <c r="PDE14" s="392"/>
      <c r="PDF14" s="392"/>
      <c r="PDG14" s="392"/>
      <c r="PDH14" s="392"/>
      <c r="PDI14" s="392"/>
      <c r="PDJ14" s="392"/>
      <c r="PDK14" s="392"/>
      <c r="PDL14" s="392"/>
      <c r="PDM14" s="392"/>
      <c r="PDN14" s="392"/>
      <c r="PDO14" s="392"/>
      <c r="PDP14" s="392"/>
      <c r="PDQ14" s="392"/>
      <c r="PDR14" s="392"/>
      <c r="PDS14" s="392"/>
      <c r="PDT14" s="392"/>
      <c r="PDU14" s="392"/>
      <c r="PDV14" s="392"/>
      <c r="PDW14" s="392"/>
      <c r="PDX14" s="392"/>
      <c r="PDY14" s="392"/>
      <c r="PDZ14" s="392"/>
      <c r="PEA14" s="392"/>
      <c r="PEB14" s="392"/>
      <c r="PEC14" s="392"/>
      <c r="PED14" s="392"/>
      <c r="PEE14" s="392"/>
      <c r="PEF14" s="392"/>
      <c r="PEG14" s="392"/>
      <c r="PEH14" s="392"/>
      <c r="PEI14" s="392"/>
      <c r="PEJ14" s="392"/>
      <c r="PEK14" s="392"/>
      <c r="PEL14" s="392"/>
      <c r="PEM14" s="392"/>
      <c r="PEN14" s="392"/>
      <c r="PEO14" s="392"/>
      <c r="PEP14" s="392"/>
      <c r="PEQ14" s="392"/>
      <c r="PER14" s="392"/>
      <c r="PES14" s="392"/>
      <c r="PET14" s="392"/>
      <c r="PEU14" s="392"/>
      <c r="PEV14" s="392"/>
      <c r="PEW14" s="392"/>
      <c r="PEX14" s="392"/>
      <c r="PEY14" s="392"/>
      <c r="PEZ14" s="392"/>
      <c r="PFA14" s="392"/>
      <c r="PFB14" s="392"/>
      <c r="PFC14" s="392"/>
      <c r="PFD14" s="392"/>
      <c r="PFE14" s="392"/>
      <c r="PFF14" s="392"/>
      <c r="PFG14" s="392"/>
      <c r="PFH14" s="392"/>
      <c r="PFI14" s="392"/>
      <c r="PFJ14" s="392"/>
      <c r="PFK14" s="392"/>
      <c r="PFL14" s="392"/>
      <c r="PFM14" s="392"/>
      <c r="PFN14" s="392"/>
      <c r="PFO14" s="392"/>
      <c r="PFP14" s="392"/>
      <c r="PFQ14" s="392"/>
      <c r="PFR14" s="392"/>
      <c r="PFS14" s="392"/>
      <c r="PFT14" s="392"/>
      <c r="PFU14" s="392"/>
      <c r="PFV14" s="392"/>
      <c r="PFW14" s="392"/>
      <c r="PFX14" s="392"/>
      <c r="PFY14" s="392"/>
      <c r="PFZ14" s="392"/>
      <c r="PGA14" s="392"/>
      <c r="PGB14" s="392"/>
      <c r="PGC14" s="392"/>
      <c r="PGD14" s="392"/>
      <c r="PGE14" s="392"/>
      <c r="PGF14" s="392"/>
      <c r="PGG14" s="392"/>
      <c r="PGH14" s="392"/>
      <c r="PGI14" s="392"/>
      <c r="PGJ14" s="392"/>
      <c r="PGK14" s="392"/>
      <c r="PGL14" s="392"/>
      <c r="PGM14" s="392"/>
      <c r="PGN14" s="392"/>
      <c r="PGO14" s="392"/>
      <c r="PGP14" s="392"/>
      <c r="PGQ14" s="392"/>
      <c r="PGR14" s="392"/>
      <c r="PGS14" s="392"/>
      <c r="PGT14" s="392"/>
      <c r="PGU14" s="392"/>
      <c r="PGV14" s="392"/>
      <c r="PGW14" s="392"/>
      <c r="PGX14" s="392"/>
      <c r="PGY14" s="392"/>
      <c r="PGZ14" s="392"/>
      <c r="PHA14" s="392"/>
      <c r="PHB14" s="392"/>
      <c r="PHC14" s="392"/>
      <c r="PHD14" s="392"/>
      <c r="PHE14" s="392"/>
      <c r="PHF14" s="392"/>
      <c r="PHG14" s="392"/>
      <c r="PHH14" s="392"/>
      <c r="PHI14" s="392"/>
      <c r="PHJ14" s="392"/>
      <c r="PHK14" s="392"/>
      <c r="PHL14" s="392"/>
      <c r="PHM14" s="392"/>
      <c r="PHN14" s="392"/>
      <c r="PHO14" s="392"/>
      <c r="PHP14" s="392"/>
      <c r="PHQ14" s="392"/>
      <c r="PHR14" s="392"/>
      <c r="PHS14" s="392"/>
      <c r="PHT14" s="392"/>
      <c r="PHU14" s="392"/>
      <c r="PHV14" s="392"/>
      <c r="PHW14" s="392"/>
      <c r="PHX14" s="392"/>
      <c r="PHY14" s="392"/>
      <c r="PHZ14" s="392"/>
      <c r="PIA14" s="392"/>
      <c r="PIB14" s="392"/>
      <c r="PIC14" s="392"/>
      <c r="PID14" s="392"/>
      <c r="PIE14" s="392"/>
      <c r="PIF14" s="392"/>
      <c r="PIG14" s="392"/>
      <c r="PIH14" s="392"/>
      <c r="PII14" s="392"/>
      <c r="PIJ14" s="392"/>
      <c r="PIK14" s="392"/>
      <c r="PIL14" s="392"/>
      <c r="PIM14" s="392"/>
      <c r="PIN14" s="392"/>
      <c r="PIO14" s="392"/>
      <c r="PIP14" s="392"/>
      <c r="PIQ14" s="392"/>
      <c r="PIR14" s="392"/>
      <c r="PIS14" s="392"/>
      <c r="PIT14" s="392"/>
      <c r="PIU14" s="392"/>
      <c r="PIV14" s="392"/>
      <c r="PIW14" s="392"/>
      <c r="PIX14" s="392"/>
      <c r="PIY14" s="392"/>
      <c r="PIZ14" s="392"/>
      <c r="PJA14" s="392"/>
      <c r="PJB14" s="392"/>
      <c r="PJC14" s="392"/>
      <c r="PJD14" s="392"/>
      <c r="PJE14" s="392"/>
      <c r="PJF14" s="392"/>
      <c r="PJG14" s="392"/>
      <c r="PJH14" s="392"/>
      <c r="PJI14" s="392"/>
      <c r="PJJ14" s="392"/>
      <c r="PJK14" s="392"/>
      <c r="PJL14" s="392"/>
      <c r="PJM14" s="392"/>
      <c r="PJN14" s="392"/>
      <c r="PJO14" s="392"/>
      <c r="PJP14" s="392"/>
      <c r="PJQ14" s="392"/>
      <c r="PJR14" s="392"/>
      <c r="PJS14" s="392"/>
      <c r="PJT14" s="392"/>
      <c r="PJU14" s="392"/>
      <c r="PJV14" s="392"/>
      <c r="PJW14" s="392"/>
      <c r="PJX14" s="392"/>
      <c r="PJY14" s="392"/>
      <c r="PJZ14" s="392"/>
      <c r="PKA14" s="392"/>
      <c r="PKB14" s="392"/>
      <c r="PKC14" s="392"/>
      <c r="PKD14" s="392"/>
      <c r="PKE14" s="392"/>
      <c r="PKF14" s="392"/>
      <c r="PKG14" s="392"/>
      <c r="PKH14" s="392"/>
      <c r="PKI14" s="392"/>
      <c r="PKJ14" s="392"/>
      <c r="PKK14" s="392"/>
      <c r="PKL14" s="392"/>
      <c r="PKM14" s="392"/>
      <c r="PKN14" s="392"/>
      <c r="PKO14" s="392"/>
      <c r="PKP14" s="392"/>
      <c r="PKQ14" s="392"/>
      <c r="PKR14" s="392"/>
      <c r="PKS14" s="392"/>
      <c r="PKT14" s="392"/>
      <c r="PKU14" s="392"/>
      <c r="PKV14" s="392"/>
      <c r="PKW14" s="392"/>
      <c r="PKX14" s="392"/>
      <c r="PKY14" s="392"/>
      <c r="PKZ14" s="392"/>
      <c r="PLA14" s="392"/>
      <c r="PLB14" s="392"/>
      <c r="PLC14" s="392"/>
      <c r="PLD14" s="392"/>
      <c r="PLE14" s="392"/>
      <c r="PLF14" s="392"/>
      <c r="PLG14" s="392"/>
      <c r="PLH14" s="392"/>
      <c r="PLI14" s="392"/>
      <c r="PLJ14" s="392"/>
      <c r="PLK14" s="392"/>
      <c r="PLL14" s="392"/>
      <c r="PLM14" s="392"/>
      <c r="PLN14" s="392"/>
      <c r="PLO14" s="392"/>
      <c r="PLP14" s="392"/>
      <c r="PLQ14" s="392"/>
      <c r="PLR14" s="392"/>
      <c r="PLS14" s="392"/>
      <c r="PLT14" s="392"/>
      <c r="PLU14" s="392"/>
      <c r="PLV14" s="392"/>
      <c r="PLW14" s="392"/>
      <c r="PLX14" s="392"/>
      <c r="PLY14" s="392"/>
      <c r="PLZ14" s="392"/>
      <c r="PMA14" s="392"/>
      <c r="PMB14" s="392"/>
      <c r="PMC14" s="392"/>
      <c r="PMD14" s="392"/>
      <c r="PME14" s="392"/>
      <c r="PMF14" s="392"/>
      <c r="PMG14" s="392"/>
      <c r="PMH14" s="392"/>
      <c r="PMI14" s="392"/>
      <c r="PMJ14" s="392"/>
      <c r="PMK14" s="392"/>
      <c r="PML14" s="392"/>
      <c r="PMM14" s="392"/>
      <c r="PMN14" s="392"/>
      <c r="PMO14" s="392"/>
      <c r="PMP14" s="392"/>
      <c r="PMQ14" s="392"/>
      <c r="PMR14" s="392"/>
      <c r="PMS14" s="392"/>
      <c r="PMT14" s="392"/>
      <c r="PMU14" s="392"/>
      <c r="PMV14" s="392"/>
      <c r="PMW14" s="392"/>
      <c r="PMX14" s="392"/>
      <c r="PMY14" s="392"/>
      <c r="PMZ14" s="392"/>
      <c r="PNA14" s="392"/>
      <c r="PNB14" s="392"/>
      <c r="PNC14" s="392"/>
      <c r="PND14" s="392"/>
      <c r="PNE14" s="392"/>
      <c r="PNF14" s="392"/>
      <c r="PNG14" s="392"/>
      <c r="PNH14" s="392"/>
      <c r="PNI14" s="392"/>
      <c r="PNJ14" s="392"/>
      <c r="PNK14" s="392"/>
      <c r="PNL14" s="392"/>
      <c r="PNM14" s="392"/>
      <c r="PNN14" s="392"/>
      <c r="PNO14" s="392"/>
      <c r="PNP14" s="392"/>
      <c r="PNQ14" s="392"/>
      <c r="PNR14" s="392"/>
      <c r="PNS14" s="392"/>
      <c r="PNT14" s="392"/>
      <c r="PNU14" s="392"/>
      <c r="PNV14" s="392"/>
      <c r="PNW14" s="392"/>
      <c r="PNX14" s="392"/>
      <c r="PNY14" s="392"/>
      <c r="PNZ14" s="392"/>
      <c r="POA14" s="392"/>
      <c r="POB14" s="392"/>
      <c r="POC14" s="392"/>
      <c r="POD14" s="392"/>
      <c r="POE14" s="392"/>
      <c r="POF14" s="392"/>
      <c r="POG14" s="392"/>
      <c r="POH14" s="392"/>
      <c r="POI14" s="392"/>
      <c r="POJ14" s="392"/>
      <c r="POK14" s="392"/>
      <c r="POL14" s="392"/>
      <c r="POM14" s="392"/>
      <c r="PON14" s="392"/>
      <c r="POO14" s="392"/>
      <c r="POP14" s="392"/>
      <c r="POQ14" s="392"/>
      <c r="POR14" s="392"/>
      <c r="POS14" s="392"/>
      <c r="POT14" s="392"/>
      <c r="POU14" s="392"/>
      <c r="POV14" s="392"/>
      <c r="POW14" s="392"/>
      <c r="POX14" s="392"/>
      <c r="POY14" s="392"/>
      <c r="POZ14" s="392"/>
      <c r="PPA14" s="392"/>
      <c r="PPB14" s="392"/>
      <c r="PPC14" s="392"/>
      <c r="PPD14" s="392"/>
      <c r="PPE14" s="392"/>
      <c r="PPF14" s="392"/>
      <c r="PPG14" s="392"/>
      <c r="PPH14" s="392"/>
      <c r="PPI14" s="392"/>
      <c r="PPJ14" s="392"/>
      <c r="PPK14" s="392"/>
      <c r="PPL14" s="392"/>
      <c r="PPM14" s="392"/>
      <c r="PPN14" s="392"/>
      <c r="PPO14" s="392"/>
      <c r="PPP14" s="392"/>
      <c r="PPQ14" s="392"/>
      <c r="PPR14" s="392"/>
      <c r="PPS14" s="392"/>
      <c r="PPT14" s="392"/>
      <c r="PPU14" s="392"/>
      <c r="PPV14" s="392"/>
      <c r="PPW14" s="392"/>
      <c r="PPX14" s="392"/>
      <c r="PPY14" s="392"/>
      <c r="PPZ14" s="392"/>
      <c r="PQA14" s="392"/>
      <c r="PQB14" s="392"/>
      <c r="PQC14" s="392"/>
      <c r="PQD14" s="392"/>
      <c r="PQE14" s="392"/>
      <c r="PQF14" s="392"/>
      <c r="PQG14" s="392"/>
      <c r="PQH14" s="392"/>
      <c r="PQI14" s="392"/>
      <c r="PQJ14" s="392"/>
      <c r="PQK14" s="392"/>
      <c r="PQL14" s="392"/>
      <c r="PQM14" s="392"/>
      <c r="PQN14" s="392"/>
      <c r="PQO14" s="392"/>
      <c r="PQP14" s="392"/>
      <c r="PQQ14" s="392"/>
      <c r="PQR14" s="392"/>
      <c r="PQS14" s="392"/>
      <c r="PQT14" s="392"/>
      <c r="PQU14" s="392"/>
      <c r="PQV14" s="392"/>
      <c r="PQW14" s="392"/>
      <c r="PQX14" s="392"/>
      <c r="PQY14" s="392"/>
      <c r="PQZ14" s="392"/>
      <c r="PRA14" s="392"/>
      <c r="PRB14" s="392"/>
      <c r="PRC14" s="392"/>
      <c r="PRD14" s="392"/>
      <c r="PRE14" s="392"/>
      <c r="PRF14" s="392"/>
      <c r="PRG14" s="392"/>
      <c r="PRH14" s="392"/>
      <c r="PRI14" s="392"/>
      <c r="PRJ14" s="392"/>
      <c r="PRK14" s="392"/>
      <c r="PRL14" s="392"/>
      <c r="PRM14" s="392"/>
      <c r="PRN14" s="392"/>
      <c r="PRO14" s="392"/>
      <c r="PRP14" s="392"/>
      <c r="PRQ14" s="392"/>
      <c r="PRR14" s="392"/>
      <c r="PRS14" s="392"/>
      <c r="PRT14" s="392"/>
      <c r="PRU14" s="392"/>
      <c r="PRV14" s="392"/>
      <c r="PRW14" s="392"/>
      <c r="PRX14" s="392"/>
      <c r="PRY14" s="392"/>
      <c r="PRZ14" s="392"/>
      <c r="PSA14" s="392"/>
      <c r="PSB14" s="392"/>
      <c r="PSC14" s="392"/>
      <c r="PSD14" s="392"/>
      <c r="PSE14" s="392"/>
      <c r="PSF14" s="392"/>
      <c r="PSG14" s="392"/>
      <c r="PSH14" s="392"/>
      <c r="PSI14" s="392"/>
      <c r="PSJ14" s="392"/>
      <c r="PSK14" s="392"/>
      <c r="PSL14" s="392"/>
      <c r="PSM14" s="392"/>
      <c r="PSN14" s="392"/>
      <c r="PSO14" s="392"/>
      <c r="PSP14" s="392"/>
      <c r="PSQ14" s="392"/>
      <c r="PSR14" s="392"/>
      <c r="PSS14" s="392"/>
      <c r="PST14" s="392"/>
      <c r="PSU14" s="392"/>
      <c r="PSV14" s="392"/>
      <c r="PSW14" s="392"/>
      <c r="PSX14" s="392"/>
      <c r="PSY14" s="392"/>
      <c r="PSZ14" s="392"/>
      <c r="PTA14" s="392"/>
      <c r="PTB14" s="392"/>
      <c r="PTC14" s="392"/>
      <c r="PTD14" s="392"/>
      <c r="PTE14" s="392"/>
      <c r="PTF14" s="392"/>
      <c r="PTG14" s="392"/>
      <c r="PTH14" s="392"/>
      <c r="PTI14" s="392"/>
      <c r="PTJ14" s="392"/>
      <c r="PTK14" s="392"/>
      <c r="PTL14" s="392"/>
      <c r="PTM14" s="392"/>
      <c r="PTN14" s="392"/>
      <c r="PTO14" s="392"/>
      <c r="PTP14" s="392"/>
      <c r="PTQ14" s="392"/>
      <c r="PTR14" s="392"/>
      <c r="PTS14" s="392"/>
      <c r="PTT14" s="392"/>
      <c r="PTU14" s="392"/>
      <c r="PTV14" s="392"/>
      <c r="PTW14" s="392"/>
      <c r="PTX14" s="392"/>
      <c r="PTY14" s="392"/>
      <c r="PTZ14" s="392"/>
      <c r="PUA14" s="392"/>
      <c r="PUB14" s="392"/>
      <c r="PUC14" s="392"/>
      <c r="PUD14" s="392"/>
      <c r="PUE14" s="392"/>
      <c r="PUF14" s="392"/>
      <c r="PUG14" s="392"/>
      <c r="PUH14" s="392"/>
      <c r="PUI14" s="392"/>
      <c r="PUJ14" s="392"/>
      <c r="PUK14" s="392"/>
      <c r="PUL14" s="392"/>
      <c r="PUM14" s="392"/>
      <c r="PUN14" s="392"/>
      <c r="PUO14" s="392"/>
      <c r="PUP14" s="392"/>
      <c r="PUQ14" s="392"/>
      <c r="PUR14" s="392"/>
      <c r="PUS14" s="392"/>
      <c r="PUT14" s="392"/>
      <c r="PUU14" s="392"/>
      <c r="PUV14" s="392"/>
      <c r="PUW14" s="392"/>
      <c r="PUX14" s="392"/>
      <c r="PUY14" s="392"/>
      <c r="PUZ14" s="392"/>
      <c r="PVA14" s="392"/>
      <c r="PVB14" s="392"/>
      <c r="PVC14" s="392"/>
      <c r="PVD14" s="392"/>
      <c r="PVE14" s="392"/>
      <c r="PVF14" s="392"/>
      <c r="PVG14" s="392"/>
      <c r="PVH14" s="392"/>
      <c r="PVI14" s="392"/>
      <c r="PVJ14" s="392"/>
      <c r="PVK14" s="392"/>
      <c r="PVL14" s="392"/>
      <c r="PVM14" s="392"/>
      <c r="PVN14" s="392"/>
      <c r="PVO14" s="392"/>
      <c r="PVP14" s="392"/>
      <c r="PVQ14" s="392"/>
      <c r="PVR14" s="392"/>
      <c r="PVS14" s="392"/>
      <c r="PVT14" s="392"/>
      <c r="PVU14" s="392"/>
      <c r="PVV14" s="392"/>
      <c r="PVW14" s="392"/>
      <c r="PVX14" s="392"/>
      <c r="PVY14" s="392"/>
      <c r="PVZ14" s="392"/>
      <c r="PWA14" s="392"/>
      <c r="PWB14" s="392"/>
      <c r="PWC14" s="392"/>
      <c r="PWD14" s="392"/>
      <c r="PWE14" s="392"/>
      <c r="PWF14" s="392"/>
      <c r="PWG14" s="392"/>
      <c r="PWH14" s="392"/>
      <c r="PWI14" s="392"/>
      <c r="PWJ14" s="392"/>
      <c r="PWK14" s="392"/>
      <c r="PWL14" s="392"/>
      <c r="PWM14" s="392"/>
      <c r="PWN14" s="392"/>
      <c r="PWO14" s="392"/>
      <c r="PWP14" s="392"/>
      <c r="PWQ14" s="392"/>
      <c r="PWR14" s="392"/>
      <c r="PWS14" s="392"/>
      <c r="PWT14" s="392"/>
      <c r="PWU14" s="392"/>
      <c r="PWV14" s="392"/>
      <c r="PWW14" s="392"/>
      <c r="PWX14" s="392"/>
      <c r="PWY14" s="392"/>
      <c r="PWZ14" s="392"/>
      <c r="PXA14" s="392"/>
      <c r="PXB14" s="392"/>
      <c r="PXC14" s="392"/>
      <c r="PXD14" s="392"/>
      <c r="PXE14" s="392"/>
      <c r="PXF14" s="392"/>
      <c r="PXG14" s="392"/>
      <c r="PXH14" s="392"/>
      <c r="PXI14" s="392"/>
      <c r="PXJ14" s="392"/>
      <c r="PXK14" s="392"/>
      <c r="PXL14" s="392"/>
      <c r="PXM14" s="392"/>
      <c r="PXN14" s="392"/>
      <c r="PXO14" s="392"/>
      <c r="PXP14" s="392"/>
      <c r="PXQ14" s="392"/>
      <c r="PXR14" s="392"/>
      <c r="PXS14" s="392"/>
      <c r="PXT14" s="392"/>
      <c r="PXU14" s="392"/>
      <c r="PXV14" s="392"/>
      <c r="PXW14" s="392"/>
      <c r="PXX14" s="392"/>
      <c r="PXY14" s="392"/>
      <c r="PXZ14" s="392"/>
      <c r="PYA14" s="392"/>
      <c r="PYB14" s="392"/>
      <c r="PYC14" s="392"/>
      <c r="PYD14" s="392"/>
      <c r="PYE14" s="392"/>
      <c r="PYF14" s="392"/>
      <c r="PYG14" s="392"/>
      <c r="PYH14" s="392"/>
      <c r="PYI14" s="392"/>
      <c r="PYJ14" s="392"/>
      <c r="PYK14" s="392"/>
      <c r="PYL14" s="392"/>
      <c r="PYM14" s="392"/>
      <c r="PYN14" s="392"/>
      <c r="PYO14" s="392"/>
      <c r="PYP14" s="392"/>
      <c r="PYQ14" s="392"/>
      <c r="PYR14" s="392"/>
      <c r="PYS14" s="392"/>
      <c r="PYT14" s="392"/>
      <c r="PYU14" s="392"/>
      <c r="PYV14" s="392"/>
      <c r="PYW14" s="392"/>
      <c r="PYX14" s="392"/>
      <c r="PYY14" s="392"/>
      <c r="PYZ14" s="392"/>
      <c r="PZA14" s="392"/>
      <c r="PZB14" s="392"/>
      <c r="PZC14" s="392"/>
      <c r="PZD14" s="392"/>
      <c r="PZE14" s="392"/>
      <c r="PZF14" s="392"/>
      <c r="PZG14" s="392"/>
      <c r="PZH14" s="392"/>
      <c r="PZI14" s="392"/>
      <c r="PZJ14" s="392"/>
      <c r="PZK14" s="392"/>
      <c r="PZL14" s="392"/>
      <c r="PZM14" s="392"/>
      <c r="PZN14" s="392"/>
      <c r="PZO14" s="392"/>
      <c r="PZP14" s="392"/>
      <c r="PZQ14" s="392"/>
      <c r="PZR14" s="392"/>
      <c r="PZS14" s="392"/>
      <c r="PZT14" s="392"/>
      <c r="PZU14" s="392"/>
      <c r="PZV14" s="392"/>
      <c r="PZW14" s="392"/>
      <c r="PZX14" s="392"/>
      <c r="PZY14" s="392"/>
      <c r="PZZ14" s="392"/>
      <c r="QAA14" s="392"/>
      <c r="QAB14" s="392"/>
      <c r="QAC14" s="392"/>
      <c r="QAD14" s="392"/>
      <c r="QAE14" s="392"/>
      <c r="QAF14" s="392"/>
      <c r="QAG14" s="392"/>
      <c r="QAH14" s="392"/>
      <c r="QAI14" s="392"/>
      <c r="QAJ14" s="392"/>
      <c r="QAK14" s="392"/>
      <c r="QAL14" s="392"/>
      <c r="QAM14" s="392"/>
      <c r="QAN14" s="392"/>
      <c r="QAO14" s="392"/>
      <c r="QAP14" s="392"/>
      <c r="QAQ14" s="392"/>
      <c r="QAR14" s="392"/>
      <c r="QAS14" s="392"/>
      <c r="QAT14" s="392"/>
      <c r="QAU14" s="392"/>
      <c r="QAV14" s="392"/>
      <c r="QAW14" s="392"/>
      <c r="QAX14" s="392"/>
      <c r="QAY14" s="392"/>
      <c r="QAZ14" s="392"/>
      <c r="QBA14" s="392"/>
      <c r="QBB14" s="392"/>
      <c r="QBC14" s="392"/>
      <c r="QBD14" s="392"/>
      <c r="QBE14" s="392"/>
      <c r="QBF14" s="392"/>
      <c r="QBG14" s="392"/>
      <c r="QBH14" s="392"/>
      <c r="QBI14" s="392"/>
      <c r="QBJ14" s="392"/>
      <c r="QBK14" s="392"/>
      <c r="QBL14" s="392"/>
      <c r="QBM14" s="392"/>
      <c r="QBN14" s="392"/>
      <c r="QBO14" s="392"/>
      <c r="QBP14" s="392"/>
      <c r="QBQ14" s="392"/>
      <c r="QBR14" s="392"/>
      <c r="QBS14" s="392"/>
      <c r="QBT14" s="392"/>
      <c r="QBU14" s="392"/>
      <c r="QBV14" s="392"/>
      <c r="QBW14" s="392"/>
      <c r="QBX14" s="392"/>
      <c r="QBY14" s="392"/>
      <c r="QBZ14" s="392"/>
      <c r="QCA14" s="392"/>
      <c r="QCB14" s="392"/>
      <c r="QCC14" s="392"/>
      <c r="QCD14" s="392"/>
      <c r="QCE14" s="392"/>
      <c r="QCF14" s="392"/>
      <c r="QCG14" s="392"/>
      <c r="QCH14" s="392"/>
      <c r="QCI14" s="392"/>
      <c r="QCJ14" s="392"/>
      <c r="QCK14" s="392"/>
      <c r="QCL14" s="392"/>
      <c r="QCM14" s="392"/>
      <c r="QCN14" s="392"/>
      <c r="QCO14" s="392"/>
      <c r="QCP14" s="392"/>
      <c r="QCQ14" s="392"/>
      <c r="QCR14" s="392"/>
      <c r="QCS14" s="392"/>
      <c r="QCT14" s="392"/>
      <c r="QCU14" s="392"/>
      <c r="QCV14" s="392"/>
      <c r="QCW14" s="392"/>
      <c r="QCX14" s="392"/>
      <c r="QCY14" s="392"/>
      <c r="QCZ14" s="392"/>
      <c r="QDA14" s="392"/>
      <c r="QDB14" s="392"/>
      <c r="QDC14" s="392"/>
      <c r="QDD14" s="392"/>
      <c r="QDE14" s="392"/>
      <c r="QDF14" s="392"/>
      <c r="QDG14" s="392"/>
      <c r="QDH14" s="392"/>
      <c r="QDI14" s="392"/>
      <c r="QDJ14" s="392"/>
      <c r="QDK14" s="392"/>
      <c r="QDL14" s="392"/>
      <c r="QDM14" s="392"/>
      <c r="QDN14" s="392"/>
      <c r="QDO14" s="392"/>
      <c r="QDP14" s="392"/>
      <c r="QDQ14" s="392"/>
      <c r="QDR14" s="392"/>
      <c r="QDS14" s="392"/>
      <c r="QDT14" s="392"/>
      <c r="QDU14" s="392"/>
      <c r="QDV14" s="392"/>
      <c r="QDW14" s="392"/>
      <c r="QDX14" s="392"/>
      <c r="QDY14" s="392"/>
      <c r="QDZ14" s="392"/>
      <c r="QEA14" s="392"/>
      <c r="QEB14" s="392"/>
      <c r="QEC14" s="392"/>
      <c r="QED14" s="392"/>
      <c r="QEE14" s="392"/>
      <c r="QEF14" s="392"/>
      <c r="QEG14" s="392"/>
      <c r="QEH14" s="392"/>
      <c r="QEI14" s="392"/>
      <c r="QEJ14" s="392"/>
      <c r="QEK14" s="392"/>
      <c r="QEL14" s="392"/>
      <c r="QEM14" s="392"/>
      <c r="QEN14" s="392"/>
      <c r="QEO14" s="392"/>
      <c r="QEP14" s="392"/>
      <c r="QEQ14" s="392"/>
      <c r="QER14" s="392"/>
      <c r="QES14" s="392"/>
      <c r="QET14" s="392"/>
      <c r="QEU14" s="392"/>
      <c r="QEV14" s="392"/>
      <c r="QEW14" s="392"/>
      <c r="QEX14" s="392"/>
      <c r="QEY14" s="392"/>
      <c r="QEZ14" s="392"/>
      <c r="QFA14" s="392"/>
      <c r="QFB14" s="392"/>
      <c r="QFC14" s="392"/>
      <c r="QFD14" s="392"/>
      <c r="QFE14" s="392"/>
      <c r="QFF14" s="392"/>
      <c r="QFG14" s="392"/>
      <c r="QFH14" s="392"/>
      <c r="QFI14" s="392"/>
      <c r="QFJ14" s="392"/>
      <c r="QFK14" s="392"/>
      <c r="QFL14" s="392"/>
      <c r="QFM14" s="392"/>
      <c r="QFN14" s="392"/>
      <c r="QFO14" s="392"/>
      <c r="QFP14" s="392"/>
      <c r="QFQ14" s="392"/>
      <c r="QFR14" s="392"/>
      <c r="QFS14" s="392"/>
      <c r="QFT14" s="392"/>
      <c r="QFU14" s="392"/>
      <c r="QFV14" s="392"/>
      <c r="QFW14" s="392"/>
      <c r="QFX14" s="392"/>
      <c r="QFY14" s="392"/>
      <c r="QFZ14" s="392"/>
      <c r="QGA14" s="392"/>
      <c r="QGB14" s="392"/>
      <c r="QGC14" s="392"/>
      <c r="QGD14" s="392"/>
      <c r="QGE14" s="392"/>
      <c r="QGF14" s="392"/>
      <c r="QGG14" s="392"/>
      <c r="QGH14" s="392"/>
      <c r="QGI14" s="392"/>
      <c r="QGJ14" s="392"/>
      <c r="QGK14" s="392"/>
      <c r="QGL14" s="392"/>
      <c r="QGM14" s="392"/>
      <c r="QGN14" s="392"/>
      <c r="QGO14" s="392"/>
      <c r="QGP14" s="392"/>
      <c r="QGQ14" s="392"/>
      <c r="QGR14" s="392"/>
      <c r="QGS14" s="392"/>
      <c r="QGT14" s="392"/>
      <c r="QGU14" s="392"/>
      <c r="QGV14" s="392"/>
      <c r="QGW14" s="392"/>
      <c r="QGX14" s="392"/>
      <c r="QGY14" s="392"/>
      <c r="QGZ14" s="392"/>
      <c r="QHA14" s="392"/>
      <c r="QHB14" s="392"/>
      <c r="QHC14" s="392"/>
      <c r="QHD14" s="392"/>
      <c r="QHE14" s="392"/>
      <c r="QHF14" s="392"/>
      <c r="QHG14" s="392"/>
      <c r="QHH14" s="392"/>
      <c r="QHI14" s="392"/>
      <c r="QHJ14" s="392"/>
      <c r="QHK14" s="392"/>
      <c r="QHL14" s="392"/>
      <c r="QHM14" s="392"/>
      <c r="QHN14" s="392"/>
      <c r="QHO14" s="392"/>
      <c r="QHP14" s="392"/>
      <c r="QHQ14" s="392"/>
      <c r="QHR14" s="392"/>
      <c r="QHS14" s="392"/>
      <c r="QHT14" s="392"/>
      <c r="QHU14" s="392"/>
      <c r="QHV14" s="392"/>
      <c r="QHW14" s="392"/>
      <c r="QHX14" s="392"/>
      <c r="QHY14" s="392"/>
      <c r="QHZ14" s="392"/>
      <c r="QIA14" s="392"/>
      <c r="QIB14" s="392"/>
      <c r="QIC14" s="392"/>
      <c r="QID14" s="392"/>
      <c r="QIE14" s="392"/>
      <c r="QIF14" s="392"/>
      <c r="QIG14" s="392"/>
      <c r="QIH14" s="392"/>
      <c r="QII14" s="392"/>
      <c r="QIJ14" s="392"/>
      <c r="QIK14" s="392"/>
      <c r="QIL14" s="392"/>
      <c r="QIM14" s="392"/>
      <c r="QIN14" s="392"/>
      <c r="QIO14" s="392"/>
      <c r="QIP14" s="392"/>
      <c r="QIQ14" s="392"/>
      <c r="QIR14" s="392"/>
      <c r="QIS14" s="392"/>
      <c r="QIT14" s="392"/>
      <c r="QIU14" s="392"/>
      <c r="QIV14" s="392"/>
      <c r="QIW14" s="392"/>
      <c r="QIX14" s="392"/>
      <c r="QIY14" s="392"/>
      <c r="QIZ14" s="392"/>
      <c r="QJA14" s="392"/>
      <c r="QJB14" s="392"/>
      <c r="QJC14" s="392"/>
      <c r="QJD14" s="392"/>
      <c r="QJE14" s="392"/>
      <c r="QJF14" s="392"/>
      <c r="QJG14" s="392"/>
      <c r="QJH14" s="392"/>
      <c r="QJI14" s="392"/>
      <c r="QJJ14" s="392"/>
      <c r="QJK14" s="392"/>
      <c r="QJL14" s="392"/>
      <c r="QJM14" s="392"/>
      <c r="QJN14" s="392"/>
      <c r="QJO14" s="392"/>
      <c r="QJP14" s="392"/>
      <c r="QJQ14" s="392"/>
      <c r="QJR14" s="392"/>
      <c r="QJS14" s="392"/>
      <c r="QJT14" s="392"/>
      <c r="QJU14" s="392"/>
      <c r="QJV14" s="392"/>
      <c r="QJW14" s="392"/>
      <c r="QJX14" s="392"/>
      <c r="QJY14" s="392"/>
      <c r="QJZ14" s="392"/>
      <c r="QKA14" s="392"/>
      <c r="QKB14" s="392"/>
      <c r="QKC14" s="392"/>
      <c r="QKD14" s="392"/>
      <c r="QKE14" s="392"/>
      <c r="QKF14" s="392"/>
      <c r="QKG14" s="392"/>
      <c r="QKH14" s="392"/>
      <c r="QKI14" s="392"/>
      <c r="QKJ14" s="392"/>
      <c r="QKK14" s="392"/>
      <c r="QKL14" s="392"/>
      <c r="QKM14" s="392"/>
      <c r="QKN14" s="392"/>
      <c r="QKO14" s="392"/>
      <c r="QKP14" s="392"/>
      <c r="QKQ14" s="392"/>
      <c r="QKR14" s="392"/>
      <c r="QKS14" s="392"/>
      <c r="QKT14" s="392"/>
      <c r="QKU14" s="392"/>
      <c r="QKV14" s="392"/>
      <c r="QKW14" s="392"/>
      <c r="QKX14" s="392"/>
      <c r="QKY14" s="392"/>
      <c r="QKZ14" s="392"/>
      <c r="QLA14" s="392"/>
      <c r="QLB14" s="392"/>
      <c r="QLC14" s="392"/>
      <c r="QLD14" s="392"/>
      <c r="QLE14" s="392"/>
      <c r="QLF14" s="392"/>
      <c r="QLG14" s="392"/>
      <c r="QLH14" s="392"/>
      <c r="QLI14" s="392"/>
      <c r="QLJ14" s="392"/>
      <c r="QLK14" s="392"/>
      <c r="QLL14" s="392"/>
      <c r="QLM14" s="392"/>
      <c r="QLN14" s="392"/>
      <c r="QLO14" s="392"/>
      <c r="QLP14" s="392"/>
      <c r="QLQ14" s="392"/>
      <c r="QLR14" s="392"/>
      <c r="QLS14" s="392"/>
      <c r="QLT14" s="392"/>
      <c r="QLU14" s="392"/>
      <c r="QLV14" s="392"/>
      <c r="QLW14" s="392"/>
      <c r="QLX14" s="392"/>
      <c r="QLY14" s="392"/>
      <c r="QLZ14" s="392"/>
      <c r="QMA14" s="392"/>
      <c r="QMB14" s="392"/>
      <c r="QMC14" s="392"/>
      <c r="QMD14" s="392"/>
      <c r="QME14" s="392"/>
      <c r="QMF14" s="392"/>
      <c r="QMG14" s="392"/>
      <c r="QMH14" s="392"/>
      <c r="QMI14" s="392"/>
      <c r="QMJ14" s="392"/>
      <c r="QMK14" s="392"/>
      <c r="QML14" s="392"/>
      <c r="QMM14" s="392"/>
      <c r="QMN14" s="392"/>
      <c r="QMO14" s="392"/>
      <c r="QMP14" s="392"/>
      <c r="QMQ14" s="392"/>
      <c r="QMR14" s="392"/>
      <c r="QMS14" s="392"/>
      <c r="QMT14" s="392"/>
      <c r="QMU14" s="392"/>
      <c r="QMV14" s="392"/>
      <c r="QMW14" s="392"/>
      <c r="QMX14" s="392"/>
      <c r="QMY14" s="392"/>
      <c r="QMZ14" s="392"/>
      <c r="QNA14" s="392"/>
      <c r="QNB14" s="392"/>
      <c r="QNC14" s="392"/>
      <c r="QND14" s="392"/>
      <c r="QNE14" s="392"/>
      <c r="QNF14" s="392"/>
      <c r="QNG14" s="392"/>
      <c r="QNH14" s="392"/>
      <c r="QNI14" s="392"/>
      <c r="QNJ14" s="392"/>
      <c r="QNK14" s="392"/>
      <c r="QNL14" s="392"/>
      <c r="QNM14" s="392"/>
      <c r="QNN14" s="392"/>
      <c r="QNO14" s="392"/>
      <c r="QNP14" s="392"/>
      <c r="QNQ14" s="392"/>
      <c r="QNR14" s="392"/>
      <c r="QNS14" s="392"/>
      <c r="QNT14" s="392"/>
      <c r="QNU14" s="392"/>
      <c r="QNV14" s="392"/>
      <c r="QNW14" s="392"/>
      <c r="QNX14" s="392"/>
      <c r="QNY14" s="392"/>
      <c r="QNZ14" s="392"/>
      <c r="QOA14" s="392"/>
      <c r="QOB14" s="392"/>
      <c r="QOC14" s="392"/>
      <c r="QOD14" s="392"/>
      <c r="QOE14" s="392"/>
      <c r="QOF14" s="392"/>
      <c r="QOG14" s="392"/>
      <c r="QOH14" s="392"/>
      <c r="QOI14" s="392"/>
      <c r="QOJ14" s="392"/>
      <c r="QOK14" s="392"/>
      <c r="QOL14" s="392"/>
      <c r="QOM14" s="392"/>
      <c r="QON14" s="392"/>
      <c r="QOO14" s="392"/>
      <c r="QOP14" s="392"/>
      <c r="QOQ14" s="392"/>
      <c r="QOR14" s="392"/>
      <c r="QOS14" s="392"/>
      <c r="QOT14" s="392"/>
      <c r="QOU14" s="392"/>
      <c r="QOV14" s="392"/>
      <c r="QOW14" s="392"/>
      <c r="QOX14" s="392"/>
      <c r="QOY14" s="392"/>
      <c r="QOZ14" s="392"/>
      <c r="QPA14" s="392"/>
      <c r="QPB14" s="392"/>
      <c r="QPC14" s="392"/>
      <c r="QPD14" s="392"/>
      <c r="QPE14" s="392"/>
      <c r="QPF14" s="392"/>
      <c r="QPG14" s="392"/>
      <c r="QPH14" s="392"/>
      <c r="QPI14" s="392"/>
      <c r="QPJ14" s="392"/>
      <c r="QPK14" s="392"/>
      <c r="QPL14" s="392"/>
      <c r="QPM14" s="392"/>
      <c r="QPN14" s="392"/>
      <c r="QPO14" s="392"/>
      <c r="QPP14" s="392"/>
      <c r="QPQ14" s="392"/>
      <c r="QPR14" s="392"/>
      <c r="QPS14" s="392"/>
      <c r="QPT14" s="392"/>
      <c r="QPU14" s="392"/>
      <c r="QPV14" s="392"/>
      <c r="QPW14" s="392"/>
      <c r="QPX14" s="392"/>
      <c r="QPY14" s="392"/>
      <c r="QPZ14" s="392"/>
      <c r="QQA14" s="392"/>
      <c r="QQB14" s="392"/>
      <c r="QQC14" s="392"/>
      <c r="QQD14" s="392"/>
      <c r="QQE14" s="392"/>
      <c r="QQF14" s="392"/>
      <c r="QQG14" s="392"/>
      <c r="QQH14" s="392"/>
      <c r="QQI14" s="392"/>
      <c r="QQJ14" s="392"/>
      <c r="QQK14" s="392"/>
      <c r="QQL14" s="392"/>
      <c r="QQM14" s="392"/>
      <c r="QQN14" s="392"/>
      <c r="QQO14" s="392"/>
      <c r="QQP14" s="392"/>
      <c r="QQQ14" s="392"/>
      <c r="QQR14" s="392"/>
      <c r="QQS14" s="392"/>
      <c r="QQT14" s="392"/>
      <c r="QQU14" s="392"/>
      <c r="QQV14" s="392"/>
      <c r="QQW14" s="392"/>
      <c r="QQX14" s="392"/>
      <c r="QQY14" s="392"/>
      <c r="QQZ14" s="392"/>
      <c r="QRA14" s="392"/>
      <c r="QRB14" s="392"/>
      <c r="QRC14" s="392"/>
      <c r="QRD14" s="392"/>
      <c r="QRE14" s="392"/>
      <c r="QRF14" s="392"/>
      <c r="QRG14" s="392"/>
      <c r="QRH14" s="392"/>
      <c r="QRI14" s="392"/>
      <c r="QRJ14" s="392"/>
      <c r="QRK14" s="392"/>
      <c r="QRL14" s="392"/>
      <c r="QRM14" s="392"/>
      <c r="QRN14" s="392"/>
      <c r="QRO14" s="392"/>
      <c r="QRP14" s="392"/>
      <c r="QRQ14" s="392"/>
      <c r="QRR14" s="392"/>
      <c r="QRS14" s="392"/>
      <c r="QRT14" s="392"/>
      <c r="QRU14" s="392"/>
      <c r="QRV14" s="392"/>
      <c r="QRW14" s="392"/>
      <c r="QRX14" s="392"/>
      <c r="QRY14" s="392"/>
      <c r="QRZ14" s="392"/>
      <c r="QSA14" s="392"/>
      <c r="QSB14" s="392"/>
      <c r="QSC14" s="392"/>
      <c r="QSD14" s="392"/>
      <c r="QSE14" s="392"/>
      <c r="QSF14" s="392"/>
      <c r="QSG14" s="392"/>
      <c r="QSH14" s="392"/>
      <c r="QSI14" s="392"/>
      <c r="QSJ14" s="392"/>
      <c r="QSK14" s="392"/>
      <c r="QSL14" s="392"/>
      <c r="QSM14" s="392"/>
      <c r="QSN14" s="392"/>
      <c r="QSO14" s="392"/>
      <c r="QSP14" s="392"/>
      <c r="QSQ14" s="392"/>
      <c r="QSR14" s="392"/>
      <c r="QSS14" s="392"/>
      <c r="QST14" s="392"/>
      <c r="QSU14" s="392"/>
      <c r="QSV14" s="392"/>
      <c r="QSW14" s="392"/>
      <c r="QSX14" s="392"/>
      <c r="QSY14" s="392"/>
      <c r="QSZ14" s="392"/>
      <c r="QTA14" s="392"/>
      <c r="QTB14" s="392"/>
      <c r="QTC14" s="392"/>
      <c r="QTD14" s="392"/>
      <c r="QTE14" s="392"/>
      <c r="QTF14" s="392"/>
      <c r="QTG14" s="392"/>
      <c r="QTH14" s="392"/>
      <c r="QTI14" s="392"/>
      <c r="QTJ14" s="392"/>
      <c r="QTK14" s="392"/>
      <c r="QTL14" s="392"/>
      <c r="QTM14" s="392"/>
      <c r="QTN14" s="392"/>
      <c r="QTO14" s="392"/>
      <c r="QTP14" s="392"/>
      <c r="QTQ14" s="392"/>
      <c r="QTR14" s="392"/>
      <c r="QTS14" s="392"/>
      <c r="QTT14" s="392"/>
      <c r="QTU14" s="392"/>
      <c r="QTV14" s="392"/>
      <c r="QTW14" s="392"/>
      <c r="QTX14" s="392"/>
      <c r="QTY14" s="392"/>
      <c r="QTZ14" s="392"/>
      <c r="QUA14" s="392"/>
      <c r="QUB14" s="392"/>
      <c r="QUC14" s="392"/>
      <c r="QUD14" s="392"/>
      <c r="QUE14" s="392"/>
      <c r="QUF14" s="392"/>
      <c r="QUG14" s="392"/>
      <c r="QUH14" s="392"/>
      <c r="QUI14" s="392"/>
      <c r="QUJ14" s="392"/>
      <c r="QUK14" s="392"/>
      <c r="QUL14" s="392"/>
      <c r="QUM14" s="392"/>
      <c r="QUN14" s="392"/>
      <c r="QUO14" s="392"/>
      <c r="QUP14" s="392"/>
      <c r="QUQ14" s="392"/>
      <c r="QUR14" s="392"/>
      <c r="QUS14" s="392"/>
      <c r="QUT14" s="392"/>
      <c r="QUU14" s="392"/>
      <c r="QUV14" s="392"/>
      <c r="QUW14" s="392"/>
      <c r="QUX14" s="392"/>
      <c r="QUY14" s="392"/>
      <c r="QUZ14" s="392"/>
      <c r="QVA14" s="392"/>
      <c r="QVB14" s="392"/>
      <c r="QVC14" s="392"/>
      <c r="QVD14" s="392"/>
      <c r="QVE14" s="392"/>
      <c r="QVF14" s="392"/>
      <c r="QVG14" s="392"/>
      <c r="QVH14" s="392"/>
      <c r="QVI14" s="392"/>
      <c r="QVJ14" s="392"/>
      <c r="QVK14" s="392"/>
      <c r="QVL14" s="392"/>
      <c r="QVM14" s="392"/>
      <c r="QVN14" s="392"/>
      <c r="QVO14" s="392"/>
      <c r="QVP14" s="392"/>
      <c r="QVQ14" s="392"/>
      <c r="QVR14" s="392"/>
      <c r="QVS14" s="392"/>
      <c r="QVT14" s="392"/>
      <c r="QVU14" s="392"/>
      <c r="QVV14" s="392"/>
      <c r="QVW14" s="392"/>
      <c r="QVX14" s="392"/>
      <c r="QVY14" s="392"/>
      <c r="QVZ14" s="392"/>
      <c r="QWA14" s="392"/>
      <c r="QWB14" s="392"/>
      <c r="QWC14" s="392"/>
      <c r="QWD14" s="392"/>
      <c r="QWE14" s="392"/>
      <c r="QWF14" s="392"/>
      <c r="QWG14" s="392"/>
      <c r="QWH14" s="392"/>
      <c r="QWI14" s="392"/>
      <c r="QWJ14" s="392"/>
      <c r="QWK14" s="392"/>
      <c r="QWL14" s="392"/>
      <c r="QWM14" s="392"/>
      <c r="QWN14" s="392"/>
      <c r="QWO14" s="392"/>
      <c r="QWP14" s="392"/>
      <c r="QWQ14" s="392"/>
      <c r="QWR14" s="392"/>
      <c r="QWS14" s="392"/>
      <c r="QWT14" s="392"/>
      <c r="QWU14" s="392"/>
      <c r="QWV14" s="392"/>
      <c r="QWW14" s="392"/>
      <c r="QWX14" s="392"/>
      <c r="QWY14" s="392"/>
      <c r="QWZ14" s="392"/>
      <c r="QXA14" s="392"/>
      <c r="QXB14" s="392"/>
      <c r="QXC14" s="392"/>
      <c r="QXD14" s="392"/>
      <c r="QXE14" s="392"/>
      <c r="QXF14" s="392"/>
      <c r="QXG14" s="392"/>
      <c r="QXH14" s="392"/>
      <c r="QXI14" s="392"/>
      <c r="QXJ14" s="392"/>
      <c r="QXK14" s="392"/>
      <c r="QXL14" s="392"/>
      <c r="QXM14" s="392"/>
      <c r="QXN14" s="392"/>
      <c r="QXO14" s="392"/>
      <c r="QXP14" s="392"/>
      <c r="QXQ14" s="392"/>
      <c r="QXR14" s="392"/>
      <c r="QXS14" s="392"/>
      <c r="QXT14" s="392"/>
      <c r="QXU14" s="392"/>
      <c r="QXV14" s="392"/>
      <c r="QXW14" s="392"/>
      <c r="QXX14" s="392"/>
      <c r="QXY14" s="392"/>
      <c r="QXZ14" s="392"/>
      <c r="QYA14" s="392"/>
      <c r="QYB14" s="392"/>
      <c r="QYC14" s="392"/>
      <c r="QYD14" s="392"/>
      <c r="QYE14" s="392"/>
      <c r="QYF14" s="392"/>
      <c r="QYG14" s="392"/>
      <c r="QYH14" s="392"/>
      <c r="QYI14" s="392"/>
      <c r="QYJ14" s="392"/>
      <c r="QYK14" s="392"/>
      <c r="QYL14" s="392"/>
      <c r="QYM14" s="392"/>
      <c r="QYN14" s="392"/>
      <c r="QYO14" s="392"/>
      <c r="QYP14" s="392"/>
      <c r="QYQ14" s="392"/>
      <c r="QYR14" s="392"/>
      <c r="QYS14" s="392"/>
      <c r="QYT14" s="392"/>
      <c r="QYU14" s="392"/>
      <c r="QYV14" s="392"/>
      <c r="QYW14" s="392"/>
      <c r="QYX14" s="392"/>
      <c r="QYY14" s="392"/>
      <c r="QYZ14" s="392"/>
      <c r="QZA14" s="392"/>
      <c r="QZB14" s="392"/>
      <c r="QZC14" s="392"/>
      <c r="QZD14" s="392"/>
      <c r="QZE14" s="392"/>
      <c r="QZF14" s="392"/>
      <c r="QZG14" s="392"/>
      <c r="QZH14" s="392"/>
      <c r="QZI14" s="392"/>
      <c r="QZJ14" s="392"/>
      <c r="QZK14" s="392"/>
      <c r="QZL14" s="392"/>
      <c r="QZM14" s="392"/>
      <c r="QZN14" s="392"/>
      <c r="QZO14" s="392"/>
      <c r="QZP14" s="392"/>
      <c r="QZQ14" s="392"/>
      <c r="QZR14" s="392"/>
      <c r="QZS14" s="392"/>
      <c r="QZT14" s="392"/>
      <c r="QZU14" s="392"/>
      <c r="QZV14" s="392"/>
      <c r="QZW14" s="392"/>
      <c r="QZX14" s="392"/>
      <c r="QZY14" s="392"/>
      <c r="QZZ14" s="392"/>
      <c r="RAA14" s="392"/>
      <c r="RAB14" s="392"/>
      <c r="RAC14" s="392"/>
      <c r="RAD14" s="392"/>
      <c r="RAE14" s="392"/>
      <c r="RAF14" s="392"/>
      <c r="RAG14" s="392"/>
      <c r="RAH14" s="392"/>
      <c r="RAI14" s="392"/>
      <c r="RAJ14" s="392"/>
      <c r="RAK14" s="392"/>
      <c r="RAL14" s="392"/>
      <c r="RAM14" s="392"/>
      <c r="RAN14" s="392"/>
      <c r="RAO14" s="392"/>
      <c r="RAP14" s="392"/>
      <c r="RAQ14" s="392"/>
      <c r="RAR14" s="392"/>
      <c r="RAS14" s="392"/>
      <c r="RAT14" s="392"/>
      <c r="RAU14" s="392"/>
      <c r="RAV14" s="392"/>
      <c r="RAW14" s="392"/>
      <c r="RAX14" s="392"/>
      <c r="RAY14" s="392"/>
      <c r="RAZ14" s="392"/>
      <c r="RBA14" s="392"/>
      <c r="RBB14" s="392"/>
      <c r="RBC14" s="392"/>
      <c r="RBD14" s="392"/>
      <c r="RBE14" s="392"/>
      <c r="RBF14" s="392"/>
      <c r="RBG14" s="392"/>
      <c r="RBH14" s="392"/>
      <c r="RBI14" s="392"/>
      <c r="RBJ14" s="392"/>
      <c r="RBK14" s="392"/>
      <c r="RBL14" s="392"/>
      <c r="RBM14" s="392"/>
      <c r="RBN14" s="392"/>
      <c r="RBO14" s="392"/>
      <c r="RBP14" s="392"/>
      <c r="RBQ14" s="392"/>
      <c r="RBR14" s="392"/>
      <c r="RBS14" s="392"/>
      <c r="RBT14" s="392"/>
      <c r="RBU14" s="392"/>
      <c r="RBV14" s="392"/>
      <c r="RBW14" s="392"/>
      <c r="RBX14" s="392"/>
      <c r="RBY14" s="392"/>
      <c r="RBZ14" s="392"/>
      <c r="RCA14" s="392"/>
      <c r="RCB14" s="392"/>
      <c r="RCC14" s="392"/>
      <c r="RCD14" s="392"/>
      <c r="RCE14" s="392"/>
      <c r="RCF14" s="392"/>
      <c r="RCG14" s="392"/>
      <c r="RCH14" s="392"/>
      <c r="RCI14" s="392"/>
      <c r="RCJ14" s="392"/>
      <c r="RCK14" s="392"/>
      <c r="RCL14" s="392"/>
      <c r="RCM14" s="392"/>
      <c r="RCN14" s="392"/>
      <c r="RCO14" s="392"/>
      <c r="RCP14" s="392"/>
      <c r="RCQ14" s="392"/>
      <c r="RCR14" s="392"/>
      <c r="RCS14" s="392"/>
      <c r="RCT14" s="392"/>
      <c r="RCU14" s="392"/>
      <c r="RCV14" s="392"/>
      <c r="RCW14" s="392"/>
      <c r="RCX14" s="392"/>
      <c r="RCY14" s="392"/>
      <c r="RCZ14" s="392"/>
      <c r="RDA14" s="392"/>
      <c r="RDB14" s="392"/>
      <c r="RDC14" s="392"/>
      <c r="RDD14" s="392"/>
      <c r="RDE14" s="392"/>
      <c r="RDF14" s="392"/>
      <c r="RDG14" s="392"/>
      <c r="RDH14" s="392"/>
      <c r="RDI14" s="392"/>
      <c r="RDJ14" s="392"/>
      <c r="RDK14" s="392"/>
      <c r="RDL14" s="392"/>
      <c r="RDM14" s="392"/>
      <c r="RDN14" s="392"/>
      <c r="RDO14" s="392"/>
      <c r="RDP14" s="392"/>
      <c r="RDQ14" s="392"/>
      <c r="RDR14" s="392"/>
      <c r="RDS14" s="392"/>
      <c r="RDT14" s="392"/>
      <c r="RDU14" s="392"/>
      <c r="RDV14" s="392"/>
      <c r="RDW14" s="392"/>
      <c r="RDX14" s="392"/>
      <c r="RDY14" s="392"/>
      <c r="RDZ14" s="392"/>
      <c r="REA14" s="392"/>
      <c r="REB14" s="392"/>
      <c r="REC14" s="392"/>
      <c r="RED14" s="392"/>
      <c r="REE14" s="392"/>
      <c r="REF14" s="392"/>
      <c r="REG14" s="392"/>
      <c r="REH14" s="392"/>
      <c r="REI14" s="392"/>
      <c r="REJ14" s="392"/>
      <c r="REK14" s="392"/>
      <c r="REL14" s="392"/>
      <c r="REM14" s="392"/>
      <c r="REN14" s="392"/>
      <c r="REO14" s="392"/>
      <c r="REP14" s="392"/>
      <c r="REQ14" s="392"/>
      <c r="RER14" s="392"/>
      <c r="RES14" s="392"/>
      <c r="RET14" s="392"/>
      <c r="REU14" s="392"/>
      <c r="REV14" s="392"/>
      <c r="REW14" s="392"/>
      <c r="REX14" s="392"/>
      <c r="REY14" s="392"/>
      <c r="REZ14" s="392"/>
      <c r="RFA14" s="392"/>
      <c r="RFB14" s="392"/>
      <c r="RFC14" s="392"/>
      <c r="RFD14" s="392"/>
      <c r="RFE14" s="392"/>
      <c r="RFF14" s="392"/>
      <c r="RFG14" s="392"/>
      <c r="RFH14" s="392"/>
      <c r="RFI14" s="392"/>
      <c r="RFJ14" s="392"/>
      <c r="RFK14" s="392"/>
      <c r="RFL14" s="392"/>
      <c r="RFM14" s="392"/>
      <c r="RFN14" s="392"/>
      <c r="RFO14" s="392"/>
      <c r="RFP14" s="392"/>
      <c r="RFQ14" s="392"/>
      <c r="RFR14" s="392"/>
      <c r="RFS14" s="392"/>
      <c r="RFT14" s="392"/>
      <c r="RFU14" s="392"/>
      <c r="RFV14" s="392"/>
      <c r="RFW14" s="392"/>
      <c r="RFX14" s="392"/>
      <c r="RFY14" s="392"/>
      <c r="RFZ14" s="392"/>
      <c r="RGA14" s="392"/>
      <c r="RGB14" s="392"/>
      <c r="RGC14" s="392"/>
      <c r="RGD14" s="392"/>
      <c r="RGE14" s="392"/>
      <c r="RGF14" s="392"/>
      <c r="RGG14" s="392"/>
      <c r="RGH14" s="392"/>
      <c r="RGI14" s="392"/>
      <c r="RGJ14" s="392"/>
      <c r="RGK14" s="392"/>
      <c r="RGL14" s="392"/>
      <c r="RGM14" s="392"/>
      <c r="RGN14" s="392"/>
      <c r="RGO14" s="392"/>
      <c r="RGP14" s="392"/>
      <c r="RGQ14" s="392"/>
      <c r="RGR14" s="392"/>
      <c r="RGS14" s="392"/>
      <c r="RGT14" s="392"/>
      <c r="RGU14" s="392"/>
      <c r="RGV14" s="392"/>
      <c r="RGW14" s="392"/>
      <c r="RGX14" s="392"/>
      <c r="RGY14" s="392"/>
      <c r="RGZ14" s="392"/>
      <c r="RHA14" s="392"/>
      <c r="RHB14" s="392"/>
      <c r="RHC14" s="392"/>
      <c r="RHD14" s="392"/>
      <c r="RHE14" s="392"/>
      <c r="RHF14" s="392"/>
      <c r="RHG14" s="392"/>
      <c r="RHH14" s="392"/>
      <c r="RHI14" s="392"/>
      <c r="RHJ14" s="392"/>
      <c r="RHK14" s="392"/>
      <c r="RHL14" s="392"/>
      <c r="RHM14" s="392"/>
      <c r="RHN14" s="392"/>
      <c r="RHO14" s="392"/>
      <c r="RHP14" s="392"/>
      <c r="RHQ14" s="392"/>
      <c r="RHR14" s="392"/>
      <c r="RHS14" s="392"/>
      <c r="RHT14" s="392"/>
      <c r="RHU14" s="392"/>
      <c r="RHV14" s="392"/>
      <c r="RHW14" s="392"/>
      <c r="RHX14" s="392"/>
      <c r="RHY14" s="392"/>
      <c r="RHZ14" s="392"/>
      <c r="RIA14" s="392"/>
      <c r="RIB14" s="392"/>
      <c r="RIC14" s="392"/>
      <c r="RID14" s="392"/>
      <c r="RIE14" s="392"/>
      <c r="RIF14" s="392"/>
      <c r="RIG14" s="392"/>
      <c r="RIH14" s="392"/>
      <c r="RII14" s="392"/>
      <c r="RIJ14" s="392"/>
      <c r="RIK14" s="392"/>
      <c r="RIL14" s="392"/>
      <c r="RIM14" s="392"/>
      <c r="RIN14" s="392"/>
      <c r="RIO14" s="392"/>
      <c r="RIP14" s="392"/>
      <c r="RIQ14" s="392"/>
      <c r="RIR14" s="392"/>
      <c r="RIS14" s="392"/>
      <c r="RIT14" s="392"/>
      <c r="RIU14" s="392"/>
      <c r="RIV14" s="392"/>
      <c r="RIW14" s="392"/>
      <c r="RIX14" s="392"/>
      <c r="RIY14" s="392"/>
      <c r="RIZ14" s="392"/>
      <c r="RJA14" s="392"/>
      <c r="RJB14" s="392"/>
      <c r="RJC14" s="392"/>
      <c r="RJD14" s="392"/>
      <c r="RJE14" s="392"/>
      <c r="RJF14" s="392"/>
      <c r="RJG14" s="392"/>
      <c r="RJH14" s="392"/>
      <c r="RJI14" s="392"/>
      <c r="RJJ14" s="392"/>
      <c r="RJK14" s="392"/>
      <c r="RJL14" s="392"/>
      <c r="RJM14" s="392"/>
      <c r="RJN14" s="392"/>
      <c r="RJO14" s="392"/>
      <c r="RJP14" s="392"/>
      <c r="RJQ14" s="392"/>
      <c r="RJR14" s="392"/>
      <c r="RJS14" s="392"/>
      <c r="RJT14" s="392"/>
      <c r="RJU14" s="392"/>
      <c r="RJV14" s="392"/>
      <c r="RJW14" s="392"/>
      <c r="RJX14" s="392"/>
      <c r="RJY14" s="392"/>
      <c r="RJZ14" s="392"/>
      <c r="RKA14" s="392"/>
      <c r="RKB14" s="392"/>
      <c r="RKC14" s="392"/>
      <c r="RKD14" s="392"/>
      <c r="RKE14" s="392"/>
      <c r="RKF14" s="392"/>
      <c r="RKG14" s="392"/>
      <c r="RKH14" s="392"/>
      <c r="RKI14" s="392"/>
      <c r="RKJ14" s="392"/>
      <c r="RKK14" s="392"/>
      <c r="RKL14" s="392"/>
      <c r="RKM14" s="392"/>
      <c r="RKN14" s="392"/>
      <c r="RKO14" s="392"/>
      <c r="RKP14" s="392"/>
      <c r="RKQ14" s="392"/>
      <c r="RKR14" s="392"/>
      <c r="RKS14" s="392"/>
      <c r="RKT14" s="392"/>
      <c r="RKU14" s="392"/>
      <c r="RKV14" s="392"/>
      <c r="RKW14" s="392"/>
      <c r="RKX14" s="392"/>
      <c r="RKY14" s="392"/>
      <c r="RKZ14" s="392"/>
      <c r="RLA14" s="392"/>
      <c r="RLB14" s="392"/>
      <c r="RLC14" s="392"/>
      <c r="RLD14" s="392"/>
      <c r="RLE14" s="392"/>
      <c r="RLF14" s="392"/>
      <c r="RLG14" s="392"/>
      <c r="RLH14" s="392"/>
      <c r="RLI14" s="392"/>
      <c r="RLJ14" s="392"/>
      <c r="RLK14" s="392"/>
      <c r="RLL14" s="392"/>
      <c r="RLM14" s="392"/>
      <c r="RLN14" s="392"/>
      <c r="RLO14" s="392"/>
      <c r="RLP14" s="392"/>
      <c r="RLQ14" s="392"/>
      <c r="RLR14" s="392"/>
      <c r="RLS14" s="392"/>
      <c r="RLT14" s="392"/>
      <c r="RLU14" s="392"/>
      <c r="RLV14" s="392"/>
      <c r="RLW14" s="392"/>
      <c r="RLX14" s="392"/>
      <c r="RLY14" s="392"/>
      <c r="RLZ14" s="392"/>
      <c r="RMA14" s="392"/>
      <c r="RMB14" s="392"/>
      <c r="RMC14" s="392"/>
      <c r="RMD14" s="392"/>
      <c r="RME14" s="392"/>
      <c r="RMF14" s="392"/>
      <c r="RMG14" s="392"/>
      <c r="RMH14" s="392"/>
      <c r="RMI14" s="392"/>
      <c r="RMJ14" s="392"/>
      <c r="RMK14" s="392"/>
      <c r="RML14" s="392"/>
      <c r="RMM14" s="392"/>
      <c r="RMN14" s="392"/>
      <c r="RMO14" s="392"/>
      <c r="RMP14" s="392"/>
      <c r="RMQ14" s="392"/>
      <c r="RMR14" s="392"/>
      <c r="RMS14" s="392"/>
      <c r="RMT14" s="392"/>
      <c r="RMU14" s="392"/>
      <c r="RMV14" s="392"/>
      <c r="RMW14" s="392"/>
      <c r="RMX14" s="392"/>
      <c r="RMY14" s="392"/>
      <c r="RMZ14" s="392"/>
      <c r="RNA14" s="392"/>
      <c r="RNB14" s="392"/>
      <c r="RNC14" s="392"/>
      <c r="RND14" s="392"/>
      <c r="RNE14" s="392"/>
      <c r="RNF14" s="392"/>
      <c r="RNG14" s="392"/>
      <c r="RNH14" s="392"/>
      <c r="RNI14" s="392"/>
      <c r="RNJ14" s="392"/>
      <c r="RNK14" s="392"/>
      <c r="RNL14" s="392"/>
      <c r="RNM14" s="392"/>
      <c r="RNN14" s="392"/>
      <c r="RNO14" s="392"/>
      <c r="RNP14" s="392"/>
      <c r="RNQ14" s="392"/>
      <c r="RNR14" s="392"/>
      <c r="RNS14" s="392"/>
      <c r="RNT14" s="392"/>
      <c r="RNU14" s="392"/>
      <c r="RNV14" s="392"/>
      <c r="RNW14" s="392"/>
      <c r="RNX14" s="392"/>
      <c r="RNY14" s="392"/>
      <c r="RNZ14" s="392"/>
      <c r="ROA14" s="392"/>
      <c r="ROB14" s="392"/>
      <c r="ROC14" s="392"/>
      <c r="ROD14" s="392"/>
      <c r="ROE14" s="392"/>
      <c r="ROF14" s="392"/>
      <c r="ROG14" s="392"/>
      <c r="ROH14" s="392"/>
      <c r="ROI14" s="392"/>
      <c r="ROJ14" s="392"/>
      <c r="ROK14" s="392"/>
      <c r="ROL14" s="392"/>
      <c r="ROM14" s="392"/>
      <c r="RON14" s="392"/>
      <c r="ROO14" s="392"/>
      <c r="ROP14" s="392"/>
      <c r="ROQ14" s="392"/>
      <c r="ROR14" s="392"/>
      <c r="ROS14" s="392"/>
      <c r="ROT14" s="392"/>
      <c r="ROU14" s="392"/>
      <c r="ROV14" s="392"/>
      <c r="ROW14" s="392"/>
      <c r="ROX14" s="392"/>
      <c r="ROY14" s="392"/>
      <c r="ROZ14" s="392"/>
      <c r="RPA14" s="392"/>
      <c r="RPB14" s="392"/>
      <c r="RPC14" s="392"/>
      <c r="RPD14" s="392"/>
      <c r="RPE14" s="392"/>
      <c r="RPF14" s="392"/>
      <c r="RPG14" s="392"/>
      <c r="RPH14" s="392"/>
      <c r="RPI14" s="392"/>
      <c r="RPJ14" s="392"/>
      <c r="RPK14" s="392"/>
      <c r="RPL14" s="392"/>
      <c r="RPM14" s="392"/>
      <c r="RPN14" s="392"/>
      <c r="RPO14" s="392"/>
      <c r="RPP14" s="392"/>
      <c r="RPQ14" s="392"/>
      <c r="RPR14" s="392"/>
      <c r="RPS14" s="392"/>
      <c r="RPT14" s="392"/>
      <c r="RPU14" s="392"/>
      <c r="RPV14" s="392"/>
      <c r="RPW14" s="392"/>
      <c r="RPX14" s="392"/>
      <c r="RPY14" s="392"/>
      <c r="RPZ14" s="392"/>
      <c r="RQA14" s="392"/>
      <c r="RQB14" s="392"/>
      <c r="RQC14" s="392"/>
      <c r="RQD14" s="392"/>
      <c r="RQE14" s="392"/>
      <c r="RQF14" s="392"/>
      <c r="RQG14" s="392"/>
      <c r="RQH14" s="392"/>
      <c r="RQI14" s="392"/>
      <c r="RQJ14" s="392"/>
      <c r="RQK14" s="392"/>
      <c r="RQL14" s="392"/>
      <c r="RQM14" s="392"/>
      <c r="RQN14" s="392"/>
      <c r="RQO14" s="392"/>
      <c r="RQP14" s="392"/>
      <c r="RQQ14" s="392"/>
      <c r="RQR14" s="392"/>
      <c r="RQS14" s="392"/>
      <c r="RQT14" s="392"/>
      <c r="RQU14" s="392"/>
      <c r="RQV14" s="392"/>
      <c r="RQW14" s="392"/>
      <c r="RQX14" s="392"/>
      <c r="RQY14" s="392"/>
      <c r="RQZ14" s="392"/>
      <c r="RRA14" s="392"/>
      <c r="RRB14" s="392"/>
      <c r="RRC14" s="392"/>
      <c r="RRD14" s="392"/>
      <c r="RRE14" s="392"/>
      <c r="RRF14" s="392"/>
      <c r="RRG14" s="392"/>
      <c r="RRH14" s="392"/>
      <c r="RRI14" s="392"/>
      <c r="RRJ14" s="392"/>
      <c r="RRK14" s="392"/>
      <c r="RRL14" s="392"/>
      <c r="RRM14" s="392"/>
      <c r="RRN14" s="392"/>
      <c r="RRO14" s="392"/>
      <c r="RRP14" s="392"/>
      <c r="RRQ14" s="392"/>
      <c r="RRR14" s="392"/>
      <c r="RRS14" s="392"/>
      <c r="RRT14" s="392"/>
      <c r="RRU14" s="392"/>
      <c r="RRV14" s="392"/>
      <c r="RRW14" s="392"/>
      <c r="RRX14" s="392"/>
      <c r="RRY14" s="392"/>
      <c r="RRZ14" s="392"/>
      <c r="RSA14" s="392"/>
      <c r="RSB14" s="392"/>
      <c r="RSC14" s="392"/>
      <c r="RSD14" s="392"/>
      <c r="RSE14" s="392"/>
      <c r="RSF14" s="392"/>
      <c r="RSG14" s="392"/>
      <c r="RSH14" s="392"/>
      <c r="RSI14" s="392"/>
      <c r="RSJ14" s="392"/>
      <c r="RSK14" s="392"/>
      <c r="RSL14" s="392"/>
      <c r="RSM14" s="392"/>
      <c r="RSN14" s="392"/>
      <c r="RSO14" s="392"/>
      <c r="RSP14" s="392"/>
      <c r="RSQ14" s="392"/>
      <c r="RSR14" s="392"/>
      <c r="RSS14" s="392"/>
      <c r="RST14" s="392"/>
      <c r="RSU14" s="392"/>
      <c r="RSV14" s="392"/>
      <c r="RSW14" s="392"/>
      <c r="RSX14" s="392"/>
      <c r="RSY14" s="392"/>
      <c r="RSZ14" s="392"/>
      <c r="RTA14" s="392"/>
      <c r="RTB14" s="392"/>
      <c r="RTC14" s="392"/>
      <c r="RTD14" s="392"/>
      <c r="RTE14" s="392"/>
      <c r="RTF14" s="392"/>
      <c r="RTG14" s="392"/>
      <c r="RTH14" s="392"/>
      <c r="RTI14" s="392"/>
      <c r="RTJ14" s="392"/>
      <c r="RTK14" s="392"/>
      <c r="RTL14" s="392"/>
      <c r="RTM14" s="392"/>
      <c r="RTN14" s="392"/>
      <c r="RTO14" s="392"/>
      <c r="RTP14" s="392"/>
      <c r="RTQ14" s="392"/>
      <c r="RTR14" s="392"/>
      <c r="RTS14" s="392"/>
      <c r="RTT14" s="392"/>
      <c r="RTU14" s="392"/>
      <c r="RTV14" s="392"/>
      <c r="RTW14" s="392"/>
      <c r="RTX14" s="392"/>
      <c r="RTY14" s="392"/>
      <c r="RTZ14" s="392"/>
      <c r="RUA14" s="392"/>
      <c r="RUB14" s="392"/>
      <c r="RUC14" s="392"/>
      <c r="RUD14" s="392"/>
      <c r="RUE14" s="392"/>
      <c r="RUF14" s="392"/>
      <c r="RUG14" s="392"/>
      <c r="RUH14" s="392"/>
      <c r="RUI14" s="392"/>
      <c r="RUJ14" s="392"/>
      <c r="RUK14" s="392"/>
      <c r="RUL14" s="392"/>
      <c r="RUM14" s="392"/>
      <c r="RUN14" s="392"/>
      <c r="RUO14" s="392"/>
      <c r="RUP14" s="392"/>
      <c r="RUQ14" s="392"/>
      <c r="RUR14" s="392"/>
      <c r="RUS14" s="392"/>
      <c r="RUT14" s="392"/>
      <c r="RUU14" s="392"/>
      <c r="RUV14" s="392"/>
      <c r="RUW14" s="392"/>
      <c r="RUX14" s="392"/>
      <c r="RUY14" s="392"/>
      <c r="RUZ14" s="392"/>
      <c r="RVA14" s="392"/>
      <c r="RVB14" s="392"/>
      <c r="RVC14" s="392"/>
      <c r="RVD14" s="392"/>
      <c r="RVE14" s="392"/>
      <c r="RVF14" s="392"/>
      <c r="RVG14" s="392"/>
      <c r="RVH14" s="392"/>
      <c r="RVI14" s="392"/>
      <c r="RVJ14" s="392"/>
      <c r="RVK14" s="392"/>
      <c r="RVL14" s="392"/>
      <c r="RVM14" s="392"/>
      <c r="RVN14" s="392"/>
      <c r="RVO14" s="392"/>
      <c r="RVP14" s="392"/>
      <c r="RVQ14" s="392"/>
      <c r="RVR14" s="392"/>
      <c r="RVS14" s="392"/>
      <c r="RVT14" s="392"/>
      <c r="RVU14" s="392"/>
      <c r="RVV14" s="392"/>
      <c r="RVW14" s="392"/>
      <c r="RVX14" s="392"/>
      <c r="RVY14" s="392"/>
      <c r="RVZ14" s="392"/>
      <c r="RWA14" s="392"/>
      <c r="RWB14" s="392"/>
      <c r="RWC14" s="392"/>
      <c r="RWD14" s="392"/>
      <c r="RWE14" s="392"/>
      <c r="RWF14" s="392"/>
      <c r="RWG14" s="392"/>
      <c r="RWH14" s="392"/>
      <c r="RWI14" s="392"/>
      <c r="RWJ14" s="392"/>
      <c r="RWK14" s="392"/>
      <c r="RWL14" s="392"/>
      <c r="RWM14" s="392"/>
      <c r="RWN14" s="392"/>
      <c r="RWO14" s="392"/>
      <c r="RWP14" s="392"/>
      <c r="RWQ14" s="392"/>
      <c r="RWR14" s="392"/>
      <c r="RWS14" s="392"/>
      <c r="RWT14" s="392"/>
      <c r="RWU14" s="392"/>
      <c r="RWV14" s="392"/>
      <c r="RWW14" s="392"/>
      <c r="RWX14" s="392"/>
      <c r="RWY14" s="392"/>
      <c r="RWZ14" s="392"/>
      <c r="RXA14" s="392"/>
      <c r="RXB14" s="392"/>
      <c r="RXC14" s="392"/>
      <c r="RXD14" s="392"/>
      <c r="RXE14" s="392"/>
      <c r="RXF14" s="392"/>
      <c r="RXG14" s="392"/>
      <c r="RXH14" s="392"/>
      <c r="RXI14" s="392"/>
      <c r="RXJ14" s="392"/>
      <c r="RXK14" s="392"/>
      <c r="RXL14" s="392"/>
      <c r="RXM14" s="392"/>
      <c r="RXN14" s="392"/>
      <c r="RXO14" s="392"/>
      <c r="RXP14" s="392"/>
      <c r="RXQ14" s="392"/>
      <c r="RXR14" s="392"/>
      <c r="RXS14" s="392"/>
      <c r="RXT14" s="392"/>
      <c r="RXU14" s="392"/>
      <c r="RXV14" s="392"/>
      <c r="RXW14" s="392"/>
      <c r="RXX14" s="392"/>
      <c r="RXY14" s="392"/>
      <c r="RXZ14" s="392"/>
      <c r="RYA14" s="392"/>
      <c r="RYB14" s="392"/>
      <c r="RYC14" s="392"/>
      <c r="RYD14" s="392"/>
      <c r="RYE14" s="392"/>
      <c r="RYF14" s="392"/>
      <c r="RYG14" s="392"/>
      <c r="RYH14" s="392"/>
      <c r="RYI14" s="392"/>
      <c r="RYJ14" s="392"/>
      <c r="RYK14" s="392"/>
      <c r="RYL14" s="392"/>
      <c r="RYM14" s="392"/>
      <c r="RYN14" s="392"/>
      <c r="RYO14" s="392"/>
      <c r="RYP14" s="392"/>
      <c r="RYQ14" s="392"/>
      <c r="RYR14" s="392"/>
      <c r="RYS14" s="392"/>
      <c r="RYT14" s="392"/>
      <c r="RYU14" s="392"/>
      <c r="RYV14" s="392"/>
      <c r="RYW14" s="392"/>
      <c r="RYX14" s="392"/>
      <c r="RYY14" s="392"/>
      <c r="RYZ14" s="392"/>
      <c r="RZA14" s="392"/>
      <c r="RZB14" s="392"/>
      <c r="RZC14" s="392"/>
      <c r="RZD14" s="392"/>
      <c r="RZE14" s="392"/>
      <c r="RZF14" s="392"/>
      <c r="RZG14" s="392"/>
      <c r="RZH14" s="392"/>
      <c r="RZI14" s="392"/>
      <c r="RZJ14" s="392"/>
      <c r="RZK14" s="392"/>
      <c r="RZL14" s="392"/>
      <c r="RZM14" s="392"/>
      <c r="RZN14" s="392"/>
      <c r="RZO14" s="392"/>
      <c r="RZP14" s="392"/>
      <c r="RZQ14" s="392"/>
      <c r="RZR14" s="392"/>
      <c r="RZS14" s="392"/>
      <c r="RZT14" s="392"/>
      <c r="RZU14" s="392"/>
      <c r="RZV14" s="392"/>
      <c r="RZW14" s="392"/>
      <c r="RZX14" s="392"/>
      <c r="RZY14" s="392"/>
      <c r="RZZ14" s="392"/>
      <c r="SAA14" s="392"/>
      <c r="SAB14" s="392"/>
      <c r="SAC14" s="392"/>
      <c r="SAD14" s="392"/>
      <c r="SAE14" s="392"/>
      <c r="SAF14" s="392"/>
      <c r="SAG14" s="392"/>
      <c r="SAH14" s="392"/>
      <c r="SAI14" s="392"/>
      <c r="SAJ14" s="392"/>
      <c r="SAK14" s="392"/>
      <c r="SAL14" s="392"/>
      <c r="SAM14" s="392"/>
      <c r="SAN14" s="392"/>
      <c r="SAO14" s="392"/>
      <c r="SAP14" s="392"/>
      <c r="SAQ14" s="392"/>
      <c r="SAR14" s="392"/>
      <c r="SAS14" s="392"/>
      <c r="SAT14" s="392"/>
      <c r="SAU14" s="392"/>
      <c r="SAV14" s="392"/>
      <c r="SAW14" s="392"/>
      <c r="SAX14" s="392"/>
      <c r="SAY14" s="392"/>
      <c r="SAZ14" s="392"/>
      <c r="SBA14" s="392"/>
      <c r="SBB14" s="392"/>
      <c r="SBC14" s="392"/>
      <c r="SBD14" s="392"/>
      <c r="SBE14" s="392"/>
      <c r="SBF14" s="392"/>
      <c r="SBG14" s="392"/>
      <c r="SBH14" s="392"/>
      <c r="SBI14" s="392"/>
      <c r="SBJ14" s="392"/>
      <c r="SBK14" s="392"/>
      <c r="SBL14" s="392"/>
      <c r="SBM14" s="392"/>
      <c r="SBN14" s="392"/>
      <c r="SBO14" s="392"/>
      <c r="SBP14" s="392"/>
      <c r="SBQ14" s="392"/>
      <c r="SBR14" s="392"/>
      <c r="SBS14" s="392"/>
      <c r="SBT14" s="392"/>
      <c r="SBU14" s="392"/>
      <c r="SBV14" s="392"/>
      <c r="SBW14" s="392"/>
      <c r="SBX14" s="392"/>
      <c r="SBY14" s="392"/>
      <c r="SBZ14" s="392"/>
      <c r="SCA14" s="392"/>
      <c r="SCB14" s="392"/>
      <c r="SCC14" s="392"/>
      <c r="SCD14" s="392"/>
      <c r="SCE14" s="392"/>
      <c r="SCF14" s="392"/>
      <c r="SCG14" s="392"/>
      <c r="SCH14" s="392"/>
      <c r="SCI14" s="392"/>
      <c r="SCJ14" s="392"/>
      <c r="SCK14" s="392"/>
      <c r="SCL14" s="392"/>
      <c r="SCM14" s="392"/>
      <c r="SCN14" s="392"/>
      <c r="SCO14" s="392"/>
      <c r="SCP14" s="392"/>
      <c r="SCQ14" s="392"/>
      <c r="SCR14" s="392"/>
      <c r="SCS14" s="392"/>
      <c r="SCT14" s="392"/>
      <c r="SCU14" s="392"/>
      <c r="SCV14" s="392"/>
      <c r="SCW14" s="392"/>
      <c r="SCX14" s="392"/>
      <c r="SCY14" s="392"/>
      <c r="SCZ14" s="392"/>
      <c r="SDA14" s="392"/>
      <c r="SDB14" s="392"/>
      <c r="SDC14" s="392"/>
      <c r="SDD14" s="392"/>
      <c r="SDE14" s="392"/>
      <c r="SDF14" s="392"/>
      <c r="SDG14" s="392"/>
      <c r="SDH14" s="392"/>
      <c r="SDI14" s="392"/>
      <c r="SDJ14" s="392"/>
      <c r="SDK14" s="392"/>
      <c r="SDL14" s="392"/>
      <c r="SDM14" s="392"/>
      <c r="SDN14" s="392"/>
      <c r="SDO14" s="392"/>
      <c r="SDP14" s="392"/>
      <c r="SDQ14" s="392"/>
      <c r="SDR14" s="392"/>
      <c r="SDS14" s="392"/>
      <c r="SDT14" s="392"/>
      <c r="SDU14" s="392"/>
      <c r="SDV14" s="392"/>
      <c r="SDW14" s="392"/>
      <c r="SDX14" s="392"/>
      <c r="SDY14" s="392"/>
      <c r="SDZ14" s="392"/>
      <c r="SEA14" s="392"/>
      <c r="SEB14" s="392"/>
      <c r="SEC14" s="392"/>
      <c r="SED14" s="392"/>
      <c r="SEE14" s="392"/>
      <c r="SEF14" s="392"/>
      <c r="SEG14" s="392"/>
      <c r="SEH14" s="392"/>
      <c r="SEI14" s="392"/>
      <c r="SEJ14" s="392"/>
      <c r="SEK14" s="392"/>
      <c r="SEL14" s="392"/>
      <c r="SEM14" s="392"/>
      <c r="SEN14" s="392"/>
      <c r="SEO14" s="392"/>
      <c r="SEP14" s="392"/>
      <c r="SEQ14" s="392"/>
      <c r="SER14" s="392"/>
      <c r="SES14" s="392"/>
      <c r="SET14" s="392"/>
      <c r="SEU14" s="392"/>
      <c r="SEV14" s="392"/>
      <c r="SEW14" s="392"/>
      <c r="SEX14" s="392"/>
      <c r="SEY14" s="392"/>
      <c r="SEZ14" s="392"/>
      <c r="SFA14" s="392"/>
      <c r="SFB14" s="392"/>
      <c r="SFC14" s="392"/>
      <c r="SFD14" s="392"/>
      <c r="SFE14" s="392"/>
      <c r="SFF14" s="392"/>
      <c r="SFG14" s="392"/>
      <c r="SFH14" s="392"/>
      <c r="SFI14" s="392"/>
      <c r="SFJ14" s="392"/>
      <c r="SFK14" s="392"/>
      <c r="SFL14" s="392"/>
      <c r="SFM14" s="392"/>
      <c r="SFN14" s="392"/>
      <c r="SFO14" s="392"/>
      <c r="SFP14" s="392"/>
      <c r="SFQ14" s="392"/>
      <c r="SFR14" s="392"/>
      <c r="SFS14" s="392"/>
      <c r="SFT14" s="392"/>
      <c r="SFU14" s="392"/>
      <c r="SFV14" s="392"/>
      <c r="SFW14" s="392"/>
      <c r="SFX14" s="392"/>
      <c r="SFY14" s="392"/>
      <c r="SFZ14" s="392"/>
      <c r="SGA14" s="392"/>
      <c r="SGB14" s="392"/>
      <c r="SGC14" s="392"/>
      <c r="SGD14" s="392"/>
      <c r="SGE14" s="392"/>
      <c r="SGF14" s="392"/>
      <c r="SGG14" s="392"/>
      <c r="SGH14" s="392"/>
      <c r="SGI14" s="392"/>
      <c r="SGJ14" s="392"/>
      <c r="SGK14" s="392"/>
      <c r="SGL14" s="392"/>
      <c r="SGM14" s="392"/>
      <c r="SGN14" s="392"/>
      <c r="SGO14" s="392"/>
      <c r="SGP14" s="392"/>
      <c r="SGQ14" s="392"/>
      <c r="SGR14" s="392"/>
      <c r="SGS14" s="392"/>
      <c r="SGT14" s="392"/>
      <c r="SGU14" s="392"/>
      <c r="SGV14" s="392"/>
      <c r="SGW14" s="392"/>
      <c r="SGX14" s="392"/>
      <c r="SGY14" s="392"/>
      <c r="SGZ14" s="392"/>
      <c r="SHA14" s="392"/>
      <c r="SHB14" s="392"/>
      <c r="SHC14" s="392"/>
      <c r="SHD14" s="392"/>
      <c r="SHE14" s="392"/>
      <c r="SHF14" s="392"/>
      <c r="SHG14" s="392"/>
      <c r="SHH14" s="392"/>
      <c r="SHI14" s="392"/>
      <c r="SHJ14" s="392"/>
      <c r="SHK14" s="392"/>
      <c r="SHL14" s="392"/>
      <c r="SHM14" s="392"/>
      <c r="SHN14" s="392"/>
      <c r="SHO14" s="392"/>
      <c r="SHP14" s="392"/>
      <c r="SHQ14" s="392"/>
      <c r="SHR14" s="392"/>
      <c r="SHS14" s="392"/>
      <c r="SHT14" s="392"/>
      <c r="SHU14" s="392"/>
      <c r="SHV14" s="392"/>
      <c r="SHW14" s="392"/>
      <c r="SHX14" s="392"/>
      <c r="SHY14" s="392"/>
      <c r="SHZ14" s="392"/>
      <c r="SIA14" s="392"/>
      <c r="SIB14" s="392"/>
      <c r="SIC14" s="392"/>
      <c r="SID14" s="392"/>
      <c r="SIE14" s="392"/>
      <c r="SIF14" s="392"/>
      <c r="SIG14" s="392"/>
      <c r="SIH14" s="392"/>
      <c r="SII14" s="392"/>
      <c r="SIJ14" s="392"/>
      <c r="SIK14" s="392"/>
      <c r="SIL14" s="392"/>
      <c r="SIM14" s="392"/>
      <c r="SIN14" s="392"/>
      <c r="SIO14" s="392"/>
      <c r="SIP14" s="392"/>
      <c r="SIQ14" s="392"/>
      <c r="SIR14" s="392"/>
      <c r="SIS14" s="392"/>
      <c r="SIT14" s="392"/>
      <c r="SIU14" s="392"/>
      <c r="SIV14" s="392"/>
      <c r="SIW14" s="392"/>
      <c r="SIX14" s="392"/>
      <c r="SIY14" s="392"/>
      <c r="SIZ14" s="392"/>
      <c r="SJA14" s="392"/>
      <c r="SJB14" s="392"/>
      <c r="SJC14" s="392"/>
      <c r="SJD14" s="392"/>
      <c r="SJE14" s="392"/>
      <c r="SJF14" s="392"/>
      <c r="SJG14" s="392"/>
      <c r="SJH14" s="392"/>
      <c r="SJI14" s="392"/>
      <c r="SJJ14" s="392"/>
      <c r="SJK14" s="392"/>
      <c r="SJL14" s="392"/>
      <c r="SJM14" s="392"/>
      <c r="SJN14" s="392"/>
      <c r="SJO14" s="392"/>
      <c r="SJP14" s="392"/>
      <c r="SJQ14" s="392"/>
      <c r="SJR14" s="392"/>
      <c r="SJS14" s="392"/>
      <c r="SJT14" s="392"/>
      <c r="SJU14" s="392"/>
      <c r="SJV14" s="392"/>
      <c r="SJW14" s="392"/>
      <c r="SJX14" s="392"/>
      <c r="SJY14" s="392"/>
      <c r="SJZ14" s="392"/>
      <c r="SKA14" s="392"/>
      <c r="SKB14" s="392"/>
      <c r="SKC14" s="392"/>
      <c r="SKD14" s="392"/>
      <c r="SKE14" s="392"/>
      <c r="SKF14" s="392"/>
      <c r="SKG14" s="392"/>
      <c r="SKH14" s="392"/>
      <c r="SKI14" s="392"/>
      <c r="SKJ14" s="392"/>
      <c r="SKK14" s="392"/>
      <c r="SKL14" s="392"/>
      <c r="SKM14" s="392"/>
      <c r="SKN14" s="392"/>
      <c r="SKO14" s="392"/>
      <c r="SKP14" s="392"/>
      <c r="SKQ14" s="392"/>
      <c r="SKR14" s="392"/>
      <c r="SKS14" s="392"/>
      <c r="SKT14" s="392"/>
      <c r="SKU14" s="392"/>
      <c r="SKV14" s="392"/>
      <c r="SKW14" s="392"/>
      <c r="SKX14" s="392"/>
      <c r="SKY14" s="392"/>
      <c r="SKZ14" s="392"/>
      <c r="SLA14" s="392"/>
      <c r="SLB14" s="392"/>
      <c r="SLC14" s="392"/>
      <c r="SLD14" s="392"/>
      <c r="SLE14" s="392"/>
      <c r="SLF14" s="392"/>
      <c r="SLG14" s="392"/>
      <c r="SLH14" s="392"/>
      <c r="SLI14" s="392"/>
      <c r="SLJ14" s="392"/>
      <c r="SLK14" s="392"/>
      <c r="SLL14" s="392"/>
      <c r="SLM14" s="392"/>
      <c r="SLN14" s="392"/>
      <c r="SLO14" s="392"/>
      <c r="SLP14" s="392"/>
      <c r="SLQ14" s="392"/>
      <c r="SLR14" s="392"/>
      <c r="SLS14" s="392"/>
      <c r="SLT14" s="392"/>
      <c r="SLU14" s="392"/>
      <c r="SLV14" s="392"/>
      <c r="SLW14" s="392"/>
      <c r="SLX14" s="392"/>
      <c r="SLY14" s="392"/>
      <c r="SLZ14" s="392"/>
      <c r="SMA14" s="392"/>
      <c r="SMB14" s="392"/>
      <c r="SMC14" s="392"/>
      <c r="SMD14" s="392"/>
      <c r="SME14" s="392"/>
      <c r="SMF14" s="392"/>
      <c r="SMG14" s="392"/>
      <c r="SMH14" s="392"/>
      <c r="SMI14" s="392"/>
      <c r="SMJ14" s="392"/>
      <c r="SMK14" s="392"/>
      <c r="SML14" s="392"/>
      <c r="SMM14" s="392"/>
      <c r="SMN14" s="392"/>
      <c r="SMO14" s="392"/>
      <c r="SMP14" s="392"/>
      <c r="SMQ14" s="392"/>
      <c r="SMR14" s="392"/>
      <c r="SMS14" s="392"/>
      <c r="SMT14" s="392"/>
      <c r="SMU14" s="392"/>
      <c r="SMV14" s="392"/>
      <c r="SMW14" s="392"/>
      <c r="SMX14" s="392"/>
      <c r="SMY14" s="392"/>
      <c r="SMZ14" s="392"/>
      <c r="SNA14" s="392"/>
      <c r="SNB14" s="392"/>
      <c r="SNC14" s="392"/>
      <c r="SND14" s="392"/>
      <c r="SNE14" s="392"/>
      <c r="SNF14" s="392"/>
      <c r="SNG14" s="392"/>
      <c r="SNH14" s="392"/>
      <c r="SNI14" s="392"/>
      <c r="SNJ14" s="392"/>
      <c r="SNK14" s="392"/>
      <c r="SNL14" s="392"/>
      <c r="SNM14" s="392"/>
      <c r="SNN14" s="392"/>
      <c r="SNO14" s="392"/>
      <c r="SNP14" s="392"/>
      <c r="SNQ14" s="392"/>
      <c r="SNR14" s="392"/>
      <c r="SNS14" s="392"/>
      <c r="SNT14" s="392"/>
      <c r="SNU14" s="392"/>
      <c r="SNV14" s="392"/>
      <c r="SNW14" s="392"/>
      <c r="SNX14" s="392"/>
      <c r="SNY14" s="392"/>
      <c r="SNZ14" s="392"/>
      <c r="SOA14" s="392"/>
      <c r="SOB14" s="392"/>
      <c r="SOC14" s="392"/>
      <c r="SOD14" s="392"/>
      <c r="SOE14" s="392"/>
      <c r="SOF14" s="392"/>
      <c r="SOG14" s="392"/>
      <c r="SOH14" s="392"/>
      <c r="SOI14" s="392"/>
      <c r="SOJ14" s="392"/>
      <c r="SOK14" s="392"/>
      <c r="SOL14" s="392"/>
      <c r="SOM14" s="392"/>
      <c r="SON14" s="392"/>
      <c r="SOO14" s="392"/>
      <c r="SOP14" s="392"/>
      <c r="SOQ14" s="392"/>
      <c r="SOR14" s="392"/>
      <c r="SOS14" s="392"/>
      <c r="SOT14" s="392"/>
      <c r="SOU14" s="392"/>
      <c r="SOV14" s="392"/>
      <c r="SOW14" s="392"/>
      <c r="SOX14" s="392"/>
      <c r="SOY14" s="392"/>
      <c r="SOZ14" s="392"/>
      <c r="SPA14" s="392"/>
      <c r="SPB14" s="392"/>
      <c r="SPC14" s="392"/>
      <c r="SPD14" s="392"/>
      <c r="SPE14" s="392"/>
      <c r="SPF14" s="392"/>
      <c r="SPG14" s="392"/>
      <c r="SPH14" s="392"/>
      <c r="SPI14" s="392"/>
      <c r="SPJ14" s="392"/>
      <c r="SPK14" s="392"/>
      <c r="SPL14" s="392"/>
      <c r="SPM14" s="392"/>
      <c r="SPN14" s="392"/>
      <c r="SPO14" s="392"/>
      <c r="SPP14" s="392"/>
      <c r="SPQ14" s="392"/>
      <c r="SPR14" s="392"/>
      <c r="SPS14" s="392"/>
      <c r="SPT14" s="392"/>
      <c r="SPU14" s="392"/>
      <c r="SPV14" s="392"/>
      <c r="SPW14" s="392"/>
      <c r="SPX14" s="392"/>
      <c r="SPY14" s="392"/>
      <c r="SPZ14" s="392"/>
      <c r="SQA14" s="392"/>
      <c r="SQB14" s="392"/>
      <c r="SQC14" s="392"/>
      <c r="SQD14" s="392"/>
      <c r="SQE14" s="392"/>
      <c r="SQF14" s="392"/>
      <c r="SQG14" s="392"/>
      <c r="SQH14" s="392"/>
      <c r="SQI14" s="392"/>
      <c r="SQJ14" s="392"/>
      <c r="SQK14" s="392"/>
      <c r="SQL14" s="392"/>
      <c r="SQM14" s="392"/>
      <c r="SQN14" s="392"/>
      <c r="SQO14" s="392"/>
      <c r="SQP14" s="392"/>
      <c r="SQQ14" s="392"/>
      <c r="SQR14" s="392"/>
      <c r="SQS14" s="392"/>
      <c r="SQT14" s="392"/>
      <c r="SQU14" s="392"/>
      <c r="SQV14" s="392"/>
      <c r="SQW14" s="392"/>
      <c r="SQX14" s="392"/>
      <c r="SQY14" s="392"/>
      <c r="SQZ14" s="392"/>
      <c r="SRA14" s="392"/>
      <c r="SRB14" s="392"/>
      <c r="SRC14" s="392"/>
      <c r="SRD14" s="392"/>
      <c r="SRE14" s="392"/>
      <c r="SRF14" s="392"/>
      <c r="SRG14" s="392"/>
      <c r="SRH14" s="392"/>
      <c r="SRI14" s="392"/>
      <c r="SRJ14" s="392"/>
      <c r="SRK14" s="392"/>
      <c r="SRL14" s="392"/>
      <c r="SRM14" s="392"/>
      <c r="SRN14" s="392"/>
      <c r="SRO14" s="392"/>
      <c r="SRP14" s="392"/>
      <c r="SRQ14" s="392"/>
      <c r="SRR14" s="392"/>
      <c r="SRS14" s="392"/>
      <c r="SRT14" s="392"/>
      <c r="SRU14" s="392"/>
      <c r="SRV14" s="392"/>
      <c r="SRW14" s="392"/>
      <c r="SRX14" s="392"/>
      <c r="SRY14" s="392"/>
      <c r="SRZ14" s="392"/>
      <c r="SSA14" s="392"/>
      <c r="SSB14" s="392"/>
      <c r="SSC14" s="392"/>
      <c r="SSD14" s="392"/>
      <c r="SSE14" s="392"/>
      <c r="SSF14" s="392"/>
      <c r="SSG14" s="392"/>
      <c r="SSH14" s="392"/>
      <c r="SSI14" s="392"/>
      <c r="SSJ14" s="392"/>
      <c r="SSK14" s="392"/>
      <c r="SSL14" s="392"/>
      <c r="SSM14" s="392"/>
      <c r="SSN14" s="392"/>
      <c r="SSO14" s="392"/>
      <c r="SSP14" s="392"/>
      <c r="SSQ14" s="392"/>
      <c r="SSR14" s="392"/>
      <c r="SSS14" s="392"/>
      <c r="SST14" s="392"/>
      <c r="SSU14" s="392"/>
      <c r="SSV14" s="392"/>
      <c r="SSW14" s="392"/>
      <c r="SSX14" s="392"/>
      <c r="SSY14" s="392"/>
      <c r="SSZ14" s="392"/>
      <c r="STA14" s="392"/>
      <c r="STB14" s="392"/>
      <c r="STC14" s="392"/>
      <c r="STD14" s="392"/>
      <c r="STE14" s="392"/>
      <c r="STF14" s="392"/>
      <c r="STG14" s="392"/>
      <c r="STH14" s="392"/>
      <c r="STI14" s="392"/>
      <c r="STJ14" s="392"/>
      <c r="STK14" s="392"/>
      <c r="STL14" s="392"/>
      <c r="STM14" s="392"/>
      <c r="STN14" s="392"/>
      <c r="STO14" s="392"/>
      <c r="STP14" s="392"/>
      <c r="STQ14" s="392"/>
      <c r="STR14" s="392"/>
      <c r="STS14" s="392"/>
      <c r="STT14" s="392"/>
      <c r="STU14" s="392"/>
      <c r="STV14" s="392"/>
      <c r="STW14" s="392"/>
      <c r="STX14" s="392"/>
      <c r="STY14" s="392"/>
      <c r="STZ14" s="392"/>
      <c r="SUA14" s="392"/>
      <c r="SUB14" s="392"/>
      <c r="SUC14" s="392"/>
      <c r="SUD14" s="392"/>
      <c r="SUE14" s="392"/>
      <c r="SUF14" s="392"/>
      <c r="SUG14" s="392"/>
      <c r="SUH14" s="392"/>
      <c r="SUI14" s="392"/>
      <c r="SUJ14" s="392"/>
      <c r="SUK14" s="392"/>
      <c r="SUL14" s="392"/>
      <c r="SUM14" s="392"/>
      <c r="SUN14" s="392"/>
      <c r="SUO14" s="392"/>
      <c r="SUP14" s="392"/>
      <c r="SUQ14" s="392"/>
      <c r="SUR14" s="392"/>
      <c r="SUS14" s="392"/>
      <c r="SUT14" s="392"/>
      <c r="SUU14" s="392"/>
      <c r="SUV14" s="392"/>
      <c r="SUW14" s="392"/>
      <c r="SUX14" s="392"/>
      <c r="SUY14" s="392"/>
      <c r="SUZ14" s="392"/>
      <c r="SVA14" s="392"/>
      <c r="SVB14" s="392"/>
      <c r="SVC14" s="392"/>
      <c r="SVD14" s="392"/>
      <c r="SVE14" s="392"/>
      <c r="SVF14" s="392"/>
      <c r="SVG14" s="392"/>
      <c r="SVH14" s="392"/>
      <c r="SVI14" s="392"/>
      <c r="SVJ14" s="392"/>
      <c r="SVK14" s="392"/>
      <c r="SVL14" s="392"/>
      <c r="SVM14" s="392"/>
      <c r="SVN14" s="392"/>
      <c r="SVO14" s="392"/>
      <c r="SVP14" s="392"/>
      <c r="SVQ14" s="392"/>
      <c r="SVR14" s="392"/>
      <c r="SVS14" s="392"/>
      <c r="SVT14" s="392"/>
      <c r="SVU14" s="392"/>
      <c r="SVV14" s="392"/>
      <c r="SVW14" s="392"/>
      <c r="SVX14" s="392"/>
      <c r="SVY14" s="392"/>
      <c r="SVZ14" s="392"/>
      <c r="SWA14" s="392"/>
      <c r="SWB14" s="392"/>
      <c r="SWC14" s="392"/>
      <c r="SWD14" s="392"/>
      <c r="SWE14" s="392"/>
      <c r="SWF14" s="392"/>
      <c r="SWG14" s="392"/>
      <c r="SWH14" s="392"/>
      <c r="SWI14" s="392"/>
      <c r="SWJ14" s="392"/>
      <c r="SWK14" s="392"/>
      <c r="SWL14" s="392"/>
      <c r="SWM14" s="392"/>
      <c r="SWN14" s="392"/>
      <c r="SWO14" s="392"/>
      <c r="SWP14" s="392"/>
      <c r="SWQ14" s="392"/>
      <c r="SWR14" s="392"/>
      <c r="SWS14" s="392"/>
      <c r="SWT14" s="392"/>
      <c r="SWU14" s="392"/>
      <c r="SWV14" s="392"/>
      <c r="SWW14" s="392"/>
      <c r="SWX14" s="392"/>
      <c r="SWY14" s="392"/>
      <c r="SWZ14" s="392"/>
      <c r="SXA14" s="392"/>
      <c r="SXB14" s="392"/>
      <c r="SXC14" s="392"/>
      <c r="SXD14" s="392"/>
      <c r="SXE14" s="392"/>
      <c r="SXF14" s="392"/>
      <c r="SXG14" s="392"/>
      <c r="SXH14" s="392"/>
      <c r="SXI14" s="392"/>
      <c r="SXJ14" s="392"/>
      <c r="SXK14" s="392"/>
      <c r="SXL14" s="392"/>
      <c r="SXM14" s="392"/>
      <c r="SXN14" s="392"/>
      <c r="SXO14" s="392"/>
      <c r="SXP14" s="392"/>
      <c r="SXQ14" s="392"/>
      <c r="SXR14" s="392"/>
      <c r="SXS14" s="392"/>
      <c r="SXT14" s="392"/>
      <c r="SXU14" s="392"/>
      <c r="SXV14" s="392"/>
      <c r="SXW14" s="392"/>
      <c r="SXX14" s="392"/>
      <c r="SXY14" s="392"/>
      <c r="SXZ14" s="392"/>
      <c r="SYA14" s="392"/>
      <c r="SYB14" s="392"/>
      <c r="SYC14" s="392"/>
      <c r="SYD14" s="392"/>
      <c r="SYE14" s="392"/>
      <c r="SYF14" s="392"/>
      <c r="SYG14" s="392"/>
      <c r="SYH14" s="392"/>
      <c r="SYI14" s="392"/>
      <c r="SYJ14" s="392"/>
      <c r="SYK14" s="392"/>
      <c r="SYL14" s="392"/>
      <c r="SYM14" s="392"/>
      <c r="SYN14" s="392"/>
      <c r="SYO14" s="392"/>
      <c r="SYP14" s="392"/>
      <c r="SYQ14" s="392"/>
      <c r="SYR14" s="392"/>
      <c r="SYS14" s="392"/>
      <c r="SYT14" s="392"/>
      <c r="SYU14" s="392"/>
      <c r="SYV14" s="392"/>
      <c r="SYW14" s="392"/>
      <c r="SYX14" s="392"/>
      <c r="SYY14" s="392"/>
      <c r="SYZ14" s="392"/>
      <c r="SZA14" s="392"/>
      <c r="SZB14" s="392"/>
      <c r="SZC14" s="392"/>
      <c r="SZD14" s="392"/>
      <c r="SZE14" s="392"/>
      <c r="SZF14" s="392"/>
      <c r="SZG14" s="392"/>
      <c r="SZH14" s="392"/>
      <c r="SZI14" s="392"/>
      <c r="SZJ14" s="392"/>
      <c r="SZK14" s="392"/>
      <c r="SZL14" s="392"/>
      <c r="SZM14" s="392"/>
      <c r="SZN14" s="392"/>
      <c r="SZO14" s="392"/>
      <c r="SZP14" s="392"/>
      <c r="SZQ14" s="392"/>
      <c r="SZR14" s="392"/>
      <c r="SZS14" s="392"/>
      <c r="SZT14" s="392"/>
      <c r="SZU14" s="392"/>
      <c r="SZV14" s="392"/>
      <c r="SZW14" s="392"/>
      <c r="SZX14" s="392"/>
      <c r="SZY14" s="392"/>
      <c r="SZZ14" s="392"/>
      <c r="TAA14" s="392"/>
      <c r="TAB14" s="392"/>
      <c r="TAC14" s="392"/>
      <c r="TAD14" s="392"/>
      <c r="TAE14" s="392"/>
      <c r="TAF14" s="392"/>
      <c r="TAG14" s="392"/>
      <c r="TAH14" s="392"/>
      <c r="TAI14" s="392"/>
      <c r="TAJ14" s="392"/>
      <c r="TAK14" s="392"/>
      <c r="TAL14" s="392"/>
      <c r="TAM14" s="392"/>
      <c r="TAN14" s="392"/>
      <c r="TAO14" s="392"/>
      <c r="TAP14" s="392"/>
      <c r="TAQ14" s="392"/>
      <c r="TAR14" s="392"/>
      <c r="TAS14" s="392"/>
      <c r="TAT14" s="392"/>
      <c r="TAU14" s="392"/>
      <c r="TAV14" s="392"/>
      <c r="TAW14" s="392"/>
      <c r="TAX14" s="392"/>
      <c r="TAY14" s="392"/>
      <c r="TAZ14" s="392"/>
      <c r="TBA14" s="392"/>
      <c r="TBB14" s="392"/>
      <c r="TBC14" s="392"/>
      <c r="TBD14" s="392"/>
      <c r="TBE14" s="392"/>
      <c r="TBF14" s="392"/>
      <c r="TBG14" s="392"/>
      <c r="TBH14" s="392"/>
      <c r="TBI14" s="392"/>
      <c r="TBJ14" s="392"/>
      <c r="TBK14" s="392"/>
      <c r="TBL14" s="392"/>
      <c r="TBM14" s="392"/>
      <c r="TBN14" s="392"/>
      <c r="TBO14" s="392"/>
      <c r="TBP14" s="392"/>
      <c r="TBQ14" s="392"/>
      <c r="TBR14" s="392"/>
      <c r="TBS14" s="392"/>
      <c r="TBT14" s="392"/>
      <c r="TBU14" s="392"/>
      <c r="TBV14" s="392"/>
      <c r="TBW14" s="392"/>
      <c r="TBX14" s="392"/>
      <c r="TBY14" s="392"/>
      <c r="TBZ14" s="392"/>
      <c r="TCA14" s="392"/>
      <c r="TCB14" s="392"/>
      <c r="TCC14" s="392"/>
      <c r="TCD14" s="392"/>
      <c r="TCE14" s="392"/>
      <c r="TCF14" s="392"/>
      <c r="TCG14" s="392"/>
      <c r="TCH14" s="392"/>
      <c r="TCI14" s="392"/>
      <c r="TCJ14" s="392"/>
      <c r="TCK14" s="392"/>
      <c r="TCL14" s="392"/>
      <c r="TCM14" s="392"/>
      <c r="TCN14" s="392"/>
      <c r="TCO14" s="392"/>
      <c r="TCP14" s="392"/>
      <c r="TCQ14" s="392"/>
      <c r="TCR14" s="392"/>
      <c r="TCS14" s="392"/>
      <c r="TCT14" s="392"/>
      <c r="TCU14" s="392"/>
      <c r="TCV14" s="392"/>
      <c r="TCW14" s="392"/>
      <c r="TCX14" s="392"/>
      <c r="TCY14" s="392"/>
      <c r="TCZ14" s="392"/>
      <c r="TDA14" s="392"/>
      <c r="TDB14" s="392"/>
      <c r="TDC14" s="392"/>
      <c r="TDD14" s="392"/>
      <c r="TDE14" s="392"/>
      <c r="TDF14" s="392"/>
      <c r="TDG14" s="392"/>
      <c r="TDH14" s="392"/>
      <c r="TDI14" s="392"/>
      <c r="TDJ14" s="392"/>
      <c r="TDK14" s="392"/>
      <c r="TDL14" s="392"/>
      <c r="TDM14" s="392"/>
      <c r="TDN14" s="392"/>
      <c r="TDO14" s="392"/>
      <c r="TDP14" s="392"/>
      <c r="TDQ14" s="392"/>
      <c r="TDR14" s="392"/>
      <c r="TDS14" s="392"/>
      <c r="TDT14" s="392"/>
      <c r="TDU14" s="392"/>
      <c r="TDV14" s="392"/>
      <c r="TDW14" s="392"/>
      <c r="TDX14" s="392"/>
      <c r="TDY14" s="392"/>
      <c r="TDZ14" s="392"/>
      <c r="TEA14" s="392"/>
      <c r="TEB14" s="392"/>
      <c r="TEC14" s="392"/>
      <c r="TED14" s="392"/>
      <c r="TEE14" s="392"/>
      <c r="TEF14" s="392"/>
      <c r="TEG14" s="392"/>
      <c r="TEH14" s="392"/>
      <c r="TEI14" s="392"/>
      <c r="TEJ14" s="392"/>
      <c r="TEK14" s="392"/>
      <c r="TEL14" s="392"/>
      <c r="TEM14" s="392"/>
      <c r="TEN14" s="392"/>
      <c r="TEO14" s="392"/>
      <c r="TEP14" s="392"/>
      <c r="TEQ14" s="392"/>
      <c r="TER14" s="392"/>
      <c r="TES14" s="392"/>
      <c r="TET14" s="392"/>
      <c r="TEU14" s="392"/>
      <c r="TEV14" s="392"/>
      <c r="TEW14" s="392"/>
      <c r="TEX14" s="392"/>
      <c r="TEY14" s="392"/>
      <c r="TEZ14" s="392"/>
      <c r="TFA14" s="392"/>
      <c r="TFB14" s="392"/>
      <c r="TFC14" s="392"/>
      <c r="TFD14" s="392"/>
      <c r="TFE14" s="392"/>
      <c r="TFF14" s="392"/>
      <c r="TFG14" s="392"/>
      <c r="TFH14" s="392"/>
      <c r="TFI14" s="392"/>
      <c r="TFJ14" s="392"/>
      <c r="TFK14" s="392"/>
      <c r="TFL14" s="392"/>
      <c r="TFM14" s="392"/>
      <c r="TFN14" s="392"/>
      <c r="TFO14" s="392"/>
      <c r="TFP14" s="392"/>
      <c r="TFQ14" s="392"/>
      <c r="TFR14" s="392"/>
      <c r="TFS14" s="392"/>
      <c r="TFT14" s="392"/>
      <c r="TFU14" s="392"/>
      <c r="TFV14" s="392"/>
      <c r="TFW14" s="392"/>
      <c r="TFX14" s="392"/>
      <c r="TFY14" s="392"/>
      <c r="TFZ14" s="392"/>
      <c r="TGA14" s="392"/>
      <c r="TGB14" s="392"/>
      <c r="TGC14" s="392"/>
      <c r="TGD14" s="392"/>
      <c r="TGE14" s="392"/>
      <c r="TGF14" s="392"/>
      <c r="TGG14" s="392"/>
      <c r="TGH14" s="392"/>
      <c r="TGI14" s="392"/>
      <c r="TGJ14" s="392"/>
      <c r="TGK14" s="392"/>
      <c r="TGL14" s="392"/>
      <c r="TGM14" s="392"/>
      <c r="TGN14" s="392"/>
      <c r="TGO14" s="392"/>
      <c r="TGP14" s="392"/>
      <c r="TGQ14" s="392"/>
      <c r="TGR14" s="392"/>
      <c r="TGS14" s="392"/>
      <c r="TGT14" s="392"/>
      <c r="TGU14" s="392"/>
      <c r="TGV14" s="392"/>
      <c r="TGW14" s="392"/>
      <c r="TGX14" s="392"/>
      <c r="TGY14" s="392"/>
      <c r="TGZ14" s="392"/>
      <c r="THA14" s="392"/>
      <c r="THB14" s="392"/>
      <c r="THC14" s="392"/>
      <c r="THD14" s="392"/>
      <c r="THE14" s="392"/>
      <c r="THF14" s="392"/>
      <c r="THG14" s="392"/>
      <c r="THH14" s="392"/>
      <c r="THI14" s="392"/>
      <c r="THJ14" s="392"/>
      <c r="THK14" s="392"/>
      <c r="THL14" s="392"/>
      <c r="THM14" s="392"/>
      <c r="THN14" s="392"/>
      <c r="THO14" s="392"/>
      <c r="THP14" s="392"/>
      <c r="THQ14" s="392"/>
      <c r="THR14" s="392"/>
      <c r="THS14" s="392"/>
      <c r="THT14" s="392"/>
      <c r="THU14" s="392"/>
      <c r="THV14" s="392"/>
      <c r="THW14" s="392"/>
      <c r="THX14" s="392"/>
      <c r="THY14" s="392"/>
      <c r="THZ14" s="392"/>
      <c r="TIA14" s="392"/>
      <c r="TIB14" s="392"/>
      <c r="TIC14" s="392"/>
      <c r="TID14" s="392"/>
      <c r="TIE14" s="392"/>
      <c r="TIF14" s="392"/>
      <c r="TIG14" s="392"/>
      <c r="TIH14" s="392"/>
      <c r="TII14" s="392"/>
      <c r="TIJ14" s="392"/>
      <c r="TIK14" s="392"/>
      <c r="TIL14" s="392"/>
      <c r="TIM14" s="392"/>
      <c r="TIN14" s="392"/>
      <c r="TIO14" s="392"/>
      <c r="TIP14" s="392"/>
      <c r="TIQ14" s="392"/>
      <c r="TIR14" s="392"/>
      <c r="TIS14" s="392"/>
      <c r="TIT14" s="392"/>
      <c r="TIU14" s="392"/>
      <c r="TIV14" s="392"/>
      <c r="TIW14" s="392"/>
      <c r="TIX14" s="392"/>
      <c r="TIY14" s="392"/>
      <c r="TIZ14" s="392"/>
      <c r="TJA14" s="392"/>
      <c r="TJB14" s="392"/>
      <c r="TJC14" s="392"/>
      <c r="TJD14" s="392"/>
      <c r="TJE14" s="392"/>
      <c r="TJF14" s="392"/>
      <c r="TJG14" s="392"/>
      <c r="TJH14" s="392"/>
      <c r="TJI14" s="392"/>
      <c r="TJJ14" s="392"/>
      <c r="TJK14" s="392"/>
      <c r="TJL14" s="392"/>
      <c r="TJM14" s="392"/>
      <c r="TJN14" s="392"/>
      <c r="TJO14" s="392"/>
      <c r="TJP14" s="392"/>
      <c r="TJQ14" s="392"/>
      <c r="TJR14" s="392"/>
      <c r="TJS14" s="392"/>
      <c r="TJT14" s="392"/>
      <c r="TJU14" s="392"/>
      <c r="TJV14" s="392"/>
      <c r="TJW14" s="392"/>
      <c r="TJX14" s="392"/>
      <c r="TJY14" s="392"/>
      <c r="TJZ14" s="392"/>
      <c r="TKA14" s="392"/>
      <c r="TKB14" s="392"/>
      <c r="TKC14" s="392"/>
      <c r="TKD14" s="392"/>
      <c r="TKE14" s="392"/>
      <c r="TKF14" s="392"/>
      <c r="TKG14" s="392"/>
      <c r="TKH14" s="392"/>
      <c r="TKI14" s="392"/>
      <c r="TKJ14" s="392"/>
      <c r="TKK14" s="392"/>
      <c r="TKL14" s="392"/>
      <c r="TKM14" s="392"/>
      <c r="TKN14" s="392"/>
      <c r="TKO14" s="392"/>
      <c r="TKP14" s="392"/>
      <c r="TKQ14" s="392"/>
      <c r="TKR14" s="392"/>
      <c r="TKS14" s="392"/>
      <c r="TKT14" s="392"/>
      <c r="TKU14" s="392"/>
      <c r="TKV14" s="392"/>
      <c r="TKW14" s="392"/>
      <c r="TKX14" s="392"/>
      <c r="TKY14" s="392"/>
      <c r="TKZ14" s="392"/>
      <c r="TLA14" s="392"/>
      <c r="TLB14" s="392"/>
      <c r="TLC14" s="392"/>
      <c r="TLD14" s="392"/>
      <c r="TLE14" s="392"/>
      <c r="TLF14" s="392"/>
      <c r="TLG14" s="392"/>
      <c r="TLH14" s="392"/>
      <c r="TLI14" s="392"/>
      <c r="TLJ14" s="392"/>
      <c r="TLK14" s="392"/>
      <c r="TLL14" s="392"/>
      <c r="TLM14" s="392"/>
      <c r="TLN14" s="392"/>
      <c r="TLO14" s="392"/>
      <c r="TLP14" s="392"/>
      <c r="TLQ14" s="392"/>
      <c r="TLR14" s="392"/>
      <c r="TLS14" s="392"/>
      <c r="TLT14" s="392"/>
      <c r="TLU14" s="392"/>
      <c r="TLV14" s="392"/>
      <c r="TLW14" s="392"/>
      <c r="TLX14" s="392"/>
      <c r="TLY14" s="392"/>
      <c r="TLZ14" s="392"/>
      <c r="TMA14" s="392"/>
      <c r="TMB14" s="392"/>
      <c r="TMC14" s="392"/>
      <c r="TMD14" s="392"/>
      <c r="TME14" s="392"/>
      <c r="TMF14" s="392"/>
      <c r="TMG14" s="392"/>
      <c r="TMH14" s="392"/>
      <c r="TMI14" s="392"/>
      <c r="TMJ14" s="392"/>
      <c r="TMK14" s="392"/>
      <c r="TML14" s="392"/>
      <c r="TMM14" s="392"/>
      <c r="TMN14" s="392"/>
      <c r="TMO14" s="392"/>
      <c r="TMP14" s="392"/>
      <c r="TMQ14" s="392"/>
      <c r="TMR14" s="392"/>
      <c r="TMS14" s="392"/>
      <c r="TMT14" s="392"/>
      <c r="TMU14" s="392"/>
      <c r="TMV14" s="392"/>
      <c r="TMW14" s="392"/>
      <c r="TMX14" s="392"/>
      <c r="TMY14" s="392"/>
      <c r="TMZ14" s="392"/>
      <c r="TNA14" s="392"/>
      <c r="TNB14" s="392"/>
      <c r="TNC14" s="392"/>
      <c r="TND14" s="392"/>
      <c r="TNE14" s="392"/>
      <c r="TNF14" s="392"/>
      <c r="TNG14" s="392"/>
      <c r="TNH14" s="392"/>
      <c r="TNI14" s="392"/>
      <c r="TNJ14" s="392"/>
      <c r="TNK14" s="392"/>
      <c r="TNL14" s="392"/>
      <c r="TNM14" s="392"/>
      <c r="TNN14" s="392"/>
      <c r="TNO14" s="392"/>
      <c r="TNP14" s="392"/>
      <c r="TNQ14" s="392"/>
      <c r="TNR14" s="392"/>
      <c r="TNS14" s="392"/>
      <c r="TNT14" s="392"/>
      <c r="TNU14" s="392"/>
      <c r="TNV14" s="392"/>
      <c r="TNW14" s="392"/>
      <c r="TNX14" s="392"/>
      <c r="TNY14" s="392"/>
      <c r="TNZ14" s="392"/>
      <c r="TOA14" s="392"/>
      <c r="TOB14" s="392"/>
      <c r="TOC14" s="392"/>
      <c r="TOD14" s="392"/>
      <c r="TOE14" s="392"/>
      <c r="TOF14" s="392"/>
      <c r="TOG14" s="392"/>
      <c r="TOH14" s="392"/>
      <c r="TOI14" s="392"/>
      <c r="TOJ14" s="392"/>
      <c r="TOK14" s="392"/>
      <c r="TOL14" s="392"/>
      <c r="TOM14" s="392"/>
      <c r="TON14" s="392"/>
      <c r="TOO14" s="392"/>
      <c r="TOP14" s="392"/>
      <c r="TOQ14" s="392"/>
      <c r="TOR14" s="392"/>
      <c r="TOS14" s="392"/>
      <c r="TOT14" s="392"/>
      <c r="TOU14" s="392"/>
      <c r="TOV14" s="392"/>
      <c r="TOW14" s="392"/>
      <c r="TOX14" s="392"/>
      <c r="TOY14" s="392"/>
      <c r="TOZ14" s="392"/>
      <c r="TPA14" s="392"/>
      <c r="TPB14" s="392"/>
      <c r="TPC14" s="392"/>
      <c r="TPD14" s="392"/>
      <c r="TPE14" s="392"/>
      <c r="TPF14" s="392"/>
      <c r="TPG14" s="392"/>
      <c r="TPH14" s="392"/>
      <c r="TPI14" s="392"/>
      <c r="TPJ14" s="392"/>
      <c r="TPK14" s="392"/>
      <c r="TPL14" s="392"/>
      <c r="TPM14" s="392"/>
      <c r="TPN14" s="392"/>
      <c r="TPO14" s="392"/>
      <c r="TPP14" s="392"/>
      <c r="TPQ14" s="392"/>
      <c r="TPR14" s="392"/>
      <c r="TPS14" s="392"/>
      <c r="TPT14" s="392"/>
      <c r="TPU14" s="392"/>
      <c r="TPV14" s="392"/>
      <c r="TPW14" s="392"/>
      <c r="TPX14" s="392"/>
      <c r="TPY14" s="392"/>
      <c r="TPZ14" s="392"/>
      <c r="TQA14" s="392"/>
      <c r="TQB14" s="392"/>
      <c r="TQC14" s="392"/>
      <c r="TQD14" s="392"/>
      <c r="TQE14" s="392"/>
      <c r="TQF14" s="392"/>
      <c r="TQG14" s="392"/>
      <c r="TQH14" s="392"/>
      <c r="TQI14" s="392"/>
      <c r="TQJ14" s="392"/>
      <c r="TQK14" s="392"/>
      <c r="TQL14" s="392"/>
      <c r="TQM14" s="392"/>
      <c r="TQN14" s="392"/>
      <c r="TQO14" s="392"/>
      <c r="TQP14" s="392"/>
      <c r="TQQ14" s="392"/>
      <c r="TQR14" s="392"/>
      <c r="TQS14" s="392"/>
      <c r="TQT14" s="392"/>
      <c r="TQU14" s="392"/>
      <c r="TQV14" s="392"/>
      <c r="TQW14" s="392"/>
      <c r="TQX14" s="392"/>
      <c r="TQY14" s="392"/>
      <c r="TQZ14" s="392"/>
      <c r="TRA14" s="392"/>
      <c r="TRB14" s="392"/>
      <c r="TRC14" s="392"/>
      <c r="TRD14" s="392"/>
      <c r="TRE14" s="392"/>
      <c r="TRF14" s="392"/>
      <c r="TRG14" s="392"/>
      <c r="TRH14" s="392"/>
      <c r="TRI14" s="392"/>
      <c r="TRJ14" s="392"/>
      <c r="TRK14" s="392"/>
      <c r="TRL14" s="392"/>
      <c r="TRM14" s="392"/>
      <c r="TRN14" s="392"/>
      <c r="TRO14" s="392"/>
      <c r="TRP14" s="392"/>
      <c r="TRQ14" s="392"/>
      <c r="TRR14" s="392"/>
      <c r="TRS14" s="392"/>
      <c r="TRT14" s="392"/>
      <c r="TRU14" s="392"/>
      <c r="TRV14" s="392"/>
      <c r="TRW14" s="392"/>
      <c r="TRX14" s="392"/>
      <c r="TRY14" s="392"/>
      <c r="TRZ14" s="392"/>
      <c r="TSA14" s="392"/>
      <c r="TSB14" s="392"/>
      <c r="TSC14" s="392"/>
      <c r="TSD14" s="392"/>
      <c r="TSE14" s="392"/>
      <c r="TSF14" s="392"/>
      <c r="TSG14" s="392"/>
      <c r="TSH14" s="392"/>
      <c r="TSI14" s="392"/>
      <c r="TSJ14" s="392"/>
      <c r="TSK14" s="392"/>
      <c r="TSL14" s="392"/>
      <c r="TSM14" s="392"/>
      <c r="TSN14" s="392"/>
      <c r="TSO14" s="392"/>
      <c r="TSP14" s="392"/>
      <c r="TSQ14" s="392"/>
      <c r="TSR14" s="392"/>
      <c r="TSS14" s="392"/>
      <c r="TST14" s="392"/>
      <c r="TSU14" s="392"/>
      <c r="TSV14" s="392"/>
      <c r="TSW14" s="392"/>
      <c r="TSX14" s="392"/>
      <c r="TSY14" s="392"/>
      <c r="TSZ14" s="392"/>
      <c r="TTA14" s="392"/>
      <c r="TTB14" s="392"/>
      <c r="TTC14" s="392"/>
      <c r="TTD14" s="392"/>
      <c r="TTE14" s="392"/>
      <c r="TTF14" s="392"/>
      <c r="TTG14" s="392"/>
      <c r="TTH14" s="392"/>
      <c r="TTI14" s="392"/>
      <c r="TTJ14" s="392"/>
      <c r="TTK14" s="392"/>
      <c r="TTL14" s="392"/>
      <c r="TTM14" s="392"/>
      <c r="TTN14" s="392"/>
      <c r="TTO14" s="392"/>
      <c r="TTP14" s="392"/>
      <c r="TTQ14" s="392"/>
      <c r="TTR14" s="392"/>
      <c r="TTS14" s="392"/>
      <c r="TTT14" s="392"/>
      <c r="TTU14" s="392"/>
      <c r="TTV14" s="392"/>
      <c r="TTW14" s="392"/>
      <c r="TTX14" s="392"/>
      <c r="TTY14" s="392"/>
      <c r="TTZ14" s="392"/>
      <c r="TUA14" s="392"/>
      <c r="TUB14" s="392"/>
      <c r="TUC14" s="392"/>
      <c r="TUD14" s="392"/>
      <c r="TUE14" s="392"/>
      <c r="TUF14" s="392"/>
      <c r="TUG14" s="392"/>
      <c r="TUH14" s="392"/>
      <c r="TUI14" s="392"/>
      <c r="TUJ14" s="392"/>
      <c r="TUK14" s="392"/>
      <c r="TUL14" s="392"/>
      <c r="TUM14" s="392"/>
      <c r="TUN14" s="392"/>
      <c r="TUO14" s="392"/>
      <c r="TUP14" s="392"/>
      <c r="TUQ14" s="392"/>
      <c r="TUR14" s="392"/>
      <c r="TUS14" s="392"/>
      <c r="TUT14" s="392"/>
      <c r="TUU14" s="392"/>
      <c r="TUV14" s="392"/>
      <c r="TUW14" s="392"/>
      <c r="TUX14" s="392"/>
      <c r="TUY14" s="392"/>
      <c r="TUZ14" s="392"/>
      <c r="TVA14" s="392"/>
      <c r="TVB14" s="392"/>
      <c r="TVC14" s="392"/>
      <c r="TVD14" s="392"/>
      <c r="TVE14" s="392"/>
      <c r="TVF14" s="392"/>
      <c r="TVG14" s="392"/>
      <c r="TVH14" s="392"/>
      <c r="TVI14" s="392"/>
      <c r="TVJ14" s="392"/>
      <c r="TVK14" s="392"/>
      <c r="TVL14" s="392"/>
      <c r="TVM14" s="392"/>
      <c r="TVN14" s="392"/>
      <c r="TVO14" s="392"/>
      <c r="TVP14" s="392"/>
      <c r="TVQ14" s="392"/>
      <c r="TVR14" s="392"/>
      <c r="TVS14" s="392"/>
      <c r="TVT14" s="392"/>
      <c r="TVU14" s="392"/>
      <c r="TVV14" s="392"/>
      <c r="TVW14" s="392"/>
      <c r="TVX14" s="392"/>
      <c r="TVY14" s="392"/>
      <c r="TVZ14" s="392"/>
      <c r="TWA14" s="392"/>
      <c r="TWB14" s="392"/>
      <c r="TWC14" s="392"/>
      <c r="TWD14" s="392"/>
      <c r="TWE14" s="392"/>
      <c r="TWF14" s="392"/>
      <c r="TWG14" s="392"/>
      <c r="TWH14" s="392"/>
      <c r="TWI14" s="392"/>
      <c r="TWJ14" s="392"/>
      <c r="TWK14" s="392"/>
      <c r="TWL14" s="392"/>
      <c r="TWM14" s="392"/>
      <c r="TWN14" s="392"/>
      <c r="TWO14" s="392"/>
      <c r="TWP14" s="392"/>
      <c r="TWQ14" s="392"/>
      <c r="TWR14" s="392"/>
      <c r="TWS14" s="392"/>
      <c r="TWT14" s="392"/>
      <c r="TWU14" s="392"/>
      <c r="TWV14" s="392"/>
      <c r="TWW14" s="392"/>
      <c r="TWX14" s="392"/>
      <c r="TWY14" s="392"/>
      <c r="TWZ14" s="392"/>
      <c r="TXA14" s="392"/>
      <c r="TXB14" s="392"/>
      <c r="TXC14" s="392"/>
      <c r="TXD14" s="392"/>
      <c r="TXE14" s="392"/>
      <c r="TXF14" s="392"/>
      <c r="TXG14" s="392"/>
      <c r="TXH14" s="392"/>
      <c r="TXI14" s="392"/>
      <c r="TXJ14" s="392"/>
      <c r="TXK14" s="392"/>
      <c r="TXL14" s="392"/>
      <c r="TXM14" s="392"/>
      <c r="TXN14" s="392"/>
      <c r="TXO14" s="392"/>
      <c r="TXP14" s="392"/>
      <c r="TXQ14" s="392"/>
      <c r="TXR14" s="392"/>
      <c r="TXS14" s="392"/>
      <c r="TXT14" s="392"/>
      <c r="TXU14" s="392"/>
      <c r="TXV14" s="392"/>
      <c r="TXW14" s="392"/>
      <c r="TXX14" s="392"/>
      <c r="TXY14" s="392"/>
      <c r="TXZ14" s="392"/>
      <c r="TYA14" s="392"/>
      <c r="TYB14" s="392"/>
      <c r="TYC14" s="392"/>
      <c r="TYD14" s="392"/>
      <c r="TYE14" s="392"/>
      <c r="TYF14" s="392"/>
      <c r="TYG14" s="392"/>
      <c r="TYH14" s="392"/>
      <c r="TYI14" s="392"/>
      <c r="TYJ14" s="392"/>
      <c r="TYK14" s="392"/>
      <c r="TYL14" s="392"/>
      <c r="TYM14" s="392"/>
      <c r="TYN14" s="392"/>
      <c r="TYO14" s="392"/>
      <c r="TYP14" s="392"/>
      <c r="TYQ14" s="392"/>
      <c r="TYR14" s="392"/>
      <c r="TYS14" s="392"/>
      <c r="TYT14" s="392"/>
      <c r="TYU14" s="392"/>
      <c r="TYV14" s="392"/>
      <c r="TYW14" s="392"/>
      <c r="TYX14" s="392"/>
      <c r="TYY14" s="392"/>
      <c r="TYZ14" s="392"/>
      <c r="TZA14" s="392"/>
      <c r="TZB14" s="392"/>
      <c r="TZC14" s="392"/>
      <c r="TZD14" s="392"/>
      <c r="TZE14" s="392"/>
      <c r="TZF14" s="392"/>
      <c r="TZG14" s="392"/>
      <c r="TZH14" s="392"/>
      <c r="TZI14" s="392"/>
      <c r="TZJ14" s="392"/>
      <c r="TZK14" s="392"/>
      <c r="TZL14" s="392"/>
      <c r="TZM14" s="392"/>
      <c r="TZN14" s="392"/>
      <c r="TZO14" s="392"/>
      <c r="TZP14" s="392"/>
      <c r="TZQ14" s="392"/>
      <c r="TZR14" s="392"/>
      <c r="TZS14" s="392"/>
      <c r="TZT14" s="392"/>
      <c r="TZU14" s="392"/>
      <c r="TZV14" s="392"/>
      <c r="TZW14" s="392"/>
      <c r="TZX14" s="392"/>
      <c r="TZY14" s="392"/>
      <c r="TZZ14" s="392"/>
      <c r="UAA14" s="392"/>
      <c r="UAB14" s="392"/>
      <c r="UAC14" s="392"/>
      <c r="UAD14" s="392"/>
      <c r="UAE14" s="392"/>
      <c r="UAF14" s="392"/>
      <c r="UAG14" s="392"/>
      <c r="UAH14" s="392"/>
      <c r="UAI14" s="392"/>
      <c r="UAJ14" s="392"/>
      <c r="UAK14" s="392"/>
      <c r="UAL14" s="392"/>
      <c r="UAM14" s="392"/>
      <c r="UAN14" s="392"/>
      <c r="UAO14" s="392"/>
      <c r="UAP14" s="392"/>
      <c r="UAQ14" s="392"/>
      <c r="UAR14" s="392"/>
      <c r="UAS14" s="392"/>
      <c r="UAT14" s="392"/>
      <c r="UAU14" s="392"/>
      <c r="UAV14" s="392"/>
      <c r="UAW14" s="392"/>
      <c r="UAX14" s="392"/>
      <c r="UAY14" s="392"/>
      <c r="UAZ14" s="392"/>
      <c r="UBA14" s="392"/>
      <c r="UBB14" s="392"/>
      <c r="UBC14" s="392"/>
      <c r="UBD14" s="392"/>
      <c r="UBE14" s="392"/>
      <c r="UBF14" s="392"/>
      <c r="UBG14" s="392"/>
      <c r="UBH14" s="392"/>
      <c r="UBI14" s="392"/>
      <c r="UBJ14" s="392"/>
      <c r="UBK14" s="392"/>
      <c r="UBL14" s="392"/>
      <c r="UBM14" s="392"/>
      <c r="UBN14" s="392"/>
      <c r="UBO14" s="392"/>
      <c r="UBP14" s="392"/>
      <c r="UBQ14" s="392"/>
      <c r="UBR14" s="392"/>
      <c r="UBS14" s="392"/>
      <c r="UBT14" s="392"/>
      <c r="UBU14" s="392"/>
      <c r="UBV14" s="392"/>
      <c r="UBW14" s="392"/>
      <c r="UBX14" s="392"/>
      <c r="UBY14" s="392"/>
      <c r="UBZ14" s="392"/>
      <c r="UCA14" s="392"/>
      <c r="UCB14" s="392"/>
      <c r="UCC14" s="392"/>
      <c r="UCD14" s="392"/>
      <c r="UCE14" s="392"/>
      <c r="UCF14" s="392"/>
      <c r="UCG14" s="392"/>
      <c r="UCH14" s="392"/>
      <c r="UCI14" s="392"/>
      <c r="UCJ14" s="392"/>
      <c r="UCK14" s="392"/>
      <c r="UCL14" s="392"/>
      <c r="UCM14" s="392"/>
      <c r="UCN14" s="392"/>
      <c r="UCO14" s="392"/>
      <c r="UCP14" s="392"/>
      <c r="UCQ14" s="392"/>
      <c r="UCR14" s="392"/>
      <c r="UCS14" s="392"/>
      <c r="UCT14" s="392"/>
      <c r="UCU14" s="392"/>
      <c r="UCV14" s="392"/>
      <c r="UCW14" s="392"/>
      <c r="UCX14" s="392"/>
      <c r="UCY14" s="392"/>
      <c r="UCZ14" s="392"/>
      <c r="UDA14" s="392"/>
      <c r="UDB14" s="392"/>
      <c r="UDC14" s="392"/>
      <c r="UDD14" s="392"/>
      <c r="UDE14" s="392"/>
      <c r="UDF14" s="392"/>
      <c r="UDG14" s="392"/>
      <c r="UDH14" s="392"/>
      <c r="UDI14" s="392"/>
      <c r="UDJ14" s="392"/>
      <c r="UDK14" s="392"/>
      <c r="UDL14" s="392"/>
      <c r="UDM14" s="392"/>
      <c r="UDN14" s="392"/>
      <c r="UDO14" s="392"/>
      <c r="UDP14" s="392"/>
      <c r="UDQ14" s="392"/>
      <c r="UDR14" s="392"/>
      <c r="UDS14" s="392"/>
      <c r="UDT14" s="392"/>
      <c r="UDU14" s="392"/>
      <c r="UDV14" s="392"/>
      <c r="UDW14" s="392"/>
      <c r="UDX14" s="392"/>
      <c r="UDY14" s="392"/>
      <c r="UDZ14" s="392"/>
      <c r="UEA14" s="392"/>
      <c r="UEB14" s="392"/>
      <c r="UEC14" s="392"/>
      <c r="UED14" s="392"/>
      <c r="UEE14" s="392"/>
      <c r="UEF14" s="392"/>
      <c r="UEG14" s="392"/>
      <c r="UEH14" s="392"/>
      <c r="UEI14" s="392"/>
      <c r="UEJ14" s="392"/>
      <c r="UEK14" s="392"/>
      <c r="UEL14" s="392"/>
      <c r="UEM14" s="392"/>
      <c r="UEN14" s="392"/>
      <c r="UEO14" s="392"/>
      <c r="UEP14" s="392"/>
      <c r="UEQ14" s="392"/>
      <c r="UER14" s="392"/>
      <c r="UES14" s="392"/>
      <c r="UET14" s="392"/>
      <c r="UEU14" s="392"/>
      <c r="UEV14" s="392"/>
      <c r="UEW14" s="392"/>
      <c r="UEX14" s="392"/>
      <c r="UEY14" s="392"/>
      <c r="UEZ14" s="392"/>
      <c r="UFA14" s="392"/>
      <c r="UFB14" s="392"/>
      <c r="UFC14" s="392"/>
      <c r="UFD14" s="392"/>
      <c r="UFE14" s="392"/>
      <c r="UFF14" s="392"/>
      <c r="UFG14" s="392"/>
      <c r="UFH14" s="392"/>
      <c r="UFI14" s="392"/>
      <c r="UFJ14" s="392"/>
      <c r="UFK14" s="392"/>
      <c r="UFL14" s="392"/>
      <c r="UFM14" s="392"/>
      <c r="UFN14" s="392"/>
      <c r="UFO14" s="392"/>
      <c r="UFP14" s="392"/>
      <c r="UFQ14" s="392"/>
      <c r="UFR14" s="392"/>
      <c r="UFS14" s="392"/>
      <c r="UFT14" s="392"/>
      <c r="UFU14" s="392"/>
      <c r="UFV14" s="392"/>
      <c r="UFW14" s="392"/>
      <c r="UFX14" s="392"/>
      <c r="UFY14" s="392"/>
      <c r="UFZ14" s="392"/>
      <c r="UGA14" s="392"/>
      <c r="UGB14" s="392"/>
      <c r="UGC14" s="392"/>
      <c r="UGD14" s="392"/>
      <c r="UGE14" s="392"/>
      <c r="UGF14" s="392"/>
      <c r="UGG14" s="392"/>
      <c r="UGH14" s="392"/>
      <c r="UGI14" s="392"/>
      <c r="UGJ14" s="392"/>
      <c r="UGK14" s="392"/>
      <c r="UGL14" s="392"/>
      <c r="UGM14" s="392"/>
      <c r="UGN14" s="392"/>
      <c r="UGO14" s="392"/>
      <c r="UGP14" s="392"/>
      <c r="UGQ14" s="392"/>
      <c r="UGR14" s="392"/>
      <c r="UGS14" s="392"/>
      <c r="UGT14" s="392"/>
      <c r="UGU14" s="392"/>
      <c r="UGV14" s="392"/>
      <c r="UGW14" s="392"/>
      <c r="UGX14" s="392"/>
      <c r="UGY14" s="392"/>
      <c r="UGZ14" s="392"/>
      <c r="UHA14" s="392"/>
      <c r="UHB14" s="392"/>
      <c r="UHC14" s="392"/>
      <c r="UHD14" s="392"/>
      <c r="UHE14" s="392"/>
      <c r="UHF14" s="392"/>
      <c r="UHG14" s="392"/>
      <c r="UHH14" s="392"/>
      <c r="UHI14" s="392"/>
      <c r="UHJ14" s="392"/>
      <c r="UHK14" s="392"/>
      <c r="UHL14" s="392"/>
      <c r="UHM14" s="392"/>
      <c r="UHN14" s="392"/>
      <c r="UHO14" s="392"/>
      <c r="UHP14" s="392"/>
      <c r="UHQ14" s="392"/>
      <c r="UHR14" s="392"/>
      <c r="UHS14" s="392"/>
      <c r="UHT14" s="392"/>
      <c r="UHU14" s="392"/>
      <c r="UHV14" s="392"/>
      <c r="UHW14" s="392"/>
      <c r="UHX14" s="392"/>
      <c r="UHY14" s="392"/>
      <c r="UHZ14" s="392"/>
      <c r="UIA14" s="392"/>
      <c r="UIB14" s="392"/>
      <c r="UIC14" s="392"/>
      <c r="UID14" s="392"/>
      <c r="UIE14" s="392"/>
      <c r="UIF14" s="392"/>
      <c r="UIG14" s="392"/>
      <c r="UIH14" s="392"/>
      <c r="UII14" s="392"/>
      <c r="UIJ14" s="392"/>
      <c r="UIK14" s="392"/>
      <c r="UIL14" s="392"/>
      <c r="UIM14" s="392"/>
      <c r="UIN14" s="392"/>
      <c r="UIO14" s="392"/>
      <c r="UIP14" s="392"/>
      <c r="UIQ14" s="392"/>
      <c r="UIR14" s="392"/>
      <c r="UIS14" s="392"/>
      <c r="UIT14" s="392"/>
      <c r="UIU14" s="392"/>
      <c r="UIV14" s="392"/>
      <c r="UIW14" s="392"/>
      <c r="UIX14" s="392"/>
      <c r="UIY14" s="392"/>
      <c r="UIZ14" s="392"/>
      <c r="UJA14" s="392"/>
      <c r="UJB14" s="392"/>
      <c r="UJC14" s="392"/>
      <c r="UJD14" s="392"/>
      <c r="UJE14" s="392"/>
      <c r="UJF14" s="392"/>
      <c r="UJG14" s="392"/>
      <c r="UJH14" s="392"/>
      <c r="UJI14" s="392"/>
      <c r="UJJ14" s="392"/>
      <c r="UJK14" s="392"/>
      <c r="UJL14" s="392"/>
      <c r="UJM14" s="392"/>
      <c r="UJN14" s="392"/>
      <c r="UJO14" s="392"/>
      <c r="UJP14" s="392"/>
      <c r="UJQ14" s="392"/>
      <c r="UJR14" s="392"/>
      <c r="UJS14" s="392"/>
      <c r="UJT14" s="392"/>
      <c r="UJU14" s="392"/>
      <c r="UJV14" s="392"/>
      <c r="UJW14" s="392"/>
      <c r="UJX14" s="392"/>
      <c r="UJY14" s="392"/>
      <c r="UJZ14" s="392"/>
      <c r="UKA14" s="392"/>
      <c r="UKB14" s="392"/>
      <c r="UKC14" s="392"/>
      <c r="UKD14" s="392"/>
      <c r="UKE14" s="392"/>
      <c r="UKF14" s="392"/>
      <c r="UKG14" s="392"/>
      <c r="UKH14" s="392"/>
      <c r="UKI14" s="392"/>
      <c r="UKJ14" s="392"/>
      <c r="UKK14" s="392"/>
      <c r="UKL14" s="392"/>
      <c r="UKM14" s="392"/>
      <c r="UKN14" s="392"/>
      <c r="UKO14" s="392"/>
      <c r="UKP14" s="392"/>
      <c r="UKQ14" s="392"/>
      <c r="UKR14" s="392"/>
      <c r="UKS14" s="392"/>
      <c r="UKT14" s="392"/>
      <c r="UKU14" s="392"/>
      <c r="UKV14" s="392"/>
      <c r="UKW14" s="392"/>
      <c r="UKX14" s="392"/>
      <c r="UKY14" s="392"/>
      <c r="UKZ14" s="392"/>
      <c r="ULA14" s="392"/>
      <c r="ULB14" s="392"/>
      <c r="ULC14" s="392"/>
      <c r="ULD14" s="392"/>
      <c r="ULE14" s="392"/>
      <c r="ULF14" s="392"/>
      <c r="ULG14" s="392"/>
      <c r="ULH14" s="392"/>
      <c r="ULI14" s="392"/>
      <c r="ULJ14" s="392"/>
      <c r="ULK14" s="392"/>
      <c r="ULL14" s="392"/>
      <c r="ULM14" s="392"/>
      <c r="ULN14" s="392"/>
      <c r="ULO14" s="392"/>
      <c r="ULP14" s="392"/>
      <c r="ULQ14" s="392"/>
      <c r="ULR14" s="392"/>
      <c r="ULS14" s="392"/>
      <c r="ULT14" s="392"/>
      <c r="ULU14" s="392"/>
      <c r="ULV14" s="392"/>
      <c r="ULW14" s="392"/>
      <c r="ULX14" s="392"/>
      <c r="ULY14" s="392"/>
      <c r="ULZ14" s="392"/>
      <c r="UMA14" s="392"/>
      <c r="UMB14" s="392"/>
      <c r="UMC14" s="392"/>
      <c r="UMD14" s="392"/>
      <c r="UME14" s="392"/>
      <c r="UMF14" s="392"/>
      <c r="UMG14" s="392"/>
      <c r="UMH14" s="392"/>
      <c r="UMI14" s="392"/>
      <c r="UMJ14" s="392"/>
      <c r="UMK14" s="392"/>
      <c r="UML14" s="392"/>
      <c r="UMM14" s="392"/>
      <c r="UMN14" s="392"/>
      <c r="UMO14" s="392"/>
      <c r="UMP14" s="392"/>
      <c r="UMQ14" s="392"/>
      <c r="UMR14" s="392"/>
      <c r="UMS14" s="392"/>
      <c r="UMT14" s="392"/>
      <c r="UMU14" s="392"/>
      <c r="UMV14" s="392"/>
      <c r="UMW14" s="392"/>
      <c r="UMX14" s="392"/>
      <c r="UMY14" s="392"/>
      <c r="UMZ14" s="392"/>
      <c r="UNA14" s="392"/>
      <c r="UNB14" s="392"/>
      <c r="UNC14" s="392"/>
      <c r="UND14" s="392"/>
      <c r="UNE14" s="392"/>
      <c r="UNF14" s="392"/>
      <c r="UNG14" s="392"/>
      <c r="UNH14" s="392"/>
      <c r="UNI14" s="392"/>
      <c r="UNJ14" s="392"/>
      <c r="UNK14" s="392"/>
      <c r="UNL14" s="392"/>
      <c r="UNM14" s="392"/>
      <c r="UNN14" s="392"/>
      <c r="UNO14" s="392"/>
      <c r="UNP14" s="392"/>
      <c r="UNQ14" s="392"/>
      <c r="UNR14" s="392"/>
      <c r="UNS14" s="392"/>
      <c r="UNT14" s="392"/>
      <c r="UNU14" s="392"/>
      <c r="UNV14" s="392"/>
      <c r="UNW14" s="392"/>
      <c r="UNX14" s="392"/>
      <c r="UNY14" s="392"/>
      <c r="UNZ14" s="392"/>
      <c r="UOA14" s="392"/>
      <c r="UOB14" s="392"/>
      <c r="UOC14" s="392"/>
      <c r="UOD14" s="392"/>
      <c r="UOE14" s="392"/>
      <c r="UOF14" s="392"/>
      <c r="UOG14" s="392"/>
      <c r="UOH14" s="392"/>
      <c r="UOI14" s="392"/>
      <c r="UOJ14" s="392"/>
      <c r="UOK14" s="392"/>
      <c r="UOL14" s="392"/>
      <c r="UOM14" s="392"/>
      <c r="UON14" s="392"/>
      <c r="UOO14" s="392"/>
      <c r="UOP14" s="392"/>
      <c r="UOQ14" s="392"/>
      <c r="UOR14" s="392"/>
      <c r="UOS14" s="392"/>
      <c r="UOT14" s="392"/>
      <c r="UOU14" s="392"/>
      <c r="UOV14" s="392"/>
      <c r="UOW14" s="392"/>
      <c r="UOX14" s="392"/>
      <c r="UOY14" s="392"/>
      <c r="UOZ14" s="392"/>
      <c r="UPA14" s="392"/>
      <c r="UPB14" s="392"/>
      <c r="UPC14" s="392"/>
      <c r="UPD14" s="392"/>
      <c r="UPE14" s="392"/>
      <c r="UPF14" s="392"/>
      <c r="UPG14" s="392"/>
      <c r="UPH14" s="392"/>
      <c r="UPI14" s="392"/>
      <c r="UPJ14" s="392"/>
      <c r="UPK14" s="392"/>
      <c r="UPL14" s="392"/>
      <c r="UPM14" s="392"/>
      <c r="UPN14" s="392"/>
      <c r="UPO14" s="392"/>
      <c r="UPP14" s="392"/>
      <c r="UPQ14" s="392"/>
      <c r="UPR14" s="392"/>
      <c r="UPS14" s="392"/>
      <c r="UPT14" s="392"/>
      <c r="UPU14" s="392"/>
      <c r="UPV14" s="392"/>
      <c r="UPW14" s="392"/>
      <c r="UPX14" s="392"/>
      <c r="UPY14" s="392"/>
      <c r="UPZ14" s="392"/>
      <c r="UQA14" s="392"/>
      <c r="UQB14" s="392"/>
      <c r="UQC14" s="392"/>
      <c r="UQD14" s="392"/>
      <c r="UQE14" s="392"/>
      <c r="UQF14" s="392"/>
      <c r="UQG14" s="392"/>
      <c r="UQH14" s="392"/>
      <c r="UQI14" s="392"/>
      <c r="UQJ14" s="392"/>
      <c r="UQK14" s="392"/>
      <c r="UQL14" s="392"/>
      <c r="UQM14" s="392"/>
      <c r="UQN14" s="392"/>
      <c r="UQO14" s="392"/>
      <c r="UQP14" s="392"/>
      <c r="UQQ14" s="392"/>
      <c r="UQR14" s="392"/>
      <c r="UQS14" s="392"/>
      <c r="UQT14" s="392"/>
      <c r="UQU14" s="392"/>
      <c r="UQV14" s="392"/>
      <c r="UQW14" s="392"/>
      <c r="UQX14" s="392"/>
      <c r="UQY14" s="392"/>
      <c r="UQZ14" s="392"/>
      <c r="URA14" s="392"/>
      <c r="URB14" s="392"/>
      <c r="URC14" s="392"/>
      <c r="URD14" s="392"/>
      <c r="URE14" s="392"/>
      <c r="URF14" s="392"/>
      <c r="URG14" s="392"/>
      <c r="URH14" s="392"/>
      <c r="URI14" s="392"/>
      <c r="URJ14" s="392"/>
      <c r="URK14" s="392"/>
      <c r="URL14" s="392"/>
      <c r="URM14" s="392"/>
      <c r="URN14" s="392"/>
      <c r="URO14" s="392"/>
      <c r="URP14" s="392"/>
      <c r="URQ14" s="392"/>
      <c r="URR14" s="392"/>
      <c r="URS14" s="392"/>
      <c r="URT14" s="392"/>
      <c r="URU14" s="392"/>
      <c r="URV14" s="392"/>
      <c r="URW14" s="392"/>
      <c r="URX14" s="392"/>
      <c r="URY14" s="392"/>
      <c r="URZ14" s="392"/>
      <c r="USA14" s="392"/>
      <c r="USB14" s="392"/>
      <c r="USC14" s="392"/>
      <c r="USD14" s="392"/>
      <c r="USE14" s="392"/>
      <c r="USF14" s="392"/>
      <c r="USG14" s="392"/>
      <c r="USH14" s="392"/>
      <c r="USI14" s="392"/>
      <c r="USJ14" s="392"/>
      <c r="USK14" s="392"/>
      <c r="USL14" s="392"/>
      <c r="USM14" s="392"/>
      <c r="USN14" s="392"/>
      <c r="USO14" s="392"/>
      <c r="USP14" s="392"/>
      <c r="USQ14" s="392"/>
      <c r="USR14" s="392"/>
      <c r="USS14" s="392"/>
      <c r="UST14" s="392"/>
      <c r="USU14" s="392"/>
      <c r="USV14" s="392"/>
      <c r="USW14" s="392"/>
      <c r="USX14" s="392"/>
      <c r="USY14" s="392"/>
      <c r="USZ14" s="392"/>
      <c r="UTA14" s="392"/>
      <c r="UTB14" s="392"/>
      <c r="UTC14" s="392"/>
      <c r="UTD14" s="392"/>
      <c r="UTE14" s="392"/>
      <c r="UTF14" s="392"/>
      <c r="UTG14" s="392"/>
      <c r="UTH14" s="392"/>
      <c r="UTI14" s="392"/>
      <c r="UTJ14" s="392"/>
      <c r="UTK14" s="392"/>
      <c r="UTL14" s="392"/>
      <c r="UTM14" s="392"/>
      <c r="UTN14" s="392"/>
      <c r="UTO14" s="392"/>
      <c r="UTP14" s="392"/>
      <c r="UTQ14" s="392"/>
      <c r="UTR14" s="392"/>
      <c r="UTS14" s="392"/>
      <c r="UTT14" s="392"/>
      <c r="UTU14" s="392"/>
      <c r="UTV14" s="392"/>
      <c r="UTW14" s="392"/>
      <c r="UTX14" s="392"/>
      <c r="UTY14" s="392"/>
      <c r="UTZ14" s="392"/>
      <c r="UUA14" s="392"/>
      <c r="UUB14" s="392"/>
      <c r="UUC14" s="392"/>
      <c r="UUD14" s="392"/>
      <c r="UUE14" s="392"/>
      <c r="UUF14" s="392"/>
      <c r="UUG14" s="392"/>
      <c r="UUH14" s="392"/>
      <c r="UUI14" s="392"/>
      <c r="UUJ14" s="392"/>
      <c r="UUK14" s="392"/>
      <c r="UUL14" s="392"/>
      <c r="UUM14" s="392"/>
      <c r="UUN14" s="392"/>
      <c r="UUO14" s="392"/>
      <c r="UUP14" s="392"/>
      <c r="UUQ14" s="392"/>
      <c r="UUR14" s="392"/>
      <c r="UUS14" s="392"/>
      <c r="UUT14" s="392"/>
      <c r="UUU14" s="392"/>
      <c r="UUV14" s="392"/>
      <c r="UUW14" s="392"/>
      <c r="UUX14" s="392"/>
      <c r="UUY14" s="392"/>
      <c r="UUZ14" s="392"/>
      <c r="UVA14" s="392"/>
      <c r="UVB14" s="392"/>
      <c r="UVC14" s="392"/>
      <c r="UVD14" s="392"/>
      <c r="UVE14" s="392"/>
      <c r="UVF14" s="392"/>
      <c r="UVG14" s="392"/>
      <c r="UVH14" s="392"/>
      <c r="UVI14" s="392"/>
      <c r="UVJ14" s="392"/>
      <c r="UVK14" s="392"/>
      <c r="UVL14" s="392"/>
      <c r="UVM14" s="392"/>
      <c r="UVN14" s="392"/>
      <c r="UVO14" s="392"/>
      <c r="UVP14" s="392"/>
      <c r="UVQ14" s="392"/>
      <c r="UVR14" s="392"/>
      <c r="UVS14" s="392"/>
      <c r="UVT14" s="392"/>
      <c r="UVU14" s="392"/>
      <c r="UVV14" s="392"/>
      <c r="UVW14" s="392"/>
      <c r="UVX14" s="392"/>
      <c r="UVY14" s="392"/>
      <c r="UVZ14" s="392"/>
      <c r="UWA14" s="392"/>
      <c r="UWB14" s="392"/>
      <c r="UWC14" s="392"/>
      <c r="UWD14" s="392"/>
      <c r="UWE14" s="392"/>
      <c r="UWF14" s="392"/>
      <c r="UWG14" s="392"/>
      <c r="UWH14" s="392"/>
      <c r="UWI14" s="392"/>
      <c r="UWJ14" s="392"/>
      <c r="UWK14" s="392"/>
      <c r="UWL14" s="392"/>
      <c r="UWM14" s="392"/>
      <c r="UWN14" s="392"/>
      <c r="UWO14" s="392"/>
      <c r="UWP14" s="392"/>
      <c r="UWQ14" s="392"/>
      <c r="UWR14" s="392"/>
      <c r="UWS14" s="392"/>
      <c r="UWT14" s="392"/>
      <c r="UWU14" s="392"/>
      <c r="UWV14" s="392"/>
      <c r="UWW14" s="392"/>
      <c r="UWX14" s="392"/>
      <c r="UWY14" s="392"/>
      <c r="UWZ14" s="392"/>
      <c r="UXA14" s="392"/>
      <c r="UXB14" s="392"/>
      <c r="UXC14" s="392"/>
      <c r="UXD14" s="392"/>
      <c r="UXE14" s="392"/>
      <c r="UXF14" s="392"/>
      <c r="UXG14" s="392"/>
      <c r="UXH14" s="392"/>
      <c r="UXI14" s="392"/>
      <c r="UXJ14" s="392"/>
      <c r="UXK14" s="392"/>
      <c r="UXL14" s="392"/>
      <c r="UXM14" s="392"/>
      <c r="UXN14" s="392"/>
      <c r="UXO14" s="392"/>
      <c r="UXP14" s="392"/>
      <c r="UXQ14" s="392"/>
      <c r="UXR14" s="392"/>
      <c r="UXS14" s="392"/>
      <c r="UXT14" s="392"/>
      <c r="UXU14" s="392"/>
      <c r="UXV14" s="392"/>
      <c r="UXW14" s="392"/>
      <c r="UXX14" s="392"/>
      <c r="UXY14" s="392"/>
      <c r="UXZ14" s="392"/>
      <c r="UYA14" s="392"/>
      <c r="UYB14" s="392"/>
      <c r="UYC14" s="392"/>
      <c r="UYD14" s="392"/>
      <c r="UYE14" s="392"/>
      <c r="UYF14" s="392"/>
      <c r="UYG14" s="392"/>
      <c r="UYH14" s="392"/>
      <c r="UYI14" s="392"/>
      <c r="UYJ14" s="392"/>
      <c r="UYK14" s="392"/>
      <c r="UYL14" s="392"/>
      <c r="UYM14" s="392"/>
      <c r="UYN14" s="392"/>
      <c r="UYO14" s="392"/>
      <c r="UYP14" s="392"/>
      <c r="UYQ14" s="392"/>
      <c r="UYR14" s="392"/>
      <c r="UYS14" s="392"/>
      <c r="UYT14" s="392"/>
      <c r="UYU14" s="392"/>
      <c r="UYV14" s="392"/>
      <c r="UYW14" s="392"/>
      <c r="UYX14" s="392"/>
      <c r="UYY14" s="392"/>
      <c r="UYZ14" s="392"/>
      <c r="UZA14" s="392"/>
      <c r="UZB14" s="392"/>
      <c r="UZC14" s="392"/>
      <c r="UZD14" s="392"/>
      <c r="UZE14" s="392"/>
      <c r="UZF14" s="392"/>
      <c r="UZG14" s="392"/>
      <c r="UZH14" s="392"/>
      <c r="UZI14" s="392"/>
      <c r="UZJ14" s="392"/>
      <c r="UZK14" s="392"/>
      <c r="UZL14" s="392"/>
      <c r="UZM14" s="392"/>
      <c r="UZN14" s="392"/>
      <c r="UZO14" s="392"/>
      <c r="UZP14" s="392"/>
      <c r="UZQ14" s="392"/>
      <c r="UZR14" s="392"/>
      <c r="UZS14" s="392"/>
      <c r="UZT14" s="392"/>
      <c r="UZU14" s="392"/>
      <c r="UZV14" s="392"/>
      <c r="UZW14" s="392"/>
      <c r="UZX14" s="392"/>
      <c r="UZY14" s="392"/>
      <c r="UZZ14" s="392"/>
      <c r="VAA14" s="392"/>
      <c r="VAB14" s="392"/>
      <c r="VAC14" s="392"/>
      <c r="VAD14" s="392"/>
      <c r="VAE14" s="392"/>
      <c r="VAF14" s="392"/>
      <c r="VAG14" s="392"/>
      <c r="VAH14" s="392"/>
      <c r="VAI14" s="392"/>
      <c r="VAJ14" s="392"/>
      <c r="VAK14" s="392"/>
      <c r="VAL14" s="392"/>
      <c r="VAM14" s="392"/>
      <c r="VAN14" s="392"/>
      <c r="VAO14" s="392"/>
      <c r="VAP14" s="392"/>
      <c r="VAQ14" s="392"/>
      <c r="VAR14" s="392"/>
      <c r="VAS14" s="392"/>
      <c r="VAT14" s="392"/>
      <c r="VAU14" s="392"/>
      <c r="VAV14" s="392"/>
      <c r="VAW14" s="392"/>
      <c r="VAX14" s="392"/>
      <c r="VAY14" s="392"/>
      <c r="VAZ14" s="392"/>
      <c r="VBA14" s="392"/>
      <c r="VBB14" s="392"/>
      <c r="VBC14" s="392"/>
      <c r="VBD14" s="392"/>
      <c r="VBE14" s="392"/>
      <c r="VBF14" s="392"/>
      <c r="VBG14" s="392"/>
      <c r="VBH14" s="392"/>
      <c r="VBI14" s="392"/>
      <c r="VBJ14" s="392"/>
      <c r="VBK14" s="392"/>
      <c r="VBL14" s="392"/>
      <c r="VBM14" s="392"/>
      <c r="VBN14" s="392"/>
      <c r="VBO14" s="392"/>
      <c r="VBP14" s="392"/>
      <c r="VBQ14" s="392"/>
      <c r="VBR14" s="392"/>
      <c r="VBS14" s="392"/>
      <c r="VBT14" s="392"/>
      <c r="VBU14" s="392"/>
      <c r="VBV14" s="392"/>
      <c r="VBW14" s="392"/>
      <c r="VBX14" s="392"/>
      <c r="VBY14" s="392"/>
      <c r="VBZ14" s="392"/>
      <c r="VCA14" s="392"/>
      <c r="VCB14" s="392"/>
      <c r="VCC14" s="392"/>
      <c r="VCD14" s="392"/>
      <c r="VCE14" s="392"/>
      <c r="VCF14" s="392"/>
      <c r="VCG14" s="392"/>
      <c r="VCH14" s="392"/>
      <c r="VCI14" s="392"/>
      <c r="VCJ14" s="392"/>
      <c r="VCK14" s="392"/>
      <c r="VCL14" s="392"/>
      <c r="VCM14" s="392"/>
      <c r="VCN14" s="392"/>
      <c r="VCO14" s="392"/>
      <c r="VCP14" s="392"/>
      <c r="VCQ14" s="392"/>
      <c r="VCR14" s="392"/>
      <c r="VCS14" s="392"/>
      <c r="VCT14" s="392"/>
      <c r="VCU14" s="392"/>
      <c r="VCV14" s="392"/>
      <c r="VCW14" s="392"/>
      <c r="VCX14" s="392"/>
      <c r="VCY14" s="392"/>
      <c r="VCZ14" s="392"/>
      <c r="VDA14" s="392"/>
      <c r="VDB14" s="392"/>
      <c r="VDC14" s="392"/>
      <c r="VDD14" s="392"/>
      <c r="VDE14" s="392"/>
      <c r="VDF14" s="392"/>
      <c r="VDG14" s="392"/>
      <c r="VDH14" s="392"/>
      <c r="VDI14" s="392"/>
      <c r="VDJ14" s="392"/>
      <c r="VDK14" s="392"/>
      <c r="VDL14" s="392"/>
      <c r="VDM14" s="392"/>
      <c r="VDN14" s="392"/>
      <c r="VDO14" s="392"/>
      <c r="VDP14" s="392"/>
      <c r="VDQ14" s="392"/>
      <c r="VDR14" s="392"/>
      <c r="VDS14" s="392"/>
      <c r="VDT14" s="392"/>
      <c r="VDU14" s="392"/>
      <c r="VDV14" s="392"/>
      <c r="VDW14" s="392"/>
      <c r="VDX14" s="392"/>
      <c r="VDY14" s="392"/>
      <c r="VDZ14" s="392"/>
      <c r="VEA14" s="392"/>
      <c r="VEB14" s="392"/>
      <c r="VEC14" s="392"/>
      <c r="VED14" s="392"/>
      <c r="VEE14" s="392"/>
      <c r="VEF14" s="392"/>
      <c r="VEG14" s="392"/>
      <c r="VEH14" s="392"/>
      <c r="VEI14" s="392"/>
      <c r="VEJ14" s="392"/>
      <c r="VEK14" s="392"/>
      <c r="VEL14" s="392"/>
      <c r="VEM14" s="392"/>
      <c r="VEN14" s="392"/>
      <c r="VEO14" s="392"/>
      <c r="VEP14" s="392"/>
      <c r="VEQ14" s="392"/>
      <c r="VER14" s="392"/>
      <c r="VES14" s="392"/>
      <c r="VET14" s="392"/>
      <c r="VEU14" s="392"/>
      <c r="VEV14" s="392"/>
      <c r="VEW14" s="392"/>
      <c r="VEX14" s="392"/>
      <c r="VEY14" s="392"/>
      <c r="VEZ14" s="392"/>
      <c r="VFA14" s="392"/>
      <c r="VFB14" s="392"/>
      <c r="VFC14" s="392"/>
      <c r="VFD14" s="392"/>
      <c r="VFE14" s="392"/>
      <c r="VFF14" s="392"/>
      <c r="VFG14" s="392"/>
      <c r="VFH14" s="392"/>
      <c r="VFI14" s="392"/>
      <c r="VFJ14" s="392"/>
      <c r="VFK14" s="392"/>
      <c r="VFL14" s="392"/>
      <c r="VFM14" s="392"/>
      <c r="VFN14" s="392"/>
      <c r="VFO14" s="392"/>
      <c r="VFP14" s="392"/>
      <c r="VFQ14" s="392"/>
      <c r="VFR14" s="392"/>
      <c r="VFS14" s="392"/>
      <c r="VFT14" s="392"/>
      <c r="VFU14" s="392"/>
      <c r="VFV14" s="392"/>
      <c r="VFW14" s="392"/>
      <c r="VFX14" s="392"/>
      <c r="VFY14" s="392"/>
      <c r="VFZ14" s="392"/>
      <c r="VGA14" s="392"/>
      <c r="VGB14" s="392"/>
      <c r="VGC14" s="392"/>
      <c r="VGD14" s="392"/>
      <c r="VGE14" s="392"/>
      <c r="VGF14" s="392"/>
      <c r="VGG14" s="392"/>
      <c r="VGH14" s="392"/>
      <c r="VGI14" s="392"/>
      <c r="VGJ14" s="392"/>
      <c r="VGK14" s="392"/>
      <c r="VGL14" s="392"/>
      <c r="VGM14" s="392"/>
      <c r="VGN14" s="392"/>
      <c r="VGO14" s="392"/>
      <c r="VGP14" s="392"/>
      <c r="VGQ14" s="392"/>
      <c r="VGR14" s="392"/>
      <c r="VGS14" s="392"/>
      <c r="VGT14" s="392"/>
      <c r="VGU14" s="392"/>
      <c r="VGV14" s="392"/>
      <c r="VGW14" s="392"/>
      <c r="VGX14" s="392"/>
      <c r="VGY14" s="392"/>
      <c r="VGZ14" s="392"/>
      <c r="VHA14" s="392"/>
      <c r="VHB14" s="392"/>
      <c r="VHC14" s="392"/>
      <c r="VHD14" s="392"/>
      <c r="VHE14" s="392"/>
      <c r="VHF14" s="392"/>
      <c r="VHG14" s="392"/>
      <c r="VHH14" s="392"/>
      <c r="VHI14" s="392"/>
      <c r="VHJ14" s="392"/>
      <c r="VHK14" s="392"/>
      <c r="VHL14" s="392"/>
      <c r="VHM14" s="392"/>
      <c r="VHN14" s="392"/>
      <c r="VHO14" s="392"/>
      <c r="VHP14" s="392"/>
      <c r="VHQ14" s="392"/>
      <c r="VHR14" s="392"/>
      <c r="VHS14" s="392"/>
      <c r="VHT14" s="392"/>
      <c r="VHU14" s="392"/>
      <c r="VHV14" s="392"/>
      <c r="VHW14" s="392"/>
      <c r="VHX14" s="392"/>
      <c r="VHY14" s="392"/>
      <c r="VHZ14" s="392"/>
      <c r="VIA14" s="392"/>
      <c r="VIB14" s="392"/>
      <c r="VIC14" s="392"/>
      <c r="VID14" s="392"/>
      <c r="VIE14" s="392"/>
      <c r="VIF14" s="392"/>
      <c r="VIG14" s="392"/>
      <c r="VIH14" s="392"/>
      <c r="VII14" s="392"/>
      <c r="VIJ14" s="392"/>
      <c r="VIK14" s="392"/>
      <c r="VIL14" s="392"/>
      <c r="VIM14" s="392"/>
      <c r="VIN14" s="392"/>
      <c r="VIO14" s="392"/>
      <c r="VIP14" s="392"/>
      <c r="VIQ14" s="392"/>
      <c r="VIR14" s="392"/>
      <c r="VIS14" s="392"/>
      <c r="VIT14" s="392"/>
      <c r="VIU14" s="392"/>
      <c r="VIV14" s="392"/>
      <c r="VIW14" s="392"/>
      <c r="VIX14" s="392"/>
      <c r="VIY14" s="392"/>
      <c r="VIZ14" s="392"/>
      <c r="VJA14" s="392"/>
      <c r="VJB14" s="392"/>
      <c r="VJC14" s="392"/>
      <c r="VJD14" s="392"/>
      <c r="VJE14" s="392"/>
      <c r="VJF14" s="392"/>
      <c r="VJG14" s="392"/>
      <c r="VJH14" s="392"/>
      <c r="VJI14" s="392"/>
      <c r="VJJ14" s="392"/>
      <c r="VJK14" s="392"/>
      <c r="VJL14" s="392"/>
      <c r="VJM14" s="392"/>
      <c r="VJN14" s="392"/>
      <c r="VJO14" s="392"/>
      <c r="VJP14" s="392"/>
      <c r="VJQ14" s="392"/>
      <c r="VJR14" s="392"/>
      <c r="VJS14" s="392"/>
      <c r="VJT14" s="392"/>
      <c r="VJU14" s="392"/>
      <c r="VJV14" s="392"/>
      <c r="VJW14" s="392"/>
      <c r="VJX14" s="392"/>
      <c r="VJY14" s="392"/>
      <c r="VJZ14" s="392"/>
      <c r="VKA14" s="392"/>
      <c r="VKB14" s="392"/>
      <c r="VKC14" s="392"/>
      <c r="VKD14" s="392"/>
      <c r="VKE14" s="392"/>
      <c r="VKF14" s="392"/>
      <c r="VKG14" s="392"/>
      <c r="VKH14" s="392"/>
      <c r="VKI14" s="392"/>
      <c r="VKJ14" s="392"/>
      <c r="VKK14" s="392"/>
      <c r="VKL14" s="392"/>
      <c r="VKM14" s="392"/>
      <c r="VKN14" s="392"/>
      <c r="VKO14" s="392"/>
      <c r="VKP14" s="392"/>
      <c r="VKQ14" s="392"/>
      <c r="VKR14" s="392"/>
      <c r="VKS14" s="392"/>
      <c r="VKT14" s="392"/>
      <c r="VKU14" s="392"/>
      <c r="VKV14" s="392"/>
      <c r="VKW14" s="392"/>
      <c r="VKX14" s="392"/>
      <c r="VKY14" s="392"/>
      <c r="VKZ14" s="392"/>
      <c r="VLA14" s="392"/>
      <c r="VLB14" s="392"/>
      <c r="VLC14" s="392"/>
      <c r="VLD14" s="392"/>
      <c r="VLE14" s="392"/>
      <c r="VLF14" s="392"/>
      <c r="VLG14" s="392"/>
      <c r="VLH14" s="392"/>
      <c r="VLI14" s="392"/>
      <c r="VLJ14" s="392"/>
      <c r="VLK14" s="392"/>
      <c r="VLL14" s="392"/>
      <c r="VLM14" s="392"/>
      <c r="VLN14" s="392"/>
      <c r="VLO14" s="392"/>
      <c r="VLP14" s="392"/>
      <c r="VLQ14" s="392"/>
      <c r="VLR14" s="392"/>
      <c r="VLS14" s="392"/>
      <c r="VLT14" s="392"/>
      <c r="VLU14" s="392"/>
      <c r="VLV14" s="392"/>
      <c r="VLW14" s="392"/>
      <c r="VLX14" s="392"/>
      <c r="VLY14" s="392"/>
      <c r="VLZ14" s="392"/>
      <c r="VMA14" s="392"/>
      <c r="VMB14" s="392"/>
      <c r="VMC14" s="392"/>
      <c r="VMD14" s="392"/>
      <c r="VME14" s="392"/>
      <c r="VMF14" s="392"/>
      <c r="VMG14" s="392"/>
      <c r="VMH14" s="392"/>
      <c r="VMI14" s="392"/>
      <c r="VMJ14" s="392"/>
      <c r="VMK14" s="392"/>
      <c r="VML14" s="392"/>
      <c r="VMM14" s="392"/>
      <c r="VMN14" s="392"/>
      <c r="VMO14" s="392"/>
      <c r="VMP14" s="392"/>
      <c r="VMQ14" s="392"/>
      <c r="VMR14" s="392"/>
      <c r="VMS14" s="392"/>
      <c r="VMT14" s="392"/>
      <c r="VMU14" s="392"/>
      <c r="VMV14" s="392"/>
      <c r="VMW14" s="392"/>
      <c r="VMX14" s="392"/>
      <c r="VMY14" s="392"/>
      <c r="VMZ14" s="392"/>
      <c r="VNA14" s="392"/>
      <c r="VNB14" s="392"/>
      <c r="VNC14" s="392"/>
      <c r="VND14" s="392"/>
      <c r="VNE14" s="392"/>
      <c r="VNF14" s="392"/>
      <c r="VNG14" s="392"/>
      <c r="VNH14" s="392"/>
      <c r="VNI14" s="392"/>
      <c r="VNJ14" s="392"/>
      <c r="VNK14" s="392"/>
      <c r="VNL14" s="392"/>
      <c r="VNM14" s="392"/>
      <c r="VNN14" s="392"/>
      <c r="VNO14" s="392"/>
      <c r="VNP14" s="392"/>
      <c r="VNQ14" s="392"/>
      <c r="VNR14" s="392"/>
      <c r="VNS14" s="392"/>
      <c r="VNT14" s="392"/>
      <c r="VNU14" s="392"/>
      <c r="VNV14" s="392"/>
      <c r="VNW14" s="392"/>
      <c r="VNX14" s="392"/>
      <c r="VNY14" s="392"/>
      <c r="VNZ14" s="392"/>
      <c r="VOA14" s="392"/>
      <c r="VOB14" s="392"/>
      <c r="VOC14" s="392"/>
      <c r="VOD14" s="392"/>
      <c r="VOE14" s="392"/>
      <c r="VOF14" s="392"/>
      <c r="VOG14" s="392"/>
      <c r="VOH14" s="392"/>
      <c r="VOI14" s="392"/>
      <c r="VOJ14" s="392"/>
      <c r="VOK14" s="392"/>
      <c r="VOL14" s="392"/>
      <c r="VOM14" s="392"/>
      <c r="VON14" s="392"/>
      <c r="VOO14" s="392"/>
      <c r="VOP14" s="392"/>
      <c r="VOQ14" s="392"/>
      <c r="VOR14" s="392"/>
      <c r="VOS14" s="392"/>
      <c r="VOT14" s="392"/>
      <c r="VOU14" s="392"/>
      <c r="VOV14" s="392"/>
      <c r="VOW14" s="392"/>
      <c r="VOX14" s="392"/>
      <c r="VOY14" s="392"/>
      <c r="VOZ14" s="392"/>
      <c r="VPA14" s="392"/>
      <c r="VPB14" s="392"/>
      <c r="VPC14" s="392"/>
      <c r="VPD14" s="392"/>
      <c r="VPE14" s="392"/>
      <c r="VPF14" s="392"/>
      <c r="VPG14" s="392"/>
      <c r="VPH14" s="392"/>
      <c r="VPI14" s="392"/>
      <c r="VPJ14" s="392"/>
      <c r="VPK14" s="392"/>
      <c r="VPL14" s="392"/>
      <c r="VPM14" s="392"/>
      <c r="VPN14" s="392"/>
      <c r="VPO14" s="392"/>
      <c r="VPP14" s="392"/>
      <c r="VPQ14" s="392"/>
      <c r="VPR14" s="392"/>
      <c r="VPS14" s="392"/>
      <c r="VPT14" s="392"/>
      <c r="VPU14" s="392"/>
      <c r="VPV14" s="392"/>
      <c r="VPW14" s="392"/>
      <c r="VPX14" s="392"/>
      <c r="VPY14" s="392"/>
      <c r="VPZ14" s="392"/>
      <c r="VQA14" s="392"/>
      <c r="VQB14" s="392"/>
      <c r="VQC14" s="392"/>
      <c r="VQD14" s="392"/>
      <c r="VQE14" s="392"/>
      <c r="VQF14" s="392"/>
      <c r="VQG14" s="392"/>
      <c r="VQH14" s="392"/>
      <c r="VQI14" s="392"/>
      <c r="VQJ14" s="392"/>
      <c r="VQK14" s="392"/>
      <c r="VQL14" s="392"/>
      <c r="VQM14" s="392"/>
      <c r="VQN14" s="392"/>
      <c r="VQO14" s="392"/>
      <c r="VQP14" s="392"/>
      <c r="VQQ14" s="392"/>
      <c r="VQR14" s="392"/>
      <c r="VQS14" s="392"/>
      <c r="VQT14" s="392"/>
      <c r="VQU14" s="392"/>
      <c r="VQV14" s="392"/>
      <c r="VQW14" s="392"/>
      <c r="VQX14" s="392"/>
      <c r="VQY14" s="392"/>
      <c r="VQZ14" s="392"/>
      <c r="VRA14" s="392"/>
      <c r="VRB14" s="392"/>
      <c r="VRC14" s="392"/>
      <c r="VRD14" s="392"/>
      <c r="VRE14" s="392"/>
      <c r="VRF14" s="392"/>
      <c r="VRG14" s="392"/>
      <c r="VRH14" s="392"/>
      <c r="VRI14" s="392"/>
      <c r="VRJ14" s="392"/>
      <c r="VRK14" s="392"/>
      <c r="VRL14" s="392"/>
      <c r="VRM14" s="392"/>
      <c r="VRN14" s="392"/>
      <c r="VRO14" s="392"/>
      <c r="VRP14" s="392"/>
      <c r="VRQ14" s="392"/>
      <c r="VRR14" s="392"/>
      <c r="VRS14" s="392"/>
      <c r="VRT14" s="392"/>
      <c r="VRU14" s="392"/>
      <c r="VRV14" s="392"/>
      <c r="VRW14" s="392"/>
      <c r="VRX14" s="392"/>
      <c r="VRY14" s="392"/>
      <c r="VRZ14" s="392"/>
      <c r="VSA14" s="392"/>
      <c r="VSB14" s="392"/>
      <c r="VSC14" s="392"/>
      <c r="VSD14" s="392"/>
      <c r="VSE14" s="392"/>
      <c r="VSF14" s="392"/>
      <c r="VSG14" s="392"/>
      <c r="VSH14" s="392"/>
      <c r="VSI14" s="392"/>
      <c r="VSJ14" s="392"/>
      <c r="VSK14" s="392"/>
      <c r="VSL14" s="392"/>
      <c r="VSM14" s="392"/>
      <c r="VSN14" s="392"/>
      <c r="VSO14" s="392"/>
      <c r="VSP14" s="392"/>
      <c r="VSQ14" s="392"/>
      <c r="VSR14" s="392"/>
      <c r="VSS14" s="392"/>
      <c r="VST14" s="392"/>
      <c r="VSU14" s="392"/>
      <c r="VSV14" s="392"/>
      <c r="VSW14" s="392"/>
      <c r="VSX14" s="392"/>
      <c r="VSY14" s="392"/>
      <c r="VSZ14" s="392"/>
      <c r="VTA14" s="392"/>
      <c r="VTB14" s="392"/>
      <c r="VTC14" s="392"/>
      <c r="VTD14" s="392"/>
      <c r="VTE14" s="392"/>
      <c r="VTF14" s="392"/>
      <c r="VTG14" s="392"/>
      <c r="VTH14" s="392"/>
      <c r="VTI14" s="392"/>
      <c r="VTJ14" s="392"/>
      <c r="VTK14" s="392"/>
      <c r="VTL14" s="392"/>
      <c r="VTM14" s="392"/>
      <c r="VTN14" s="392"/>
      <c r="VTO14" s="392"/>
      <c r="VTP14" s="392"/>
      <c r="VTQ14" s="392"/>
      <c r="VTR14" s="392"/>
      <c r="VTS14" s="392"/>
      <c r="VTT14" s="392"/>
      <c r="VTU14" s="392"/>
      <c r="VTV14" s="392"/>
      <c r="VTW14" s="392"/>
      <c r="VTX14" s="392"/>
      <c r="VTY14" s="392"/>
      <c r="VTZ14" s="392"/>
      <c r="VUA14" s="392"/>
      <c r="VUB14" s="392"/>
      <c r="VUC14" s="392"/>
      <c r="VUD14" s="392"/>
      <c r="VUE14" s="392"/>
      <c r="VUF14" s="392"/>
      <c r="VUG14" s="392"/>
      <c r="VUH14" s="392"/>
      <c r="VUI14" s="392"/>
      <c r="VUJ14" s="392"/>
      <c r="VUK14" s="392"/>
      <c r="VUL14" s="392"/>
      <c r="VUM14" s="392"/>
      <c r="VUN14" s="392"/>
      <c r="VUO14" s="392"/>
      <c r="VUP14" s="392"/>
      <c r="VUQ14" s="392"/>
      <c r="VUR14" s="392"/>
      <c r="VUS14" s="392"/>
      <c r="VUT14" s="392"/>
      <c r="VUU14" s="392"/>
      <c r="VUV14" s="392"/>
      <c r="VUW14" s="392"/>
      <c r="VUX14" s="392"/>
      <c r="VUY14" s="392"/>
      <c r="VUZ14" s="392"/>
      <c r="VVA14" s="392"/>
      <c r="VVB14" s="392"/>
      <c r="VVC14" s="392"/>
      <c r="VVD14" s="392"/>
      <c r="VVE14" s="392"/>
      <c r="VVF14" s="392"/>
      <c r="VVG14" s="392"/>
      <c r="VVH14" s="392"/>
      <c r="VVI14" s="392"/>
      <c r="VVJ14" s="392"/>
      <c r="VVK14" s="392"/>
      <c r="VVL14" s="392"/>
      <c r="VVM14" s="392"/>
      <c r="VVN14" s="392"/>
      <c r="VVO14" s="392"/>
      <c r="VVP14" s="392"/>
      <c r="VVQ14" s="392"/>
      <c r="VVR14" s="392"/>
      <c r="VVS14" s="392"/>
      <c r="VVT14" s="392"/>
      <c r="VVU14" s="392"/>
      <c r="VVV14" s="392"/>
      <c r="VVW14" s="392"/>
      <c r="VVX14" s="392"/>
      <c r="VVY14" s="392"/>
      <c r="VVZ14" s="392"/>
      <c r="VWA14" s="392"/>
      <c r="VWB14" s="392"/>
      <c r="VWC14" s="392"/>
      <c r="VWD14" s="392"/>
      <c r="VWE14" s="392"/>
      <c r="VWF14" s="392"/>
      <c r="VWG14" s="392"/>
      <c r="VWH14" s="392"/>
      <c r="VWI14" s="392"/>
      <c r="VWJ14" s="392"/>
      <c r="VWK14" s="392"/>
      <c r="VWL14" s="392"/>
      <c r="VWM14" s="392"/>
      <c r="VWN14" s="392"/>
      <c r="VWO14" s="392"/>
      <c r="VWP14" s="392"/>
      <c r="VWQ14" s="392"/>
      <c r="VWR14" s="392"/>
      <c r="VWS14" s="392"/>
      <c r="VWT14" s="392"/>
      <c r="VWU14" s="392"/>
      <c r="VWV14" s="392"/>
      <c r="VWW14" s="392"/>
      <c r="VWX14" s="392"/>
      <c r="VWY14" s="392"/>
      <c r="VWZ14" s="392"/>
      <c r="VXA14" s="392"/>
      <c r="VXB14" s="392"/>
      <c r="VXC14" s="392"/>
      <c r="VXD14" s="392"/>
      <c r="VXE14" s="392"/>
      <c r="VXF14" s="392"/>
      <c r="VXG14" s="392"/>
      <c r="VXH14" s="392"/>
      <c r="VXI14" s="392"/>
      <c r="VXJ14" s="392"/>
      <c r="VXK14" s="392"/>
      <c r="VXL14" s="392"/>
      <c r="VXM14" s="392"/>
      <c r="VXN14" s="392"/>
      <c r="VXO14" s="392"/>
      <c r="VXP14" s="392"/>
      <c r="VXQ14" s="392"/>
      <c r="VXR14" s="392"/>
      <c r="VXS14" s="392"/>
      <c r="VXT14" s="392"/>
      <c r="VXU14" s="392"/>
      <c r="VXV14" s="392"/>
      <c r="VXW14" s="392"/>
      <c r="VXX14" s="392"/>
      <c r="VXY14" s="392"/>
      <c r="VXZ14" s="392"/>
      <c r="VYA14" s="392"/>
      <c r="VYB14" s="392"/>
      <c r="VYC14" s="392"/>
      <c r="VYD14" s="392"/>
      <c r="VYE14" s="392"/>
      <c r="VYF14" s="392"/>
      <c r="VYG14" s="392"/>
      <c r="VYH14" s="392"/>
      <c r="VYI14" s="392"/>
      <c r="VYJ14" s="392"/>
      <c r="VYK14" s="392"/>
      <c r="VYL14" s="392"/>
      <c r="VYM14" s="392"/>
      <c r="VYN14" s="392"/>
      <c r="VYO14" s="392"/>
      <c r="VYP14" s="392"/>
      <c r="VYQ14" s="392"/>
      <c r="VYR14" s="392"/>
      <c r="VYS14" s="392"/>
      <c r="VYT14" s="392"/>
      <c r="VYU14" s="392"/>
      <c r="VYV14" s="392"/>
      <c r="VYW14" s="392"/>
      <c r="VYX14" s="392"/>
      <c r="VYY14" s="392"/>
      <c r="VYZ14" s="392"/>
      <c r="VZA14" s="392"/>
      <c r="VZB14" s="392"/>
      <c r="VZC14" s="392"/>
      <c r="VZD14" s="392"/>
      <c r="VZE14" s="392"/>
      <c r="VZF14" s="392"/>
      <c r="VZG14" s="392"/>
      <c r="VZH14" s="392"/>
      <c r="VZI14" s="392"/>
      <c r="VZJ14" s="392"/>
      <c r="VZK14" s="392"/>
      <c r="VZL14" s="392"/>
      <c r="VZM14" s="392"/>
      <c r="VZN14" s="392"/>
      <c r="VZO14" s="392"/>
      <c r="VZP14" s="392"/>
      <c r="VZQ14" s="392"/>
      <c r="VZR14" s="392"/>
      <c r="VZS14" s="392"/>
      <c r="VZT14" s="392"/>
      <c r="VZU14" s="392"/>
      <c r="VZV14" s="392"/>
      <c r="VZW14" s="392"/>
      <c r="VZX14" s="392"/>
      <c r="VZY14" s="392"/>
      <c r="VZZ14" s="392"/>
      <c r="WAA14" s="392"/>
      <c r="WAB14" s="392"/>
      <c r="WAC14" s="392"/>
      <c r="WAD14" s="392"/>
      <c r="WAE14" s="392"/>
      <c r="WAF14" s="392"/>
      <c r="WAG14" s="392"/>
      <c r="WAH14" s="392"/>
      <c r="WAI14" s="392"/>
      <c r="WAJ14" s="392"/>
      <c r="WAK14" s="392"/>
      <c r="WAL14" s="392"/>
      <c r="WAM14" s="392"/>
      <c r="WAN14" s="392"/>
      <c r="WAO14" s="392"/>
      <c r="WAP14" s="392"/>
      <c r="WAQ14" s="392"/>
      <c r="WAR14" s="392"/>
      <c r="WAS14" s="392"/>
      <c r="WAT14" s="392"/>
      <c r="WAU14" s="392"/>
      <c r="WAV14" s="392"/>
      <c r="WAW14" s="392"/>
      <c r="WAX14" s="392"/>
      <c r="WAY14" s="392"/>
      <c r="WAZ14" s="392"/>
      <c r="WBA14" s="392"/>
      <c r="WBB14" s="392"/>
      <c r="WBC14" s="392"/>
      <c r="WBD14" s="392"/>
      <c r="WBE14" s="392"/>
      <c r="WBF14" s="392"/>
      <c r="WBG14" s="392"/>
      <c r="WBH14" s="392"/>
      <c r="WBI14" s="392"/>
      <c r="WBJ14" s="392"/>
      <c r="WBK14" s="392"/>
      <c r="WBL14" s="392"/>
      <c r="WBM14" s="392"/>
      <c r="WBN14" s="392"/>
      <c r="WBO14" s="392"/>
      <c r="WBP14" s="392"/>
      <c r="WBQ14" s="392"/>
      <c r="WBR14" s="392"/>
      <c r="WBS14" s="392"/>
      <c r="WBT14" s="392"/>
      <c r="WBU14" s="392"/>
      <c r="WBV14" s="392"/>
      <c r="WBW14" s="392"/>
      <c r="WBX14" s="392"/>
      <c r="WBY14" s="392"/>
      <c r="WBZ14" s="392"/>
      <c r="WCA14" s="392"/>
      <c r="WCB14" s="392"/>
      <c r="WCC14" s="392"/>
      <c r="WCD14" s="392"/>
      <c r="WCE14" s="392"/>
      <c r="WCF14" s="392"/>
      <c r="WCG14" s="392"/>
      <c r="WCH14" s="392"/>
      <c r="WCI14" s="392"/>
      <c r="WCJ14" s="392"/>
      <c r="WCK14" s="392"/>
      <c r="WCL14" s="392"/>
      <c r="WCM14" s="392"/>
      <c r="WCN14" s="392"/>
      <c r="WCO14" s="392"/>
      <c r="WCP14" s="392"/>
      <c r="WCQ14" s="392"/>
      <c r="WCR14" s="392"/>
      <c r="WCS14" s="392"/>
      <c r="WCT14" s="392"/>
      <c r="WCU14" s="392"/>
      <c r="WCV14" s="392"/>
      <c r="WCW14" s="392"/>
      <c r="WCX14" s="392"/>
      <c r="WCY14" s="392"/>
      <c r="WCZ14" s="392"/>
      <c r="WDA14" s="392"/>
      <c r="WDB14" s="392"/>
      <c r="WDC14" s="392"/>
      <c r="WDD14" s="392"/>
      <c r="WDE14" s="392"/>
      <c r="WDF14" s="392"/>
      <c r="WDG14" s="392"/>
      <c r="WDH14" s="392"/>
      <c r="WDI14" s="392"/>
      <c r="WDJ14" s="392"/>
      <c r="WDK14" s="392"/>
      <c r="WDL14" s="392"/>
      <c r="WDM14" s="392"/>
      <c r="WDN14" s="392"/>
      <c r="WDO14" s="392"/>
      <c r="WDP14" s="392"/>
      <c r="WDQ14" s="392"/>
      <c r="WDR14" s="392"/>
      <c r="WDS14" s="392"/>
      <c r="WDT14" s="392"/>
      <c r="WDU14" s="392"/>
      <c r="WDV14" s="392"/>
      <c r="WDW14" s="392"/>
      <c r="WDX14" s="392"/>
      <c r="WDY14" s="392"/>
      <c r="WDZ14" s="392"/>
      <c r="WEA14" s="392"/>
      <c r="WEB14" s="392"/>
      <c r="WEC14" s="392"/>
      <c r="WED14" s="392"/>
      <c r="WEE14" s="392"/>
      <c r="WEF14" s="392"/>
      <c r="WEG14" s="392"/>
      <c r="WEH14" s="392"/>
      <c r="WEI14" s="392"/>
      <c r="WEJ14" s="392"/>
      <c r="WEK14" s="392"/>
      <c r="WEL14" s="392"/>
      <c r="WEM14" s="392"/>
      <c r="WEN14" s="392"/>
      <c r="WEO14" s="392"/>
      <c r="WEP14" s="392"/>
      <c r="WEQ14" s="392"/>
      <c r="WER14" s="392"/>
      <c r="WES14" s="392"/>
      <c r="WET14" s="392"/>
      <c r="WEU14" s="392"/>
      <c r="WEV14" s="392"/>
      <c r="WEW14" s="392"/>
      <c r="WEX14" s="392"/>
      <c r="WEY14" s="392"/>
      <c r="WEZ14" s="392"/>
      <c r="WFA14" s="392"/>
      <c r="WFB14" s="392"/>
      <c r="WFC14" s="392"/>
      <c r="WFD14" s="392"/>
      <c r="WFE14" s="392"/>
      <c r="WFF14" s="392"/>
      <c r="WFG14" s="392"/>
      <c r="WFH14" s="392"/>
      <c r="WFI14" s="392"/>
      <c r="WFJ14" s="392"/>
      <c r="WFK14" s="392"/>
      <c r="WFL14" s="392"/>
      <c r="WFM14" s="392"/>
      <c r="WFN14" s="392"/>
      <c r="WFO14" s="392"/>
      <c r="WFP14" s="392"/>
      <c r="WFQ14" s="392"/>
      <c r="WFR14" s="392"/>
      <c r="WFS14" s="392"/>
      <c r="WFT14" s="392"/>
      <c r="WFU14" s="392"/>
      <c r="WFV14" s="392"/>
      <c r="WFW14" s="392"/>
      <c r="WFX14" s="392"/>
      <c r="WFY14" s="392"/>
      <c r="WFZ14" s="392"/>
      <c r="WGA14" s="392"/>
      <c r="WGB14" s="392"/>
      <c r="WGC14" s="392"/>
      <c r="WGD14" s="392"/>
      <c r="WGE14" s="392"/>
      <c r="WGF14" s="392"/>
      <c r="WGG14" s="392"/>
      <c r="WGH14" s="392"/>
      <c r="WGI14" s="392"/>
      <c r="WGJ14" s="392"/>
      <c r="WGK14" s="392"/>
      <c r="WGL14" s="392"/>
      <c r="WGM14" s="392"/>
      <c r="WGN14" s="392"/>
      <c r="WGO14" s="392"/>
      <c r="WGP14" s="392"/>
      <c r="WGQ14" s="392"/>
      <c r="WGR14" s="392"/>
      <c r="WGS14" s="392"/>
      <c r="WGT14" s="392"/>
      <c r="WGU14" s="392"/>
      <c r="WGV14" s="392"/>
      <c r="WGW14" s="392"/>
      <c r="WGX14" s="392"/>
      <c r="WGY14" s="392"/>
      <c r="WGZ14" s="392"/>
      <c r="WHA14" s="392"/>
      <c r="WHB14" s="392"/>
      <c r="WHC14" s="392"/>
      <c r="WHD14" s="392"/>
      <c r="WHE14" s="392"/>
      <c r="WHF14" s="392"/>
      <c r="WHG14" s="392"/>
      <c r="WHH14" s="392"/>
      <c r="WHI14" s="392"/>
      <c r="WHJ14" s="392"/>
      <c r="WHK14" s="392"/>
      <c r="WHL14" s="392"/>
      <c r="WHM14" s="392"/>
      <c r="WHN14" s="392"/>
      <c r="WHO14" s="392"/>
      <c r="WHP14" s="392"/>
      <c r="WHQ14" s="392"/>
      <c r="WHR14" s="392"/>
      <c r="WHS14" s="392"/>
      <c r="WHT14" s="392"/>
      <c r="WHU14" s="392"/>
      <c r="WHV14" s="392"/>
      <c r="WHW14" s="392"/>
      <c r="WHX14" s="392"/>
      <c r="WHY14" s="392"/>
      <c r="WHZ14" s="392"/>
      <c r="WIA14" s="392"/>
      <c r="WIB14" s="392"/>
      <c r="WIC14" s="392"/>
      <c r="WID14" s="392"/>
      <c r="WIE14" s="392"/>
      <c r="WIF14" s="392"/>
      <c r="WIG14" s="392"/>
      <c r="WIH14" s="392"/>
      <c r="WII14" s="392"/>
      <c r="WIJ14" s="392"/>
      <c r="WIK14" s="392"/>
      <c r="WIL14" s="392"/>
      <c r="WIM14" s="392"/>
      <c r="WIN14" s="392"/>
      <c r="WIO14" s="392"/>
      <c r="WIP14" s="392"/>
      <c r="WIQ14" s="392"/>
      <c r="WIR14" s="392"/>
      <c r="WIS14" s="392"/>
      <c r="WIT14" s="392"/>
      <c r="WIU14" s="392"/>
      <c r="WIV14" s="392"/>
      <c r="WIW14" s="392"/>
      <c r="WIX14" s="392"/>
      <c r="WIY14" s="392"/>
      <c r="WIZ14" s="392"/>
      <c r="WJA14" s="392"/>
      <c r="WJB14" s="392"/>
      <c r="WJC14" s="392"/>
      <c r="WJD14" s="392"/>
      <c r="WJE14" s="392"/>
      <c r="WJF14" s="392"/>
      <c r="WJG14" s="392"/>
      <c r="WJH14" s="392"/>
      <c r="WJI14" s="392"/>
      <c r="WJJ14" s="392"/>
      <c r="WJK14" s="392"/>
      <c r="WJL14" s="392"/>
      <c r="WJM14" s="392"/>
      <c r="WJN14" s="392"/>
      <c r="WJO14" s="392"/>
      <c r="WJP14" s="392"/>
      <c r="WJQ14" s="392"/>
      <c r="WJR14" s="392"/>
      <c r="WJS14" s="392"/>
      <c r="WJT14" s="392"/>
      <c r="WJU14" s="392"/>
      <c r="WJV14" s="392"/>
      <c r="WJW14" s="392"/>
      <c r="WJX14" s="392"/>
      <c r="WJY14" s="392"/>
      <c r="WJZ14" s="392"/>
      <c r="WKA14" s="392"/>
      <c r="WKB14" s="392"/>
      <c r="WKC14" s="392"/>
      <c r="WKD14" s="392"/>
      <c r="WKE14" s="392"/>
      <c r="WKF14" s="392"/>
      <c r="WKG14" s="392"/>
      <c r="WKH14" s="392"/>
      <c r="WKI14" s="392"/>
      <c r="WKJ14" s="392"/>
      <c r="WKK14" s="392"/>
      <c r="WKL14" s="392"/>
      <c r="WKM14" s="392"/>
      <c r="WKN14" s="392"/>
      <c r="WKO14" s="392"/>
      <c r="WKP14" s="392"/>
      <c r="WKQ14" s="392"/>
      <c r="WKR14" s="392"/>
      <c r="WKS14" s="392"/>
      <c r="WKT14" s="392"/>
      <c r="WKU14" s="392"/>
      <c r="WKV14" s="392"/>
      <c r="WKW14" s="392"/>
      <c r="WKX14" s="392"/>
      <c r="WKY14" s="392"/>
      <c r="WKZ14" s="392"/>
      <c r="WLA14" s="392"/>
      <c r="WLB14" s="392"/>
      <c r="WLC14" s="392"/>
      <c r="WLD14" s="392"/>
      <c r="WLE14" s="392"/>
      <c r="WLF14" s="392"/>
      <c r="WLG14" s="392"/>
      <c r="WLH14" s="392"/>
      <c r="WLI14" s="392"/>
      <c r="WLJ14" s="392"/>
      <c r="WLK14" s="392"/>
      <c r="WLL14" s="392"/>
      <c r="WLM14" s="392"/>
      <c r="WLN14" s="392"/>
      <c r="WLO14" s="392"/>
      <c r="WLP14" s="392"/>
      <c r="WLQ14" s="392"/>
      <c r="WLR14" s="392"/>
      <c r="WLS14" s="392"/>
      <c r="WLT14" s="392"/>
      <c r="WLU14" s="392"/>
      <c r="WLV14" s="392"/>
      <c r="WLW14" s="392"/>
      <c r="WLX14" s="392"/>
      <c r="WLY14" s="392"/>
      <c r="WLZ14" s="392"/>
      <c r="WMA14" s="392"/>
      <c r="WMB14" s="392"/>
      <c r="WMC14" s="392"/>
      <c r="WMD14" s="392"/>
      <c r="WME14" s="392"/>
      <c r="WMF14" s="392"/>
      <c r="WMG14" s="392"/>
      <c r="WMH14" s="392"/>
      <c r="WMI14" s="392"/>
      <c r="WMJ14" s="392"/>
      <c r="WMK14" s="392"/>
      <c r="WML14" s="392"/>
      <c r="WMM14" s="392"/>
      <c r="WMN14" s="392"/>
      <c r="WMO14" s="392"/>
      <c r="WMP14" s="392"/>
      <c r="WMQ14" s="392"/>
      <c r="WMR14" s="392"/>
      <c r="WMS14" s="392"/>
      <c r="WMT14" s="392"/>
      <c r="WMU14" s="392"/>
      <c r="WMV14" s="392"/>
      <c r="WMW14" s="392"/>
      <c r="WMX14" s="392"/>
      <c r="WMY14" s="392"/>
      <c r="WMZ14" s="392"/>
      <c r="WNA14" s="392"/>
      <c r="WNB14" s="392"/>
      <c r="WNC14" s="392"/>
      <c r="WND14" s="392"/>
      <c r="WNE14" s="392"/>
      <c r="WNF14" s="392"/>
      <c r="WNG14" s="392"/>
      <c r="WNH14" s="392"/>
      <c r="WNI14" s="392"/>
      <c r="WNJ14" s="392"/>
      <c r="WNK14" s="392"/>
      <c r="WNL14" s="392"/>
      <c r="WNM14" s="392"/>
      <c r="WNN14" s="392"/>
      <c r="WNO14" s="392"/>
      <c r="WNP14" s="392"/>
      <c r="WNQ14" s="392"/>
      <c r="WNR14" s="392"/>
      <c r="WNS14" s="392"/>
      <c r="WNT14" s="392"/>
      <c r="WNU14" s="392"/>
      <c r="WNV14" s="392"/>
      <c r="WNW14" s="392"/>
      <c r="WNX14" s="392"/>
      <c r="WNY14" s="392"/>
      <c r="WNZ14" s="392"/>
      <c r="WOA14" s="392"/>
      <c r="WOB14" s="392"/>
      <c r="WOC14" s="392"/>
      <c r="WOD14" s="392"/>
      <c r="WOE14" s="392"/>
      <c r="WOF14" s="392"/>
      <c r="WOG14" s="392"/>
      <c r="WOH14" s="392"/>
      <c r="WOI14" s="392"/>
      <c r="WOJ14" s="392"/>
      <c r="WOK14" s="392"/>
      <c r="WOL14" s="392"/>
      <c r="WOM14" s="392"/>
      <c r="WON14" s="392"/>
      <c r="WOO14" s="392"/>
      <c r="WOP14" s="392"/>
      <c r="WOQ14" s="392"/>
      <c r="WOR14" s="392"/>
      <c r="WOS14" s="392"/>
      <c r="WOT14" s="392"/>
      <c r="WOU14" s="392"/>
      <c r="WOV14" s="392"/>
      <c r="WOW14" s="392"/>
      <c r="WOX14" s="392"/>
      <c r="WOY14" s="392"/>
      <c r="WOZ14" s="392"/>
      <c r="WPA14" s="392"/>
      <c r="WPB14" s="392"/>
      <c r="WPC14" s="392"/>
      <c r="WPD14" s="392"/>
      <c r="WPE14" s="392"/>
      <c r="WPF14" s="392"/>
      <c r="WPG14" s="392"/>
      <c r="WPH14" s="392"/>
      <c r="WPI14" s="392"/>
      <c r="WPJ14" s="392"/>
      <c r="WPK14" s="392"/>
      <c r="WPL14" s="392"/>
      <c r="WPM14" s="392"/>
      <c r="WPN14" s="392"/>
      <c r="WPO14" s="392"/>
      <c r="WPP14" s="392"/>
      <c r="WPQ14" s="392"/>
      <c r="WPR14" s="392"/>
      <c r="WPS14" s="392"/>
      <c r="WPT14" s="392"/>
      <c r="WPU14" s="392"/>
      <c r="WPV14" s="392"/>
      <c r="WPW14" s="392"/>
      <c r="WPX14" s="392"/>
      <c r="WPY14" s="392"/>
      <c r="WPZ14" s="392"/>
      <c r="WQA14" s="392"/>
      <c r="WQB14" s="392"/>
      <c r="WQC14" s="392"/>
      <c r="WQD14" s="392"/>
      <c r="WQE14" s="392"/>
      <c r="WQF14" s="392"/>
      <c r="WQG14" s="392"/>
      <c r="WQH14" s="392"/>
      <c r="WQI14" s="392"/>
      <c r="WQJ14" s="392"/>
      <c r="WQK14" s="392"/>
      <c r="WQL14" s="392"/>
      <c r="WQM14" s="392"/>
      <c r="WQN14" s="392"/>
      <c r="WQO14" s="392"/>
      <c r="WQP14" s="392"/>
      <c r="WQQ14" s="392"/>
      <c r="WQR14" s="392"/>
      <c r="WQS14" s="392"/>
      <c r="WQT14" s="392"/>
      <c r="WQU14" s="392"/>
      <c r="WQV14" s="392"/>
      <c r="WQW14" s="392"/>
      <c r="WQX14" s="392"/>
      <c r="WQY14" s="392"/>
      <c r="WQZ14" s="392"/>
      <c r="WRA14" s="392"/>
      <c r="WRB14" s="392"/>
      <c r="WRC14" s="392"/>
      <c r="WRD14" s="392"/>
      <c r="WRE14" s="392"/>
      <c r="WRF14" s="392"/>
      <c r="WRG14" s="392"/>
      <c r="WRH14" s="392"/>
      <c r="WRI14" s="392"/>
      <c r="WRJ14" s="392"/>
      <c r="WRK14" s="392"/>
      <c r="WRL14" s="392"/>
      <c r="WRM14" s="392"/>
      <c r="WRN14" s="392"/>
      <c r="WRO14" s="392"/>
      <c r="WRP14" s="392"/>
      <c r="WRQ14" s="392"/>
      <c r="WRR14" s="392"/>
      <c r="WRS14" s="392"/>
      <c r="WRT14" s="392"/>
      <c r="WRU14" s="392"/>
      <c r="WRV14" s="392"/>
      <c r="WRW14" s="392"/>
      <c r="WRX14" s="392"/>
      <c r="WRY14" s="392"/>
      <c r="WRZ14" s="392"/>
      <c r="WSA14" s="392"/>
      <c r="WSB14" s="392"/>
      <c r="WSC14" s="392"/>
      <c r="WSD14" s="392"/>
      <c r="WSE14" s="392"/>
      <c r="WSF14" s="392"/>
      <c r="WSG14" s="392"/>
      <c r="WSH14" s="392"/>
      <c r="WSI14" s="392"/>
      <c r="WSJ14" s="392"/>
      <c r="WSK14" s="392"/>
      <c r="WSL14" s="392"/>
      <c r="WSM14" s="392"/>
      <c r="WSN14" s="392"/>
      <c r="WSO14" s="392"/>
      <c r="WSP14" s="392"/>
      <c r="WSQ14" s="392"/>
      <c r="WSR14" s="392"/>
      <c r="WSS14" s="392"/>
      <c r="WST14" s="392"/>
      <c r="WSU14" s="392"/>
      <c r="WSV14" s="392"/>
      <c r="WSW14" s="392"/>
      <c r="WSX14" s="392"/>
      <c r="WSY14" s="392"/>
      <c r="WSZ14" s="392"/>
      <c r="WTA14" s="392"/>
      <c r="WTB14" s="392"/>
      <c r="WTC14" s="392"/>
      <c r="WTD14" s="392"/>
      <c r="WTE14" s="392"/>
      <c r="WTF14" s="392"/>
      <c r="WTG14" s="392"/>
      <c r="WTH14" s="392"/>
      <c r="WTI14" s="392"/>
      <c r="WTJ14" s="392"/>
      <c r="WTK14" s="392"/>
      <c r="WTL14" s="392"/>
      <c r="WTM14" s="392"/>
      <c r="WTN14" s="392"/>
      <c r="WTO14" s="392"/>
      <c r="WTP14" s="392"/>
      <c r="WTQ14" s="392"/>
      <c r="WTR14" s="392"/>
      <c r="WTS14" s="392"/>
      <c r="WTT14" s="392"/>
      <c r="WTU14" s="392"/>
      <c r="WTV14" s="392"/>
      <c r="WTW14" s="392"/>
      <c r="WTX14" s="392"/>
      <c r="WTY14" s="392"/>
      <c r="WTZ14" s="392"/>
      <c r="WUA14" s="392"/>
      <c r="WUB14" s="392"/>
      <c r="WUC14" s="392"/>
      <c r="WUD14" s="392"/>
      <c r="WUE14" s="392"/>
      <c r="WUF14" s="392"/>
      <c r="WUG14" s="392"/>
      <c r="WUH14" s="392"/>
      <c r="WUI14" s="392"/>
      <c r="WUJ14" s="392"/>
      <c r="WUK14" s="392"/>
      <c r="WUL14" s="392"/>
      <c r="WUM14" s="392"/>
      <c r="WUN14" s="392"/>
      <c r="WUO14" s="392"/>
      <c r="WUP14" s="392"/>
      <c r="WUQ14" s="392"/>
      <c r="WUR14" s="392"/>
      <c r="WUS14" s="392"/>
      <c r="WUT14" s="392"/>
      <c r="WUU14" s="392"/>
      <c r="WUV14" s="392"/>
      <c r="WUW14" s="392"/>
      <c r="WUX14" s="392"/>
      <c r="WUY14" s="392"/>
      <c r="WUZ14" s="392"/>
      <c r="WVA14" s="392"/>
      <c r="WVB14" s="392"/>
      <c r="WVC14" s="392"/>
      <c r="WVD14" s="392"/>
      <c r="WVE14" s="392"/>
      <c r="WVF14" s="392"/>
      <c r="WVG14" s="392"/>
      <c r="WVH14" s="392"/>
      <c r="WVI14" s="392"/>
      <c r="WVJ14" s="392"/>
      <c r="WVK14" s="392"/>
      <c r="WVL14" s="392"/>
      <c r="WVM14" s="392"/>
      <c r="WVN14" s="392"/>
      <c r="WVO14" s="392"/>
      <c r="WVP14" s="392"/>
      <c r="WVQ14" s="392"/>
      <c r="WVR14" s="392"/>
      <c r="WVS14" s="392"/>
      <c r="WVT14" s="392"/>
      <c r="WVU14" s="392"/>
      <c r="WVV14" s="392"/>
      <c r="WVW14" s="392"/>
      <c r="WVX14" s="392"/>
      <c r="WVY14" s="392"/>
      <c r="WVZ14" s="392"/>
      <c r="WWA14" s="392"/>
      <c r="WWB14" s="392"/>
      <c r="WWC14" s="392"/>
      <c r="WWD14" s="392"/>
      <c r="WWE14" s="392"/>
      <c r="WWF14" s="392"/>
      <c r="WWG14" s="392"/>
      <c r="WWH14" s="392"/>
      <c r="WWI14" s="392"/>
      <c r="WWJ14" s="392"/>
      <c r="WWK14" s="392"/>
      <c r="WWL14" s="392"/>
      <c r="WWM14" s="392"/>
      <c r="WWN14" s="392"/>
      <c r="WWO14" s="392"/>
      <c r="WWP14" s="392"/>
      <c r="WWQ14" s="392"/>
      <c r="WWR14" s="392"/>
      <c r="WWS14" s="392"/>
      <c r="WWT14" s="392"/>
      <c r="WWU14" s="392"/>
      <c r="WWV14" s="392"/>
      <c r="WWW14" s="392"/>
      <c r="WWX14" s="392"/>
      <c r="WWY14" s="392"/>
      <c r="WWZ14" s="392"/>
      <c r="WXA14" s="392"/>
      <c r="WXB14" s="392"/>
      <c r="WXC14" s="392"/>
      <c r="WXD14" s="392"/>
      <c r="WXE14" s="392"/>
      <c r="WXF14" s="392"/>
      <c r="WXG14" s="392"/>
      <c r="WXH14" s="392"/>
      <c r="WXI14" s="392"/>
      <c r="WXJ14" s="392"/>
      <c r="WXK14" s="392"/>
      <c r="WXL14" s="392"/>
      <c r="WXM14" s="392"/>
      <c r="WXN14" s="392"/>
      <c r="WXO14" s="392"/>
      <c r="WXP14" s="392"/>
      <c r="WXQ14" s="392"/>
      <c r="WXR14" s="392"/>
      <c r="WXS14" s="392"/>
      <c r="WXT14" s="392"/>
      <c r="WXU14" s="392"/>
      <c r="WXV14" s="392"/>
      <c r="WXW14" s="392"/>
      <c r="WXX14" s="392"/>
      <c r="WXY14" s="392"/>
      <c r="WXZ14" s="392"/>
      <c r="WYA14" s="392"/>
      <c r="WYB14" s="392"/>
      <c r="WYC14" s="392"/>
      <c r="WYD14" s="392"/>
      <c r="WYE14" s="392"/>
      <c r="WYF14" s="392"/>
      <c r="WYG14" s="392"/>
      <c r="WYH14" s="392"/>
      <c r="WYI14" s="392"/>
      <c r="WYJ14" s="392"/>
      <c r="WYK14" s="392"/>
      <c r="WYL14" s="392"/>
      <c r="WYM14" s="392"/>
      <c r="WYN14" s="392"/>
      <c r="WYO14" s="392"/>
      <c r="WYP14" s="392"/>
      <c r="WYQ14" s="392"/>
      <c r="WYR14" s="392"/>
      <c r="WYS14" s="392"/>
      <c r="WYT14" s="392"/>
      <c r="WYU14" s="392"/>
      <c r="WYV14" s="392"/>
      <c r="WYW14" s="392"/>
      <c r="WYX14" s="392"/>
      <c r="WYY14" s="392"/>
      <c r="WYZ14" s="392"/>
      <c r="WZA14" s="392"/>
      <c r="WZB14" s="392"/>
      <c r="WZC14" s="392"/>
      <c r="WZD14" s="392"/>
      <c r="WZE14" s="392"/>
      <c r="WZF14" s="392"/>
      <c r="WZG14" s="392"/>
      <c r="WZH14" s="392"/>
      <c r="WZI14" s="392"/>
      <c r="WZJ14" s="392"/>
      <c r="WZK14" s="392"/>
      <c r="WZL14" s="392"/>
      <c r="WZM14" s="392"/>
      <c r="WZN14" s="392"/>
      <c r="WZO14" s="392"/>
      <c r="WZP14" s="392"/>
      <c r="WZQ14" s="392"/>
      <c r="WZR14" s="392"/>
      <c r="WZS14" s="392"/>
      <c r="WZT14" s="392"/>
      <c r="WZU14" s="392"/>
      <c r="WZV14" s="392"/>
      <c r="WZW14" s="392"/>
      <c r="WZX14" s="392"/>
      <c r="WZY14" s="392"/>
      <c r="WZZ14" s="392"/>
      <c r="XAA14" s="392"/>
      <c r="XAB14" s="392"/>
      <c r="XAC14" s="392"/>
      <c r="XAD14" s="392"/>
      <c r="XAE14" s="392"/>
      <c r="XAF14" s="392"/>
      <c r="XAG14" s="392"/>
      <c r="XAH14" s="392"/>
      <c r="XAI14" s="392"/>
      <c r="XAJ14" s="392"/>
      <c r="XAK14" s="392"/>
      <c r="XAL14" s="392"/>
      <c r="XAM14" s="392"/>
      <c r="XAN14" s="392"/>
      <c r="XAO14" s="392"/>
      <c r="XAP14" s="392"/>
      <c r="XAQ14" s="392"/>
      <c r="XAR14" s="392"/>
      <c r="XAS14" s="392"/>
      <c r="XAT14" s="392"/>
      <c r="XAU14" s="392"/>
      <c r="XAV14" s="392"/>
      <c r="XAW14" s="392"/>
      <c r="XAX14" s="392"/>
      <c r="XAY14" s="392"/>
      <c r="XAZ14" s="392"/>
      <c r="XBA14" s="392"/>
      <c r="XBB14" s="392"/>
      <c r="XBC14" s="392"/>
      <c r="XBD14" s="392"/>
      <c r="XBE14" s="392"/>
      <c r="XBF14" s="392"/>
      <c r="XBG14" s="392"/>
      <c r="XBH14" s="392"/>
      <c r="XBI14" s="392"/>
      <c r="XBJ14" s="392"/>
      <c r="XBK14" s="392"/>
      <c r="XBL14" s="392"/>
      <c r="XBM14" s="392"/>
      <c r="XBN14" s="392"/>
      <c r="XBO14" s="392"/>
      <c r="XBP14" s="392"/>
      <c r="XBQ14" s="392"/>
      <c r="XBR14" s="392"/>
      <c r="XBS14" s="392"/>
      <c r="XBT14" s="392"/>
      <c r="XBU14" s="392"/>
      <c r="XBV14" s="392"/>
      <c r="XBW14" s="392"/>
      <c r="XBX14" s="392"/>
      <c r="XBY14" s="392"/>
      <c r="XBZ14" s="392"/>
      <c r="XCA14" s="392"/>
      <c r="XCB14" s="392"/>
      <c r="XCC14" s="392"/>
      <c r="XCD14" s="392"/>
      <c r="XCE14" s="392"/>
      <c r="XCF14" s="392"/>
      <c r="XCG14" s="392"/>
      <c r="XCH14" s="392"/>
      <c r="XCI14" s="392"/>
      <c r="XCJ14" s="392"/>
      <c r="XCK14" s="392"/>
      <c r="XCL14" s="392"/>
      <c r="XCM14" s="392"/>
      <c r="XCN14" s="392"/>
      <c r="XCO14" s="392"/>
      <c r="XCP14" s="392"/>
      <c r="XCQ14" s="392"/>
      <c r="XCR14" s="392"/>
      <c r="XCS14" s="392"/>
      <c r="XCT14" s="392"/>
      <c r="XCU14" s="392"/>
      <c r="XCV14" s="392"/>
      <c r="XCW14" s="392"/>
      <c r="XCX14" s="392"/>
      <c r="XCY14" s="392"/>
      <c r="XCZ14" s="392"/>
      <c r="XDA14" s="392"/>
      <c r="XDB14" s="392"/>
      <c r="XDC14" s="392"/>
      <c r="XDD14" s="392"/>
      <c r="XDE14" s="392"/>
      <c r="XDF14" s="392"/>
      <c r="XDG14" s="392"/>
      <c r="XDH14" s="392"/>
      <c r="XDI14" s="392"/>
      <c r="XDJ14" s="392"/>
      <c r="XDK14" s="392"/>
      <c r="XDL14" s="392"/>
      <c r="XDM14" s="392"/>
      <c r="XDN14" s="392"/>
      <c r="XDO14" s="392"/>
      <c r="XDP14" s="392"/>
      <c r="XDQ14" s="392"/>
      <c r="XDR14" s="392"/>
      <c r="XDS14" s="392"/>
      <c r="XDT14" s="392"/>
      <c r="XDU14" s="392"/>
      <c r="XDV14" s="392"/>
      <c r="XDW14" s="392"/>
      <c r="XDX14" s="392"/>
      <c r="XDY14" s="392"/>
      <c r="XDZ14" s="392"/>
      <c r="XEA14" s="392"/>
      <c r="XEB14" s="392"/>
      <c r="XEC14" s="392"/>
      <c r="XED14" s="392"/>
      <c r="XEE14" s="392"/>
      <c r="XEF14" s="392"/>
      <c r="XEG14" s="392"/>
      <c r="XEH14" s="392"/>
      <c r="XEI14" s="392"/>
      <c r="XEJ14" s="392"/>
      <c r="XEK14" s="392"/>
      <c r="XEL14" s="392"/>
      <c r="XEM14" s="392"/>
      <c r="XEN14" s="392"/>
      <c r="XEO14" s="392"/>
      <c r="XEP14" s="392"/>
      <c r="XEQ14" s="392"/>
      <c r="XER14" s="392"/>
      <c r="XES14" s="392"/>
      <c r="XET14" s="392"/>
      <c r="XEU14" s="392"/>
      <c r="XEV14" s="392"/>
      <c r="XEW14" s="392"/>
    </row>
    <row r="15" spans="2:16377" ht="3" customHeight="1" thickBot="1">
      <c r="B15" s="397"/>
      <c r="C15" s="569"/>
      <c r="D15" s="397"/>
      <c r="E15" s="273"/>
      <c r="F15" s="274"/>
      <c r="G15" s="273"/>
      <c r="H15" s="275"/>
      <c r="I15" s="276"/>
      <c r="J15" s="384"/>
    </row>
    <row r="16" spans="2:16377" ht="30" customHeight="1">
      <c r="B16" s="857" t="s">
        <v>522</v>
      </c>
      <c r="C16" s="858"/>
      <c r="D16" s="865" t="s">
        <v>7</v>
      </c>
      <c r="E16" s="866"/>
      <c r="F16" s="277"/>
      <c r="G16" s="867"/>
      <c r="H16" s="868"/>
      <c r="I16" s="869"/>
      <c r="J16" s="384"/>
    </row>
    <row r="17" spans="2:10" ht="13.5" customHeight="1">
      <c r="B17" s="859"/>
      <c r="C17" s="860"/>
      <c r="D17" s="876" t="s">
        <v>111</v>
      </c>
      <c r="E17" s="877"/>
      <c r="F17" s="398"/>
      <c r="G17" s="870"/>
      <c r="H17" s="871"/>
      <c r="I17" s="872"/>
      <c r="J17" s="384"/>
    </row>
    <row r="18" spans="2:10">
      <c r="B18" s="859"/>
      <c r="C18" s="860"/>
      <c r="D18" s="876" t="s">
        <v>117</v>
      </c>
      <c r="E18" s="877"/>
      <c r="F18" s="278"/>
      <c r="G18" s="870"/>
      <c r="H18" s="871"/>
      <c r="I18" s="872"/>
      <c r="J18" s="384"/>
    </row>
    <row r="19" spans="2:10">
      <c r="B19" s="859"/>
      <c r="C19" s="860"/>
      <c r="D19" s="876" t="s">
        <v>125</v>
      </c>
      <c r="E19" s="877"/>
      <c r="F19" s="279"/>
      <c r="G19" s="870"/>
      <c r="H19" s="871"/>
      <c r="I19" s="872"/>
      <c r="J19" s="384"/>
    </row>
    <row r="20" spans="2:10" ht="17.25" customHeight="1">
      <c r="B20" s="861"/>
      <c r="C20" s="862"/>
      <c r="D20" s="876" t="s">
        <v>131</v>
      </c>
      <c r="E20" s="877"/>
      <c r="F20" s="280"/>
      <c r="G20" s="870"/>
      <c r="H20" s="871"/>
      <c r="I20" s="872"/>
      <c r="J20" s="384"/>
    </row>
    <row r="21" spans="2:10" ht="15.75" thickBot="1">
      <c r="B21" s="863"/>
      <c r="C21" s="864"/>
      <c r="D21" s="878" t="s">
        <v>134</v>
      </c>
      <c r="E21" s="879"/>
      <c r="F21" s="281"/>
      <c r="G21" s="873"/>
      <c r="H21" s="874"/>
      <c r="I21" s="875"/>
      <c r="J21" s="384"/>
    </row>
    <row r="22" spans="2:10" ht="3" customHeight="1" thickBot="1">
      <c r="B22" s="384"/>
      <c r="C22" s="399"/>
      <c r="D22" s="384"/>
      <c r="E22" s="384"/>
      <c r="F22" s="399"/>
      <c r="G22" s="384"/>
      <c r="H22" s="400"/>
      <c r="I22" s="435"/>
      <c r="J22" s="401"/>
    </row>
    <row r="23" spans="2:10" s="385" customFormat="1">
      <c r="B23" s="883" t="s">
        <v>1</v>
      </c>
      <c r="C23" s="885" t="s">
        <v>2</v>
      </c>
      <c r="D23" s="883" t="s">
        <v>3</v>
      </c>
      <c r="E23" s="883" t="s">
        <v>4</v>
      </c>
      <c r="F23" s="885" t="s">
        <v>5</v>
      </c>
      <c r="G23" s="402" t="s">
        <v>523</v>
      </c>
      <c r="H23" s="887" t="s">
        <v>721</v>
      </c>
      <c r="I23" s="880" t="s">
        <v>524</v>
      </c>
      <c r="J23" s="401"/>
    </row>
    <row r="24" spans="2:10" s="385" customFormat="1">
      <c r="B24" s="884"/>
      <c r="C24" s="886" t="s">
        <v>2</v>
      </c>
      <c r="D24" s="884"/>
      <c r="E24" s="884" t="s">
        <v>4</v>
      </c>
      <c r="F24" s="886"/>
      <c r="G24" s="403" t="s">
        <v>525</v>
      </c>
      <c r="H24" s="888"/>
      <c r="I24" s="881"/>
      <c r="J24" s="401"/>
    </row>
    <row r="25" spans="2:10" s="385" customFormat="1" ht="260.25" customHeight="1">
      <c r="B25" s="1041" t="s">
        <v>7</v>
      </c>
      <c r="C25" s="1041" t="s">
        <v>8</v>
      </c>
      <c r="D25" s="638" t="s">
        <v>9</v>
      </c>
      <c r="E25" s="571" t="s">
        <v>10</v>
      </c>
      <c r="F25" s="638" t="s">
        <v>11</v>
      </c>
      <c r="G25" s="404" t="s">
        <v>511</v>
      </c>
      <c r="H25" s="580" t="s">
        <v>12</v>
      </c>
      <c r="I25" s="575" t="s">
        <v>741</v>
      </c>
      <c r="J25" s="401"/>
    </row>
    <row r="26" spans="2:10" s="385" customFormat="1" ht="46.5" customHeight="1">
      <c r="B26" s="882"/>
      <c r="C26" s="882"/>
      <c r="D26" s="1041" t="s">
        <v>13</v>
      </c>
      <c r="E26" s="571" t="s">
        <v>274</v>
      </c>
      <c r="F26" s="638" t="s">
        <v>14</v>
      </c>
      <c r="G26" s="404" t="s">
        <v>511</v>
      </c>
      <c r="H26" s="655" t="s">
        <v>297</v>
      </c>
      <c r="I26" s="575" t="s">
        <v>526</v>
      </c>
      <c r="J26" s="401"/>
    </row>
    <row r="27" spans="2:10" s="385" customFormat="1" ht="42.75" customHeight="1">
      <c r="B27" s="882"/>
      <c r="C27" s="882"/>
      <c r="D27" s="882"/>
      <c r="E27" s="571" t="s">
        <v>275</v>
      </c>
      <c r="F27" s="638" t="s">
        <v>14</v>
      </c>
      <c r="G27" s="404" t="s">
        <v>511</v>
      </c>
      <c r="H27" s="655" t="s">
        <v>276</v>
      </c>
      <c r="I27" s="575" t="s">
        <v>526</v>
      </c>
      <c r="J27" s="401"/>
    </row>
    <row r="28" spans="2:10" s="385" customFormat="1" ht="42.75" customHeight="1">
      <c r="B28" s="882"/>
      <c r="C28" s="882"/>
      <c r="D28" s="882"/>
      <c r="E28" s="571" t="s">
        <v>277</v>
      </c>
      <c r="F28" s="638" t="s">
        <v>15</v>
      </c>
      <c r="G28" s="404" t="s">
        <v>511</v>
      </c>
      <c r="H28" s="655" t="s">
        <v>278</v>
      </c>
      <c r="I28" s="575" t="s">
        <v>526</v>
      </c>
      <c r="J28" s="401"/>
    </row>
    <row r="29" spans="2:10" s="385" customFormat="1" ht="93.75" customHeight="1">
      <c r="B29" s="882"/>
      <c r="C29" s="882"/>
      <c r="D29" s="882"/>
      <c r="E29" s="574" t="s">
        <v>742</v>
      </c>
      <c r="F29" s="580" t="s">
        <v>50</v>
      </c>
      <c r="G29" s="404" t="s">
        <v>511</v>
      </c>
      <c r="H29" s="655" t="s">
        <v>743</v>
      </c>
      <c r="I29" s="575" t="s">
        <v>752</v>
      </c>
      <c r="J29" s="401"/>
    </row>
    <row r="30" spans="2:10" s="385" customFormat="1" ht="84.75" customHeight="1">
      <c r="B30" s="882"/>
      <c r="C30" s="882"/>
      <c r="D30" s="638" t="s">
        <v>16</v>
      </c>
      <c r="E30" s="571" t="s">
        <v>17</v>
      </c>
      <c r="F30" s="638" t="s">
        <v>18</v>
      </c>
      <c r="G30" s="404" t="s">
        <v>511</v>
      </c>
      <c r="H30" s="655" t="s">
        <v>279</v>
      </c>
      <c r="I30" s="575" t="s">
        <v>526</v>
      </c>
      <c r="J30" s="401"/>
    </row>
    <row r="31" spans="2:10" s="385" customFormat="1" ht="68.25" customHeight="1">
      <c r="B31" s="882"/>
      <c r="C31" s="882"/>
      <c r="D31" s="882" t="s">
        <v>19</v>
      </c>
      <c r="E31" s="574" t="s">
        <v>634</v>
      </c>
      <c r="F31" s="639" t="s">
        <v>20</v>
      </c>
      <c r="G31" s="404" t="s">
        <v>511</v>
      </c>
      <c r="H31" s="655" t="s">
        <v>407</v>
      </c>
      <c r="I31" s="575" t="s">
        <v>526</v>
      </c>
      <c r="J31" s="401"/>
    </row>
    <row r="32" spans="2:10" s="385" customFormat="1" ht="51" customHeight="1">
      <c r="B32" s="882"/>
      <c r="C32" s="882"/>
      <c r="D32" s="882"/>
      <c r="E32" s="571" t="s">
        <v>281</v>
      </c>
      <c r="F32" s="639" t="s">
        <v>21</v>
      </c>
      <c r="G32" s="404" t="s">
        <v>511</v>
      </c>
      <c r="H32" s="662" t="s">
        <v>282</v>
      </c>
      <c r="I32" s="575" t="s">
        <v>526</v>
      </c>
      <c r="J32" s="401"/>
    </row>
    <row r="33" spans="2:10" s="385" customFormat="1" ht="58.5" customHeight="1">
      <c r="B33" s="882"/>
      <c r="C33" s="882"/>
      <c r="D33" s="882"/>
      <c r="E33" s="571" t="s">
        <v>408</v>
      </c>
      <c r="F33" s="582" t="s">
        <v>21</v>
      </c>
      <c r="G33" s="404" t="s">
        <v>511</v>
      </c>
      <c r="H33" s="655" t="s">
        <v>283</v>
      </c>
      <c r="I33" s="575" t="s">
        <v>526</v>
      </c>
      <c r="J33" s="401"/>
    </row>
    <row r="34" spans="2:10" s="385" customFormat="1" ht="51.75" customHeight="1">
      <c r="B34" s="882"/>
      <c r="C34" s="638" t="s">
        <v>22</v>
      </c>
      <c r="D34" s="638" t="s">
        <v>23</v>
      </c>
      <c r="E34" s="571" t="s">
        <v>24</v>
      </c>
      <c r="F34" s="638" t="s">
        <v>25</v>
      </c>
      <c r="G34" s="404" t="s">
        <v>511</v>
      </c>
      <c r="H34" s="662" t="s">
        <v>284</v>
      </c>
      <c r="I34" s="575" t="s">
        <v>526</v>
      </c>
      <c r="J34" s="401"/>
    </row>
    <row r="35" spans="2:10" s="385" customFormat="1" ht="42.75" customHeight="1">
      <c r="B35" s="882"/>
      <c r="C35" s="882" t="s">
        <v>26</v>
      </c>
      <c r="D35" s="1041" t="s">
        <v>27</v>
      </c>
      <c r="E35" s="574" t="s">
        <v>635</v>
      </c>
      <c r="F35" s="638" t="s">
        <v>21</v>
      </c>
      <c r="G35" s="404" t="s">
        <v>511</v>
      </c>
      <c r="H35" s="662" t="s">
        <v>285</v>
      </c>
      <c r="I35" s="575" t="s">
        <v>526</v>
      </c>
      <c r="J35" s="401"/>
    </row>
    <row r="36" spans="2:10" s="385" customFormat="1" ht="87.75" customHeight="1">
      <c r="B36" s="882"/>
      <c r="C36" s="882"/>
      <c r="D36" s="882"/>
      <c r="E36" s="574" t="s">
        <v>744</v>
      </c>
      <c r="F36" s="653" t="s">
        <v>29</v>
      </c>
      <c r="G36" s="404" t="s">
        <v>511</v>
      </c>
      <c r="H36" s="663" t="s">
        <v>745</v>
      </c>
      <c r="I36" s="575" t="s">
        <v>753</v>
      </c>
      <c r="J36" s="401"/>
    </row>
    <row r="37" spans="2:10" s="385" customFormat="1" ht="65.25" customHeight="1">
      <c r="B37" s="882"/>
      <c r="C37" s="882"/>
      <c r="D37" s="882"/>
      <c r="E37" s="574" t="s">
        <v>628</v>
      </c>
      <c r="F37" s="638" t="s">
        <v>29</v>
      </c>
      <c r="G37" s="404" t="s">
        <v>511</v>
      </c>
      <c r="H37" s="662" t="s">
        <v>411</v>
      </c>
      <c r="I37" s="575" t="s">
        <v>526</v>
      </c>
      <c r="J37" s="401"/>
    </row>
    <row r="38" spans="2:10" s="385" customFormat="1" ht="45" customHeight="1">
      <c r="B38" s="882"/>
      <c r="C38" s="882"/>
      <c r="D38" s="882"/>
      <c r="E38" s="571" t="s">
        <v>286</v>
      </c>
      <c r="F38" s="638" t="s">
        <v>29</v>
      </c>
      <c r="G38" s="404" t="s">
        <v>511</v>
      </c>
      <c r="H38" s="656" t="s">
        <v>287</v>
      </c>
      <c r="I38" s="575" t="s">
        <v>526</v>
      </c>
      <c r="J38" s="401"/>
    </row>
    <row r="39" spans="2:10" s="385" customFormat="1" ht="49.5" customHeight="1">
      <c r="B39" s="882"/>
      <c r="C39" s="882"/>
      <c r="D39" s="882"/>
      <c r="E39" s="571" t="s">
        <v>288</v>
      </c>
      <c r="F39" s="638" t="s">
        <v>29</v>
      </c>
      <c r="G39" s="404" t="s">
        <v>511</v>
      </c>
      <c r="H39" s="656" t="s">
        <v>289</v>
      </c>
      <c r="I39" s="575" t="s">
        <v>526</v>
      </c>
      <c r="J39" s="401"/>
    </row>
    <row r="40" spans="2:10" s="385" customFormat="1" ht="48" customHeight="1">
      <c r="B40" s="882"/>
      <c r="C40" s="882"/>
      <c r="D40" s="882"/>
      <c r="E40" s="571" t="s">
        <v>290</v>
      </c>
      <c r="F40" s="638" t="s">
        <v>29</v>
      </c>
      <c r="G40" s="404" t="s">
        <v>511</v>
      </c>
      <c r="H40" s="656" t="s">
        <v>291</v>
      </c>
      <c r="I40" s="575" t="s">
        <v>526</v>
      </c>
      <c r="J40" s="401"/>
    </row>
    <row r="41" spans="2:10" s="385" customFormat="1" ht="58.5" customHeight="1">
      <c r="B41" s="882"/>
      <c r="C41" s="882"/>
      <c r="D41" s="882"/>
      <c r="E41" s="571" t="s">
        <v>292</v>
      </c>
      <c r="F41" s="638" t="s">
        <v>29</v>
      </c>
      <c r="G41" s="404" t="s">
        <v>511</v>
      </c>
      <c r="H41" s="656" t="s">
        <v>293</v>
      </c>
      <c r="I41" s="575" t="s">
        <v>526</v>
      </c>
      <c r="J41" s="401"/>
    </row>
    <row r="42" spans="2:10" s="385" customFormat="1" ht="42" customHeight="1">
      <c r="B42" s="882"/>
      <c r="C42" s="882"/>
      <c r="D42" s="882" t="s">
        <v>35</v>
      </c>
      <c r="E42" s="571" t="s">
        <v>294</v>
      </c>
      <c r="F42" s="638" t="s">
        <v>14</v>
      </c>
      <c r="G42" s="404" t="s">
        <v>511</v>
      </c>
      <c r="H42" s="655" t="s">
        <v>295</v>
      </c>
      <c r="I42" s="575" t="s">
        <v>526</v>
      </c>
      <c r="J42" s="401"/>
    </row>
    <row r="43" spans="2:10" s="385" customFormat="1" ht="42" customHeight="1">
      <c r="B43" s="882"/>
      <c r="C43" s="882"/>
      <c r="D43" s="882"/>
      <c r="E43" s="571" t="s">
        <v>296</v>
      </c>
      <c r="F43" s="638" t="s">
        <v>14</v>
      </c>
      <c r="G43" s="404" t="s">
        <v>511</v>
      </c>
      <c r="H43" s="655" t="s">
        <v>297</v>
      </c>
      <c r="I43" s="575" t="s">
        <v>526</v>
      </c>
      <c r="J43" s="401"/>
    </row>
    <row r="44" spans="2:10" s="385" customFormat="1" ht="42" customHeight="1">
      <c r="B44" s="882"/>
      <c r="C44" s="882"/>
      <c r="D44" s="882"/>
      <c r="E44" s="571" t="s">
        <v>298</v>
      </c>
      <c r="F44" s="638" t="s">
        <v>36</v>
      </c>
      <c r="G44" s="404" t="s">
        <v>511</v>
      </c>
      <c r="H44" s="655" t="s">
        <v>299</v>
      </c>
      <c r="I44" s="575" t="s">
        <v>526</v>
      </c>
      <c r="J44" s="401"/>
    </row>
    <row r="45" spans="2:10" s="385" customFormat="1" ht="76.5" customHeight="1">
      <c r="B45" s="882"/>
      <c r="C45" s="882"/>
      <c r="D45" s="882" t="s">
        <v>37</v>
      </c>
      <c r="E45" s="571" t="s">
        <v>300</v>
      </c>
      <c r="F45" s="638" t="s">
        <v>38</v>
      </c>
      <c r="G45" s="404" t="s">
        <v>511</v>
      </c>
      <c r="H45" s="655" t="s">
        <v>636</v>
      </c>
      <c r="I45" s="575" t="s">
        <v>526</v>
      </c>
      <c r="J45" s="401"/>
    </row>
    <row r="46" spans="2:10" s="385" customFormat="1" ht="63" customHeight="1">
      <c r="B46" s="882"/>
      <c r="C46" s="882"/>
      <c r="D46" s="882"/>
      <c r="E46" s="571" t="s">
        <v>301</v>
      </c>
      <c r="F46" s="638" t="s">
        <v>38</v>
      </c>
      <c r="G46" s="404" t="s">
        <v>511</v>
      </c>
      <c r="H46" s="655" t="s">
        <v>302</v>
      </c>
      <c r="I46" s="575" t="s">
        <v>526</v>
      </c>
      <c r="J46" s="401"/>
    </row>
    <row r="47" spans="2:10" s="385" customFormat="1" ht="69" customHeight="1">
      <c r="B47" s="882"/>
      <c r="C47" s="882"/>
      <c r="D47" s="882"/>
      <c r="E47" s="571" t="s">
        <v>303</v>
      </c>
      <c r="F47" s="638" t="s">
        <v>38</v>
      </c>
      <c r="G47" s="404" t="s">
        <v>511</v>
      </c>
      <c r="H47" s="662" t="s">
        <v>304</v>
      </c>
      <c r="I47" s="575" t="s">
        <v>526</v>
      </c>
      <c r="J47" s="401"/>
    </row>
    <row r="48" spans="2:10" s="385" customFormat="1" ht="48" customHeight="1">
      <c r="B48" s="882"/>
      <c r="C48" s="882"/>
      <c r="D48" s="882"/>
      <c r="E48" s="571" t="s">
        <v>305</v>
      </c>
      <c r="F48" s="638" t="s">
        <v>38</v>
      </c>
      <c r="G48" s="404" t="s">
        <v>511</v>
      </c>
      <c r="H48" s="655" t="s">
        <v>396</v>
      </c>
      <c r="I48" s="575" t="s">
        <v>526</v>
      </c>
      <c r="J48" s="401"/>
    </row>
    <row r="49" spans="2:10" s="385" customFormat="1" ht="48.75" customHeight="1">
      <c r="B49" s="882"/>
      <c r="C49" s="882"/>
      <c r="D49" s="882"/>
      <c r="E49" s="571" t="s">
        <v>306</v>
      </c>
      <c r="F49" s="638" t="s">
        <v>39</v>
      </c>
      <c r="G49" s="404" t="s">
        <v>511</v>
      </c>
      <c r="H49" s="655" t="s">
        <v>307</v>
      </c>
      <c r="I49" s="575" t="s">
        <v>526</v>
      </c>
      <c r="J49" s="401"/>
    </row>
    <row r="50" spans="2:10" s="385" customFormat="1" ht="71.25" customHeight="1">
      <c r="B50" s="882"/>
      <c r="C50" s="882"/>
      <c r="D50" s="882" t="s">
        <v>40</v>
      </c>
      <c r="E50" s="571" t="s">
        <v>308</v>
      </c>
      <c r="F50" s="638" t="s">
        <v>41</v>
      </c>
      <c r="G50" s="404" t="s">
        <v>511</v>
      </c>
      <c r="H50" s="655" t="s">
        <v>637</v>
      </c>
      <c r="I50" s="575" t="s">
        <v>526</v>
      </c>
      <c r="J50" s="401"/>
    </row>
    <row r="51" spans="2:10" s="385" customFormat="1" ht="51.75" customHeight="1">
      <c r="B51" s="882"/>
      <c r="C51" s="882"/>
      <c r="D51" s="882"/>
      <c r="E51" s="571" t="s">
        <v>310</v>
      </c>
      <c r="F51" s="638" t="s">
        <v>41</v>
      </c>
      <c r="G51" s="404" t="s">
        <v>511</v>
      </c>
      <c r="H51" s="655" t="s">
        <v>311</v>
      </c>
      <c r="I51" s="575" t="s">
        <v>526</v>
      </c>
      <c r="J51" s="401"/>
    </row>
    <row r="52" spans="2:10" s="385" customFormat="1" ht="47.25" customHeight="1">
      <c r="B52" s="882"/>
      <c r="C52" s="882"/>
      <c r="D52" s="882"/>
      <c r="E52" s="571" t="s">
        <v>312</v>
      </c>
      <c r="F52" s="638" t="s">
        <v>43</v>
      </c>
      <c r="G52" s="404" t="s">
        <v>511</v>
      </c>
      <c r="H52" s="655" t="s">
        <v>313</v>
      </c>
      <c r="I52" s="575" t="s">
        <v>526</v>
      </c>
      <c r="J52" s="401"/>
    </row>
    <row r="53" spans="2:10" s="385" customFormat="1" ht="43.5" customHeight="1">
      <c r="B53" s="882"/>
      <c r="C53" s="882"/>
      <c r="D53" s="882"/>
      <c r="E53" s="571" t="s">
        <v>431</v>
      </c>
      <c r="F53" s="638" t="s">
        <v>41</v>
      </c>
      <c r="G53" s="404" t="s">
        <v>511</v>
      </c>
      <c r="H53" s="655" t="s">
        <v>314</v>
      </c>
      <c r="I53" s="575" t="s">
        <v>526</v>
      </c>
      <c r="J53" s="401"/>
    </row>
    <row r="54" spans="2:10" s="385" customFormat="1" ht="42" customHeight="1">
      <c r="B54" s="882"/>
      <c r="C54" s="882"/>
      <c r="D54" s="882"/>
      <c r="E54" s="571" t="s">
        <v>315</v>
      </c>
      <c r="F54" s="638" t="s">
        <v>41</v>
      </c>
      <c r="G54" s="404" t="s">
        <v>511</v>
      </c>
      <c r="H54" s="655" t="s">
        <v>316</v>
      </c>
      <c r="I54" s="575" t="s">
        <v>526</v>
      </c>
      <c r="J54" s="401"/>
    </row>
    <row r="55" spans="2:10" s="385" customFormat="1" ht="45" customHeight="1">
      <c r="B55" s="882"/>
      <c r="C55" s="882"/>
      <c r="D55" s="882" t="s">
        <v>45</v>
      </c>
      <c r="E55" s="585" t="s">
        <v>317</v>
      </c>
      <c r="F55" s="639" t="s">
        <v>46</v>
      </c>
      <c r="G55" s="404" t="s">
        <v>511</v>
      </c>
      <c r="H55" s="654" t="s">
        <v>746</v>
      </c>
      <c r="I55" s="575" t="s">
        <v>526</v>
      </c>
      <c r="J55" s="401"/>
    </row>
    <row r="56" spans="2:10" s="385" customFormat="1" ht="40.5" customHeight="1">
      <c r="B56" s="882"/>
      <c r="C56" s="882"/>
      <c r="D56" s="882"/>
      <c r="E56" s="585" t="s">
        <v>319</v>
      </c>
      <c r="F56" s="638" t="s">
        <v>48</v>
      </c>
      <c r="G56" s="404" t="s">
        <v>511</v>
      </c>
      <c r="H56" s="655" t="s">
        <v>320</v>
      </c>
      <c r="I56" s="575" t="s">
        <v>526</v>
      </c>
      <c r="J56" s="401"/>
    </row>
    <row r="57" spans="2:10" s="385" customFormat="1" ht="38.25">
      <c r="B57" s="882"/>
      <c r="C57" s="882"/>
      <c r="D57" s="882"/>
      <c r="E57" s="585" t="s">
        <v>321</v>
      </c>
      <c r="F57" s="638" t="s">
        <v>50</v>
      </c>
      <c r="G57" s="404" t="s">
        <v>511</v>
      </c>
      <c r="H57" s="655" t="s">
        <v>322</v>
      </c>
      <c r="I57" s="575" t="s">
        <v>526</v>
      </c>
      <c r="J57" s="401"/>
    </row>
    <row r="58" spans="2:10" s="385" customFormat="1" ht="48.75" customHeight="1">
      <c r="B58" s="882"/>
      <c r="C58" s="882"/>
      <c r="D58" s="882"/>
      <c r="E58" s="585" t="s">
        <v>323</v>
      </c>
      <c r="F58" s="638" t="s">
        <v>29</v>
      </c>
      <c r="G58" s="404" t="s">
        <v>511</v>
      </c>
      <c r="H58" s="655" t="s">
        <v>322</v>
      </c>
      <c r="I58" s="575" t="s">
        <v>526</v>
      </c>
      <c r="J58" s="401"/>
    </row>
    <row r="59" spans="2:10" s="385" customFormat="1" ht="38.25">
      <c r="B59" s="882"/>
      <c r="C59" s="882"/>
      <c r="D59" s="882"/>
      <c r="E59" s="585" t="s">
        <v>324</v>
      </c>
      <c r="F59" s="638" t="s">
        <v>53</v>
      </c>
      <c r="G59" s="404" t="s">
        <v>511</v>
      </c>
      <c r="H59" s="655" t="s">
        <v>325</v>
      </c>
      <c r="I59" s="575" t="s">
        <v>526</v>
      </c>
      <c r="J59" s="401"/>
    </row>
    <row r="60" spans="2:10" s="385" customFormat="1" ht="54" customHeight="1">
      <c r="B60" s="882"/>
      <c r="C60" s="882"/>
      <c r="D60" s="882"/>
      <c r="E60" s="585" t="s">
        <v>326</v>
      </c>
      <c r="F60" s="638" t="s">
        <v>54</v>
      </c>
      <c r="G60" s="404" t="s">
        <v>511</v>
      </c>
      <c r="H60" s="655" t="s">
        <v>327</v>
      </c>
      <c r="I60" s="575" t="s">
        <v>526</v>
      </c>
      <c r="J60" s="401"/>
    </row>
    <row r="61" spans="2:10" s="385" customFormat="1" ht="48" customHeight="1">
      <c r="B61" s="882"/>
      <c r="C61" s="882"/>
      <c r="D61" s="882"/>
      <c r="E61" s="571" t="s">
        <v>412</v>
      </c>
      <c r="F61" s="638" t="s">
        <v>54</v>
      </c>
      <c r="G61" s="404" t="s">
        <v>511</v>
      </c>
      <c r="H61" s="655" t="s">
        <v>328</v>
      </c>
      <c r="I61" s="575" t="s">
        <v>526</v>
      </c>
      <c r="J61" s="401"/>
    </row>
    <row r="62" spans="2:10" s="385" customFormat="1" ht="48.75" customHeight="1">
      <c r="B62" s="882"/>
      <c r="C62" s="882"/>
      <c r="D62" s="882" t="s">
        <v>55</v>
      </c>
      <c r="E62" s="571" t="s">
        <v>329</v>
      </c>
      <c r="F62" s="638" t="s">
        <v>21</v>
      </c>
      <c r="G62" s="404" t="s">
        <v>511</v>
      </c>
      <c r="H62" s="655" t="s">
        <v>330</v>
      </c>
      <c r="I62" s="575" t="s">
        <v>526</v>
      </c>
      <c r="J62" s="401"/>
    </row>
    <row r="63" spans="2:10" s="385" customFormat="1" ht="49.5" customHeight="1">
      <c r="B63" s="882"/>
      <c r="C63" s="882"/>
      <c r="D63" s="882"/>
      <c r="E63" s="571" t="s">
        <v>331</v>
      </c>
      <c r="F63" s="638" t="s">
        <v>332</v>
      </c>
      <c r="G63" s="404" t="s">
        <v>511</v>
      </c>
      <c r="H63" s="655" t="s">
        <v>333</v>
      </c>
      <c r="I63" s="575" t="s">
        <v>526</v>
      </c>
      <c r="J63" s="401"/>
    </row>
    <row r="64" spans="2:10" s="385" customFormat="1" ht="49.5" customHeight="1">
      <c r="B64" s="882"/>
      <c r="C64" s="882"/>
      <c r="D64" s="882"/>
      <c r="E64" s="571" t="s">
        <v>432</v>
      </c>
      <c r="F64" s="638" t="s">
        <v>41</v>
      </c>
      <c r="G64" s="404" t="s">
        <v>511</v>
      </c>
      <c r="H64" s="655" t="s">
        <v>334</v>
      </c>
      <c r="I64" s="575" t="s">
        <v>526</v>
      </c>
      <c r="J64" s="401"/>
    </row>
    <row r="65" spans="2:10" s="385" customFormat="1" ht="63.75" customHeight="1">
      <c r="B65" s="882"/>
      <c r="C65" s="882" t="s">
        <v>56</v>
      </c>
      <c r="D65" s="882" t="s">
        <v>57</v>
      </c>
      <c r="E65" s="571" t="s">
        <v>335</v>
      </c>
      <c r="F65" s="638" t="s">
        <v>50</v>
      </c>
      <c r="G65" s="404" t="s">
        <v>511</v>
      </c>
      <c r="H65" s="655" t="s">
        <v>629</v>
      </c>
      <c r="I65" s="575" t="s">
        <v>526</v>
      </c>
      <c r="J65" s="401"/>
    </row>
    <row r="66" spans="2:10" s="385" customFormat="1" ht="98.25" customHeight="1">
      <c r="B66" s="882"/>
      <c r="C66" s="882"/>
      <c r="D66" s="882"/>
      <c r="E66" s="574" t="s">
        <v>337</v>
      </c>
      <c r="F66" s="638" t="s">
        <v>58</v>
      </c>
      <c r="G66" s="404" t="s">
        <v>511</v>
      </c>
      <c r="H66" s="655" t="s">
        <v>747</v>
      </c>
      <c r="I66" s="575" t="s">
        <v>526</v>
      </c>
      <c r="J66" s="401"/>
    </row>
    <row r="67" spans="2:10" s="385" customFormat="1" ht="53.25" customHeight="1">
      <c r="B67" s="882"/>
      <c r="C67" s="889" t="s">
        <v>59</v>
      </c>
      <c r="D67" s="889" t="s">
        <v>60</v>
      </c>
      <c r="E67" s="571" t="s">
        <v>433</v>
      </c>
      <c r="F67" s="638" t="s">
        <v>41</v>
      </c>
      <c r="G67" s="404" t="s">
        <v>511</v>
      </c>
      <c r="H67" s="655" t="s">
        <v>339</v>
      </c>
      <c r="I67" s="575" t="s">
        <v>526</v>
      </c>
      <c r="J67" s="401"/>
    </row>
    <row r="68" spans="2:10" s="385" customFormat="1" ht="56.25" customHeight="1">
      <c r="B68" s="882"/>
      <c r="C68" s="889"/>
      <c r="D68" s="889"/>
      <c r="E68" s="571" t="s">
        <v>434</v>
      </c>
      <c r="F68" s="638" t="s">
        <v>61</v>
      </c>
      <c r="G68" s="404" t="s">
        <v>511</v>
      </c>
      <c r="H68" s="655" t="s">
        <v>340</v>
      </c>
      <c r="I68" s="575" t="s">
        <v>526</v>
      </c>
      <c r="J68" s="401"/>
    </row>
    <row r="69" spans="2:10" s="385" customFormat="1" ht="45" customHeight="1">
      <c r="B69" s="882"/>
      <c r="C69" s="889"/>
      <c r="D69" s="889"/>
      <c r="E69" s="586" t="s">
        <v>630</v>
      </c>
      <c r="F69" s="638" t="s">
        <v>62</v>
      </c>
      <c r="G69" s="404" t="s">
        <v>511</v>
      </c>
      <c r="H69" s="655" t="s">
        <v>342</v>
      </c>
      <c r="I69" s="575" t="s">
        <v>526</v>
      </c>
      <c r="J69" s="401"/>
    </row>
    <row r="70" spans="2:10" s="385" customFormat="1" ht="50.25" customHeight="1">
      <c r="B70" s="882"/>
      <c r="C70" s="889"/>
      <c r="D70" s="889"/>
      <c r="E70" s="571" t="s">
        <v>343</v>
      </c>
      <c r="F70" s="638" t="s">
        <v>63</v>
      </c>
      <c r="G70" s="404" t="s">
        <v>511</v>
      </c>
      <c r="H70" s="655" t="s">
        <v>627</v>
      </c>
      <c r="I70" s="575" t="s">
        <v>526</v>
      </c>
      <c r="J70" s="401"/>
    </row>
    <row r="71" spans="2:10" s="385" customFormat="1" ht="44.25" customHeight="1">
      <c r="B71" s="882"/>
      <c r="C71" s="889"/>
      <c r="D71" s="889"/>
      <c r="E71" s="571" t="s">
        <v>413</v>
      </c>
      <c r="F71" s="638" t="s">
        <v>43</v>
      </c>
      <c r="G71" s="404" t="s">
        <v>511</v>
      </c>
      <c r="H71" s="655" t="s">
        <v>344</v>
      </c>
      <c r="I71" s="575" t="s">
        <v>526</v>
      </c>
      <c r="J71" s="401"/>
    </row>
    <row r="72" spans="2:10" s="385" customFormat="1" ht="63" customHeight="1">
      <c r="B72" s="882"/>
      <c r="C72" s="889"/>
      <c r="D72" s="889"/>
      <c r="E72" s="571" t="s">
        <v>345</v>
      </c>
      <c r="F72" s="638" t="s">
        <v>64</v>
      </c>
      <c r="G72" s="404" t="s">
        <v>511</v>
      </c>
      <c r="H72" s="655" t="s">
        <v>414</v>
      </c>
      <c r="I72" s="575" t="s">
        <v>526</v>
      </c>
      <c r="J72" s="401"/>
    </row>
    <row r="73" spans="2:10" s="385" customFormat="1" ht="72.75" customHeight="1">
      <c r="B73" s="882"/>
      <c r="C73" s="889"/>
      <c r="D73" s="889"/>
      <c r="E73" s="574" t="s">
        <v>630</v>
      </c>
      <c r="F73" s="580" t="s">
        <v>631</v>
      </c>
      <c r="G73" s="404" t="s">
        <v>511</v>
      </c>
      <c r="H73" s="655" t="s">
        <v>342</v>
      </c>
      <c r="I73" s="575" t="s">
        <v>526</v>
      </c>
      <c r="J73" s="401"/>
    </row>
    <row r="74" spans="2:10" s="385" customFormat="1" ht="63" customHeight="1">
      <c r="B74" s="882"/>
      <c r="C74" s="889" t="s">
        <v>66</v>
      </c>
      <c r="D74" s="889" t="s">
        <v>67</v>
      </c>
      <c r="E74" s="571" t="s">
        <v>68</v>
      </c>
      <c r="F74" s="638" t="s">
        <v>63</v>
      </c>
      <c r="G74" s="404" t="s">
        <v>511</v>
      </c>
      <c r="H74" s="655" t="s">
        <v>346</v>
      </c>
      <c r="I74" s="575" t="s">
        <v>526</v>
      </c>
      <c r="J74" s="401"/>
    </row>
    <row r="75" spans="2:10" s="385" customFormat="1" ht="52.5" customHeight="1">
      <c r="B75" s="882"/>
      <c r="C75" s="889"/>
      <c r="D75" s="889"/>
      <c r="E75" s="571" t="s">
        <v>69</v>
      </c>
      <c r="F75" s="638" t="s">
        <v>70</v>
      </c>
      <c r="G75" s="404" t="s">
        <v>511</v>
      </c>
      <c r="H75" s="655" t="s">
        <v>632</v>
      </c>
      <c r="I75" s="575" t="s">
        <v>526</v>
      </c>
      <c r="J75" s="401"/>
    </row>
    <row r="76" spans="2:10" s="385" customFormat="1" ht="38.25" customHeight="1">
      <c r="B76" s="882"/>
      <c r="C76" s="1041" t="s">
        <v>71</v>
      </c>
      <c r="D76" s="889" t="s">
        <v>72</v>
      </c>
      <c r="E76" s="571" t="s">
        <v>347</v>
      </c>
      <c r="F76" s="638" t="s">
        <v>73</v>
      </c>
      <c r="G76" s="404" t="s">
        <v>511</v>
      </c>
      <c r="H76" s="655" t="s">
        <v>348</v>
      </c>
      <c r="I76" s="575" t="s">
        <v>526</v>
      </c>
      <c r="J76" s="401"/>
    </row>
    <row r="77" spans="2:10" s="385" customFormat="1" ht="44.25" customHeight="1">
      <c r="B77" s="882"/>
      <c r="C77" s="882"/>
      <c r="D77" s="889"/>
      <c r="E77" s="571" t="s">
        <v>349</v>
      </c>
      <c r="F77" s="638" t="s">
        <v>73</v>
      </c>
      <c r="G77" s="404" t="s">
        <v>511</v>
      </c>
      <c r="H77" s="655" t="s">
        <v>350</v>
      </c>
      <c r="I77" s="575" t="s">
        <v>526</v>
      </c>
      <c r="J77" s="401"/>
    </row>
    <row r="78" spans="2:10" s="385" customFormat="1" ht="58.5" customHeight="1">
      <c r="B78" s="882"/>
      <c r="C78" s="882"/>
      <c r="D78" s="889"/>
      <c r="E78" s="571" t="s">
        <v>351</v>
      </c>
      <c r="F78" s="638" t="s">
        <v>74</v>
      </c>
      <c r="G78" s="404" t="s">
        <v>511</v>
      </c>
      <c r="H78" s="655" t="s">
        <v>352</v>
      </c>
      <c r="I78" s="575" t="s">
        <v>526</v>
      </c>
      <c r="J78" s="401"/>
    </row>
    <row r="79" spans="2:10" s="385" customFormat="1" ht="155.25" customHeight="1">
      <c r="B79" s="882"/>
      <c r="C79" s="882"/>
      <c r="D79" s="1042" t="s">
        <v>75</v>
      </c>
      <c r="E79" s="574" t="s">
        <v>748</v>
      </c>
      <c r="F79" s="580" t="s">
        <v>749</v>
      </c>
      <c r="G79" s="404" t="s">
        <v>511</v>
      </c>
      <c r="H79" s="654" t="s">
        <v>751</v>
      </c>
      <c r="I79" s="575" t="s">
        <v>752</v>
      </c>
      <c r="J79" s="401"/>
    </row>
    <row r="80" spans="2:10" s="385" customFormat="1" ht="84.75" customHeight="1">
      <c r="B80" s="882"/>
      <c r="C80" s="882"/>
      <c r="D80" s="1043"/>
      <c r="E80" s="571" t="s">
        <v>76</v>
      </c>
      <c r="F80" s="638" t="s">
        <v>74</v>
      </c>
      <c r="G80" s="404" t="s">
        <v>511</v>
      </c>
      <c r="H80" s="655" t="s">
        <v>278</v>
      </c>
      <c r="I80" s="575" t="s">
        <v>526</v>
      </c>
      <c r="J80" s="401"/>
    </row>
    <row r="81" spans="2:10" s="385" customFormat="1" ht="83.25" customHeight="1">
      <c r="B81" s="882"/>
      <c r="C81" s="882"/>
      <c r="D81" s="639" t="s">
        <v>77</v>
      </c>
      <c r="E81" s="571" t="s">
        <v>78</v>
      </c>
      <c r="F81" s="638" t="s">
        <v>79</v>
      </c>
      <c r="G81" s="404" t="s">
        <v>511</v>
      </c>
      <c r="H81" s="655" t="s">
        <v>333</v>
      </c>
      <c r="I81" s="575" t="s">
        <v>526</v>
      </c>
      <c r="J81" s="401"/>
    </row>
    <row r="82" spans="2:10" s="385" customFormat="1" ht="76.5" customHeight="1">
      <c r="B82" s="882"/>
      <c r="C82" s="889" t="s">
        <v>38</v>
      </c>
      <c r="D82" s="639" t="s">
        <v>80</v>
      </c>
      <c r="E82" s="571" t="s">
        <v>81</v>
      </c>
      <c r="F82" s="638" t="s">
        <v>38</v>
      </c>
      <c r="G82" s="404" t="s">
        <v>511</v>
      </c>
      <c r="H82" s="580" t="s">
        <v>12</v>
      </c>
      <c r="I82" s="575" t="s">
        <v>526</v>
      </c>
      <c r="J82" s="401"/>
    </row>
    <row r="83" spans="2:10" s="385" customFormat="1" ht="80.25" customHeight="1">
      <c r="B83" s="882"/>
      <c r="C83" s="889"/>
      <c r="D83" s="889" t="s">
        <v>82</v>
      </c>
      <c r="E83" s="571" t="s">
        <v>83</v>
      </c>
      <c r="F83" s="638" t="s">
        <v>84</v>
      </c>
      <c r="G83" s="404" t="s">
        <v>511</v>
      </c>
      <c r="H83" s="655" t="s">
        <v>353</v>
      </c>
      <c r="I83" s="575" t="s">
        <v>526</v>
      </c>
      <c r="J83" s="401"/>
    </row>
    <row r="84" spans="2:10" s="385" customFormat="1" ht="51">
      <c r="B84" s="882"/>
      <c r="C84" s="889"/>
      <c r="D84" s="889"/>
      <c r="E84" s="574" t="s">
        <v>85</v>
      </c>
      <c r="F84" s="638" t="s">
        <v>86</v>
      </c>
      <c r="G84" s="404" t="s">
        <v>511</v>
      </c>
      <c r="H84" s="580" t="s">
        <v>12</v>
      </c>
      <c r="I84" s="575" t="s">
        <v>526</v>
      </c>
      <c r="J84" s="401"/>
    </row>
    <row r="85" spans="2:10" s="385" customFormat="1" ht="51.75" customHeight="1">
      <c r="B85" s="882"/>
      <c r="C85" s="889"/>
      <c r="D85" s="889"/>
      <c r="E85" s="571" t="s">
        <v>87</v>
      </c>
      <c r="F85" s="638" t="s">
        <v>88</v>
      </c>
      <c r="G85" s="404" t="s">
        <v>511</v>
      </c>
      <c r="H85" s="580" t="s">
        <v>12</v>
      </c>
      <c r="I85" s="575" t="s">
        <v>526</v>
      </c>
      <c r="J85" s="401"/>
    </row>
    <row r="86" spans="2:10" s="385" customFormat="1" ht="33" customHeight="1">
      <c r="B86" s="882"/>
      <c r="C86" s="889"/>
      <c r="D86" s="889"/>
      <c r="E86" s="574" t="s">
        <v>633</v>
      </c>
      <c r="F86" s="638" t="s">
        <v>64</v>
      </c>
      <c r="G86" s="404" t="s">
        <v>511</v>
      </c>
      <c r="H86" s="655" t="s">
        <v>355</v>
      </c>
      <c r="I86" s="575" t="s">
        <v>526</v>
      </c>
      <c r="J86" s="401"/>
    </row>
    <row r="87" spans="2:10" s="385" customFormat="1" ht="53.25" customHeight="1">
      <c r="B87" s="882"/>
      <c r="C87" s="889"/>
      <c r="D87" s="889" t="s">
        <v>89</v>
      </c>
      <c r="E87" s="571" t="s">
        <v>90</v>
      </c>
      <c r="F87" s="638" t="s">
        <v>38</v>
      </c>
      <c r="G87" s="404" t="s">
        <v>511</v>
      </c>
      <c r="H87" s="580" t="s">
        <v>12</v>
      </c>
      <c r="I87" s="575" t="s">
        <v>526</v>
      </c>
      <c r="J87" s="401"/>
    </row>
    <row r="88" spans="2:10" s="385" customFormat="1" ht="44.25" customHeight="1">
      <c r="B88" s="882"/>
      <c r="C88" s="889"/>
      <c r="D88" s="889"/>
      <c r="E88" s="571" t="s">
        <v>91</v>
      </c>
      <c r="F88" s="638" t="s">
        <v>88</v>
      </c>
      <c r="G88" s="404" t="s">
        <v>511</v>
      </c>
      <c r="H88" s="580" t="s">
        <v>12</v>
      </c>
      <c r="I88" s="575" t="s">
        <v>526</v>
      </c>
      <c r="J88" s="401"/>
    </row>
    <row r="89" spans="2:10" s="385" customFormat="1" ht="54.75" customHeight="1">
      <c r="B89" s="882"/>
      <c r="C89" s="889"/>
      <c r="D89" s="889" t="s">
        <v>92</v>
      </c>
      <c r="E89" s="571" t="s">
        <v>93</v>
      </c>
      <c r="F89" s="638" t="s">
        <v>38</v>
      </c>
      <c r="G89" s="404" t="s">
        <v>511</v>
      </c>
      <c r="H89" s="580" t="s">
        <v>12</v>
      </c>
      <c r="I89" s="575" t="s">
        <v>526</v>
      </c>
      <c r="J89" s="401"/>
    </row>
    <row r="90" spans="2:10" s="385" customFormat="1" ht="49.5" customHeight="1">
      <c r="B90" s="882"/>
      <c r="C90" s="889"/>
      <c r="D90" s="889"/>
      <c r="E90" s="571" t="s">
        <v>94</v>
      </c>
      <c r="F90" s="638" t="s">
        <v>38</v>
      </c>
      <c r="G90" s="404" t="s">
        <v>511</v>
      </c>
      <c r="H90" s="580" t="s">
        <v>12</v>
      </c>
      <c r="I90" s="575" t="s">
        <v>526</v>
      </c>
      <c r="J90" s="401"/>
    </row>
    <row r="91" spans="2:10" s="385" customFormat="1" ht="49.5" customHeight="1">
      <c r="B91" s="882"/>
      <c r="C91" s="889"/>
      <c r="D91" s="889"/>
      <c r="E91" s="571" t="s">
        <v>95</v>
      </c>
      <c r="F91" s="638" t="s">
        <v>88</v>
      </c>
      <c r="G91" s="404" t="s">
        <v>511</v>
      </c>
      <c r="H91" s="580" t="s">
        <v>12</v>
      </c>
      <c r="I91" s="575" t="s">
        <v>526</v>
      </c>
      <c r="J91" s="401"/>
    </row>
    <row r="92" spans="2:10" s="385" customFormat="1" ht="129.75" customHeight="1">
      <c r="B92" s="882"/>
      <c r="C92" s="889"/>
      <c r="D92" s="889"/>
      <c r="E92" s="574" t="s">
        <v>650</v>
      </c>
      <c r="F92" s="638" t="s">
        <v>88</v>
      </c>
      <c r="G92" s="404" t="s">
        <v>511</v>
      </c>
      <c r="H92" s="655" t="s">
        <v>750</v>
      </c>
      <c r="I92" s="575" t="s">
        <v>526</v>
      </c>
      <c r="J92" s="401"/>
    </row>
    <row r="93" spans="2:10" s="385" customFormat="1" ht="73.5" customHeight="1">
      <c r="B93" s="882"/>
      <c r="C93" s="882" t="s">
        <v>96</v>
      </c>
      <c r="D93" s="638" t="s">
        <v>97</v>
      </c>
      <c r="E93" s="574" t="s">
        <v>641</v>
      </c>
      <c r="F93" s="638" t="s">
        <v>43</v>
      </c>
      <c r="G93" s="404" t="s">
        <v>511</v>
      </c>
      <c r="H93" s="655" t="s">
        <v>358</v>
      </c>
      <c r="I93" s="575" t="s">
        <v>526</v>
      </c>
      <c r="J93" s="401"/>
    </row>
    <row r="94" spans="2:10" s="385" customFormat="1" ht="95.25" customHeight="1">
      <c r="B94" s="882"/>
      <c r="C94" s="882"/>
      <c r="D94" s="638" t="s">
        <v>98</v>
      </c>
      <c r="E94" s="574" t="s">
        <v>642</v>
      </c>
      <c r="F94" s="638" t="s">
        <v>100</v>
      </c>
      <c r="G94" s="404" t="s">
        <v>511</v>
      </c>
      <c r="H94" s="580" t="s">
        <v>12</v>
      </c>
      <c r="I94" s="575" t="s">
        <v>526</v>
      </c>
      <c r="J94" s="401"/>
    </row>
    <row r="95" spans="2:10" s="385" customFormat="1" ht="61.5" customHeight="1">
      <c r="B95" s="882"/>
      <c r="C95" s="882" t="s">
        <v>101</v>
      </c>
      <c r="D95" s="882" t="s">
        <v>102</v>
      </c>
      <c r="E95" s="574" t="s">
        <v>643</v>
      </c>
      <c r="F95" s="638" t="s">
        <v>41</v>
      </c>
      <c r="G95" s="404" t="s">
        <v>511</v>
      </c>
      <c r="H95" s="655" t="s">
        <v>644</v>
      </c>
      <c r="I95" s="575" t="s">
        <v>526</v>
      </c>
      <c r="J95" s="401"/>
    </row>
    <row r="96" spans="2:10" s="385" customFormat="1" ht="242.25">
      <c r="B96" s="882"/>
      <c r="C96" s="882"/>
      <c r="D96" s="882"/>
      <c r="E96" s="571" t="s">
        <v>435</v>
      </c>
      <c r="F96" s="638" t="s">
        <v>41</v>
      </c>
      <c r="G96" s="404" t="s">
        <v>511</v>
      </c>
      <c r="H96" s="580" t="s">
        <v>645</v>
      </c>
      <c r="I96" s="575" t="s">
        <v>526</v>
      </c>
      <c r="J96" s="401"/>
    </row>
    <row r="97" spans="2:10" s="385" customFormat="1" ht="79.5" customHeight="1">
      <c r="B97" s="882"/>
      <c r="C97" s="882"/>
      <c r="D97" s="882"/>
      <c r="E97" s="571" t="s">
        <v>362</v>
      </c>
      <c r="F97" s="638" t="s">
        <v>41</v>
      </c>
      <c r="G97" s="404" t="s">
        <v>511</v>
      </c>
      <c r="H97" s="655" t="s">
        <v>363</v>
      </c>
      <c r="I97" s="575" t="s">
        <v>526</v>
      </c>
      <c r="J97" s="401"/>
    </row>
    <row r="98" spans="2:10" s="385" customFormat="1" ht="46.5" customHeight="1">
      <c r="B98" s="882"/>
      <c r="C98" s="882"/>
      <c r="D98" s="882"/>
      <c r="E98" s="571" t="s">
        <v>364</v>
      </c>
      <c r="F98" s="638" t="s">
        <v>41</v>
      </c>
      <c r="G98" s="404" t="s">
        <v>511</v>
      </c>
      <c r="H98" s="655" t="s">
        <v>365</v>
      </c>
      <c r="I98" s="575" t="s">
        <v>526</v>
      </c>
      <c r="J98" s="401"/>
    </row>
    <row r="99" spans="2:10" s="385" customFormat="1" ht="59.25" customHeight="1">
      <c r="B99" s="882"/>
      <c r="C99" s="882"/>
      <c r="D99" s="638" t="s">
        <v>104</v>
      </c>
      <c r="E99" s="571" t="s">
        <v>105</v>
      </c>
      <c r="F99" s="638" t="s">
        <v>104</v>
      </c>
      <c r="G99" s="404" t="s">
        <v>511</v>
      </c>
      <c r="H99" s="655" t="s">
        <v>366</v>
      </c>
      <c r="I99" s="575" t="s">
        <v>526</v>
      </c>
      <c r="J99" s="401"/>
    </row>
    <row r="100" spans="2:10" s="385" customFormat="1" ht="47.25" customHeight="1">
      <c r="B100" s="882"/>
      <c r="C100" s="882" t="s">
        <v>106</v>
      </c>
      <c r="D100" s="882" t="s">
        <v>107</v>
      </c>
      <c r="E100" s="571" t="s">
        <v>367</v>
      </c>
      <c r="F100" s="638" t="s">
        <v>41</v>
      </c>
      <c r="G100" s="404" t="s">
        <v>511</v>
      </c>
      <c r="H100" s="655" t="s">
        <v>368</v>
      </c>
      <c r="I100" s="575" t="s">
        <v>526</v>
      </c>
      <c r="J100" s="401"/>
    </row>
    <row r="101" spans="2:10" s="385" customFormat="1" ht="42.75" customHeight="1">
      <c r="B101" s="882"/>
      <c r="C101" s="882"/>
      <c r="D101" s="882"/>
      <c r="E101" s="571" t="s">
        <v>369</v>
      </c>
      <c r="F101" s="638" t="s">
        <v>41</v>
      </c>
      <c r="G101" s="404" t="s">
        <v>511</v>
      </c>
      <c r="H101" s="655" t="s">
        <v>370</v>
      </c>
      <c r="I101" s="575" t="s">
        <v>526</v>
      </c>
      <c r="J101" s="401"/>
    </row>
    <row r="102" spans="2:10" s="385" customFormat="1" ht="40.5" customHeight="1">
      <c r="B102" s="882"/>
      <c r="C102" s="882"/>
      <c r="D102" s="882" t="s">
        <v>108</v>
      </c>
      <c r="E102" s="587" t="s">
        <v>109</v>
      </c>
      <c r="F102" s="638" t="s">
        <v>104</v>
      </c>
      <c r="G102" s="404" t="s">
        <v>511</v>
      </c>
      <c r="H102" s="655" t="s">
        <v>754</v>
      </c>
      <c r="I102" s="575" t="s">
        <v>526</v>
      </c>
      <c r="J102" s="401"/>
    </row>
    <row r="103" spans="2:10" s="385" customFormat="1" ht="40.5" customHeight="1" thickBot="1">
      <c r="B103" s="882"/>
      <c r="C103" s="882"/>
      <c r="D103" s="882"/>
      <c r="E103" s="587" t="s">
        <v>110</v>
      </c>
      <c r="F103" s="638" t="s">
        <v>104</v>
      </c>
      <c r="G103" s="404" t="s">
        <v>511</v>
      </c>
      <c r="H103" s="655" t="s">
        <v>754</v>
      </c>
      <c r="I103" s="575" t="s">
        <v>526</v>
      </c>
      <c r="J103" s="401"/>
    </row>
    <row r="104" spans="2:10" s="385" customFormat="1" ht="60" customHeight="1">
      <c r="B104" s="890" t="s">
        <v>111</v>
      </c>
      <c r="C104" s="891" t="s">
        <v>626</v>
      </c>
      <c r="D104" s="640" t="s">
        <v>113</v>
      </c>
      <c r="E104" s="589" t="s">
        <v>403</v>
      </c>
      <c r="F104" s="640" t="s">
        <v>50</v>
      </c>
      <c r="G104" s="404" t="s">
        <v>511</v>
      </c>
      <c r="H104" s="657" t="s">
        <v>344</v>
      </c>
      <c r="I104" s="575" t="s">
        <v>526</v>
      </c>
      <c r="J104" s="407"/>
    </row>
    <row r="105" spans="2:10" s="385" customFormat="1" ht="52.5" customHeight="1">
      <c r="B105" s="890"/>
      <c r="C105" s="891"/>
      <c r="D105" s="640" t="s">
        <v>114</v>
      </c>
      <c r="E105" s="591" t="s">
        <v>115</v>
      </c>
      <c r="F105" s="640" t="s">
        <v>104</v>
      </c>
      <c r="G105" s="404" t="s">
        <v>511</v>
      </c>
      <c r="H105" s="657" t="s">
        <v>647</v>
      </c>
      <c r="I105" s="575" t="s">
        <v>526</v>
      </c>
      <c r="J105" s="408"/>
    </row>
    <row r="106" spans="2:10" s="385" customFormat="1" ht="98.25" customHeight="1" thickBot="1">
      <c r="B106" s="890"/>
      <c r="C106" s="891"/>
      <c r="D106" s="640" t="s">
        <v>116</v>
      </c>
      <c r="E106" s="589" t="s">
        <v>268</v>
      </c>
      <c r="F106" s="640" t="s">
        <v>46</v>
      </c>
      <c r="G106" s="404" t="s">
        <v>511</v>
      </c>
      <c r="H106" s="592" t="s">
        <v>12</v>
      </c>
      <c r="I106" s="575" t="s">
        <v>526</v>
      </c>
      <c r="J106" s="409"/>
    </row>
    <row r="107" spans="2:10" s="385" customFormat="1" ht="54.75" customHeight="1">
      <c r="B107" s="892" t="s">
        <v>117</v>
      </c>
      <c r="C107" s="893" t="s">
        <v>118</v>
      </c>
      <c r="D107" s="893" t="s">
        <v>119</v>
      </c>
      <c r="E107" s="598" t="s">
        <v>648</v>
      </c>
      <c r="F107" s="641" t="s">
        <v>48</v>
      </c>
      <c r="G107" s="404" t="s">
        <v>511</v>
      </c>
      <c r="H107" s="658" t="s">
        <v>397</v>
      </c>
      <c r="I107" s="575" t="s">
        <v>526</v>
      </c>
      <c r="J107" s="401"/>
    </row>
    <row r="108" spans="2:10" s="385" customFormat="1" ht="54.75" customHeight="1">
      <c r="B108" s="892"/>
      <c r="C108" s="893"/>
      <c r="D108" s="893"/>
      <c r="E108" s="593" t="s">
        <v>371</v>
      </c>
      <c r="F108" s="641" t="s">
        <v>104</v>
      </c>
      <c r="G108" s="404" t="s">
        <v>511</v>
      </c>
      <c r="H108" s="658" t="s">
        <v>372</v>
      </c>
      <c r="I108" s="575" t="s">
        <v>526</v>
      </c>
      <c r="J108" s="401"/>
    </row>
    <row r="109" spans="2:10" s="385" customFormat="1" ht="140.25">
      <c r="B109" s="892"/>
      <c r="C109" s="893"/>
      <c r="D109" s="893" t="s">
        <v>120</v>
      </c>
      <c r="E109" s="593" t="s">
        <v>404</v>
      </c>
      <c r="F109" s="641" t="s">
        <v>50</v>
      </c>
      <c r="G109" s="404" t="s">
        <v>511</v>
      </c>
      <c r="H109" s="596" t="s">
        <v>405</v>
      </c>
      <c r="I109" s="575" t="s">
        <v>526</v>
      </c>
      <c r="J109" s="401"/>
    </row>
    <row r="110" spans="2:10" s="385" customFormat="1" ht="65.25" customHeight="1">
      <c r="B110" s="892"/>
      <c r="C110" s="893"/>
      <c r="D110" s="893"/>
      <c r="E110" s="593" t="s">
        <v>373</v>
      </c>
      <c r="F110" s="641" t="s">
        <v>104</v>
      </c>
      <c r="G110" s="404" t="s">
        <v>511</v>
      </c>
      <c r="H110" s="658" t="s">
        <v>374</v>
      </c>
      <c r="I110" s="575" t="s">
        <v>526</v>
      </c>
      <c r="J110" s="401"/>
    </row>
    <row r="111" spans="2:10" s="385" customFormat="1" ht="58.5" customHeight="1">
      <c r="B111" s="892"/>
      <c r="C111" s="893"/>
      <c r="D111" s="893"/>
      <c r="E111" s="593" t="s">
        <v>375</v>
      </c>
      <c r="F111" s="641" t="s">
        <v>21</v>
      </c>
      <c r="G111" s="404" t="s">
        <v>511</v>
      </c>
      <c r="H111" s="658" t="s">
        <v>651</v>
      </c>
      <c r="I111" s="575" t="s">
        <v>526</v>
      </c>
      <c r="J111" s="401"/>
    </row>
    <row r="112" spans="2:10" s="385" customFormat="1" ht="48.75" customHeight="1">
      <c r="B112" s="892"/>
      <c r="C112" s="893"/>
      <c r="D112" s="893"/>
      <c r="E112" s="593" t="s">
        <v>377</v>
      </c>
      <c r="F112" s="641" t="s">
        <v>21</v>
      </c>
      <c r="G112" s="404" t="s">
        <v>511</v>
      </c>
      <c r="H112" s="658" t="s">
        <v>652</v>
      </c>
      <c r="I112" s="575" t="s">
        <v>526</v>
      </c>
      <c r="J112" s="401"/>
    </row>
    <row r="113" spans="2:10" s="385" customFormat="1" ht="51">
      <c r="B113" s="892"/>
      <c r="C113" s="893"/>
      <c r="D113" s="893"/>
      <c r="E113" s="597" t="s">
        <v>378</v>
      </c>
      <c r="F113" s="641" t="s">
        <v>21</v>
      </c>
      <c r="G113" s="404" t="s">
        <v>511</v>
      </c>
      <c r="H113" s="658" t="s">
        <v>379</v>
      </c>
      <c r="I113" s="575" t="s">
        <v>526</v>
      </c>
      <c r="J113" s="401"/>
    </row>
    <row r="114" spans="2:10" s="385" customFormat="1" ht="51.75" customHeight="1">
      <c r="B114" s="892"/>
      <c r="C114" s="893"/>
      <c r="D114" s="893"/>
      <c r="E114" s="598" t="s">
        <v>654</v>
      </c>
      <c r="F114" s="641" t="s">
        <v>21</v>
      </c>
      <c r="G114" s="404" t="s">
        <v>511</v>
      </c>
      <c r="H114" s="664" t="s">
        <v>653</v>
      </c>
      <c r="I114" s="575" t="s">
        <v>526</v>
      </c>
      <c r="J114" s="401"/>
    </row>
    <row r="115" spans="2:10" s="385" customFormat="1" ht="46.5" customHeight="1">
      <c r="B115" s="892"/>
      <c r="C115" s="893"/>
      <c r="D115" s="893"/>
      <c r="E115" s="593" t="s">
        <v>382</v>
      </c>
      <c r="F115" s="641" t="s">
        <v>122</v>
      </c>
      <c r="G115" s="404" t="s">
        <v>511</v>
      </c>
      <c r="H115" s="599" t="s">
        <v>755</v>
      </c>
      <c r="I115" s="575" t="s">
        <v>526</v>
      </c>
      <c r="J115" s="401"/>
    </row>
    <row r="116" spans="2:10" s="385" customFormat="1" ht="109.5" customHeight="1">
      <c r="B116" s="892"/>
      <c r="C116" s="893"/>
      <c r="D116" s="893" t="s">
        <v>123</v>
      </c>
      <c r="E116" s="597" t="s">
        <v>270</v>
      </c>
      <c r="F116" s="641" t="s">
        <v>48</v>
      </c>
      <c r="G116" s="404" t="s">
        <v>511</v>
      </c>
      <c r="H116" s="596" t="s">
        <v>12</v>
      </c>
      <c r="I116" s="575" t="s">
        <v>526</v>
      </c>
      <c r="J116" s="401"/>
    </row>
    <row r="117" spans="2:10" s="385" customFormat="1" ht="62.25" customHeight="1">
      <c r="B117" s="892"/>
      <c r="C117" s="893"/>
      <c r="D117" s="893"/>
      <c r="E117" s="593" t="s">
        <v>124</v>
      </c>
      <c r="F117" s="641" t="s">
        <v>48</v>
      </c>
      <c r="G117" s="404" t="s">
        <v>511</v>
      </c>
      <c r="H117" s="596" t="s">
        <v>12</v>
      </c>
      <c r="I117" s="575" t="s">
        <v>526</v>
      </c>
      <c r="J117" s="401"/>
    </row>
    <row r="118" spans="2:10" s="385" customFormat="1" ht="51" customHeight="1">
      <c r="B118" s="894" t="s">
        <v>125</v>
      </c>
      <c r="C118" s="896" t="s">
        <v>126</v>
      </c>
      <c r="D118" s="643" t="s">
        <v>127</v>
      </c>
      <c r="E118" s="578" t="s">
        <v>384</v>
      </c>
      <c r="F118" s="643" t="s">
        <v>14</v>
      </c>
      <c r="G118" s="570" t="s">
        <v>511</v>
      </c>
      <c r="H118" s="659" t="s">
        <v>385</v>
      </c>
      <c r="I118" s="575" t="s">
        <v>526</v>
      </c>
      <c r="J118" s="401"/>
    </row>
    <row r="119" spans="2:10" s="385" customFormat="1" ht="51" customHeight="1">
      <c r="B119" s="894"/>
      <c r="C119" s="896"/>
      <c r="D119" s="898" t="s">
        <v>128</v>
      </c>
      <c r="E119" s="547" t="s">
        <v>386</v>
      </c>
      <c r="F119" s="548" t="s">
        <v>14</v>
      </c>
      <c r="G119" s="404" t="s">
        <v>511</v>
      </c>
      <c r="H119" s="660" t="s">
        <v>387</v>
      </c>
      <c r="I119" s="575" t="s">
        <v>526</v>
      </c>
      <c r="J119" s="410"/>
    </row>
    <row r="120" spans="2:10" s="385" customFormat="1" ht="51" customHeight="1">
      <c r="B120" s="894"/>
      <c r="C120" s="896"/>
      <c r="D120" s="896"/>
      <c r="E120" s="547" t="s">
        <v>129</v>
      </c>
      <c r="F120" s="548" t="s">
        <v>14</v>
      </c>
      <c r="G120" s="404" t="s">
        <v>511</v>
      </c>
      <c r="H120" s="660" t="s">
        <v>388</v>
      </c>
      <c r="I120" s="575" t="s">
        <v>526</v>
      </c>
      <c r="J120" s="410"/>
    </row>
    <row r="121" spans="2:10" s="385" customFormat="1" ht="63.75" customHeight="1">
      <c r="B121" s="894"/>
      <c r="C121" s="896"/>
      <c r="D121" s="899"/>
      <c r="E121" s="600" t="s">
        <v>389</v>
      </c>
      <c r="F121" s="548" t="s">
        <v>61</v>
      </c>
      <c r="G121" s="404" t="s">
        <v>511</v>
      </c>
      <c r="H121" s="660" t="s">
        <v>655</v>
      </c>
      <c r="I121" s="575" t="s">
        <v>526</v>
      </c>
      <c r="J121" s="410"/>
    </row>
    <row r="122" spans="2:10" s="385" customFormat="1" ht="64.5" thickBot="1">
      <c r="B122" s="895"/>
      <c r="C122" s="897"/>
      <c r="D122" s="642" t="s">
        <v>130</v>
      </c>
      <c r="E122" s="601" t="s">
        <v>391</v>
      </c>
      <c r="F122" s="642" t="s">
        <v>14</v>
      </c>
      <c r="G122" s="405" t="s">
        <v>511</v>
      </c>
      <c r="H122" s="660" t="s">
        <v>392</v>
      </c>
      <c r="I122" s="575" t="s">
        <v>526</v>
      </c>
      <c r="J122" s="384"/>
    </row>
    <row r="123" spans="2:10" s="385" customFormat="1" ht="58.5" customHeight="1">
      <c r="B123" s="900" t="s">
        <v>131</v>
      </c>
      <c r="C123" s="902" t="s">
        <v>131</v>
      </c>
      <c r="D123" s="902" t="s">
        <v>132</v>
      </c>
      <c r="E123" s="550" t="s">
        <v>393</v>
      </c>
      <c r="F123" s="551" t="s">
        <v>133</v>
      </c>
      <c r="G123" s="406" t="s">
        <v>511</v>
      </c>
      <c r="H123" s="665" t="s">
        <v>394</v>
      </c>
      <c r="I123" s="575" t="s">
        <v>526</v>
      </c>
      <c r="J123" s="384"/>
    </row>
    <row r="124" spans="2:10" s="385" customFormat="1" ht="58.5" customHeight="1" thickBot="1">
      <c r="B124" s="901"/>
      <c r="C124" s="903"/>
      <c r="D124" s="903"/>
      <c r="E124" s="552" t="s">
        <v>437</v>
      </c>
      <c r="F124" s="553" t="s">
        <v>133</v>
      </c>
      <c r="G124" s="405" t="s">
        <v>511</v>
      </c>
      <c r="H124" s="666" t="s">
        <v>395</v>
      </c>
      <c r="I124" s="575" t="s">
        <v>526</v>
      </c>
      <c r="J124" s="384"/>
    </row>
    <row r="125" spans="2:10" s="385" customFormat="1" ht="42" customHeight="1">
      <c r="B125" s="904" t="s">
        <v>134</v>
      </c>
      <c r="C125" s="904" t="s">
        <v>135</v>
      </c>
      <c r="D125" s="907" t="s">
        <v>136</v>
      </c>
      <c r="E125" s="554" t="s">
        <v>137</v>
      </c>
      <c r="F125" s="555" t="s">
        <v>138</v>
      </c>
      <c r="G125" s="406" t="s">
        <v>511</v>
      </c>
      <c r="H125" s="661" t="s">
        <v>656</v>
      </c>
      <c r="I125" s="575" t="s">
        <v>526</v>
      </c>
      <c r="J125" s="384"/>
    </row>
    <row r="126" spans="2:10" s="385" customFormat="1" ht="49.5" customHeight="1">
      <c r="B126" s="905"/>
      <c r="C126" s="905"/>
      <c r="D126" s="908"/>
      <c r="E126" s="556" t="s">
        <v>139</v>
      </c>
      <c r="F126" s="557" t="s">
        <v>39</v>
      </c>
      <c r="G126" s="404" t="s">
        <v>511</v>
      </c>
      <c r="H126" s="565" t="s">
        <v>12</v>
      </c>
      <c r="I126" s="575" t="s">
        <v>526</v>
      </c>
      <c r="J126" s="384"/>
    </row>
    <row r="127" spans="2:10" s="385" customFormat="1" ht="102">
      <c r="B127" s="905"/>
      <c r="C127" s="905"/>
      <c r="D127" s="909" t="s">
        <v>140</v>
      </c>
      <c r="E127" s="556" t="s">
        <v>438</v>
      </c>
      <c r="F127" s="557" t="s">
        <v>54</v>
      </c>
      <c r="G127" s="404" t="s">
        <v>511</v>
      </c>
      <c r="H127" s="565" t="s">
        <v>12</v>
      </c>
      <c r="I127" s="575" t="s">
        <v>526</v>
      </c>
      <c r="J127" s="384"/>
    </row>
    <row r="128" spans="2:10" ht="38.25">
      <c r="B128" s="905"/>
      <c r="C128" s="905"/>
      <c r="D128" s="910"/>
      <c r="E128" s="602" t="s">
        <v>141</v>
      </c>
      <c r="F128" s="557" t="s">
        <v>54</v>
      </c>
      <c r="G128" s="404" t="s">
        <v>511</v>
      </c>
      <c r="H128" s="565" t="s">
        <v>12</v>
      </c>
      <c r="I128" s="575" t="s">
        <v>526</v>
      </c>
      <c r="J128" s="384"/>
    </row>
    <row r="129" spans="2:10" ht="134.25" customHeight="1">
      <c r="B129" s="905"/>
      <c r="C129" s="905"/>
      <c r="D129" s="908"/>
      <c r="E129" s="556" t="s">
        <v>142</v>
      </c>
      <c r="F129" s="557" t="s">
        <v>54</v>
      </c>
      <c r="G129" s="404" t="s">
        <v>511</v>
      </c>
      <c r="H129" s="565" t="s">
        <v>12</v>
      </c>
      <c r="I129" s="575" t="s">
        <v>526</v>
      </c>
      <c r="J129" s="411"/>
    </row>
    <row r="130" spans="2:10" ht="54" customHeight="1">
      <c r="B130" s="905"/>
      <c r="C130" s="905"/>
      <c r="D130" s="909" t="s">
        <v>143</v>
      </c>
      <c r="E130" s="558" t="s">
        <v>144</v>
      </c>
      <c r="F130" s="559" t="s">
        <v>14</v>
      </c>
      <c r="G130" s="404" t="s">
        <v>511</v>
      </c>
      <c r="H130" s="566" t="s">
        <v>12</v>
      </c>
      <c r="I130" s="575" t="s">
        <v>526</v>
      </c>
      <c r="J130" s="411"/>
    </row>
    <row r="131" spans="2:10" ht="54" customHeight="1">
      <c r="B131" s="905"/>
      <c r="C131" s="905"/>
      <c r="D131" s="910"/>
      <c r="E131" s="558" t="s">
        <v>145</v>
      </c>
      <c r="F131" s="559" t="s">
        <v>54</v>
      </c>
      <c r="G131" s="404" t="s">
        <v>511</v>
      </c>
      <c r="H131" s="566" t="s">
        <v>12</v>
      </c>
      <c r="I131" s="575" t="s">
        <v>526</v>
      </c>
      <c r="J131" s="411"/>
    </row>
    <row r="132" spans="2:10" ht="54" customHeight="1">
      <c r="B132" s="905"/>
      <c r="C132" s="905"/>
      <c r="D132" s="910"/>
      <c r="E132" s="558" t="s">
        <v>146</v>
      </c>
      <c r="F132" s="559" t="s">
        <v>39</v>
      </c>
      <c r="G132" s="404" t="s">
        <v>511</v>
      </c>
      <c r="H132" s="566" t="s">
        <v>12</v>
      </c>
      <c r="I132" s="575" t="s">
        <v>526</v>
      </c>
      <c r="J132" s="411"/>
    </row>
    <row r="133" spans="2:10" ht="54" customHeight="1" thickBot="1">
      <c r="B133" s="906"/>
      <c r="C133" s="906"/>
      <c r="D133" s="911"/>
      <c r="E133" s="560" t="s">
        <v>147</v>
      </c>
      <c r="F133" s="561" t="s">
        <v>43</v>
      </c>
      <c r="G133" s="405" t="s">
        <v>511</v>
      </c>
      <c r="H133" s="567" t="s">
        <v>12</v>
      </c>
      <c r="I133" s="575" t="s">
        <v>526</v>
      </c>
      <c r="J133" s="411"/>
    </row>
    <row r="134" spans="2:10">
      <c r="B134" s="412"/>
      <c r="C134" s="413"/>
      <c r="D134" s="411"/>
      <c r="E134" s="412"/>
      <c r="F134" s="413"/>
      <c r="G134" s="411"/>
      <c r="H134" s="414"/>
      <c r="I134" s="436"/>
      <c r="J134" s="411"/>
    </row>
    <row r="135" spans="2:10">
      <c r="B135" s="412"/>
      <c r="C135" s="413"/>
      <c r="D135" s="411"/>
      <c r="E135" s="412"/>
      <c r="F135" s="413"/>
      <c r="G135" s="411"/>
      <c r="H135" s="414"/>
      <c r="I135" s="436"/>
      <c r="J135" s="411"/>
    </row>
    <row r="136" spans="2:10">
      <c r="B136" s="412"/>
      <c r="C136" s="413"/>
      <c r="D136" s="411"/>
      <c r="E136" s="412"/>
      <c r="F136" s="413"/>
      <c r="G136" s="411"/>
      <c r="H136" s="414"/>
      <c r="I136" s="436"/>
      <c r="J136" s="411"/>
    </row>
    <row r="137" spans="2:10">
      <c r="B137" s="412"/>
      <c r="C137" s="413"/>
      <c r="D137" s="411"/>
      <c r="E137" s="412"/>
      <c r="F137" s="413"/>
      <c r="G137" s="411"/>
      <c r="H137" s="414"/>
      <c r="I137" s="436"/>
      <c r="J137" s="411"/>
    </row>
    <row r="138" spans="2:10">
      <c r="E138" s="415" t="s">
        <v>451</v>
      </c>
      <c r="F138" s="416" t="s">
        <v>527</v>
      </c>
      <c r="G138" s="416" t="s">
        <v>528</v>
      </c>
      <c r="H138" s="417" t="s">
        <v>529</v>
      </c>
      <c r="I138" s="418" t="s">
        <v>451</v>
      </c>
    </row>
    <row r="139" spans="2:10">
      <c r="E139" s="419">
        <f>(H139/$H$142)</f>
        <v>1</v>
      </c>
      <c r="F139" s="420" t="s">
        <v>511</v>
      </c>
      <c r="G139" s="421">
        <v>1</v>
      </c>
      <c r="H139" s="422">
        <f>COUNTIF($G$25:$G$133,"Cumple")</f>
        <v>109</v>
      </c>
      <c r="I139" s="423">
        <f>+(H139*G139/$H$142)</f>
        <v>1</v>
      </c>
    </row>
    <row r="140" spans="2:10">
      <c r="E140" s="419">
        <f>(H140/$H$142)</f>
        <v>0</v>
      </c>
      <c r="F140" s="424" t="s">
        <v>512</v>
      </c>
      <c r="G140" s="421">
        <v>0.6</v>
      </c>
      <c r="H140" s="422">
        <f>COUNTIF($G$25:$G$133, "Parcial")</f>
        <v>0</v>
      </c>
      <c r="I140" s="423">
        <f>+(H140*G140/$H$142)</f>
        <v>0</v>
      </c>
    </row>
    <row r="141" spans="2:10">
      <c r="E141" s="419">
        <f>(H141/$H$142)</f>
        <v>0</v>
      </c>
      <c r="F141" s="425" t="s">
        <v>513</v>
      </c>
      <c r="G141" s="426">
        <v>0</v>
      </c>
      <c r="H141" s="422">
        <f>COUNTIF($G$25:$G$133, "No Cumple")</f>
        <v>0</v>
      </c>
      <c r="I141" s="423">
        <f>+(H141*G141/$H$142)</f>
        <v>0</v>
      </c>
    </row>
    <row r="142" spans="2:10" ht="22.5" customHeight="1">
      <c r="E142" s="427">
        <f>SUM(E139:E141)</f>
        <v>1</v>
      </c>
      <c r="F142" s="428" t="s">
        <v>530</v>
      </c>
      <c r="H142" s="429">
        <f>SUM(H139:H141)</f>
        <v>109</v>
      </c>
      <c r="I142" s="632">
        <f>SUM(I139:I141)</f>
        <v>1</v>
      </c>
    </row>
  </sheetData>
  <autoFilter ref="B24:XEW133" xr:uid="{00000000-0001-0000-0800-000000000000}"/>
  <mergeCells count="83">
    <mergeCell ref="B6:H6"/>
    <mergeCell ref="C1:H1"/>
    <mergeCell ref="B2:I2"/>
    <mergeCell ref="C3:H3"/>
    <mergeCell ref="B4:I4"/>
    <mergeCell ref="B5:I5"/>
    <mergeCell ref="B7:C7"/>
    <mergeCell ref="D7:F7"/>
    <mergeCell ref="G7:H7"/>
    <mergeCell ref="B8:C8"/>
    <mergeCell ref="D8:F8"/>
    <mergeCell ref="G8:H8"/>
    <mergeCell ref="B10:D10"/>
    <mergeCell ref="G10:I10"/>
    <mergeCell ref="B12:D12"/>
    <mergeCell ref="E12:I12"/>
    <mergeCell ref="B13:D13"/>
    <mergeCell ref="E13:I13"/>
    <mergeCell ref="B14:D14"/>
    <mergeCell ref="E14:I14"/>
    <mergeCell ref="B16:C21"/>
    <mergeCell ref="D16:E16"/>
    <mergeCell ref="G16:I21"/>
    <mergeCell ref="D17:E17"/>
    <mergeCell ref="D18:E18"/>
    <mergeCell ref="D19:E19"/>
    <mergeCell ref="D20:E20"/>
    <mergeCell ref="D21:E21"/>
    <mergeCell ref="I23:I24"/>
    <mergeCell ref="B25:B103"/>
    <mergeCell ref="C25:C33"/>
    <mergeCell ref="D26:D29"/>
    <mergeCell ref="D31:D33"/>
    <mergeCell ref="C35:C64"/>
    <mergeCell ref="D35:D41"/>
    <mergeCell ref="D42:D44"/>
    <mergeCell ref="D45:D49"/>
    <mergeCell ref="D50:D54"/>
    <mergeCell ref="B23:B24"/>
    <mergeCell ref="C23:C24"/>
    <mergeCell ref="D23:D24"/>
    <mergeCell ref="E23:E24"/>
    <mergeCell ref="F23:F24"/>
    <mergeCell ref="H23:H24"/>
    <mergeCell ref="D55:D61"/>
    <mergeCell ref="D62:D64"/>
    <mergeCell ref="C65:C66"/>
    <mergeCell ref="D65:D66"/>
    <mergeCell ref="C67:C73"/>
    <mergeCell ref="D67:D73"/>
    <mergeCell ref="C74:C75"/>
    <mergeCell ref="D74:D75"/>
    <mergeCell ref="C76:C81"/>
    <mergeCell ref="D76:D78"/>
    <mergeCell ref="C82:C92"/>
    <mergeCell ref="D83:D86"/>
    <mergeCell ref="D87:D88"/>
    <mergeCell ref="D89:D92"/>
    <mergeCell ref="D79:D80"/>
    <mergeCell ref="C93:C94"/>
    <mergeCell ref="C95:C99"/>
    <mergeCell ref="D95:D98"/>
    <mergeCell ref="C100:C103"/>
    <mergeCell ref="D100:D101"/>
    <mergeCell ref="D102:D103"/>
    <mergeCell ref="B104:B106"/>
    <mergeCell ref="C104:C106"/>
    <mergeCell ref="B107:B117"/>
    <mergeCell ref="C107:C117"/>
    <mergeCell ref="D107:D108"/>
    <mergeCell ref="D109:D115"/>
    <mergeCell ref="D116:D117"/>
    <mergeCell ref="B118:B122"/>
    <mergeCell ref="C118:C122"/>
    <mergeCell ref="D119:D121"/>
    <mergeCell ref="B123:B124"/>
    <mergeCell ref="C123:C124"/>
    <mergeCell ref="D123:D124"/>
    <mergeCell ref="B125:B133"/>
    <mergeCell ref="C125:C133"/>
    <mergeCell ref="D125:D126"/>
    <mergeCell ref="D127:D129"/>
    <mergeCell ref="D130:D133"/>
  </mergeCells>
  <phoneticPr fontId="102" type="noConversion"/>
  <conditionalFormatting sqref="G126 G72 G95 G33:G34 G115">
    <cfRule type="containsText" dxfId="1245" priority="502" operator="containsText" text="Parcial">
      <formula>NOT(ISERROR(SEARCH("Parcial",G33)))</formula>
    </cfRule>
    <cfRule type="containsText" dxfId="1244" priority="503" operator="containsText" text="No cumple">
      <formula>NOT(ISERROR(SEARCH("No cumple",G33)))</formula>
    </cfRule>
    <cfRule type="containsText" dxfId="1243" priority="504" operator="containsText" text="Cumple">
      <formula>NOT(ISERROR(SEARCH("Cumple",G33)))</formula>
    </cfRule>
  </conditionalFormatting>
  <conditionalFormatting sqref="G126 G72 G95 G33:G34 G115">
    <cfRule type="expression" dxfId="1242" priority="498">
      <formula>G33="NO INICIADO"</formula>
    </cfRule>
    <cfRule type="expression" dxfId="1241" priority="499">
      <formula>G33="VENCIDO"</formula>
    </cfRule>
    <cfRule type="expression" dxfId="1240" priority="500">
      <formula>G33="EN PROCESO"</formula>
    </cfRule>
    <cfRule type="expression" dxfId="1239" priority="501">
      <formula>G33="FINALIZADO"</formula>
    </cfRule>
  </conditionalFormatting>
  <conditionalFormatting sqref="G121">
    <cfRule type="containsText" dxfId="1238" priority="460" operator="containsText" text="Parcial">
      <formula>NOT(ISERROR(SEARCH("Parcial",G121)))</formula>
    </cfRule>
    <cfRule type="containsText" dxfId="1237" priority="461" operator="containsText" text="No cumple">
      <formula>NOT(ISERROR(SEARCH("No cumple",G121)))</formula>
    </cfRule>
    <cfRule type="containsText" dxfId="1236" priority="462" operator="containsText" text="Cumple">
      <formula>NOT(ISERROR(SEARCH("Cumple",G121)))</formula>
    </cfRule>
  </conditionalFormatting>
  <conditionalFormatting sqref="G121">
    <cfRule type="expression" dxfId="1235" priority="456">
      <formula>G121="NO INICIADO"</formula>
    </cfRule>
    <cfRule type="expression" dxfId="1234" priority="457">
      <formula>G121="VENCIDO"</formula>
    </cfRule>
    <cfRule type="expression" dxfId="1233" priority="458">
      <formula>G121="EN PROCESO"</formula>
    </cfRule>
    <cfRule type="expression" dxfId="1232" priority="459">
      <formula>G121="FINALIZADO"</formula>
    </cfRule>
  </conditionalFormatting>
  <conditionalFormatting sqref="G123:G124">
    <cfRule type="expression" dxfId="1231" priority="449">
      <formula>G123="NO INICIADO"</formula>
    </cfRule>
    <cfRule type="expression" dxfId="1230" priority="450">
      <formula>G123="VENCIDO"</formula>
    </cfRule>
    <cfRule type="expression" dxfId="1229" priority="451">
      <formula>G123="EN PROCESO"</formula>
    </cfRule>
    <cfRule type="expression" dxfId="1228" priority="452">
      <formula>G123="FINALIZADO"</formula>
    </cfRule>
  </conditionalFormatting>
  <conditionalFormatting sqref="G50:G53">
    <cfRule type="containsText" dxfId="1227" priority="495" operator="containsText" text="Parcial">
      <formula>NOT(ISERROR(SEARCH("Parcial",G50)))</formula>
    </cfRule>
    <cfRule type="containsText" dxfId="1226" priority="496" operator="containsText" text="No cumple">
      <formula>NOT(ISERROR(SEARCH("No cumple",G50)))</formula>
    </cfRule>
    <cfRule type="containsText" dxfId="1225" priority="497" operator="containsText" text="Cumple">
      <formula>NOT(ISERROR(SEARCH("Cumple",G50)))</formula>
    </cfRule>
  </conditionalFormatting>
  <conditionalFormatting sqref="G50:G53">
    <cfRule type="expression" dxfId="1224" priority="491">
      <formula>G50="NO INICIADO"</formula>
    </cfRule>
    <cfRule type="expression" dxfId="1223" priority="492">
      <formula>G50="VENCIDO"</formula>
    </cfRule>
    <cfRule type="expression" dxfId="1222" priority="493">
      <formula>G50="EN PROCESO"</formula>
    </cfRule>
    <cfRule type="expression" dxfId="1221" priority="494">
      <formula>G50="FINALIZADO"</formula>
    </cfRule>
  </conditionalFormatting>
  <conditionalFormatting sqref="G55">
    <cfRule type="containsText" dxfId="1220" priority="488" operator="containsText" text="Parcial">
      <formula>NOT(ISERROR(SEARCH("Parcial",G55)))</formula>
    </cfRule>
    <cfRule type="containsText" dxfId="1219" priority="489" operator="containsText" text="No cumple">
      <formula>NOT(ISERROR(SEARCH("No cumple",G55)))</formula>
    </cfRule>
    <cfRule type="containsText" dxfId="1218" priority="490" operator="containsText" text="Cumple">
      <formula>NOT(ISERROR(SEARCH("Cumple",G55)))</formula>
    </cfRule>
  </conditionalFormatting>
  <conditionalFormatting sqref="G55">
    <cfRule type="expression" dxfId="1217" priority="484">
      <formula>G55="NO INICIADO"</formula>
    </cfRule>
    <cfRule type="expression" dxfId="1216" priority="485">
      <formula>G55="VENCIDO"</formula>
    </cfRule>
    <cfRule type="expression" dxfId="1215" priority="486">
      <formula>G55="EN PROCESO"</formula>
    </cfRule>
    <cfRule type="expression" dxfId="1214" priority="487">
      <formula>G55="FINALIZADO"</formula>
    </cfRule>
  </conditionalFormatting>
  <conditionalFormatting sqref="G65">
    <cfRule type="containsText" dxfId="1213" priority="481" operator="containsText" text="Parcial">
      <formula>NOT(ISERROR(SEARCH("Parcial",G65)))</formula>
    </cfRule>
    <cfRule type="containsText" dxfId="1212" priority="482" operator="containsText" text="No cumple">
      <formula>NOT(ISERROR(SEARCH("No cumple",G65)))</formula>
    </cfRule>
    <cfRule type="containsText" dxfId="1211" priority="483" operator="containsText" text="Cumple">
      <formula>NOT(ISERROR(SEARCH("Cumple",G65)))</formula>
    </cfRule>
  </conditionalFormatting>
  <conditionalFormatting sqref="G65">
    <cfRule type="expression" dxfId="1210" priority="477">
      <formula>G65="NO INICIADO"</formula>
    </cfRule>
    <cfRule type="expression" dxfId="1209" priority="478">
      <formula>G65="VENCIDO"</formula>
    </cfRule>
    <cfRule type="expression" dxfId="1208" priority="479">
      <formula>G65="EN PROCESO"</formula>
    </cfRule>
    <cfRule type="expression" dxfId="1207" priority="480">
      <formula>G65="FINALIZADO"</formula>
    </cfRule>
  </conditionalFormatting>
  <conditionalFormatting sqref="G68">
    <cfRule type="containsText" dxfId="1206" priority="474" operator="containsText" text="Parcial">
      <formula>NOT(ISERROR(SEARCH("Parcial",G68)))</formula>
    </cfRule>
    <cfRule type="containsText" dxfId="1205" priority="475" operator="containsText" text="No cumple">
      <formula>NOT(ISERROR(SEARCH("No cumple",G68)))</formula>
    </cfRule>
    <cfRule type="containsText" dxfId="1204" priority="476" operator="containsText" text="Cumple">
      <formula>NOT(ISERROR(SEARCH("Cumple",G68)))</formula>
    </cfRule>
  </conditionalFormatting>
  <conditionalFormatting sqref="G68">
    <cfRule type="expression" dxfId="1203" priority="470">
      <formula>G68="NO INICIADO"</formula>
    </cfRule>
    <cfRule type="expression" dxfId="1202" priority="471">
      <formula>G68="VENCIDO"</formula>
    </cfRule>
    <cfRule type="expression" dxfId="1201" priority="472">
      <formula>G68="EN PROCESO"</formula>
    </cfRule>
    <cfRule type="expression" dxfId="1200" priority="473">
      <formula>G68="FINALIZADO"</formula>
    </cfRule>
  </conditionalFormatting>
  <conditionalFormatting sqref="G96:G97 G99:G100">
    <cfRule type="containsText" dxfId="1199" priority="467" operator="containsText" text="Parcial">
      <formula>NOT(ISERROR(SEARCH("Parcial",G96)))</formula>
    </cfRule>
    <cfRule type="containsText" dxfId="1198" priority="468" operator="containsText" text="No cumple">
      <formula>NOT(ISERROR(SEARCH("No cumple",G96)))</formula>
    </cfRule>
    <cfRule type="containsText" dxfId="1197" priority="469" operator="containsText" text="Cumple">
      <formula>NOT(ISERROR(SEARCH("Cumple",G96)))</formula>
    </cfRule>
  </conditionalFormatting>
  <conditionalFormatting sqref="G96:G97 G99:G100">
    <cfRule type="expression" dxfId="1196" priority="463">
      <formula>G96="NO INICIADO"</formula>
    </cfRule>
    <cfRule type="expression" dxfId="1195" priority="464">
      <formula>G96="VENCIDO"</formula>
    </cfRule>
    <cfRule type="expression" dxfId="1194" priority="465">
      <formula>G96="EN PROCESO"</formula>
    </cfRule>
    <cfRule type="expression" dxfId="1193" priority="466">
      <formula>G96="FINALIZADO"</formula>
    </cfRule>
  </conditionalFormatting>
  <conditionalFormatting sqref="G123:G124">
    <cfRule type="containsText" dxfId="1192" priority="453" operator="containsText" text="Parcial">
      <formula>NOT(ISERROR(SEARCH("Parcial",G123)))</formula>
    </cfRule>
    <cfRule type="containsText" dxfId="1191" priority="454" operator="containsText" text="No cumple">
      <formula>NOT(ISERROR(SEARCH("No cumple",G123)))</formula>
    </cfRule>
    <cfRule type="containsText" dxfId="1190" priority="455" operator="containsText" text="Cumple">
      <formula>NOT(ISERROR(SEARCH("Cumple",G123)))</formula>
    </cfRule>
  </conditionalFormatting>
  <conditionalFormatting sqref="G57">
    <cfRule type="containsText" dxfId="1189" priority="446" operator="containsText" text="Parcial">
      <formula>NOT(ISERROR(SEARCH("Parcial",G57)))</formula>
    </cfRule>
    <cfRule type="containsText" dxfId="1188" priority="447" operator="containsText" text="No cumple">
      <formula>NOT(ISERROR(SEARCH("No cumple",G57)))</formula>
    </cfRule>
    <cfRule type="containsText" dxfId="1187" priority="448" operator="containsText" text="Cumple">
      <formula>NOT(ISERROR(SEARCH("Cumple",G57)))</formula>
    </cfRule>
  </conditionalFormatting>
  <conditionalFormatting sqref="G57">
    <cfRule type="expression" dxfId="1186" priority="442">
      <formula>G57="NO INICIADO"</formula>
    </cfRule>
    <cfRule type="expression" dxfId="1185" priority="443">
      <formula>G57="VENCIDO"</formula>
    </cfRule>
    <cfRule type="expression" dxfId="1184" priority="444">
      <formula>G57="EN PROCESO"</formula>
    </cfRule>
    <cfRule type="expression" dxfId="1183" priority="445">
      <formula>G57="FINALIZADO"</formula>
    </cfRule>
  </conditionalFormatting>
  <conditionalFormatting sqref="G107">
    <cfRule type="containsText" dxfId="1182" priority="439" operator="containsText" text="Parcial">
      <formula>NOT(ISERROR(SEARCH("Parcial",G107)))</formula>
    </cfRule>
    <cfRule type="containsText" dxfId="1181" priority="440" operator="containsText" text="No cumple">
      <formula>NOT(ISERROR(SEARCH("No cumple",G107)))</formula>
    </cfRule>
    <cfRule type="containsText" dxfId="1180" priority="441" operator="containsText" text="Cumple">
      <formula>NOT(ISERROR(SEARCH("Cumple",G107)))</formula>
    </cfRule>
  </conditionalFormatting>
  <conditionalFormatting sqref="G107">
    <cfRule type="expression" dxfId="1179" priority="435">
      <formula>G107="NO INICIADO"</formula>
    </cfRule>
    <cfRule type="expression" dxfId="1178" priority="436">
      <formula>G107="VENCIDO"</formula>
    </cfRule>
    <cfRule type="expression" dxfId="1177" priority="437">
      <formula>G107="EN PROCESO"</formula>
    </cfRule>
    <cfRule type="expression" dxfId="1176" priority="438">
      <formula>G107="FINALIZADO"</formula>
    </cfRule>
  </conditionalFormatting>
  <conditionalFormatting sqref="G116">
    <cfRule type="containsText" dxfId="1175" priority="432" operator="containsText" text="Parcial">
      <formula>NOT(ISERROR(SEARCH("Parcial",G116)))</formula>
    </cfRule>
    <cfRule type="containsText" dxfId="1174" priority="433" operator="containsText" text="No cumple">
      <formula>NOT(ISERROR(SEARCH("No cumple",G116)))</formula>
    </cfRule>
    <cfRule type="containsText" dxfId="1173" priority="434" operator="containsText" text="Cumple">
      <formula>NOT(ISERROR(SEARCH("Cumple",G116)))</formula>
    </cfRule>
  </conditionalFormatting>
  <conditionalFormatting sqref="G116">
    <cfRule type="expression" dxfId="1172" priority="428">
      <formula>G116="NO INICIADO"</formula>
    </cfRule>
    <cfRule type="expression" dxfId="1171" priority="429">
      <formula>G116="VENCIDO"</formula>
    </cfRule>
    <cfRule type="expression" dxfId="1170" priority="430">
      <formula>G116="EN PROCESO"</formula>
    </cfRule>
    <cfRule type="expression" dxfId="1169" priority="431">
      <formula>G116="FINALIZADO"</formula>
    </cfRule>
  </conditionalFormatting>
  <conditionalFormatting sqref="G117">
    <cfRule type="containsText" dxfId="1168" priority="425" operator="containsText" text="Parcial">
      <formula>NOT(ISERROR(SEARCH("Parcial",G117)))</formula>
    </cfRule>
    <cfRule type="containsText" dxfId="1167" priority="426" operator="containsText" text="No cumple">
      <formula>NOT(ISERROR(SEARCH("No cumple",G117)))</formula>
    </cfRule>
    <cfRule type="containsText" dxfId="1166" priority="427" operator="containsText" text="Cumple">
      <formula>NOT(ISERROR(SEARCH("Cumple",G117)))</formula>
    </cfRule>
  </conditionalFormatting>
  <conditionalFormatting sqref="G117">
    <cfRule type="expression" dxfId="1165" priority="421">
      <formula>G117="NO INICIADO"</formula>
    </cfRule>
    <cfRule type="expression" dxfId="1164" priority="422">
      <formula>G117="VENCIDO"</formula>
    </cfRule>
    <cfRule type="expression" dxfId="1163" priority="423">
      <formula>G117="EN PROCESO"</formula>
    </cfRule>
    <cfRule type="expression" dxfId="1162" priority="424">
      <formula>G117="FINALIZADO"</formula>
    </cfRule>
  </conditionalFormatting>
  <conditionalFormatting sqref="G35">
    <cfRule type="containsText" dxfId="1161" priority="418" operator="containsText" text="Parcial">
      <formula>NOT(ISERROR(SEARCH("Parcial",G35)))</formula>
    </cfRule>
    <cfRule type="containsText" dxfId="1160" priority="419" operator="containsText" text="No cumple">
      <formula>NOT(ISERROR(SEARCH("No cumple",G35)))</formula>
    </cfRule>
    <cfRule type="containsText" dxfId="1159" priority="420" operator="containsText" text="Cumple">
      <formula>NOT(ISERROR(SEARCH("Cumple",G35)))</formula>
    </cfRule>
  </conditionalFormatting>
  <conditionalFormatting sqref="G35">
    <cfRule type="expression" dxfId="1158" priority="414">
      <formula>G35="NO INICIADO"</formula>
    </cfRule>
    <cfRule type="expression" dxfId="1157" priority="415">
      <formula>G35="VENCIDO"</formula>
    </cfRule>
    <cfRule type="expression" dxfId="1156" priority="416">
      <formula>G35="EN PROCESO"</formula>
    </cfRule>
    <cfRule type="expression" dxfId="1155" priority="417">
      <formula>G35="FINALIZADO"</formula>
    </cfRule>
  </conditionalFormatting>
  <conditionalFormatting sqref="G125">
    <cfRule type="containsText" dxfId="1154" priority="411" operator="containsText" text="Parcial">
      <formula>NOT(ISERROR(SEARCH("Parcial",G125)))</formula>
    </cfRule>
    <cfRule type="containsText" dxfId="1153" priority="412" operator="containsText" text="No cumple">
      <formula>NOT(ISERROR(SEARCH("No cumple",G125)))</formula>
    </cfRule>
    <cfRule type="containsText" dxfId="1152" priority="413" operator="containsText" text="Cumple">
      <formula>NOT(ISERROR(SEARCH("Cumple",G125)))</formula>
    </cfRule>
  </conditionalFormatting>
  <conditionalFormatting sqref="G125">
    <cfRule type="expression" dxfId="1151" priority="407">
      <formula>G125="NO INICIADO"</formula>
    </cfRule>
    <cfRule type="expression" dxfId="1150" priority="408">
      <formula>G125="VENCIDO"</formula>
    </cfRule>
    <cfRule type="expression" dxfId="1149" priority="409">
      <formula>G125="EN PROCESO"</formula>
    </cfRule>
    <cfRule type="expression" dxfId="1148" priority="410">
      <formula>G125="FINALIZADO"</formula>
    </cfRule>
  </conditionalFormatting>
  <conditionalFormatting sqref="G77:G78">
    <cfRule type="containsText" dxfId="1147" priority="404" operator="containsText" text="Parcial">
      <formula>NOT(ISERROR(SEARCH("Parcial",G77)))</formula>
    </cfRule>
    <cfRule type="containsText" dxfId="1146" priority="405" operator="containsText" text="No cumple">
      <formula>NOT(ISERROR(SEARCH("No cumple",G77)))</formula>
    </cfRule>
    <cfRule type="containsText" dxfId="1145" priority="406" operator="containsText" text="Cumple">
      <formula>NOT(ISERROR(SEARCH("Cumple",G77)))</formula>
    </cfRule>
  </conditionalFormatting>
  <conditionalFormatting sqref="G77:G78">
    <cfRule type="expression" dxfId="1144" priority="400">
      <formula>G77="NO INICIADO"</formula>
    </cfRule>
    <cfRule type="expression" dxfId="1143" priority="401">
      <formula>G77="VENCIDO"</formula>
    </cfRule>
    <cfRule type="expression" dxfId="1142" priority="402">
      <formula>G77="EN PROCESO"</formula>
    </cfRule>
    <cfRule type="expression" dxfId="1141" priority="403">
      <formula>G77="FINALIZADO"</formula>
    </cfRule>
  </conditionalFormatting>
  <conditionalFormatting sqref="G54">
    <cfRule type="containsText" dxfId="1140" priority="397" operator="containsText" text="Parcial">
      <formula>NOT(ISERROR(SEARCH("Parcial",G54)))</formula>
    </cfRule>
    <cfRule type="containsText" dxfId="1139" priority="398" operator="containsText" text="No cumple">
      <formula>NOT(ISERROR(SEARCH("No cumple",G54)))</formula>
    </cfRule>
    <cfRule type="containsText" dxfId="1138" priority="399" operator="containsText" text="Cumple">
      <formula>NOT(ISERROR(SEARCH("Cumple",G54)))</formula>
    </cfRule>
  </conditionalFormatting>
  <conditionalFormatting sqref="G54">
    <cfRule type="expression" dxfId="1137" priority="393">
      <formula>G54="NO INICIADO"</formula>
    </cfRule>
    <cfRule type="expression" dxfId="1136" priority="394">
      <formula>G54="VENCIDO"</formula>
    </cfRule>
    <cfRule type="expression" dxfId="1135" priority="395">
      <formula>G54="EN PROCESO"</formula>
    </cfRule>
    <cfRule type="expression" dxfId="1134" priority="396">
      <formula>G54="FINALIZADO"</formula>
    </cfRule>
  </conditionalFormatting>
  <conditionalFormatting sqref="G70">
    <cfRule type="containsText" dxfId="1133" priority="390" operator="containsText" text="Parcial">
      <formula>NOT(ISERROR(SEARCH("Parcial",G70)))</formula>
    </cfRule>
    <cfRule type="containsText" dxfId="1132" priority="391" operator="containsText" text="No cumple">
      <formula>NOT(ISERROR(SEARCH("No cumple",G70)))</formula>
    </cfRule>
    <cfRule type="containsText" dxfId="1131" priority="392" operator="containsText" text="Cumple">
      <formula>NOT(ISERROR(SEARCH("Cumple",G70)))</formula>
    </cfRule>
  </conditionalFormatting>
  <conditionalFormatting sqref="G70">
    <cfRule type="expression" dxfId="1130" priority="386">
      <formula>G70="NO INICIADO"</formula>
    </cfRule>
    <cfRule type="expression" dxfId="1129" priority="387">
      <formula>G70="VENCIDO"</formula>
    </cfRule>
    <cfRule type="expression" dxfId="1128" priority="388">
      <formula>G70="EN PROCESO"</formula>
    </cfRule>
    <cfRule type="expression" dxfId="1127" priority="389">
      <formula>G70="FINALIZADO"</formula>
    </cfRule>
  </conditionalFormatting>
  <conditionalFormatting sqref="G93">
    <cfRule type="containsText" dxfId="1126" priority="383" operator="containsText" text="Parcial">
      <formula>NOT(ISERROR(SEARCH("Parcial",G93)))</formula>
    </cfRule>
    <cfRule type="containsText" dxfId="1125" priority="384" operator="containsText" text="No cumple">
      <formula>NOT(ISERROR(SEARCH("No cumple",G93)))</formula>
    </cfRule>
    <cfRule type="containsText" dxfId="1124" priority="385" operator="containsText" text="Cumple">
      <formula>NOT(ISERROR(SEARCH("Cumple",G93)))</formula>
    </cfRule>
  </conditionalFormatting>
  <conditionalFormatting sqref="G93">
    <cfRule type="expression" dxfId="1123" priority="379">
      <formula>G93="NO INICIADO"</formula>
    </cfRule>
    <cfRule type="expression" dxfId="1122" priority="380">
      <formula>G93="VENCIDO"</formula>
    </cfRule>
    <cfRule type="expression" dxfId="1121" priority="381">
      <formula>G93="EN PROCESO"</formula>
    </cfRule>
    <cfRule type="expression" dxfId="1120" priority="382">
      <formula>G93="FINALIZADO"</formula>
    </cfRule>
  </conditionalFormatting>
  <conditionalFormatting sqref="G133">
    <cfRule type="containsText" dxfId="1119" priority="376" operator="containsText" text="Parcial">
      <formula>NOT(ISERROR(SEARCH("Parcial",G133)))</formula>
    </cfRule>
    <cfRule type="containsText" dxfId="1118" priority="377" operator="containsText" text="No cumple">
      <formula>NOT(ISERROR(SEARCH("No cumple",G133)))</formula>
    </cfRule>
    <cfRule type="containsText" dxfId="1117" priority="378" operator="containsText" text="Cumple">
      <formula>NOT(ISERROR(SEARCH("Cumple",G133)))</formula>
    </cfRule>
  </conditionalFormatting>
  <conditionalFormatting sqref="G133">
    <cfRule type="expression" dxfId="1116" priority="372">
      <formula>G133="NO INICIADO"</formula>
    </cfRule>
    <cfRule type="expression" dxfId="1115" priority="373">
      <formula>G133="VENCIDO"</formula>
    </cfRule>
    <cfRule type="expression" dxfId="1114" priority="374">
      <formula>G133="EN PROCESO"</formula>
    </cfRule>
    <cfRule type="expression" dxfId="1113" priority="375">
      <formula>G133="FINALIZADO"</formula>
    </cfRule>
  </conditionalFormatting>
  <conditionalFormatting sqref="G74">
    <cfRule type="containsText" dxfId="1112" priority="369" operator="containsText" text="Parcial">
      <formula>NOT(ISERROR(SEARCH("Parcial",G74)))</formula>
    </cfRule>
    <cfRule type="containsText" dxfId="1111" priority="370" operator="containsText" text="No cumple">
      <formula>NOT(ISERROR(SEARCH("No cumple",G74)))</formula>
    </cfRule>
    <cfRule type="containsText" dxfId="1110" priority="371" operator="containsText" text="Cumple">
      <formula>NOT(ISERROR(SEARCH("Cumple",G74)))</formula>
    </cfRule>
  </conditionalFormatting>
  <conditionalFormatting sqref="G74">
    <cfRule type="expression" dxfId="1109" priority="365">
      <formula>G74="NO INICIADO"</formula>
    </cfRule>
    <cfRule type="expression" dxfId="1108" priority="366">
      <formula>G74="VENCIDO"</formula>
    </cfRule>
    <cfRule type="expression" dxfId="1107" priority="367">
      <formula>G74="EN PROCESO"</formula>
    </cfRule>
    <cfRule type="expression" dxfId="1106" priority="368">
      <formula>G74="FINALIZADO"</formula>
    </cfRule>
  </conditionalFormatting>
  <conditionalFormatting sqref="G67">
    <cfRule type="containsText" dxfId="1105" priority="362" operator="containsText" text="Parcial">
      <formula>NOT(ISERROR(SEARCH("Parcial",G67)))</formula>
    </cfRule>
    <cfRule type="containsText" dxfId="1104" priority="363" operator="containsText" text="No cumple">
      <formula>NOT(ISERROR(SEARCH("No cumple",G67)))</formula>
    </cfRule>
    <cfRule type="containsText" dxfId="1103" priority="364" operator="containsText" text="Cumple">
      <formula>NOT(ISERROR(SEARCH("Cumple",G67)))</formula>
    </cfRule>
  </conditionalFormatting>
  <conditionalFormatting sqref="G67">
    <cfRule type="expression" dxfId="1102" priority="358">
      <formula>G67="NO INICIADO"</formula>
    </cfRule>
    <cfRule type="expression" dxfId="1101" priority="359">
      <formula>G67="VENCIDO"</formula>
    </cfRule>
    <cfRule type="expression" dxfId="1100" priority="360">
      <formula>G67="EN PROCESO"</formula>
    </cfRule>
    <cfRule type="expression" dxfId="1099" priority="361">
      <formula>G67="FINALIZADO"</formula>
    </cfRule>
  </conditionalFormatting>
  <conditionalFormatting sqref="G46:G49">
    <cfRule type="containsText" dxfId="1098" priority="355" operator="containsText" text="Parcial">
      <formula>NOT(ISERROR(SEARCH("Parcial",G46)))</formula>
    </cfRule>
    <cfRule type="containsText" dxfId="1097" priority="356" operator="containsText" text="No cumple">
      <formula>NOT(ISERROR(SEARCH("No cumple",G46)))</formula>
    </cfRule>
    <cfRule type="containsText" dxfId="1096" priority="357" operator="containsText" text="Cumple">
      <formula>NOT(ISERROR(SEARCH("Cumple",G46)))</formula>
    </cfRule>
  </conditionalFormatting>
  <conditionalFormatting sqref="G46:G49">
    <cfRule type="expression" dxfId="1095" priority="351">
      <formula>G46="NO INICIADO"</formula>
    </cfRule>
    <cfRule type="expression" dxfId="1094" priority="352">
      <formula>G46="VENCIDO"</formula>
    </cfRule>
    <cfRule type="expression" dxfId="1093" priority="353">
      <formula>G46="EN PROCESO"</formula>
    </cfRule>
    <cfRule type="expression" dxfId="1092" priority="354">
      <formula>G46="FINALIZADO"</formula>
    </cfRule>
  </conditionalFormatting>
  <conditionalFormatting sqref="G82">
    <cfRule type="containsText" dxfId="1091" priority="348" operator="containsText" text="Parcial">
      <formula>NOT(ISERROR(SEARCH("Parcial",G82)))</formula>
    </cfRule>
    <cfRule type="containsText" dxfId="1090" priority="349" operator="containsText" text="No cumple">
      <formula>NOT(ISERROR(SEARCH("No cumple",G82)))</formula>
    </cfRule>
    <cfRule type="containsText" dxfId="1089" priority="350" operator="containsText" text="Cumple">
      <formula>NOT(ISERROR(SEARCH("Cumple",G82)))</formula>
    </cfRule>
  </conditionalFormatting>
  <conditionalFormatting sqref="G82">
    <cfRule type="expression" dxfId="1088" priority="344">
      <formula>G82="NO INICIADO"</formula>
    </cfRule>
    <cfRule type="expression" dxfId="1087" priority="345">
      <formula>G82="VENCIDO"</formula>
    </cfRule>
    <cfRule type="expression" dxfId="1086" priority="346">
      <formula>G82="EN PROCESO"</formula>
    </cfRule>
    <cfRule type="expression" dxfId="1085" priority="347">
      <formula>G82="FINALIZADO"</formula>
    </cfRule>
  </conditionalFormatting>
  <conditionalFormatting sqref="G84">
    <cfRule type="containsText" dxfId="1084" priority="341" operator="containsText" text="Parcial">
      <formula>NOT(ISERROR(SEARCH("Parcial",G84)))</formula>
    </cfRule>
    <cfRule type="containsText" dxfId="1083" priority="342" operator="containsText" text="No cumple">
      <formula>NOT(ISERROR(SEARCH("No cumple",G84)))</formula>
    </cfRule>
    <cfRule type="containsText" dxfId="1082" priority="343" operator="containsText" text="Cumple">
      <formula>NOT(ISERROR(SEARCH("Cumple",G84)))</formula>
    </cfRule>
  </conditionalFormatting>
  <conditionalFormatting sqref="G84">
    <cfRule type="expression" dxfId="1081" priority="337">
      <formula>G84="NO INICIADO"</formula>
    </cfRule>
    <cfRule type="expression" dxfId="1080" priority="338">
      <formula>G84="VENCIDO"</formula>
    </cfRule>
    <cfRule type="expression" dxfId="1079" priority="339">
      <formula>G84="EN PROCESO"</formula>
    </cfRule>
    <cfRule type="expression" dxfId="1078" priority="340">
      <formula>G84="FINALIZADO"</formula>
    </cfRule>
  </conditionalFormatting>
  <conditionalFormatting sqref="G87">
    <cfRule type="containsText" dxfId="1077" priority="334" operator="containsText" text="Parcial">
      <formula>NOT(ISERROR(SEARCH("Parcial",G87)))</formula>
    </cfRule>
    <cfRule type="containsText" dxfId="1076" priority="335" operator="containsText" text="No cumple">
      <formula>NOT(ISERROR(SEARCH("No cumple",G87)))</formula>
    </cfRule>
    <cfRule type="containsText" dxfId="1075" priority="336" operator="containsText" text="Cumple">
      <formula>NOT(ISERROR(SEARCH("Cumple",G87)))</formula>
    </cfRule>
  </conditionalFormatting>
  <conditionalFormatting sqref="G87">
    <cfRule type="expression" dxfId="1074" priority="330">
      <formula>G87="NO INICIADO"</formula>
    </cfRule>
    <cfRule type="expression" dxfId="1073" priority="331">
      <formula>G87="VENCIDO"</formula>
    </cfRule>
    <cfRule type="expression" dxfId="1072" priority="332">
      <formula>G87="EN PROCESO"</formula>
    </cfRule>
    <cfRule type="expression" dxfId="1071" priority="333">
      <formula>G87="FINALIZADO"</formula>
    </cfRule>
  </conditionalFormatting>
  <conditionalFormatting sqref="G89:G90">
    <cfRule type="containsText" dxfId="1070" priority="327" operator="containsText" text="Parcial">
      <formula>NOT(ISERROR(SEARCH("Parcial",G89)))</formula>
    </cfRule>
    <cfRule type="containsText" dxfId="1069" priority="328" operator="containsText" text="No cumple">
      <formula>NOT(ISERROR(SEARCH("No cumple",G89)))</formula>
    </cfRule>
    <cfRule type="containsText" dxfId="1068" priority="329" operator="containsText" text="Cumple">
      <formula>NOT(ISERROR(SEARCH("Cumple",G89)))</formula>
    </cfRule>
  </conditionalFormatting>
  <conditionalFormatting sqref="G89:G90">
    <cfRule type="expression" dxfId="1067" priority="323">
      <formula>G89="NO INICIADO"</formula>
    </cfRule>
    <cfRule type="expression" dxfId="1066" priority="324">
      <formula>G89="VENCIDO"</formula>
    </cfRule>
    <cfRule type="expression" dxfId="1065" priority="325">
      <formula>G89="EN PROCESO"</formula>
    </cfRule>
    <cfRule type="expression" dxfId="1064" priority="326">
      <formula>G89="FINALIZADO"</formula>
    </cfRule>
  </conditionalFormatting>
  <conditionalFormatting sqref="G132">
    <cfRule type="containsText" dxfId="1063" priority="320" operator="containsText" text="Parcial">
      <formula>NOT(ISERROR(SEARCH("Parcial",G132)))</formula>
    </cfRule>
    <cfRule type="containsText" dxfId="1062" priority="321" operator="containsText" text="No cumple">
      <formula>NOT(ISERROR(SEARCH("No cumple",G132)))</formula>
    </cfRule>
    <cfRule type="containsText" dxfId="1061" priority="322" operator="containsText" text="Cumple">
      <formula>NOT(ISERROR(SEARCH("Cumple",G132)))</formula>
    </cfRule>
  </conditionalFormatting>
  <conditionalFormatting sqref="G132">
    <cfRule type="expression" dxfId="1060" priority="316">
      <formula>G132="NO INICIADO"</formula>
    </cfRule>
    <cfRule type="expression" dxfId="1059" priority="317">
      <formula>G132="VENCIDO"</formula>
    </cfRule>
    <cfRule type="expression" dxfId="1058" priority="318">
      <formula>G132="EN PROCESO"</formula>
    </cfRule>
    <cfRule type="expression" dxfId="1057" priority="319">
      <formula>G132="FINALIZADO"</formula>
    </cfRule>
  </conditionalFormatting>
  <conditionalFormatting sqref="G83">
    <cfRule type="containsText" dxfId="1056" priority="313" operator="containsText" text="Parcial">
      <formula>NOT(ISERROR(SEARCH("Parcial",G83)))</formula>
    </cfRule>
    <cfRule type="containsText" dxfId="1055" priority="314" operator="containsText" text="No cumple">
      <formula>NOT(ISERROR(SEARCH("No cumple",G83)))</formula>
    </cfRule>
    <cfRule type="containsText" dxfId="1054" priority="315" operator="containsText" text="Cumple">
      <formula>NOT(ISERROR(SEARCH("Cumple",G83)))</formula>
    </cfRule>
  </conditionalFormatting>
  <conditionalFormatting sqref="G83">
    <cfRule type="expression" dxfId="1053" priority="309">
      <formula>G83="NO INICIADO"</formula>
    </cfRule>
    <cfRule type="expression" dxfId="1052" priority="310">
      <formula>G83="VENCIDO"</formula>
    </cfRule>
    <cfRule type="expression" dxfId="1051" priority="311">
      <formula>G83="EN PROCESO"</formula>
    </cfRule>
    <cfRule type="expression" dxfId="1050" priority="312">
      <formula>G83="FINALIZADO"</formula>
    </cfRule>
  </conditionalFormatting>
  <conditionalFormatting sqref="G28:G29">
    <cfRule type="containsText" dxfId="1049" priority="306" operator="containsText" text="Parcial">
      <formula>NOT(ISERROR(SEARCH("Parcial",G28)))</formula>
    </cfRule>
    <cfRule type="containsText" dxfId="1048" priority="307" operator="containsText" text="No cumple">
      <formula>NOT(ISERROR(SEARCH("No cumple",G28)))</formula>
    </cfRule>
    <cfRule type="containsText" dxfId="1047" priority="308" operator="containsText" text="Cumple">
      <formula>NOT(ISERROR(SEARCH("Cumple",G28)))</formula>
    </cfRule>
  </conditionalFormatting>
  <conditionalFormatting sqref="G28:G29">
    <cfRule type="expression" dxfId="1046" priority="302">
      <formula>G28="NO INICIADO"</formula>
    </cfRule>
    <cfRule type="expression" dxfId="1045" priority="303">
      <formula>G28="VENCIDO"</formula>
    </cfRule>
    <cfRule type="expression" dxfId="1044" priority="304">
      <formula>G28="EN PROCESO"</formula>
    </cfRule>
    <cfRule type="expression" dxfId="1043" priority="305">
      <formula>G28="FINALIZADO"</formula>
    </cfRule>
  </conditionalFormatting>
  <conditionalFormatting sqref="G30">
    <cfRule type="containsText" dxfId="1042" priority="299" operator="containsText" text="Parcial">
      <formula>NOT(ISERROR(SEARCH("Parcial",G30)))</formula>
    </cfRule>
    <cfRule type="containsText" dxfId="1041" priority="300" operator="containsText" text="No cumple">
      <formula>NOT(ISERROR(SEARCH("No cumple",G30)))</formula>
    </cfRule>
    <cfRule type="containsText" dxfId="1040" priority="301" operator="containsText" text="Cumple">
      <formula>NOT(ISERROR(SEARCH("Cumple",G30)))</formula>
    </cfRule>
  </conditionalFormatting>
  <conditionalFormatting sqref="G30">
    <cfRule type="expression" dxfId="1039" priority="295">
      <formula>G30="NO INICIADO"</formula>
    </cfRule>
    <cfRule type="expression" dxfId="1038" priority="296">
      <formula>G30="VENCIDO"</formula>
    </cfRule>
    <cfRule type="expression" dxfId="1037" priority="297">
      <formula>G30="EN PROCESO"</formula>
    </cfRule>
    <cfRule type="expression" dxfId="1036" priority="298">
      <formula>G30="FINALIZADO"</formula>
    </cfRule>
  </conditionalFormatting>
  <conditionalFormatting sqref="G98">
    <cfRule type="containsText" dxfId="1035" priority="292" operator="containsText" text="Parcial">
      <formula>NOT(ISERROR(SEARCH("Parcial",G98)))</formula>
    </cfRule>
    <cfRule type="containsText" dxfId="1034" priority="293" operator="containsText" text="No cumple">
      <formula>NOT(ISERROR(SEARCH("No cumple",G98)))</formula>
    </cfRule>
    <cfRule type="containsText" dxfId="1033" priority="294" operator="containsText" text="Cumple">
      <formula>NOT(ISERROR(SEARCH("Cumple",G98)))</formula>
    </cfRule>
  </conditionalFormatting>
  <conditionalFormatting sqref="G98">
    <cfRule type="expression" dxfId="1032" priority="288">
      <formula>G98="NO INICIADO"</formula>
    </cfRule>
    <cfRule type="expression" dxfId="1031" priority="289">
      <formula>G98="VENCIDO"</formula>
    </cfRule>
    <cfRule type="expression" dxfId="1030" priority="290">
      <formula>G98="EN PROCESO"</formula>
    </cfRule>
    <cfRule type="expression" dxfId="1029" priority="291">
      <formula>G98="FINALIZADO"</formula>
    </cfRule>
  </conditionalFormatting>
  <conditionalFormatting sqref="G101:G102">
    <cfRule type="containsText" dxfId="1028" priority="285" operator="containsText" text="Parcial">
      <formula>NOT(ISERROR(SEARCH("Parcial",G101)))</formula>
    </cfRule>
    <cfRule type="containsText" dxfId="1027" priority="286" operator="containsText" text="No cumple">
      <formula>NOT(ISERROR(SEARCH("No cumple",G101)))</formula>
    </cfRule>
    <cfRule type="containsText" dxfId="1026" priority="287" operator="containsText" text="Cumple">
      <formula>NOT(ISERROR(SEARCH("Cumple",G101)))</formula>
    </cfRule>
  </conditionalFormatting>
  <conditionalFormatting sqref="G101:G102">
    <cfRule type="expression" dxfId="1025" priority="281">
      <formula>G101="NO INICIADO"</formula>
    </cfRule>
    <cfRule type="expression" dxfId="1024" priority="282">
      <formula>G101="VENCIDO"</formula>
    </cfRule>
    <cfRule type="expression" dxfId="1023" priority="283">
      <formula>G101="EN PROCESO"</formula>
    </cfRule>
    <cfRule type="expression" dxfId="1022" priority="284">
      <formula>G101="FINALIZADO"</formula>
    </cfRule>
  </conditionalFormatting>
  <conditionalFormatting sqref="G108">
    <cfRule type="containsText" dxfId="1021" priority="278" operator="containsText" text="Parcial">
      <formula>NOT(ISERROR(SEARCH("Parcial",G108)))</formula>
    </cfRule>
    <cfRule type="containsText" dxfId="1020" priority="279" operator="containsText" text="No cumple">
      <formula>NOT(ISERROR(SEARCH("No cumple",G108)))</formula>
    </cfRule>
    <cfRule type="containsText" dxfId="1019" priority="280" operator="containsText" text="Cumple">
      <formula>NOT(ISERROR(SEARCH("Cumple",G108)))</formula>
    </cfRule>
  </conditionalFormatting>
  <conditionalFormatting sqref="G108">
    <cfRule type="expression" dxfId="1018" priority="274">
      <formula>G108="NO INICIADO"</formula>
    </cfRule>
    <cfRule type="expression" dxfId="1017" priority="275">
      <formula>G108="VENCIDO"</formula>
    </cfRule>
    <cfRule type="expression" dxfId="1016" priority="276">
      <formula>G108="EN PROCESO"</formula>
    </cfRule>
    <cfRule type="expression" dxfId="1015" priority="277">
      <formula>G108="FINALIZADO"</formula>
    </cfRule>
  </conditionalFormatting>
  <conditionalFormatting sqref="G110">
    <cfRule type="containsText" dxfId="1014" priority="271" operator="containsText" text="Parcial">
      <formula>NOT(ISERROR(SEARCH("Parcial",G110)))</formula>
    </cfRule>
    <cfRule type="containsText" dxfId="1013" priority="272" operator="containsText" text="No cumple">
      <formula>NOT(ISERROR(SEARCH("No cumple",G110)))</formula>
    </cfRule>
    <cfRule type="containsText" dxfId="1012" priority="273" operator="containsText" text="Cumple">
      <formula>NOT(ISERROR(SEARCH("Cumple",G110)))</formula>
    </cfRule>
  </conditionalFormatting>
  <conditionalFormatting sqref="G110">
    <cfRule type="expression" dxfId="1011" priority="267">
      <formula>G110="NO INICIADO"</formula>
    </cfRule>
    <cfRule type="expression" dxfId="1010" priority="268">
      <formula>G110="VENCIDO"</formula>
    </cfRule>
    <cfRule type="expression" dxfId="1009" priority="269">
      <formula>G110="EN PROCESO"</formula>
    </cfRule>
    <cfRule type="expression" dxfId="1008" priority="270">
      <formula>G110="FINALIZADO"</formula>
    </cfRule>
  </conditionalFormatting>
  <conditionalFormatting sqref="G75:G76">
    <cfRule type="containsText" dxfId="1007" priority="264" operator="containsText" text="Parcial">
      <formula>NOT(ISERROR(SEARCH("Parcial",G75)))</formula>
    </cfRule>
    <cfRule type="containsText" dxfId="1006" priority="265" operator="containsText" text="No cumple">
      <formula>NOT(ISERROR(SEARCH("No cumple",G75)))</formula>
    </cfRule>
    <cfRule type="containsText" dxfId="1005" priority="266" operator="containsText" text="Cumple">
      <formula>NOT(ISERROR(SEARCH("Cumple",G75)))</formula>
    </cfRule>
  </conditionalFormatting>
  <conditionalFormatting sqref="G75:G76">
    <cfRule type="expression" dxfId="1004" priority="260">
      <formula>G75="NO INICIADO"</formula>
    </cfRule>
    <cfRule type="expression" dxfId="1003" priority="261">
      <formula>G75="VENCIDO"</formula>
    </cfRule>
    <cfRule type="expression" dxfId="1002" priority="262">
      <formula>G75="EN PROCESO"</formula>
    </cfRule>
    <cfRule type="expression" dxfId="1001" priority="263">
      <formula>G75="FINALIZADO"</formula>
    </cfRule>
  </conditionalFormatting>
  <conditionalFormatting sqref="G64">
    <cfRule type="containsText" dxfId="1000" priority="257" operator="containsText" text="Parcial">
      <formula>NOT(ISERROR(SEARCH("Parcial",G64)))</formula>
    </cfRule>
    <cfRule type="containsText" dxfId="999" priority="258" operator="containsText" text="No cumple">
      <formula>NOT(ISERROR(SEARCH("No cumple",G64)))</formula>
    </cfRule>
    <cfRule type="containsText" dxfId="998" priority="259" operator="containsText" text="Cumple">
      <formula>NOT(ISERROR(SEARCH("Cumple",G64)))</formula>
    </cfRule>
  </conditionalFormatting>
  <conditionalFormatting sqref="G64">
    <cfRule type="expression" dxfId="997" priority="253">
      <formula>G64="NO INICIADO"</formula>
    </cfRule>
    <cfRule type="expression" dxfId="996" priority="254">
      <formula>G64="VENCIDO"</formula>
    </cfRule>
    <cfRule type="expression" dxfId="995" priority="255">
      <formula>G64="EN PROCESO"</formula>
    </cfRule>
    <cfRule type="expression" dxfId="994" priority="256">
      <formula>G64="FINALIZADO"</formula>
    </cfRule>
  </conditionalFormatting>
  <conditionalFormatting sqref="G81">
    <cfRule type="containsText" dxfId="993" priority="250" operator="containsText" text="Parcial">
      <formula>NOT(ISERROR(SEARCH("Parcial",G81)))</formula>
    </cfRule>
    <cfRule type="containsText" dxfId="992" priority="251" operator="containsText" text="No cumple">
      <formula>NOT(ISERROR(SEARCH("No cumple",G81)))</formula>
    </cfRule>
    <cfRule type="containsText" dxfId="991" priority="252" operator="containsText" text="Cumple">
      <formula>NOT(ISERROR(SEARCH("Cumple",G81)))</formula>
    </cfRule>
  </conditionalFormatting>
  <conditionalFormatting sqref="G81">
    <cfRule type="expression" dxfId="990" priority="246">
      <formula>G81="NO INICIADO"</formula>
    </cfRule>
    <cfRule type="expression" dxfId="989" priority="247">
      <formula>G81="VENCIDO"</formula>
    </cfRule>
    <cfRule type="expression" dxfId="988" priority="248">
      <formula>G81="EN PROCESO"</formula>
    </cfRule>
    <cfRule type="expression" dxfId="987" priority="249">
      <formula>G81="FINALIZADO"</formula>
    </cfRule>
  </conditionalFormatting>
  <conditionalFormatting sqref="G25:G26">
    <cfRule type="containsText" dxfId="986" priority="243" operator="containsText" text="Parcial">
      <formula>NOT(ISERROR(SEARCH("Parcial",G25)))</formula>
    </cfRule>
    <cfRule type="containsText" dxfId="985" priority="244" operator="containsText" text="No cumple">
      <formula>NOT(ISERROR(SEARCH("No cumple",G25)))</formula>
    </cfRule>
    <cfRule type="containsText" dxfId="984" priority="245" operator="containsText" text="Cumple">
      <formula>NOT(ISERROR(SEARCH("Cumple",G25)))</formula>
    </cfRule>
  </conditionalFormatting>
  <conditionalFormatting sqref="G25:G26">
    <cfRule type="expression" dxfId="983" priority="239">
      <formula>G25="NO INICIADO"</formula>
    </cfRule>
    <cfRule type="expression" dxfId="982" priority="240">
      <formula>G25="VENCIDO"</formula>
    </cfRule>
    <cfRule type="expression" dxfId="981" priority="241">
      <formula>G25="EN PROCESO"</formula>
    </cfRule>
    <cfRule type="expression" dxfId="980" priority="242">
      <formula>G25="FINALIZADO"</formula>
    </cfRule>
  </conditionalFormatting>
  <conditionalFormatting sqref="G42:G44">
    <cfRule type="containsText" dxfId="979" priority="236" operator="containsText" text="Parcial">
      <formula>NOT(ISERROR(SEARCH("Parcial",G42)))</formula>
    </cfRule>
    <cfRule type="containsText" dxfId="978" priority="237" operator="containsText" text="No cumple">
      <formula>NOT(ISERROR(SEARCH("No cumple",G42)))</formula>
    </cfRule>
    <cfRule type="containsText" dxfId="977" priority="238" operator="containsText" text="Cumple">
      <formula>NOT(ISERROR(SEARCH("Cumple",G42)))</formula>
    </cfRule>
  </conditionalFormatting>
  <conditionalFormatting sqref="G42:G44">
    <cfRule type="expression" dxfId="976" priority="232">
      <formula>G42="NO INICIADO"</formula>
    </cfRule>
    <cfRule type="expression" dxfId="975" priority="233">
      <formula>G42="VENCIDO"</formula>
    </cfRule>
    <cfRule type="expression" dxfId="974" priority="234">
      <formula>G42="EN PROCESO"</formula>
    </cfRule>
    <cfRule type="expression" dxfId="973" priority="235">
      <formula>G42="FINALIZADO"</formula>
    </cfRule>
  </conditionalFormatting>
  <conditionalFormatting sqref="G69">
    <cfRule type="containsText" dxfId="972" priority="229" operator="containsText" text="Parcial">
      <formula>NOT(ISERROR(SEARCH("Parcial",G69)))</formula>
    </cfRule>
    <cfRule type="containsText" dxfId="971" priority="230" operator="containsText" text="No cumple">
      <formula>NOT(ISERROR(SEARCH("No cumple",G69)))</formula>
    </cfRule>
    <cfRule type="containsText" dxfId="970" priority="231" operator="containsText" text="Cumple">
      <formula>NOT(ISERROR(SEARCH("Cumple",G69)))</formula>
    </cfRule>
  </conditionalFormatting>
  <conditionalFormatting sqref="G69">
    <cfRule type="expression" dxfId="969" priority="225">
      <formula>G69="NO INICIADO"</formula>
    </cfRule>
    <cfRule type="expression" dxfId="968" priority="226">
      <formula>G69="VENCIDO"</formula>
    </cfRule>
    <cfRule type="expression" dxfId="967" priority="227">
      <formula>G69="EN PROCESO"</formula>
    </cfRule>
    <cfRule type="expression" dxfId="966" priority="228">
      <formula>G69="FINALIZADO"</formula>
    </cfRule>
  </conditionalFormatting>
  <conditionalFormatting sqref="G73">
    <cfRule type="containsText" dxfId="965" priority="222" operator="containsText" text="Parcial">
      <formula>NOT(ISERROR(SEARCH("Parcial",G73)))</formula>
    </cfRule>
    <cfRule type="containsText" dxfId="964" priority="223" operator="containsText" text="No cumple">
      <formula>NOT(ISERROR(SEARCH("No cumple",G73)))</formula>
    </cfRule>
    <cfRule type="containsText" dxfId="963" priority="224" operator="containsText" text="Cumple">
      <formula>NOT(ISERROR(SEARCH("Cumple",G73)))</formula>
    </cfRule>
  </conditionalFormatting>
  <conditionalFormatting sqref="G73">
    <cfRule type="expression" dxfId="962" priority="218">
      <formula>G73="NO INICIADO"</formula>
    </cfRule>
    <cfRule type="expression" dxfId="961" priority="219">
      <formula>G73="VENCIDO"</formula>
    </cfRule>
    <cfRule type="expression" dxfId="960" priority="220">
      <formula>G73="EN PROCESO"</formula>
    </cfRule>
    <cfRule type="expression" dxfId="959" priority="221">
      <formula>G73="FINALIZADO"</formula>
    </cfRule>
  </conditionalFormatting>
  <conditionalFormatting sqref="G118:G120">
    <cfRule type="containsText" dxfId="958" priority="215" operator="containsText" text="Parcial">
      <formula>NOT(ISERROR(SEARCH("Parcial",G118)))</formula>
    </cfRule>
    <cfRule type="containsText" dxfId="957" priority="216" operator="containsText" text="No cumple">
      <formula>NOT(ISERROR(SEARCH("No cumple",G118)))</formula>
    </cfRule>
    <cfRule type="containsText" dxfId="956" priority="217" operator="containsText" text="Cumple">
      <formula>NOT(ISERROR(SEARCH("Cumple",G118)))</formula>
    </cfRule>
  </conditionalFormatting>
  <conditionalFormatting sqref="G118:G120">
    <cfRule type="expression" dxfId="955" priority="211">
      <formula>G118="NO INICIADO"</formula>
    </cfRule>
    <cfRule type="expression" dxfId="954" priority="212">
      <formula>G118="VENCIDO"</formula>
    </cfRule>
    <cfRule type="expression" dxfId="953" priority="213">
      <formula>G118="EN PROCESO"</formula>
    </cfRule>
    <cfRule type="expression" dxfId="952" priority="214">
      <formula>G118="FINALIZADO"</formula>
    </cfRule>
  </conditionalFormatting>
  <conditionalFormatting sqref="G122">
    <cfRule type="containsText" dxfId="951" priority="208" operator="containsText" text="Parcial">
      <formula>NOT(ISERROR(SEARCH("Parcial",G122)))</formula>
    </cfRule>
    <cfRule type="containsText" dxfId="950" priority="209" operator="containsText" text="No cumple">
      <formula>NOT(ISERROR(SEARCH("No cumple",G122)))</formula>
    </cfRule>
    <cfRule type="containsText" dxfId="949" priority="210" operator="containsText" text="Cumple">
      <formula>NOT(ISERROR(SEARCH("Cumple",G122)))</formula>
    </cfRule>
  </conditionalFormatting>
  <conditionalFormatting sqref="G122">
    <cfRule type="expression" dxfId="948" priority="204">
      <formula>G122="NO INICIADO"</formula>
    </cfRule>
    <cfRule type="expression" dxfId="947" priority="205">
      <formula>G122="VENCIDO"</formula>
    </cfRule>
    <cfRule type="expression" dxfId="946" priority="206">
      <formula>G122="EN PROCESO"</formula>
    </cfRule>
    <cfRule type="expression" dxfId="945" priority="207">
      <formula>G122="FINALIZADO"</formula>
    </cfRule>
  </conditionalFormatting>
  <conditionalFormatting sqref="G130">
    <cfRule type="containsText" dxfId="944" priority="201" operator="containsText" text="Parcial">
      <formula>NOT(ISERROR(SEARCH("Parcial",G130)))</formula>
    </cfRule>
    <cfRule type="containsText" dxfId="943" priority="202" operator="containsText" text="No cumple">
      <formula>NOT(ISERROR(SEARCH("No cumple",G130)))</formula>
    </cfRule>
    <cfRule type="containsText" dxfId="942" priority="203" operator="containsText" text="Cumple">
      <formula>NOT(ISERROR(SEARCH("Cumple",G130)))</formula>
    </cfRule>
  </conditionalFormatting>
  <conditionalFormatting sqref="G130">
    <cfRule type="expression" dxfId="941" priority="197">
      <formula>G130="NO INICIADO"</formula>
    </cfRule>
    <cfRule type="expression" dxfId="940" priority="198">
      <formula>G130="VENCIDO"</formula>
    </cfRule>
    <cfRule type="expression" dxfId="939" priority="199">
      <formula>G130="EN PROCESO"</formula>
    </cfRule>
    <cfRule type="expression" dxfId="938" priority="200">
      <formula>G130="FINALIZADO"</formula>
    </cfRule>
  </conditionalFormatting>
  <conditionalFormatting sqref="G94">
    <cfRule type="containsText" dxfId="937" priority="194" operator="containsText" text="Parcial">
      <formula>NOT(ISERROR(SEARCH("Parcial",G94)))</formula>
    </cfRule>
    <cfRule type="containsText" dxfId="936" priority="195" operator="containsText" text="No cumple">
      <formula>NOT(ISERROR(SEARCH("No cumple",G94)))</formula>
    </cfRule>
    <cfRule type="containsText" dxfId="935" priority="196" operator="containsText" text="Cumple">
      <formula>NOT(ISERROR(SEARCH("Cumple",G94)))</formula>
    </cfRule>
  </conditionalFormatting>
  <conditionalFormatting sqref="G94">
    <cfRule type="expression" dxfId="934" priority="190">
      <formula>G94="NO INICIADO"</formula>
    </cfRule>
    <cfRule type="expression" dxfId="933" priority="191">
      <formula>G94="VENCIDO"</formula>
    </cfRule>
    <cfRule type="expression" dxfId="932" priority="192">
      <formula>G94="EN PROCESO"</formula>
    </cfRule>
    <cfRule type="expression" dxfId="931" priority="193">
      <formula>G94="FINALIZADO"</formula>
    </cfRule>
  </conditionalFormatting>
  <conditionalFormatting sqref="G31:G32">
    <cfRule type="containsText" dxfId="930" priority="187" operator="containsText" text="Parcial">
      <formula>NOT(ISERROR(SEARCH("Parcial",G31)))</formula>
    </cfRule>
    <cfRule type="containsText" dxfId="929" priority="188" operator="containsText" text="No cumple">
      <formula>NOT(ISERROR(SEARCH("No cumple",G31)))</formula>
    </cfRule>
    <cfRule type="containsText" dxfId="928" priority="189" operator="containsText" text="Cumple">
      <formula>NOT(ISERROR(SEARCH("Cumple",G31)))</formula>
    </cfRule>
  </conditionalFormatting>
  <conditionalFormatting sqref="G31:G32">
    <cfRule type="expression" dxfId="927" priority="183">
      <formula>G31="NO INICIADO"</formula>
    </cfRule>
    <cfRule type="expression" dxfId="926" priority="184">
      <formula>G31="VENCIDO"</formula>
    </cfRule>
    <cfRule type="expression" dxfId="925" priority="185">
      <formula>G31="EN PROCESO"</formula>
    </cfRule>
    <cfRule type="expression" dxfId="924" priority="186">
      <formula>G31="FINALIZADO"</formula>
    </cfRule>
  </conditionalFormatting>
  <conditionalFormatting sqref="G63">
    <cfRule type="containsText" dxfId="923" priority="180" operator="containsText" text="Parcial">
      <formula>NOT(ISERROR(SEARCH("Parcial",G63)))</formula>
    </cfRule>
    <cfRule type="containsText" dxfId="922" priority="181" operator="containsText" text="No cumple">
      <formula>NOT(ISERROR(SEARCH("No cumple",G63)))</formula>
    </cfRule>
    <cfRule type="containsText" dxfId="921" priority="182" operator="containsText" text="Cumple">
      <formula>NOT(ISERROR(SEARCH("Cumple",G63)))</formula>
    </cfRule>
  </conditionalFormatting>
  <conditionalFormatting sqref="G63">
    <cfRule type="expression" dxfId="920" priority="176">
      <formula>G63="NO INICIADO"</formula>
    </cfRule>
    <cfRule type="expression" dxfId="919" priority="177">
      <formula>G63="VENCIDO"</formula>
    </cfRule>
    <cfRule type="expression" dxfId="918" priority="178">
      <formula>G63="EN PROCESO"</formula>
    </cfRule>
    <cfRule type="expression" dxfId="917" priority="179">
      <formula>G63="FINALIZADO"</formula>
    </cfRule>
  </conditionalFormatting>
  <conditionalFormatting sqref="G111:G114">
    <cfRule type="containsText" dxfId="916" priority="173" operator="containsText" text="Parcial">
      <formula>NOT(ISERROR(SEARCH("Parcial",G111)))</formula>
    </cfRule>
    <cfRule type="containsText" dxfId="915" priority="174" operator="containsText" text="No cumple">
      <formula>NOT(ISERROR(SEARCH("No cumple",G111)))</formula>
    </cfRule>
    <cfRule type="containsText" dxfId="914" priority="175" operator="containsText" text="Cumple">
      <formula>NOT(ISERROR(SEARCH("Cumple",G111)))</formula>
    </cfRule>
  </conditionalFormatting>
  <conditionalFormatting sqref="G111:G114">
    <cfRule type="expression" dxfId="913" priority="169">
      <formula>G111="NO INICIADO"</formula>
    </cfRule>
    <cfRule type="expression" dxfId="912" priority="170">
      <formula>G111="VENCIDO"</formula>
    </cfRule>
    <cfRule type="expression" dxfId="911" priority="171">
      <formula>G111="EN PROCESO"</formula>
    </cfRule>
    <cfRule type="expression" dxfId="910" priority="172">
      <formula>G111="FINALIZADO"</formula>
    </cfRule>
  </conditionalFormatting>
  <conditionalFormatting sqref="G27:G29">
    <cfRule type="containsText" dxfId="909" priority="166" operator="containsText" text="Parcial">
      <formula>NOT(ISERROR(SEARCH("Parcial",G27)))</formula>
    </cfRule>
    <cfRule type="containsText" dxfId="908" priority="167" operator="containsText" text="No cumple">
      <formula>NOT(ISERROR(SEARCH("No cumple",G27)))</formula>
    </cfRule>
    <cfRule type="containsText" dxfId="907" priority="168" operator="containsText" text="Cumple">
      <formula>NOT(ISERROR(SEARCH("Cumple",G27)))</formula>
    </cfRule>
  </conditionalFormatting>
  <conditionalFormatting sqref="G27:G29">
    <cfRule type="expression" dxfId="906" priority="162">
      <formula>G27="NO INICIADO"</formula>
    </cfRule>
    <cfRule type="expression" dxfId="905" priority="163">
      <formula>G27="VENCIDO"</formula>
    </cfRule>
    <cfRule type="expression" dxfId="904" priority="164">
      <formula>G27="EN PROCESO"</formula>
    </cfRule>
    <cfRule type="expression" dxfId="903" priority="165">
      <formula>G27="FINALIZADO"</formula>
    </cfRule>
  </conditionalFormatting>
  <conditionalFormatting sqref="G36:G41">
    <cfRule type="containsText" dxfId="902" priority="159" operator="containsText" text="Parcial">
      <formula>NOT(ISERROR(SEARCH("Parcial",G36)))</formula>
    </cfRule>
    <cfRule type="containsText" dxfId="901" priority="160" operator="containsText" text="No cumple">
      <formula>NOT(ISERROR(SEARCH("No cumple",G36)))</formula>
    </cfRule>
    <cfRule type="containsText" dxfId="900" priority="161" operator="containsText" text="Cumple">
      <formula>NOT(ISERROR(SEARCH("Cumple",G36)))</formula>
    </cfRule>
  </conditionalFormatting>
  <conditionalFormatting sqref="G36:G41">
    <cfRule type="expression" dxfId="899" priority="155">
      <formula>G36="NO INICIADO"</formula>
    </cfRule>
    <cfRule type="expression" dxfId="898" priority="156">
      <formula>G36="VENCIDO"</formula>
    </cfRule>
    <cfRule type="expression" dxfId="897" priority="157">
      <formula>G36="EN PROCESO"</formula>
    </cfRule>
    <cfRule type="expression" dxfId="896" priority="158">
      <formula>G36="FINALIZADO"</formula>
    </cfRule>
  </conditionalFormatting>
  <conditionalFormatting sqref="G59">
    <cfRule type="containsText" dxfId="895" priority="152" operator="containsText" text="Parcial">
      <formula>NOT(ISERROR(SEARCH("Parcial",G59)))</formula>
    </cfRule>
    <cfRule type="containsText" dxfId="894" priority="153" operator="containsText" text="No cumple">
      <formula>NOT(ISERROR(SEARCH("No cumple",G59)))</formula>
    </cfRule>
    <cfRule type="containsText" dxfId="893" priority="154" operator="containsText" text="Cumple">
      <formula>NOT(ISERROR(SEARCH("Cumple",G59)))</formula>
    </cfRule>
  </conditionalFormatting>
  <conditionalFormatting sqref="G59">
    <cfRule type="expression" dxfId="892" priority="148">
      <formula>G59="NO INICIADO"</formula>
    </cfRule>
    <cfRule type="expression" dxfId="891" priority="149">
      <formula>G59="VENCIDO"</formula>
    </cfRule>
    <cfRule type="expression" dxfId="890" priority="150">
      <formula>G59="EN PROCESO"</formula>
    </cfRule>
    <cfRule type="expression" dxfId="889" priority="151">
      <formula>G59="FINALIZADO"</formula>
    </cfRule>
  </conditionalFormatting>
  <conditionalFormatting sqref="G71">
    <cfRule type="containsText" dxfId="888" priority="145" operator="containsText" text="Parcial">
      <formula>NOT(ISERROR(SEARCH("Parcial",G71)))</formula>
    </cfRule>
    <cfRule type="containsText" dxfId="887" priority="146" operator="containsText" text="No cumple">
      <formula>NOT(ISERROR(SEARCH("No cumple",G71)))</formula>
    </cfRule>
    <cfRule type="containsText" dxfId="886" priority="147" operator="containsText" text="Cumple">
      <formula>NOT(ISERROR(SEARCH("Cumple",G71)))</formula>
    </cfRule>
  </conditionalFormatting>
  <conditionalFormatting sqref="G71">
    <cfRule type="expression" dxfId="885" priority="141">
      <formula>G71="NO INICIADO"</formula>
    </cfRule>
    <cfRule type="expression" dxfId="884" priority="142">
      <formula>G71="VENCIDO"</formula>
    </cfRule>
    <cfRule type="expression" dxfId="883" priority="143">
      <formula>G71="EN PROCESO"</formula>
    </cfRule>
    <cfRule type="expression" dxfId="882" priority="144">
      <formula>G71="FINALIZADO"</formula>
    </cfRule>
  </conditionalFormatting>
  <conditionalFormatting sqref="G86">
    <cfRule type="containsText" dxfId="881" priority="138" operator="containsText" text="Parcial">
      <formula>NOT(ISERROR(SEARCH("Parcial",G86)))</formula>
    </cfRule>
    <cfRule type="containsText" dxfId="880" priority="139" operator="containsText" text="No cumple">
      <formula>NOT(ISERROR(SEARCH("No cumple",G86)))</formula>
    </cfRule>
    <cfRule type="containsText" dxfId="879" priority="140" operator="containsText" text="Cumple">
      <formula>NOT(ISERROR(SEARCH("Cumple",G86)))</formula>
    </cfRule>
  </conditionalFormatting>
  <conditionalFormatting sqref="G86">
    <cfRule type="expression" dxfId="878" priority="134">
      <formula>G86="NO INICIADO"</formula>
    </cfRule>
    <cfRule type="expression" dxfId="877" priority="135">
      <formula>G86="VENCIDO"</formula>
    </cfRule>
    <cfRule type="expression" dxfId="876" priority="136">
      <formula>G86="EN PROCESO"</formula>
    </cfRule>
    <cfRule type="expression" dxfId="875" priority="137">
      <formula>G86="FINALIZADO"</formula>
    </cfRule>
  </conditionalFormatting>
  <conditionalFormatting sqref="G105">
    <cfRule type="containsText" dxfId="874" priority="131" operator="containsText" text="Parcial">
      <formula>NOT(ISERROR(SEARCH("Parcial",G105)))</formula>
    </cfRule>
    <cfRule type="containsText" dxfId="873" priority="132" operator="containsText" text="No cumple">
      <formula>NOT(ISERROR(SEARCH("No cumple",G105)))</formula>
    </cfRule>
    <cfRule type="containsText" dxfId="872" priority="133" operator="containsText" text="Cumple">
      <formula>NOT(ISERROR(SEARCH("Cumple",G105)))</formula>
    </cfRule>
  </conditionalFormatting>
  <conditionalFormatting sqref="G105">
    <cfRule type="expression" dxfId="871" priority="127">
      <formula>G105="NO INICIADO"</formula>
    </cfRule>
    <cfRule type="expression" dxfId="870" priority="128">
      <formula>G105="VENCIDO"</formula>
    </cfRule>
    <cfRule type="expression" dxfId="869" priority="129">
      <formula>G105="EN PROCESO"</formula>
    </cfRule>
    <cfRule type="expression" dxfId="868" priority="130">
      <formula>G105="FINALIZADO"</formula>
    </cfRule>
  </conditionalFormatting>
  <conditionalFormatting sqref="G56">
    <cfRule type="containsText" dxfId="867" priority="124" operator="containsText" text="Parcial">
      <formula>NOT(ISERROR(SEARCH("Parcial",G56)))</formula>
    </cfRule>
    <cfRule type="containsText" dxfId="866" priority="125" operator="containsText" text="No cumple">
      <formula>NOT(ISERROR(SEARCH("No cumple",G56)))</formula>
    </cfRule>
    <cfRule type="containsText" dxfId="865" priority="126" operator="containsText" text="Cumple">
      <formula>NOT(ISERROR(SEARCH("Cumple",G56)))</formula>
    </cfRule>
  </conditionalFormatting>
  <conditionalFormatting sqref="G56">
    <cfRule type="expression" dxfId="864" priority="120">
      <formula>G56="NO INICIADO"</formula>
    </cfRule>
    <cfRule type="expression" dxfId="863" priority="121">
      <formula>G56="VENCIDO"</formula>
    </cfRule>
    <cfRule type="expression" dxfId="862" priority="122">
      <formula>G56="EN PROCESO"</formula>
    </cfRule>
    <cfRule type="expression" dxfId="861" priority="123">
      <formula>G56="FINALIZADO"</formula>
    </cfRule>
  </conditionalFormatting>
  <conditionalFormatting sqref="G85">
    <cfRule type="containsText" dxfId="860" priority="117" operator="containsText" text="Parcial">
      <formula>NOT(ISERROR(SEARCH("Parcial",G85)))</formula>
    </cfRule>
    <cfRule type="containsText" dxfId="859" priority="118" operator="containsText" text="No cumple">
      <formula>NOT(ISERROR(SEARCH("No cumple",G85)))</formula>
    </cfRule>
    <cfRule type="containsText" dxfId="858" priority="119" operator="containsText" text="Cumple">
      <formula>NOT(ISERROR(SEARCH("Cumple",G85)))</formula>
    </cfRule>
  </conditionalFormatting>
  <conditionalFormatting sqref="G85">
    <cfRule type="expression" dxfId="857" priority="113">
      <formula>G85="NO INICIADO"</formula>
    </cfRule>
    <cfRule type="expression" dxfId="856" priority="114">
      <formula>G85="VENCIDO"</formula>
    </cfRule>
    <cfRule type="expression" dxfId="855" priority="115">
      <formula>G85="EN PROCESO"</formula>
    </cfRule>
    <cfRule type="expression" dxfId="854" priority="116">
      <formula>G85="FINALIZADO"</formula>
    </cfRule>
  </conditionalFormatting>
  <conditionalFormatting sqref="G88">
    <cfRule type="containsText" dxfId="853" priority="110" operator="containsText" text="Parcial">
      <formula>NOT(ISERROR(SEARCH("Parcial",G88)))</formula>
    </cfRule>
    <cfRule type="containsText" dxfId="852" priority="111" operator="containsText" text="No cumple">
      <formula>NOT(ISERROR(SEARCH("No cumple",G88)))</formula>
    </cfRule>
    <cfRule type="containsText" dxfId="851" priority="112" operator="containsText" text="Cumple">
      <formula>NOT(ISERROR(SEARCH("Cumple",G88)))</formula>
    </cfRule>
  </conditionalFormatting>
  <conditionalFormatting sqref="G88">
    <cfRule type="expression" dxfId="850" priority="106">
      <formula>G88="NO INICIADO"</formula>
    </cfRule>
    <cfRule type="expression" dxfId="849" priority="107">
      <formula>G88="VENCIDO"</formula>
    </cfRule>
    <cfRule type="expression" dxfId="848" priority="108">
      <formula>G88="EN PROCESO"</formula>
    </cfRule>
    <cfRule type="expression" dxfId="847" priority="109">
      <formula>G88="FINALIZADO"</formula>
    </cfRule>
  </conditionalFormatting>
  <conditionalFormatting sqref="G91">
    <cfRule type="containsText" dxfId="846" priority="103" operator="containsText" text="Parcial">
      <formula>NOT(ISERROR(SEARCH("Parcial",G91)))</formula>
    </cfRule>
    <cfRule type="containsText" dxfId="845" priority="104" operator="containsText" text="No cumple">
      <formula>NOT(ISERROR(SEARCH("No cumple",G91)))</formula>
    </cfRule>
    <cfRule type="containsText" dxfId="844" priority="105" operator="containsText" text="Cumple">
      <formula>NOT(ISERROR(SEARCH("Cumple",G91)))</formula>
    </cfRule>
  </conditionalFormatting>
  <conditionalFormatting sqref="G91">
    <cfRule type="expression" dxfId="843" priority="99">
      <formula>G91="NO INICIADO"</formula>
    </cfRule>
    <cfRule type="expression" dxfId="842" priority="100">
      <formula>G91="VENCIDO"</formula>
    </cfRule>
    <cfRule type="expression" dxfId="841" priority="101">
      <formula>G91="EN PROCESO"</formula>
    </cfRule>
    <cfRule type="expression" dxfId="840" priority="102">
      <formula>G91="FINALIZADO"</formula>
    </cfRule>
  </conditionalFormatting>
  <conditionalFormatting sqref="G92">
    <cfRule type="containsText" dxfId="839" priority="96" operator="containsText" text="Parcial">
      <formula>NOT(ISERROR(SEARCH("Parcial",G92)))</formula>
    </cfRule>
    <cfRule type="containsText" dxfId="838" priority="97" operator="containsText" text="No cumple">
      <formula>NOT(ISERROR(SEARCH("No cumple",G92)))</formula>
    </cfRule>
    <cfRule type="containsText" dxfId="837" priority="98" operator="containsText" text="Cumple">
      <formula>NOT(ISERROR(SEARCH("Cumple",G92)))</formula>
    </cfRule>
  </conditionalFormatting>
  <conditionalFormatting sqref="G92">
    <cfRule type="expression" dxfId="836" priority="92">
      <formula>G92="NO INICIADO"</formula>
    </cfRule>
    <cfRule type="expression" dxfId="835" priority="93">
      <formula>G92="VENCIDO"</formula>
    </cfRule>
    <cfRule type="expression" dxfId="834" priority="94">
      <formula>G92="EN PROCESO"</formula>
    </cfRule>
    <cfRule type="expression" dxfId="833" priority="95">
      <formula>G92="FINALIZADO"</formula>
    </cfRule>
  </conditionalFormatting>
  <conditionalFormatting sqref="G106">
    <cfRule type="containsText" dxfId="832" priority="89" operator="containsText" text="Parcial">
      <formula>NOT(ISERROR(SEARCH("Parcial",G106)))</formula>
    </cfRule>
    <cfRule type="containsText" dxfId="831" priority="90" operator="containsText" text="No cumple">
      <formula>NOT(ISERROR(SEARCH("No cumple",G106)))</formula>
    </cfRule>
    <cfRule type="containsText" dxfId="830" priority="91" operator="containsText" text="Cumple">
      <formula>NOT(ISERROR(SEARCH("Cumple",G106)))</formula>
    </cfRule>
  </conditionalFormatting>
  <conditionalFormatting sqref="G106">
    <cfRule type="expression" dxfId="829" priority="85">
      <formula>G106="NO INICIADO"</formula>
    </cfRule>
    <cfRule type="expression" dxfId="828" priority="86">
      <formula>G106="VENCIDO"</formula>
    </cfRule>
    <cfRule type="expression" dxfId="827" priority="87">
      <formula>G106="EN PROCESO"</formula>
    </cfRule>
    <cfRule type="expression" dxfId="826" priority="88">
      <formula>G106="FINALIZADO"</formula>
    </cfRule>
  </conditionalFormatting>
  <conditionalFormatting sqref="G58">
    <cfRule type="containsText" dxfId="825" priority="82" operator="containsText" text="Parcial">
      <formula>NOT(ISERROR(SEARCH("Parcial",G58)))</formula>
    </cfRule>
    <cfRule type="containsText" dxfId="824" priority="83" operator="containsText" text="No cumple">
      <formula>NOT(ISERROR(SEARCH("No cumple",G58)))</formula>
    </cfRule>
    <cfRule type="containsText" dxfId="823" priority="84" operator="containsText" text="Cumple">
      <formula>NOT(ISERROR(SEARCH("Cumple",G58)))</formula>
    </cfRule>
  </conditionalFormatting>
  <conditionalFormatting sqref="G58">
    <cfRule type="expression" dxfId="822" priority="78">
      <formula>G58="NO INICIADO"</formula>
    </cfRule>
    <cfRule type="expression" dxfId="821" priority="79">
      <formula>G58="VENCIDO"</formula>
    </cfRule>
    <cfRule type="expression" dxfId="820" priority="80">
      <formula>G58="EN PROCESO"</formula>
    </cfRule>
    <cfRule type="expression" dxfId="819" priority="81">
      <formula>G58="FINALIZADO"</formula>
    </cfRule>
  </conditionalFormatting>
  <conditionalFormatting sqref="G66">
    <cfRule type="containsText" dxfId="818" priority="75" operator="containsText" text="Parcial">
      <formula>NOT(ISERROR(SEARCH("Parcial",G66)))</formula>
    </cfRule>
    <cfRule type="containsText" dxfId="817" priority="76" operator="containsText" text="No cumple">
      <formula>NOT(ISERROR(SEARCH("No cumple",G66)))</formula>
    </cfRule>
    <cfRule type="containsText" dxfId="816" priority="77" operator="containsText" text="Cumple">
      <formula>NOT(ISERROR(SEARCH("Cumple",G66)))</formula>
    </cfRule>
  </conditionalFormatting>
  <conditionalFormatting sqref="G66">
    <cfRule type="expression" dxfId="815" priority="71">
      <formula>G66="NO INICIADO"</formula>
    </cfRule>
    <cfRule type="expression" dxfId="814" priority="72">
      <formula>G66="VENCIDO"</formula>
    </cfRule>
    <cfRule type="expression" dxfId="813" priority="73">
      <formula>G66="EN PROCESO"</formula>
    </cfRule>
    <cfRule type="expression" dxfId="812" priority="74">
      <formula>G66="FINALIZADO"</formula>
    </cfRule>
  </conditionalFormatting>
  <conditionalFormatting sqref="G79:G80">
    <cfRule type="containsText" dxfId="811" priority="68" operator="containsText" text="Parcial">
      <formula>NOT(ISERROR(SEARCH("Parcial",G79)))</formula>
    </cfRule>
    <cfRule type="containsText" dxfId="810" priority="69" operator="containsText" text="No cumple">
      <formula>NOT(ISERROR(SEARCH("No cumple",G79)))</formula>
    </cfRule>
    <cfRule type="containsText" dxfId="809" priority="70" operator="containsText" text="Cumple">
      <formula>NOT(ISERROR(SEARCH("Cumple",G79)))</formula>
    </cfRule>
  </conditionalFormatting>
  <conditionalFormatting sqref="G79:G80">
    <cfRule type="expression" dxfId="808" priority="64">
      <formula>G79="NO INICIADO"</formula>
    </cfRule>
    <cfRule type="expression" dxfId="807" priority="65">
      <formula>G79="VENCIDO"</formula>
    </cfRule>
    <cfRule type="expression" dxfId="806" priority="66">
      <formula>G79="EN PROCESO"</formula>
    </cfRule>
    <cfRule type="expression" dxfId="805" priority="67">
      <formula>G79="FINALIZADO"</formula>
    </cfRule>
  </conditionalFormatting>
  <conditionalFormatting sqref="G103">
    <cfRule type="containsText" dxfId="804" priority="61" operator="containsText" text="Parcial">
      <formula>NOT(ISERROR(SEARCH("Parcial",G103)))</formula>
    </cfRule>
    <cfRule type="containsText" dxfId="803" priority="62" operator="containsText" text="No cumple">
      <formula>NOT(ISERROR(SEARCH("No cumple",G103)))</formula>
    </cfRule>
    <cfRule type="containsText" dxfId="802" priority="63" operator="containsText" text="Cumple">
      <formula>NOT(ISERROR(SEARCH("Cumple",G103)))</formula>
    </cfRule>
  </conditionalFormatting>
  <conditionalFormatting sqref="G103">
    <cfRule type="expression" dxfId="801" priority="57">
      <formula>G103="NO INICIADO"</formula>
    </cfRule>
    <cfRule type="expression" dxfId="800" priority="58">
      <formula>G103="VENCIDO"</formula>
    </cfRule>
    <cfRule type="expression" dxfId="799" priority="59">
      <formula>G103="EN PROCESO"</formula>
    </cfRule>
    <cfRule type="expression" dxfId="798" priority="60">
      <formula>G103="FINALIZADO"</formula>
    </cfRule>
  </conditionalFormatting>
  <conditionalFormatting sqref="G109">
    <cfRule type="containsText" dxfId="797" priority="54" operator="containsText" text="Parcial">
      <formula>NOT(ISERROR(SEARCH("Parcial",G109)))</formula>
    </cfRule>
    <cfRule type="containsText" dxfId="796" priority="55" operator="containsText" text="No cumple">
      <formula>NOT(ISERROR(SEARCH("No cumple",G109)))</formula>
    </cfRule>
    <cfRule type="containsText" dxfId="795" priority="56" operator="containsText" text="Cumple">
      <formula>NOT(ISERROR(SEARCH("Cumple",G109)))</formula>
    </cfRule>
  </conditionalFormatting>
  <conditionalFormatting sqref="G109">
    <cfRule type="expression" dxfId="794" priority="50">
      <formula>G109="NO INICIADO"</formula>
    </cfRule>
    <cfRule type="expression" dxfId="793" priority="51">
      <formula>G109="VENCIDO"</formula>
    </cfRule>
    <cfRule type="expression" dxfId="792" priority="52">
      <formula>G109="EN PROCESO"</formula>
    </cfRule>
    <cfRule type="expression" dxfId="791" priority="53">
      <formula>G109="FINALIZADO"</formula>
    </cfRule>
  </conditionalFormatting>
  <conditionalFormatting sqref="G60">
    <cfRule type="containsText" dxfId="790" priority="47" operator="containsText" text="Parcial">
      <formula>NOT(ISERROR(SEARCH("Parcial",G60)))</formula>
    </cfRule>
    <cfRule type="containsText" dxfId="789" priority="48" operator="containsText" text="No cumple">
      <formula>NOT(ISERROR(SEARCH("No cumple",G60)))</formula>
    </cfRule>
    <cfRule type="containsText" dxfId="788" priority="49" operator="containsText" text="Cumple">
      <formula>NOT(ISERROR(SEARCH("Cumple",G60)))</formula>
    </cfRule>
  </conditionalFormatting>
  <conditionalFormatting sqref="G60">
    <cfRule type="expression" dxfId="787" priority="43">
      <formula>G60="NO INICIADO"</formula>
    </cfRule>
    <cfRule type="expression" dxfId="786" priority="44">
      <formula>G60="VENCIDO"</formula>
    </cfRule>
    <cfRule type="expression" dxfId="785" priority="45">
      <formula>G60="EN PROCESO"</formula>
    </cfRule>
    <cfRule type="expression" dxfId="784" priority="46">
      <formula>G60="FINALIZADO"</formula>
    </cfRule>
  </conditionalFormatting>
  <conditionalFormatting sqref="G61:G62">
    <cfRule type="containsText" dxfId="783" priority="40" operator="containsText" text="Parcial">
      <formula>NOT(ISERROR(SEARCH("Parcial",G61)))</formula>
    </cfRule>
    <cfRule type="containsText" dxfId="782" priority="41" operator="containsText" text="No cumple">
      <formula>NOT(ISERROR(SEARCH("No cumple",G61)))</formula>
    </cfRule>
    <cfRule type="containsText" dxfId="781" priority="42" operator="containsText" text="Cumple">
      <formula>NOT(ISERROR(SEARCH("Cumple",G61)))</formula>
    </cfRule>
  </conditionalFormatting>
  <conditionalFormatting sqref="G61:G62">
    <cfRule type="expression" dxfId="780" priority="36">
      <formula>G61="NO INICIADO"</formula>
    </cfRule>
    <cfRule type="expression" dxfId="779" priority="37">
      <formula>G61="VENCIDO"</formula>
    </cfRule>
    <cfRule type="expression" dxfId="778" priority="38">
      <formula>G61="EN PROCESO"</formula>
    </cfRule>
    <cfRule type="expression" dxfId="777" priority="39">
      <formula>G61="FINALIZADO"</formula>
    </cfRule>
  </conditionalFormatting>
  <conditionalFormatting sqref="G127">
    <cfRule type="containsText" dxfId="776" priority="33" operator="containsText" text="Parcial">
      <formula>NOT(ISERROR(SEARCH("Parcial",G127)))</formula>
    </cfRule>
    <cfRule type="containsText" dxfId="775" priority="34" operator="containsText" text="No cumple">
      <formula>NOT(ISERROR(SEARCH("No cumple",G127)))</formula>
    </cfRule>
    <cfRule type="containsText" dxfId="774" priority="35" operator="containsText" text="Cumple">
      <formula>NOT(ISERROR(SEARCH("Cumple",G127)))</formula>
    </cfRule>
  </conditionalFormatting>
  <conditionalFormatting sqref="G127">
    <cfRule type="expression" dxfId="773" priority="29">
      <formula>G127="NO INICIADO"</formula>
    </cfRule>
    <cfRule type="expression" dxfId="772" priority="30">
      <formula>G127="VENCIDO"</formula>
    </cfRule>
    <cfRule type="expression" dxfId="771" priority="31">
      <formula>G127="EN PROCESO"</formula>
    </cfRule>
    <cfRule type="expression" dxfId="770" priority="32">
      <formula>G127="FINALIZADO"</formula>
    </cfRule>
  </conditionalFormatting>
  <conditionalFormatting sqref="G128:G129">
    <cfRule type="containsText" dxfId="769" priority="26" operator="containsText" text="Parcial">
      <formula>NOT(ISERROR(SEARCH("Parcial",G128)))</formula>
    </cfRule>
    <cfRule type="containsText" dxfId="768" priority="27" operator="containsText" text="No cumple">
      <formula>NOT(ISERROR(SEARCH("No cumple",G128)))</formula>
    </cfRule>
    <cfRule type="containsText" dxfId="767" priority="28" operator="containsText" text="Cumple">
      <formula>NOT(ISERROR(SEARCH("Cumple",G128)))</formula>
    </cfRule>
  </conditionalFormatting>
  <conditionalFormatting sqref="G128:G129">
    <cfRule type="expression" dxfId="766" priority="22">
      <formula>G128="NO INICIADO"</formula>
    </cfRule>
    <cfRule type="expression" dxfId="765" priority="23">
      <formula>G128="VENCIDO"</formula>
    </cfRule>
    <cfRule type="expression" dxfId="764" priority="24">
      <formula>G128="EN PROCESO"</formula>
    </cfRule>
    <cfRule type="expression" dxfId="763" priority="25">
      <formula>G128="FINALIZADO"</formula>
    </cfRule>
  </conditionalFormatting>
  <conditionalFormatting sqref="G131">
    <cfRule type="containsText" dxfId="762" priority="19" operator="containsText" text="Parcial">
      <formula>NOT(ISERROR(SEARCH("Parcial",G131)))</formula>
    </cfRule>
    <cfRule type="containsText" dxfId="761" priority="20" operator="containsText" text="No cumple">
      <formula>NOT(ISERROR(SEARCH("No cumple",G131)))</formula>
    </cfRule>
    <cfRule type="containsText" dxfId="760" priority="21" operator="containsText" text="Cumple">
      <formula>NOT(ISERROR(SEARCH("Cumple",G131)))</formula>
    </cfRule>
  </conditionalFormatting>
  <conditionalFormatting sqref="G131">
    <cfRule type="expression" dxfId="759" priority="15">
      <formula>G131="NO INICIADO"</formula>
    </cfRule>
    <cfRule type="expression" dxfId="758" priority="16">
      <formula>G131="VENCIDO"</formula>
    </cfRule>
    <cfRule type="expression" dxfId="757" priority="17">
      <formula>G131="EN PROCESO"</formula>
    </cfRule>
    <cfRule type="expression" dxfId="756" priority="18">
      <formula>G131="FINALIZADO"</formula>
    </cfRule>
  </conditionalFormatting>
  <conditionalFormatting sqref="G104">
    <cfRule type="containsText" dxfId="755" priority="12" operator="containsText" text="Parcial">
      <formula>NOT(ISERROR(SEARCH("Parcial",G104)))</formula>
    </cfRule>
    <cfRule type="containsText" dxfId="754" priority="13" operator="containsText" text="No cumple">
      <formula>NOT(ISERROR(SEARCH("No cumple",G104)))</formula>
    </cfRule>
    <cfRule type="containsText" dxfId="753" priority="14" operator="containsText" text="Cumple">
      <formula>NOT(ISERROR(SEARCH("Cumple",G104)))</formula>
    </cfRule>
  </conditionalFormatting>
  <conditionalFormatting sqref="G104">
    <cfRule type="expression" dxfId="752" priority="8">
      <formula>G104="NO INICIADO"</formula>
    </cfRule>
    <cfRule type="expression" dxfId="751" priority="9">
      <formula>G104="VENCIDO"</formula>
    </cfRule>
    <cfRule type="expression" dxfId="750" priority="10">
      <formula>G104="EN PROCESO"</formula>
    </cfRule>
    <cfRule type="expression" dxfId="749" priority="11">
      <formula>G104="FINALIZADO"</formula>
    </cfRule>
  </conditionalFormatting>
  <conditionalFormatting sqref="G45">
    <cfRule type="containsText" dxfId="748" priority="5" operator="containsText" text="Parcial">
      <formula>NOT(ISERROR(SEARCH("Parcial",G45)))</formula>
    </cfRule>
    <cfRule type="containsText" dxfId="747" priority="6" operator="containsText" text="No cumple">
      <formula>NOT(ISERROR(SEARCH("No cumple",G45)))</formula>
    </cfRule>
    <cfRule type="containsText" dxfId="746" priority="7" operator="containsText" text="Cumple">
      <formula>NOT(ISERROR(SEARCH("Cumple",G45)))</formula>
    </cfRule>
  </conditionalFormatting>
  <conditionalFormatting sqref="G45">
    <cfRule type="expression" dxfId="745" priority="1">
      <formula>G45="NO INICIADO"</formula>
    </cfRule>
    <cfRule type="expression" dxfId="744" priority="2">
      <formula>G45="VENCIDO"</formula>
    </cfRule>
    <cfRule type="expression" dxfId="743" priority="3">
      <formula>G45="EN PROCESO"</formula>
    </cfRule>
    <cfRule type="expression" dxfId="742" priority="4">
      <formula>G45="FINALIZADO"</formula>
    </cfRule>
  </conditionalFormatting>
  <dataValidations count="1">
    <dataValidation type="list" allowBlank="1" showInputMessage="1" showErrorMessage="1" sqref="G25:G133" xr:uid="{477CB9BC-754D-44E1-9949-093B58C38EC6}">
      <formula1>$J$3:$J$5</formula1>
    </dataValidation>
  </dataValidations>
  <hyperlinks>
    <hyperlink ref="G10" r:id="rId1" xr:uid="{2B54B7F9-81DC-43E8-A920-352DCA591048}"/>
    <hyperlink ref="E13" r:id="rId2" xr:uid="{C07B5329-FB56-407E-86C3-16E6C7B3A778}"/>
    <hyperlink ref="E14" r:id="rId3" xr:uid="{83C2BE2C-2D75-43E3-B14E-84F215991C1C}"/>
    <hyperlink ref="I8" r:id="rId4" xr:uid="{9031D296-C36A-447E-BB22-FC6DF431B0B3}"/>
    <hyperlink ref="D8" r:id="rId5" xr:uid="{F4C36A46-B7FF-4251-B2BE-C3337C7121EC}"/>
    <hyperlink ref="H26" r:id="rId6" xr:uid="{B756C7EB-39A6-4623-88B5-4EA2A350601E}"/>
    <hyperlink ref="H27" r:id="rId7" xr:uid="{DAC5720C-CB58-4F27-9B7C-25BA4E1FB5D4}"/>
    <hyperlink ref="H28" r:id="rId8" xr:uid="{BD38FF50-7B01-40AD-9A65-02EE16FEC26F}"/>
    <hyperlink ref="H30" r:id="rId9" xr:uid="{42D0BEF6-3BE1-480F-B1B2-4073D35962BD}"/>
    <hyperlink ref="H32" r:id="rId10" xr:uid="{E607C321-9D6B-4FE3-A0B8-7AEB794E9865}"/>
    <hyperlink ref="H34" r:id="rId11" xr:uid="{E89C88CE-63EB-4577-8ADF-2547CA80C251}"/>
    <hyperlink ref="H35" r:id="rId12" xr:uid="{B8684F61-E4CD-47E0-A44F-4F820AD540F6}"/>
    <hyperlink ref="H37" r:id="rId13" xr:uid="{64E5EB08-BE8C-4E25-A0D3-A3A79CD9723C}"/>
    <hyperlink ref="H38" r:id="rId14" xr:uid="{A5D44E50-724F-430A-A053-FAEA5FD67B2C}"/>
    <hyperlink ref="H39" r:id="rId15" xr:uid="{66E99FCB-7C5F-487D-A8F5-D44A8B834D7F}"/>
    <hyperlink ref="H40" r:id="rId16" xr:uid="{581CB048-052D-48F3-AA47-7D91898614A3}"/>
    <hyperlink ref="H41" r:id="rId17" xr:uid="{1B2CA748-C93B-40FA-A045-9B59DDEF0095}"/>
    <hyperlink ref="H42" r:id="rId18" xr:uid="{43A35573-EAE1-4864-AD71-28346B23CC87}"/>
    <hyperlink ref="H43" r:id="rId19" xr:uid="{5C805475-E3F2-46B7-A2BE-35664627A144}"/>
    <hyperlink ref="H44" r:id="rId20" xr:uid="{52AD6F8B-9086-43E5-9F82-2DE907CCF6DC}"/>
    <hyperlink ref="H45" r:id="rId21" display="https://www2.utp.edu.co/gestioncalidad/sin-categoria/43/gestion-de-calidad-iso-9001-2015_x000a__x000a_https://www2.utp.edu.co/vicerrectoria/administrativa/gestion-talento-humano/manuales-de-funciones.html" xr:uid="{CC1FC918-A9F7-4826-A29C-84AE311C5882}"/>
    <hyperlink ref="H46" r:id="rId22" xr:uid="{996147B7-BD8F-42E9-BD9C-68542D12DD47}"/>
    <hyperlink ref="H47" r:id="rId23" xr:uid="{B9B44976-4CDA-4606-B9C6-C48D70BE4415}"/>
    <hyperlink ref="H48" r:id="rId24" xr:uid="{836E799D-F688-4820-A8B7-F895B4176FBE}"/>
    <hyperlink ref="H49" r:id="rId25" xr:uid="{79EAF6EF-7FEF-48D6-8780-E2DF195F1847}"/>
    <hyperlink ref="H50" r:id="rId26" display="Procedimientos: https://www2.utp.edu.co/gestioncalidad/documentos-procesos/4/1/Control-Interno_x000a__x000a_Manuales:  https://www.utp.edu.co/gestioncalidad/documentos-procesos/8/1/Control-Interno" xr:uid="{45557A21-5E26-4D2E-814E-327E038E2DFB}"/>
    <hyperlink ref="H51" r:id="rId27" xr:uid="{BD3CFF92-A144-4484-B19A-F73A0DE8DF17}"/>
    <hyperlink ref="H52" r:id="rId28" xr:uid="{7427F7A5-87BE-4C8A-8330-13F8B4065801}"/>
    <hyperlink ref="H53" r:id="rId29" xr:uid="{56E6481D-68F1-486F-931B-3F6A785E629A}"/>
    <hyperlink ref="H54" r:id="rId30" xr:uid="{9A2C8EA2-9F49-4544-B0B6-96E98AB50CCA}"/>
    <hyperlink ref="H56" r:id="rId31" xr:uid="{9788A87A-24FA-42EB-BDCF-213960A19374}"/>
    <hyperlink ref="H57" r:id="rId32" xr:uid="{D45891DF-88F0-4C4D-BB2F-A3E8CDAE1C88}"/>
    <hyperlink ref="H58" r:id="rId33" xr:uid="{C17D22D3-EBB2-480B-A2A1-84F0439078D1}"/>
    <hyperlink ref="H59" r:id="rId34" xr:uid="{565FBAF8-BD16-4A53-8CBE-735054C0CA07}"/>
    <hyperlink ref="H60" r:id="rId35" xr:uid="{AE9C1534-059E-45EF-8C32-473535765025}"/>
    <hyperlink ref="H62" r:id="rId36" xr:uid="{75C5A9AE-71F6-490F-B100-7F2C97966399}"/>
    <hyperlink ref="H63" r:id="rId37" xr:uid="{C3080653-A34E-494B-AC5B-13DDD00C1603}"/>
    <hyperlink ref="H67" r:id="rId38" xr:uid="{42EA8A80-439C-49BC-9907-36FFF22FBE12}"/>
    <hyperlink ref="H68" r:id="rId39" xr:uid="{A8F756BB-F8EC-4824-823C-38FD63CDFF3E}"/>
    <hyperlink ref="H69" r:id="rId40" xr:uid="{4B47539A-FB2F-498B-8CDE-8E2787E0BB78}"/>
    <hyperlink ref="H70" r:id="rId41" xr:uid="{73D51FE0-6DF3-47D2-9089-4E9FABB33DA1}"/>
    <hyperlink ref="H71" r:id="rId42" xr:uid="{6DDEF3A3-B8A8-47D2-88D0-5664D0949600}"/>
    <hyperlink ref="H72" r:id="rId43" xr:uid="{68E3640F-D638-4DB7-B78E-B84001183D0F}"/>
    <hyperlink ref="H76" r:id="rId44" xr:uid="{F89E8358-9245-40B8-9520-302FF2C4F802}"/>
    <hyperlink ref="H77" r:id="rId45" xr:uid="{841DE208-3B83-4177-9817-CA5F8F85B3C7}"/>
    <hyperlink ref="H78" r:id="rId46" xr:uid="{A6F28E50-D8F1-4FA1-9ED8-643F15278BD8}"/>
    <hyperlink ref="H80" r:id="rId47" xr:uid="{AD0B32AD-E00A-4D02-8236-98A17A382A42}"/>
    <hyperlink ref="H83" r:id="rId48" xr:uid="{8F64F197-795D-4298-BBAF-D84F123F8AAA}"/>
    <hyperlink ref="H86" r:id="rId49" xr:uid="{45A0EFD7-2BBE-4732-8311-39858096E9E3}"/>
    <hyperlink ref="H93" r:id="rId50" xr:uid="{619163DE-E37C-4FCD-8939-8E709E907ECC}"/>
    <hyperlink ref="H97" r:id="rId51" xr:uid="{0E8A08C6-3908-41DA-B326-56D61213E723}"/>
    <hyperlink ref="H98" r:id="rId52" xr:uid="{E3C48812-DF52-47E3-83C7-9F0F4D6B0EA6}"/>
    <hyperlink ref="H99" r:id="rId53" xr:uid="{8CEF2CC1-9BB7-43CA-96A2-DCBF7F84BBBB}"/>
    <hyperlink ref="H100" r:id="rId54" xr:uid="{359F8507-C8C0-40AE-A952-46679E139AEA}"/>
    <hyperlink ref="H101" r:id="rId55" xr:uid="{126E8447-3677-4FE6-8F73-AFB81252D6EA}"/>
    <hyperlink ref="H107" r:id="rId56" xr:uid="{E843C511-0195-4125-B831-43B9A08792A5}"/>
    <hyperlink ref="H108" r:id="rId57" xr:uid="{B5C311F9-B726-4680-95AC-51E526A3F125}"/>
    <hyperlink ref="H110" r:id="rId58" xr:uid="{B5AAD337-AC64-4157-8708-621038C24FEE}"/>
    <hyperlink ref="H113" r:id="rId59" xr:uid="{FBC8F0BB-F160-4F5D-8BCB-69E18E1000E8}"/>
    <hyperlink ref="H114" r:id="rId60" xr:uid="{DE81B314-AB0E-4BF6-9F1E-504420C1A2E6}"/>
    <hyperlink ref="H118" r:id="rId61" xr:uid="{162D710B-B86E-448B-9C58-CC79C428F7AA}"/>
    <hyperlink ref="H119" r:id="rId62" xr:uid="{CED296B3-2EF0-4E59-A28F-AAA35817F6AB}"/>
    <hyperlink ref="H120" r:id="rId63" xr:uid="{C87CE5AF-BDFD-4692-823E-82CDDBE217F5}"/>
    <hyperlink ref="H122" r:id="rId64" xr:uid="{D2622C38-DD51-44B9-A3C3-B9697E46E14B}"/>
    <hyperlink ref="H75" r:id="rId65" xr:uid="{02BCDEB6-E540-4ACE-BFEA-770D528584AA}"/>
    <hyperlink ref="H81" r:id="rId66" xr:uid="{4CABFA78-0F45-47A2-B86A-6FCC4DE63990}"/>
    <hyperlink ref="H105" r:id="rId67" xr:uid="{E0C4B372-C02B-482C-97ED-092A7E222026}"/>
    <hyperlink ref="H112" r:id="rId68" xr:uid="{23D1178F-B41F-4ADA-AD60-1924D414F028}"/>
    <hyperlink ref="H125" r:id="rId69" xr:uid="{CD1A1E22-1D43-4778-AE08-516162E0C86D}"/>
    <hyperlink ref="H36" r:id="rId70" xr:uid="{3415FA01-BBCD-48D6-91A5-56CD7BAE37E2}"/>
    <hyperlink ref="H55" r:id="rId71" xr:uid="{6D6DF397-88F2-4297-A161-52DA3B1BD3F0}"/>
    <hyperlink ref="H61" r:id="rId72" xr:uid="{D526B4F3-3359-46F8-98C8-AE2C8D6BB8ED}"/>
    <hyperlink ref="H64" r:id="rId73" xr:uid="{62277274-533A-4748-A497-96B3778ED6D7}"/>
    <hyperlink ref="H66" r:id="rId74" xr:uid="{D81EEEB1-7871-46D9-A8F1-040F9FAD224E}"/>
    <hyperlink ref="H73" r:id="rId75" xr:uid="{7B82C11C-FD2B-4CD5-9EED-D21A5B6AE884}"/>
    <hyperlink ref="H102" r:id="rId76" xr:uid="{766E7786-76A1-40A4-B102-F7D1A1B51EDC}"/>
    <hyperlink ref="H103" r:id="rId77" xr:uid="{A46C5FD5-8263-4B98-ABBC-EE6F8D884BCA}"/>
    <hyperlink ref="H104" r:id="rId78" xr:uid="{0B65B75A-E403-48C5-A6F3-2928CF076F44}"/>
    <hyperlink ref="H115" r:id="rId79" xr:uid="{30B34213-AB03-402B-8C9B-D467100AF553}"/>
    <hyperlink ref="H123" r:id="rId80" xr:uid="{FCBB80D4-EB0F-4D22-90FF-7604C254AF88}"/>
    <hyperlink ref="H124" r:id="rId81" xr:uid="{671DBFD4-87B7-4499-9386-B5E1669C5773}"/>
  </hyperlinks>
  <pageMargins left="0.70866141732283472" right="0.70866141732283472" top="0.35433070866141736" bottom="0.35433070866141736" header="0.31496062992125984" footer="0.31496062992125984"/>
  <pageSetup paperSize="5" scale="86" orientation="landscape" r:id="rId82"/>
  <drawing r:id="rId8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BC6E9-932D-42A3-8408-C9DCBD1B5C10}">
  <sheetPr>
    <tabColor theme="2" tint="-0.14999847407452621"/>
  </sheetPr>
  <dimension ref="B1:AJ77"/>
  <sheetViews>
    <sheetView showGridLines="0" topLeftCell="N50" zoomScaleNormal="100" workbookViewId="0">
      <selection activeCell="M18" sqref="M18"/>
    </sheetView>
  </sheetViews>
  <sheetFormatPr baseColWidth="10" defaultColWidth="10" defaultRowHeight="15"/>
  <cols>
    <col min="1" max="1" width="3.125" style="317" customWidth="1"/>
    <col min="2" max="2" width="23.875" style="317" customWidth="1"/>
    <col min="3" max="3" width="19.125" style="317" customWidth="1"/>
    <col min="4" max="4" width="22.875" style="317" customWidth="1"/>
    <col min="5" max="5" width="42.5" style="317" customWidth="1"/>
    <col min="6" max="6" width="23.75" style="317" customWidth="1"/>
    <col min="7" max="7" width="14.625" style="317" customWidth="1"/>
    <col min="8" max="8" width="18.875" style="317" customWidth="1"/>
    <col min="9" max="9" width="12.875" style="317" customWidth="1"/>
    <col min="10" max="10" width="18.375" style="317" customWidth="1"/>
    <col min="11" max="11" width="24" style="317" customWidth="1"/>
    <col min="12" max="12" width="138.25" style="317" customWidth="1"/>
    <col min="13" max="16" width="18.75" style="317" customWidth="1"/>
    <col min="17" max="17" width="75.125" style="317" customWidth="1"/>
    <col min="18" max="18" width="29.75" style="441" customWidth="1"/>
    <col min="19" max="19" width="22" style="441" customWidth="1"/>
    <col min="20" max="20" width="14.625" style="317" customWidth="1"/>
    <col min="21" max="16384" width="10" style="317"/>
  </cols>
  <sheetData>
    <row r="1" spans="2:19" ht="21.75" hidden="1" customHeight="1">
      <c r="B1" s="919"/>
      <c r="C1" s="920"/>
      <c r="D1" s="921"/>
      <c r="E1" s="921"/>
      <c r="F1" s="921"/>
      <c r="G1" s="921"/>
      <c r="H1" s="921"/>
      <c r="I1" s="921"/>
      <c r="J1" s="921"/>
      <c r="K1" s="921"/>
      <c r="L1" s="921"/>
      <c r="M1" s="921"/>
      <c r="N1" s="921"/>
      <c r="O1" s="921"/>
      <c r="P1" s="921"/>
      <c r="Q1" s="921"/>
      <c r="R1" s="921"/>
      <c r="S1" s="922"/>
    </row>
    <row r="2" spans="2:19" ht="16.5" customHeight="1">
      <c r="B2" s="522"/>
      <c r="C2" s="523"/>
      <c r="D2" s="523"/>
      <c r="E2" s="523"/>
      <c r="F2" s="523"/>
      <c r="G2" s="523"/>
      <c r="H2" s="523"/>
      <c r="I2" s="523"/>
      <c r="J2" s="523"/>
      <c r="K2" s="523"/>
      <c r="L2" s="523"/>
      <c r="M2" s="523"/>
      <c r="N2" s="523"/>
      <c r="O2" s="523"/>
      <c r="P2" s="523"/>
      <c r="Q2" s="523"/>
      <c r="R2" s="524"/>
      <c r="S2" s="525"/>
    </row>
    <row r="3" spans="2:19" ht="23.25" customHeight="1">
      <c r="B3" s="934" t="s">
        <v>509</v>
      </c>
      <c r="C3" s="935"/>
      <c r="D3" s="935"/>
      <c r="E3" s="935"/>
      <c r="F3" s="935"/>
      <c r="G3" s="935"/>
      <c r="H3" s="935"/>
      <c r="I3" s="935"/>
      <c r="J3" s="935"/>
      <c r="K3" s="935"/>
      <c r="L3" s="935"/>
      <c r="M3" s="935"/>
      <c r="N3" s="935"/>
      <c r="O3" s="935"/>
      <c r="P3" s="935"/>
      <c r="Q3" s="935"/>
      <c r="R3" s="935"/>
      <c r="S3" s="936"/>
    </row>
    <row r="4" spans="2:19" ht="18.75" customHeight="1">
      <c r="B4" s="934" t="s">
        <v>613</v>
      </c>
      <c r="C4" s="935"/>
      <c r="D4" s="935"/>
      <c r="E4" s="935"/>
      <c r="F4" s="935"/>
      <c r="G4" s="935"/>
      <c r="H4" s="935"/>
      <c r="I4" s="935"/>
      <c r="J4" s="935"/>
      <c r="K4" s="935"/>
      <c r="L4" s="935"/>
      <c r="M4" s="935"/>
      <c r="N4" s="935"/>
      <c r="O4" s="935"/>
      <c r="P4" s="935"/>
      <c r="Q4" s="935"/>
      <c r="R4" s="935"/>
      <c r="S4" s="936"/>
    </row>
    <row r="5" spans="2:19" ht="17.25" customHeight="1" thickBot="1">
      <c r="B5" s="923" t="s">
        <v>612</v>
      </c>
      <c r="C5" s="924"/>
      <c r="D5" s="924"/>
      <c r="E5" s="924"/>
      <c r="F5" s="924"/>
      <c r="G5" s="924"/>
      <c r="H5" s="924"/>
      <c r="I5" s="924"/>
      <c r="J5" s="924"/>
      <c r="K5" s="924"/>
      <c r="L5" s="924"/>
      <c r="M5" s="924"/>
      <c r="N5" s="924"/>
      <c r="O5" s="924"/>
      <c r="P5" s="924"/>
      <c r="Q5" s="924"/>
      <c r="R5" s="924"/>
      <c r="S5" s="925"/>
    </row>
    <row r="6" spans="2:19" ht="10.5" hidden="1" customHeight="1" thickBot="1">
      <c r="B6" s="946"/>
      <c r="C6" s="947"/>
      <c r="D6" s="947"/>
      <c r="E6" s="947"/>
      <c r="F6" s="947"/>
      <c r="G6" s="947"/>
      <c r="H6" s="947"/>
      <c r="I6" s="947"/>
      <c r="J6" s="947"/>
      <c r="K6" s="947"/>
      <c r="L6" s="947"/>
      <c r="M6" s="947"/>
      <c r="N6" s="947"/>
      <c r="O6" s="947"/>
      <c r="P6" s="947"/>
      <c r="Q6" s="947"/>
      <c r="R6" s="947"/>
      <c r="S6" s="948"/>
    </row>
    <row r="7" spans="2:19" s="318" customFormat="1" ht="27" customHeight="1">
      <c r="B7" s="949" t="s">
        <v>514</v>
      </c>
      <c r="C7" s="950"/>
      <c r="D7" s="951" t="s">
        <v>737</v>
      </c>
      <c r="E7" s="951"/>
      <c r="F7" s="951"/>
      <c r="G7" s="951"/>
      <c r="H7" s="951"/>
      <c r="I7" s="951"/>
      <c r="J7" s="951"/>
      <c r="K7" s="952"/>
      <c r="L7" s="468" t="s">
        <v>516</v>
      </c>
      <c r="M7" s="953" t="s">
        <v>738</v>
      </c>
      <c r="N7" s="953"/>
      <c r="O7" s="953"/>
      <c r="P7" s="953"/>
      <c r="Q7" s="953"/>
      <c r="R7" s="953"/>
      <c r="S7" s="954"/>
    </row>
    <row r="8" spans="2:19" s="318" customFormat="1" ht="23.25" customHeight="1" thickBot="1">
      <c r="B8" s="955" t="s">
        <v>515</v>
      </c>
      <c r="C8" s="956"/>
      <c r="D8" s="957" t="s">
        <v>365</v>
      </c>
      <c r="E8" s="957"/>
      <c r="F8" s="957"/>
      <c r="G8" s="957"/>
      <c r="H8" s="957"/>
      <c r="I8" s="957"/>
      <c r="J8" s="957"/>
      <c r="K8" s="958"/>
      <c r="L8" s="469" t="s">
        <v>602</v>
      </c>
      <c r="M8" s="959" t="s">
        <v>365</v>
      </c>
      <c r="N8" s="959"/>
      <c r="O8" s="959"/>
      <c r="P8" s="959"/>
      <c r="Q8" s="959"/>
      <c r="R8" s="959"/>
      <c r="S8" s="960"/>
    </row>
    <row r="9" spans="2:19" s="318" customFormat="1" ht="5.25" customHeight="1" thickBot="1">
      <c r="B9" s="446"/>
      <c r="C9" s="646"/>
      <c r="D9" s="646"/>
      <c r="E9" s="646"/>
      <c r="F9" s="646"/>
      <c r="G9" s="447"/>
      <c r="H9" s="447"/>
      <c r="I9" s="447"/>
      <c r="J9" s="447"/>
      <c r="K9" s="447"/>
      <c r="L9" s="319"/>
      <c r="M9" s="319"/>
      <c r="N9" s="319"/>
      <c r="O9" s="319"/>
      <c r="P9" s="319"/>
      <c r="Q9" s="319"/>
      <c r="R9" s="439"/>
      <c r="S9" s="445"/>
    </row>
    <row r="10" spans="2:19" s="318" customFormat="1" ht="29.25" customHeight="1" thickBot="1">
      <c r="B10" s="926" t="s">
        <v>517</v>
      </c>
      <c r="C10" s="927"/>
      <c r="D10" s="927"/>
      <c r="E10" s="321" t="s">
        <v>607</v>
      </c>
      <c r="F10" s="928" t="s">
        <v>518</v>
      </c>
      <c r="G10" s="929"/>
      <c r="H10" s="930" t="s">
        <v>608</v>
      </c>
      <c r="I10" s="931"/>
      <c r="J10" s="932"/>
      <c r="K10" s="932"/>
      <c r="L10" s="932"/>
      <c r="M10" s="932"/>
      <c r="N10" s="932"/>
      <c r="O10" s="932"/>
      <c r="P10" s="932"/>
      <c r="Q10" s="932"/>
      <c r="R10" s="932"/>
      <c r="S10" s="933"/>
    </row>
    <row r="11" spans="2:19" s="318" customFormat="1" ht="6" customHeight="1" thickBot="1">
      <c r="B11" s="937"/>
      <c r="C11" s="938"/>
      <c r="D11" s="938"/>
      <c r="E11" s="938"/>
      <c r="F11" s="938"/>
      <c r="G11" s="938"/>
      <c r="H11" s="938"/>
      <c r="I11" s="938"/>
      <c r="J11" s="938"/>
      <c r="K11" s="938"/>
      <c r="L11" s="938"/>
      <c r="M11" s="647"/>
      <c r="N11" s="647"/>
      <c r="O11" s="647"/>
      <c r="P11" s="647"/>
      <c r="Q11" s="647"/>
      <c r="R11" s="647"/>
      <c r="S11" s="445"/>
    </row>
    <row r="12" spans="2:19" s="322" customFormat="1" ht="26.25" customHeight="1">
      <c r="B12" s="939" t="s">
        <v>519</v>
      </c>
      <c r="C12" s="940"/>
      <c r="D12" s="940"/>
      <c r="E12" s="941" t="s">
        <v>607</v>
      </c>
      <c r="F12" s="941"/>
      <c r="G12" s="942" t="s">
        <v>531</v>
      </c>
      <c r="H12" s="942"/>
      <c r="I12" s="943" t="s">
        <v>608</v>
      </c>
      <c r="J12" s="944"/>
      <c r="K12" s="944"/>
      <c r="L12" s="944"/>
      <c r="M12" s="944"/>
      <c r="N12" s="944"/>
      <c r="O12" s="944"/>
      <c r="P12" s="944"/>
      <c r="Q12" s="944"/>
      <c r="R12" s="944"/>
      <c r="S12" s="945"/>
    </row>
    <row r="13" spans="2:19" s="322" customFormat="1" ht="29.25" customHeight="1" thickBot="1">
      <c r="B13" s="963" t="s">
        <v>520</v>
      </c>
      <c r="C13" s="964"/>
      <c r="D13" s="964"/>
      <c r="E13" s="965" t="s">
        <v>608</v>
      </c>
      <c r="F13" s="966"/>
      <c r="G13" s="966"/>
      <c r="H13" s="966"/>
      <c r="I13" s="966"/>
      <c r="J13" s="966"/>
      <c r="K13" s="966"/>
      <c r="L13" s="966"/>
      <c r="M13" s="967"/>
      <c r="N13" s="967"/>
      <c r="O13" s="967"/>
      <c r="P13" s="967"/>
      <c r="Q13" s="967"/>
      <c r="R13" s="967"/>
      <c r="S13" s="968"/>
    </row>
    <row r="14" spans="2:19" s="318" customFormat="1" ht="18.75" customHeight="1" thickBot="1">
      <c r="B14" s="320"/>
      <c r="C14" s="320"/>
      <c r="D14" s="320"/>
      <c r="E14" s="320"/>
      <c r="F14" s="320"/>
      <c r="G14" s="320"/>
      <c r="H14" s="320"/>
      <c r="I14" s="320"/>
      <c r="J14" s="320"/>
      <c r="K14" s="320"/>
      <c r="L14" s="320"/>
      <c r="M14" s="320"/>
      <c r="N14" s="320"/>
      <c r="O14" s="320"/>
      <c r="P14" s="320"/>
      <c r="Q14" s="320"/>
      <c r="R14" s="440"/>
      <c r="S14" s="440"/>
    </row>
    <row r="15" spans="2:19" s="318" customFormat="1" ht="43.5" customHeight="1">
      <c r="B15" s="969" t="s">
        <v>149</v>
      </c>
      <c r="C15" s="971" t="s">
        <v>532</v>
      </c>
      <c r="D15" s="971" t="s">
        <v>1</v>
      </c>
      <c r="E15" s="971" t="s">
        <v>152</v>
      </c>
      <c r="F15" s="971" t="s">
        <v>153</v>
      </c>
      <c r="G15" s="971" t="s">
        <v>154</v>
      </c>
      <c r="H15" s="971" t="s">
        <v>155</v>
      </c>
      <c r="I15" s="971" t="s">
        <v>726</v>
      </c>
      <c r="J15" s="971" t="s">
        <v>533</v>
      </c>
      <c r="K15" s="977" t="s">
        <v>534</v>
      </c>
      <c r="L15" s="977" t="s">
        <v>535</v>
      </c>
      <c r="M15" s="961" t="s">
        <v>536</v>
      </c>
      <c r="N15" s="975" t="s">
        <v>542</v>
      </c>
      <c r="O15" s="961" t="s">
        <v>537</v>
      </c>
      <c r="P15" s="961" t="s">
        <v>538</v>
      </c>
      <c r="Q15" s="961" t="s">
        <v>539</v>
      </c>
      <c r="R15" s="961" t="s">
        <v>540</v>
      </c>
      <c r="S15" s="973" t="s">
        <v>541</v>
      </c>
    </row>
    <row r="16" spans="2:19" s="318" customFormat="1" ht="74.25" customHeight="1" thickBot="1">
      <c r="B16" s="970"/>
      <c r="C16" s="972"/>
      <c r="D16" s="972"/>
      <c r="E16" s="972"/>
      <c r="F16" s="972"/>
      <c r="G16" s="972"/>
      <c r="H16" s="972"/>
      <c r="I16" s="972"/>
      <c r="J16" s="972"/>
      <c r="K16" s="978"/>
      <c r="L16" s="978"/>
      <c r="M16" s="962"/>
      <c r="N16" s="976"/>
      <c r="O16" s="962"/>
      <c r="P16" s="962"/>
      <c r="Q16" s="962"/>
      <c r="R16" s="962"/>
      <c r="S16" s="974"/>
    </row>
    <row r="17" spans="2:19" s="318" customFormat="1" ht="409.5" customHeight="1">
      <c r="B17" s="1035" t="s">
        <v>263</v>
      </c>
      <c r="C17" s="1039" t="s">
        <v>243</v>
      </c>
      <c r="D17" s="1040" t="s">
        <v>162</v>
      </c>
      <c r="E17" s="634" t="s">
        <v>399</v>
      </c>
      <c r="F17" s="1011" t="s">
        <v>14</v>
      </c>
      <c r="G17" s="494">
        <v>45323</v>
      </c>
      <c r="H17" s="494">
        <v>45639</v>
      </c>
      <c r="I17" s="545">
        <v>1</v>
      </c>
      <c r="J17" s="667">
        <v>0.63900000000000001</v>
      </c>
      <c r="K17" s="1048">
        <f>AVERAGE(J17:J20)</f>
        <v>0.44974999999999998</v>
      </c>
      <c r="L17" s="506" t="s">
        <v>756</v>
      </c>
      <c r="M17" s="496" t="s">
        <v>543</v>
      </c>
      <c r="N17" s="912" t="s">
        <v>543</v>
      </c>
      <c r="O17" s="912" t="s">
        <v>543</v>
      </c>
      <c r="P17" s="912" t="s">
        <v>543</v>
      </c>
      <c r="Q17" s="497" t="s">
        <v>125</v>
      </c>
      <c r="R17" s="669" t="s">
        <v>600</v>
      </c>
      <c r="S17" s="498" t="s">
        <v>601</v>
      </c>
    </row>
    <row r="18" spans="2:19" s="318" customFormat="1" ht="141.75" customHeight="1">
      <c r="B18" s="1026"/>
      <c r="C18" s="1001"/>
      <c r="D18" s="1003"/>
      <c r="E18" s="15" t="s">
        <v>660</v>
      </c>
      <c r="F18" s="1012"/>
      <c r="G18" s="324">
        <v>45352</v>
      </c>
      <c r="H18" s="324">
        <v>45639</v>
      </c>
      <c r="I18" s="544">
        <v>1</v>
      </c>
      <c r="J18" s="668">
        <v>0</v>
      </c>
      <c r="K18" s="1045"/>
      <c r="L18" s="477" t="s">
        <v>662</v>
      </c>
      <c r="M18" s="540" t="s">
        <v>544</v>
      </c>
      <c r="N18" s="913"/>
      <c r="O18" s="913"/>
      <c r="P18" s="913"/>
      <c r="Q18" s="326" t="s">
        <v>125</v>
      </c>
      <c r="R18" s="636" t="s">
        <v>728</v>
      </c>
      <c r="S18" s="438" t="s">
        <v>601</v>
      </c>
    </row>
    <row r="19" spans="2:19" s="318" customFormat="1" ht="142.5">
      <c r="B19" s="1026"/>
      <c r="C19" s="1001"/>
      <c r="D19" s="1003"/>
      <c r="E19" s="15" t="s">
        <v>246</v>
      </c>
      <c r="F19" s="1012"/>
      <c r="G19" s="324">
        <v>45323</v>
      </c>
      <c r="H19" s="324">
        <v>45639</v>
      </c>
      <c r="I19" s="544">
        <v>1</v>
      </c>
      <c r="J19" s="668">
        <v>0.83</v>
      </c>
      <c r="K19" s="1045"/>
      <c r="L19" s="477" t="s">
        <v>757</v>
      </c>
      <c r="M19" s="540" t="s">
        <v>543</v>
      </c>
      <c r="N19" s="913"/>
      <c r="O19" s="913"/>
      <c r="P19" s="913"/>
      <c r="Q19" s="325" t="s">
        <v>125</v>
      </c>
      <c r="R19" s="670" t="s">
        <v>600</v>
      </c>
      <c r="S19" s="438" t="s">
        <v>601</v>
      </c>
    </row>
    <row r="20" spans="2:19" s="318" customFormat="1" ht="51.75" customHeight="1">
      <c r="B20" s="1026"/>
      <c r="C20" s="1001"/>
      <c r="D20" s="1003"/>
      <c r="E20" s="604" t="s">
        <v>400</v>
      </c>
      <c r="F20" s="1012"/>
      <c r="G20" s="327">
        <v>45504</v>
      </c>
      <c r="H20" s="327">
        <v>45626</v>
      </c>
      <c r="I20" s="544">
        <v>1</v>
      </c>
      <c r="J20" s="668">
        <v>0.33</v>
      </c>
      <c r="K20" s="1045"/>
      <c r="L20" s="477" t="s">
        <v>758</v>
      </c>
      <c r="M20" s="540" t="s">
        <v>543</v>
      </c>
      <c r="N20" s="915"/>
      <c r="O20" s="915"/>
      <c r="P20" s="913"/>
      <c r="Q20" s="325" t="s">
        <v>125</v>
      </c>
      <c r="R20" s="444" t="s">
        <v>600</v>
      </c>
      <c r="S20" s="438" t="s">
        <v>601</v>
      </c>
    </row>
    <row r="21" spans="2:19" s="318" customFormat="1" ht="114">
      <c r="B21" s="1026"/>
      <c r="C21" s="649" t="s">
        <v>244</v>
      </c>
      <c r="D21" s="650" t="s">
        <v>165</v>
      </c>
      <c r="E21" s="323" t="s">
        <v>247</v>
      </c>
      <c r="F21" s="650" t="s">
        <v>133</v>
      </c>
      <c r="G21" s="328">
        <v>45307</v>
      </c>
      <c r="H21" s="329">
        <v>45639</v>
      </c>
      <c r="I21" s="544">
        <v>1</v>
      </c>
      <c r="J21" s="668">
        <v>0.61</v>
      </c>
      <c r="K21" s="676">
        <f>AVERAGE(J21:J21)</f>
        <v>0.61</v>
      </c>
      <c r="L21" s="478" t="s">
        <v>759</v>
      </c>
      <c r="M21" s="540" t="s">
        <v>543</v>
      </c>
      <c r="N21" s="540" t="s">
        <v>543</v>
      </c>
      <c r="O21" s="540" t="s">
        <v>543</v>
      </c>
      <c r="P21" s="913"/>
      <c r="Q21" s="325" t="s">
        <v>787</v>
      </c>
      <c r="R21" s="633" t="s">
        <v>730</v>
      </c>
      <c r="S21" s="438" t="s">
        <v>601</v>
      </c>
    </row>
    <row r="22" spans="2:19" s="318" customFormat="1" ht="114">
      <c r="B22" s="1026"/>
      <c r="C22" s="1008" t="s">
        <v>245</v>
      </c>
      <c r="D22" s="1003" t="s">
        <v>167</v>
      </c>
      <c r="E22" s="323" t="s">
        <v>248</v>
      </c>
      <c r="F22" s="650" t="s">
        <v>168</v>
      </c>
      <c r="G22" s="328">
        <v>45307</v>
      </c>
      <c r="H22" s="329">
        <v>45639</v>
      </c>
      <c r="I22" s="544">
        <v>1</v>
      </c>
      <c r="J22" s="668">
        <v>0.74099999999999999</v>
      </c>
      <c r="K22" s="1045">
        <f>AVERAGE(J22:J26)</f>
        <v>0.7841999999999999</v>
      </c>
      <c r="L22" s="478" t="s">
        <v>760</v>
      </c>
      <c r="M22" s="540" t="s">
        <v>543</v>
      </c>
      <c r="N22" s="916" t="s">
        <v>543</v>
      </c>
      <c r="O22" s="916" t="s">
        <v>543</v>
      </c>
      <c r="P22" s="913"/>
      <c r="Q22" s="507" t="s">
        <v>670</v>
      </c>
      <c r="R22" s="444" t="s">
        <v>600</v>
      </c>
      <c r="S22" s="438" t="s">
        <v>601</v>
      </c>
    </row>
    <row r="23" spans="2:19" s="318" customFormat="1" ht="409.6" thickBot="1">
      <c r="B23" s="1026"/>
      <c r="C23" s="1008"/>
      <c r="D23" s="1003"/>
      <c r="E23" s="323" t="s">
        <v>249</v>
      </c>
      <c r="F23" s="650" t="s">
        <v>169</v>
      </c>
      <c r="G23" s="324">
        <v>45325</v>
      </c>
      <c r="H23" s="329">
        <v>45639</v>
      </c>
      <c r="I23" s="544">
        <v>1</v>
      </c>
      <c r="J23" s="668">
        <v>0.88</v>
      </c>
      <c r="K23" s="1045"/>
      <c r="L23" s="482" t="s">
        <v>761</v>
      </c>
      <c r="M23" s="540" t="s">
        <v>543</v>
      </c>
      <c r="N23" s="913"/>
      <c r="O23" s="913"/>
      <c r="P23" s="913"/>
      <c r="Q23" s="508" t="s">
        <v>788</v>
      </c>
      <c r="R23" s="444" t="s">
        <v>600</v>
      </c>
      <c r="S23" s="438" t="s">
        <v>601</v>
      </c>
    </row>
    <row r="24" spans="2:19" s="318" customFormat="1" ht="156.75">
      <c r="B24" s="1026"/>
      <c r="C24" s="1008"/>
      <c r="D24" s="1003"/>
      <c r="E24" s="330" t="s">
        <v>250</v>
      </c>
      <c r="F24" s="331" t="s">
        <v>64</v>
      </c>
      <c r="G24" s="282">
        <v>45323</v>
      </c>
      <c r="H24" s="283">
        <v>45642</v>
      </c>
      <c r="I24" s="544">
        <v>1</v>
      </c>
      <c r="J24" s="668">
        <v>0.7</v>
      </c>
      <c r="K24" s="1045"/>
      <c r="L24" s="478" t="s">
        <v>762</v>
      </c>
      <c r="M24" s="540" t="s">
        <v>543</v>
      </c>
      <c r="N24" s="913"/>
      <c r="O24" s="913"/>
      <c r="P24" s="913"/>
      <c r="Q24" s="509" t="s">
        <v>789</v>
      </c>
      <c r="R24" s="670" t="s">
        <v>600</v>
      </c>
      <c r="S24" s="438" t="s">
        <v>601</v>
      </c>
    </row>
    <row r="25" spans="2:19" s="318" customFormat="1" ht="142.5">
      <c r="B25" s="1026"/>
      <c r="C25" s="1008"/>
      <c r="D25" s="1003"/>
      <c r="E25" s="323" t="s">
        <v>251</v>
      </c>
      <c r="F25" s="650" t="s">
        <v>426</v>
      </c>
      <c r="G25" s="328">
        <v>45307</v>
      </c>
      <c r="H25" s="329">
        <v>45639</v>
      </c>
      <c r="I25" s="544">
        <v>1</v>
      </c>
      <c r="J25" s="668">
        <v>0.65</v>
      </c>
      <c r="K25" s="1045"/>
      <c r="L25" s="478" t="s">
        <v>763</v>
      </c>
      <c r="M25" s="540" t="s">
        <v>543</v>
      </c>
      <c r="N25" s="913"/>
      <c r="O25" s="913"/>
      <c r="P25" s="913"/>
      <c r="Q25" s="510" t="s">
        <v>672</v>
      </c>
      <c r="R25" s="444" t="s">
        <v>600</v>
      </c>
      <c r="S25" s="438" t="s">
        <v>601</v>
      </c>
    </row>
    <row r="26" spans="2:19" s="318" customFormat="1" ht="72" customHeight="1" thickBot="1">
      <c r="B26" s="1027"/>
      <c r="C26" s="1037"/>
      <c r="D26" s="1024"/>
      <c r="E26" s="337" t="s">
        <v>401</v>
      </c>
      <c r="F26" s="620" t="s">
        <v>41</v>
      </c>
      <c r="G26" s="621">
        <v>45383</v>
      </c>
      <c r="H26" s="621">
        <v>45626</v>
      </c>
      <c r="I26" s="546">
        <v>1</v>
      </c>
      <c r="J26" s="674">
        <v>0.95</v>
      </c>
      <c r="K26" s="1046"/>
      <c r="L26" s="623" t="s">
        <v>764</v>
      </c>
      <c r="M26" s="541" t="s">
        <v>543</v>
      </c>
      <c r="N26" s="914"/>
      <c r="O26" s="914"/>
      <c r="P26" s="914"/>
      <c r="Q26" s="624" t="s">
        <v>790</v>
      </c>
      <c r="R26" s="500" t="s">
        <v>600</v>
      </c>
      <c r="S26" s="501" t="s">
        <v>601</v>
      </c>
    </row>
    <row r="27" spans="2:19" s="318" customFormat="1" ht="105">
      <c r="B27" s="1026" t="s">
        <v>252</v>
      </c>
      <c r="C27" s="1004" t="s">
        <v>253</v>
      </c>
      <c r="D27" s="1005" t="s">
        <v>174</v>
      </c>
      <c r="E27" s="611" t="s">
        <v>254</v>
      </c>
      <c r="F27" s="651" t="s">
        <v>427</v>
      </c>
      <c r="G27" s="613">
        <v>45307</v>
      </c>
      <c r="H27" s="614">
        <v>45639</v>
      </c>
      <c r="I27" s="615">
        <v>1</v>
      </c>
      <c r="J27" s="675">
        <v>0.65</v>
      </c>
      <c r="K27" s="1047">
        <f>AVERAGE(J27:J31)</f>
        <v>0.51814000000000004</v>
      </c>
      <c r="L27" s="616" t="s">
        <v>765</v>
      </c>
      <c r="M27" s="644" t="s">
        <v>543</v>
      </c>
      <c r="N27" s="913" t="s">
        <v>543</v>
      </c>
      <c r="O27" s="913" t="s">
        <v>543</v>
      </c>
      <c r="P27" s="917" t="s">
        <v>543</v>
      </c>
      <c r="Q27" s="617" t="s">
        <v>677</v>
      </c>
      <c r="R27" s="618" t="s">
        <v>600</v>
      </c>
      <c r="S27" s="619" t="s">
        <v>601</v>
      </c>
    </row>
    <row r="28" spans="2:19" s="318" customFormat="1" ht="342">
      <c r="B28" s="1026"/>
      <c r="C28" s="1001"/>
      <c r="D28" s="1003"/>
      <c r="E28" s="323" t="s">
        <v>255</v>
      </c>
      <c r="F28" s="650" t="s">
        <v>176</v>
      </c>
      <c r="G28" s="329">
        <v>45323</v>
      </c>
      <c r="H28" s="328">
        <v>45641</v>
      </c>
      <c r="I28" s="544">
        <v>1</v>
      </c>
      <c r="J28" s="676">
        <v>0.6633</v>
      </c>
      <c r="K28" s="1045"/>
      <c r="L28" s="478" t="s">
        <v>769</v>
      </c>
      <c r="M28" s="540" t="s">
        <v>543</v>
      </c>
      <c r="N28" s="915"/>
      <c r="O28" s="913"/>
      <c r="P28" s="917"/>
      <c r="Q28" s="332" t="s">
        <v>493</v>
      </c>
      <c r="R28" s="444" t="s">
        <v>600</v>
      </c>
      <c r="S28" s="438" t="s">
        <v>601</v>
      </c>
    </row>
    <row r="29" spans="2:19" s="318" customFormat="1" ht="166.5" customHeight="1">
      <c r="B29" s="1026"/>
      <c r="C29" s="1001"/>
      <c r="D29" s="650" t="s">
        <v>135</v>
      </c>
      <c r="E29" s="323" t="s">
        <v>428</v>
      </c>
      <c r="F29" s="650" t="s">
        <v>177</v>
      </c>
      <c r="G29" s="328">
        <v>45352</v>
      </c>
      <c r="H29" s="328">
        <v>45626</v>
      </c>
      <c r="I29" s="544">
        <v>1</v>
      </c>
      <c r="J29" s="676">
        <v>0.63339999999999996</v>
      </c>
      <c r="K29" s="1045"/>
      <c r="L29" s="483" t="s">
        <v>768</v>
      </c>
      <c r="M29" s="540" t="s">
        <v>543</v>
      </c>
      <c r="N29" s="645" t="s">
        <v>543</v>
      </c>
      <c r="O29" s="913"/>
      <c r="P29" s="917"/>
      <c r="Q29" s="511" t="s">
        <v>791</v>
      </c>
      <c r="R29" s="444" t="s">
        <v>600</v>
      </c>
      <c r="S29" s="438" t="s">
        <v>601</v>
      </c>
    </row>
    <row r="30" spans="2:19" s="318" customFormat="1" ht="90">
      <c r="B30" s="1026"/>
      <c r="C30" s="1001"/>
      <c r="D30" s="1003" t="s">
        <v>178</v>
      </c>
      <c r="E30" s="323" t="s">
        <v>256</v>
      </c>
      <c r="F30" s="650" t="s">
        <v>43</v>
      </c>
      <c r="G30" s="328">
        <v>45444</v>
      </c>
      <c r="H30" s="328">
        <v>45503</v>
      </c>
      <c r="I30" s="544">
        <v>1</v>
      </c>
      <c r="J30" s="676">
        <v>0</v>
      </c>
      <c r="K30" s="1045"/>
      <c r="L30" s="478" t="s">
        <v>767</v>
      </c>
      <c r="M30" s="460" t="s">
        <v>556</v>
      </c>
      <c r="N30" s="1009" t="s">
        <v>543</v>
      </c>
      <c r="O30" s="913"/>
      <c r="P30" s="917"/>
      <c r="Q30" s="325" t="s">
        <v>12</v>
      </c>
      <c r="R30" s="479" t="s">
        <v>600</v>
      </c>
      <c r="S30" s="438" t="s">
        <v>601</v>
      </c>
    </row>
    <row r="31" spans="2:19" s="318" customFormat="1" ht="115.5">
      <c r="B31" s="1026"/>
      <c r="C31" s="1001"/>
      <c r="D31" s="1003"/>
      <c r="E31" s="323" t="s">
        <v>257</v>
      </c>
      <c r="F31" s="650" t="s">
        <v>38</v>
      </c>
      <c r="G31" s="328">
        <v>45383</v>
      </c>
      <c r="H31" s="328">
        <v>45626</v>
      </c>
      <c r="I31" s="544">
        <v>1</v>
      </c>
      <c r="J31" s="676">
        <v>0.64400000000000002</v>
      </c>
      <c r="K31" s="1045"/>
      <c r="L31" s="481" t="s">
        <v>766</v>
      </c>
      <c r="M31" s="540" t="s">
        <v>543</v>
      </c>
      <c r="N31" s="1010"/>
      <c r="O31" s="915"/>
      <c r="P31" s="917"/>
      <c r="Q31" s="333" t="s">
        <v>792</v>
      </c>
      <c r="R31" s="444" t="s">
        <v>600</v>
      </c>
      <c r="S31" s="438" t="s">
        <v>601</v>
      </c>
    </row>
    <row r="32" spans="2:19" s="318" customFormat="1" ht="185.25">
      <c r="B32" s="1026"/>
      <c r="C32" s="1008" t="s">
        <v>258</v>
      </c>
      <c r="D32" s="1003" t="s">
        <v>180</v>
      </c>
      <c r="E32" s="323" t="s">
        <v>429</v>
      </c>
      <c r="F32" s="650" t="s">
        <v>181</v>
      </c>
      <c r="G32" s="328">
        <v>45307</v>
      </c>
      <c r="H32" s="329">
        <v>45639</v>
      </c>
      <c r="I32" s="544">
        <v>1</v>
      </c>
      <c r="J32" s="676">
        <v>0.8</v>
      </c>
      <c r="K32" s="1045">
        <f>AVERAGE(J32:J35)</f>
        <v>0.75167499999999998</v>
      </c>
      <c r="L32" s="477" t="s">
        <v>770</v>
      </c>
      <c r="M32" s="540" t="s">
        <v>543</v>
      </c>
      <c r="N32" s="916" t="s">
        <v>543</v>
      </c>
      <c r="O32" s="916" t="s">
        <v>543</v>
      </c>
      <c r="P32" s="917"/>
      <c r="Q32" s="484" t="s">
        <v>682</v>
      </c>
      <c r="R32" s="670" t="s">
        <v>806</v>
      </c>
      <c r="S32" s="438" t="s">
        <v>601</v>
      </c>
    </row>
    <row r="33" spans="2:19" s="318" customFormat="1" ht="199.5">
      <c r="B33" s="1026"/>
      <c r="C33" s="1008"/>
      <c r="D33" s="1003"/>
      <c r="E33" s="323" t="s">
        <v>418</v>
      </c>
      <c r="F33" s="650" t="s">
        <v>169</v>
      </c>
      <c r="G33" s="328">
        <v>45349</v>
      </c>
      <c r="H33" s="328">
        <v>45639</v>
      </c>
      <c r="I33" s="544">
        <v>1</v>
      </c>
      <c r="J33" s="676">
        <v>0.89</v>
      </c>
      <c r="K33" s="1045"/>
      <c r="L33" s="485" t="s">
        <v>771</v>
      </c>
      <c r="M33" s="540" t="s">
        <v>543</v>
      </c>
      <c r="N33" s="913"/>
      <c r="O33" s="913"/>
      <c r="P33" s="917"/>
      <c r="Q33" s="486" t="s">
        <v>793</v>
      </c>
      <c r="R33" s="444" t="s">
        <v>600</v>
      </c>
      <c r="S33" s="438" t="s">
        <v>601</v>
      </c>
    </row>
    <row r="34" spans="2:19" s="318" customFormat="1" ht="333" customHeight="1">
      <c r="B34" s="1026"/>
      <c r="C34" s="1008"/>
      <c r="D34" s="1003"/>
      <c r="E34" s="323" t="s">
        <v>259</v>
      </c>
      <c r="F34" s="650" t="s">
        <v>182</v>
      </c>
      <c r="G34" s="334">
        <v>45317</v>
      </c>
      <c r="H34" s="334">
        <v>45639</v>
      </c>
      <c r="I34" s="544">
        <v>1</v>
      </c>
      <c r="J34" s="676">
        <v>0.66669999999999996</v>
      </c>
      <c r="K34" s="1045"/>
      <c r="L34" s="477" t="s">
        <v>772</v>
      </c>
      <c r="M34" s="540" t="s">
        <v>543</v>
      </c>
      <c r="N34" s="913"/>
      <c r="O34" s="913"/>
      <c r="P34" s="917"/>
      <c r="Q34" s="487" t="s">
        <v>794</v>
      </c>
      <c r="R34" s="479" t="s">
        <v>600</v>
      </c>
      <c r="S34" s="438" t="s">
        <v>601</v>
      </c>
    </row>
    <row r="35" spans="2:19" s="318" customFormat="1" ht="213.75">
      <c r="B35" s="1036"/>
      <c r="C35" s="1008"/>
      <c r="D35" s="1003"/>
      <c r="E35" s="323" t="s">
        <v>430</v>
      </c>
      <c r="F35" s="650" t="s">
        <v>271</v>
      </c>
      <c r="G35" s="328">
        <v>45323</v>
      </c>
      <c r="H35" s="328">
        <v>45626</v>
      </c>
      <c r="I35" s="544">
        <v>1</v>
      </c>
      <c r="J35" s="676">
        <v>0.65</v>
      </c>
      <c r="K35" s="1045"/>
      <c r="L35" s="477" t="s">
        <v>773</v>
      </c>
      <c r="M35" s="540" t="s">
        <v>543</v>
      </c>
      <c r="N35" s="915"/>
      <c r="O35" s="915"/>
      <c r="P35" s="918"/>
      <c r="Q35" s="488" t="s">
        <v>795</v>
      </c>
      <c r="R35" s="444" t="s">
        <v>600</v>
      </c>
      <c r="S35" s="438" t="s">
        <v>601</v>
      </c>
    </row>
    <row r="36" spans="2:19" s="318" customFormat="1" ht="105">
      <c r="B36" s="1025" t="s">
        <v>545</v>
      </c>
      <c r="C36" s="1001" t="s">
        <v>261</v>
      </c>
      <c r="D36" s="1003" t="s">
        <v>187</v>
      </c>
      <c r="E36" s="323" t="s">
        <v>262</v>
      </c>
      <c r="F36" s="1003" t="s">
        <v>188</v>
      </c>
      <c r="G36" s="329">
        <v>45383</v>
      </c>
      <c r="H36" s="329">
        <v>45657</v>
      </c>
      <c r="I36" s="544">
        <v>1</v>
      </c>
      <c r="J36" s="676">
        <v>0.625</v>
      </c>
      <c r="K36" s="1045">
        <f>AVERAGE(J36:J48)</f>
        <v>0.69014615384615396</v>
      </c>
      <c r="L36" s="477" t="s">
        <v>774</v>
      </c>
      <c r="M36" s="540" t="s">
        <v>543</v>
      </c>
      <c r="N36" s="916" t="s">
        <v>543</v>
      </c>
      <c r="O36" s="916" t="s">
        <v>543</v>
      </c>
      <c r="P36" s="916" t="s">
        <v>543</v>
      </c>
      <c r="Q36" s="488" t="s">
        <v>796</v>
      </c>
      <c r="R36" s="670" t="s">
        <v>600</v>
      </c>
      <c r="S36" s="438" t="s">
        <v>601</v>
      </c>
    </row>
    <row r="37" spans="2:19" s="318" customFormat="1" ht="99.75">
      <c r="B37" s="1026"/>
      <c r="C37" s="1001"/>
      <c r="D37" s="1003"/>
      <c r="E37" s="323" t="s">
        <v>272</v>
      </c>
      <c r="F37" s="1003"/>
      <c r="G37" s="329">
        <v>45444</v>
      </c>
      <c r="H37" s="329">
        <v>45657</v>
      </c>
      <c r="I37" s="544">
        <v>1</v>
      </c>
      <c r="J37" s="676">
        <v>0.5</v>
      </c>
      <c r="K37" s="1045"/>
      <c r="L37" s="477" t="s">
        <v>775</v>
      </c>
      <c r="M37" s="540" t="s">
        <v>543</v>
      </c>
      <c r="N37" s="915"/>
      <c r="O37" s="913"/>
      <c r="P37" s="913"/>
      <c r="Q37" s="489" t="s">
        <v>797</v>
      </c>
      <c r="R37" s="444" t="s">
        <v>600</v>
      </c>
      <c r="S37" s="438" t="s">
        <v>601</v>
      </c>
    </row>
    <row r="38" spans="2:19" s="318" customFormat="1" ht="327.75">
      <c r="B38" s="1026"/>
      <c r="C38" s="1001"/>
      <c r="D38" s="1023" t="s">
        <v>189</v>
      </c>
      <c r="E38" s="323" t="s">
        <v>264</v>
      </c>
      <c r="F38" s="1003" t="s">
        <v>18</v>
      </c>
      <c r="G38" s="328">
        <v>45307</v>
      </c>
      <c r="H38" s="329">
        <v>45639</v>
      </c>
      <c r="I38" s="544">
        <v>1</v>
      </c>
      <c r="J38" s="676">
        <v>0.68</v>
      </c>
      <c r="K38" s="1045"/>
      <c r="L38" s="477" t="s">
        <v>776</v>
      </c>
      <c r="M38" s="540" t="s">
        <v>543</v>
      </c>
      <c r="N38" s="916" t="s">
        <v>543</v>
      </c>
      <c r="O38" s="913"/>
      <c r="P38" s="913"/>
      <c r="Q38" s="488" t="s">
        <v>798</v>
      </c>
      <c r="R38" s="670" t="s">
        <v>600</v>
      </c>
      <c r="S38" s="438" t="s">
        <v>601</v>
      </c>
    </row>
    <row r="39" spans="2:19" s="318" customFormat="1" ht="142.5">
      <c r="B39" s="1026"/>
      <c r="C39" s="1001"/>
      <c r="D39" s="1023"/>
      <c r="E39" s="323" t="s">
        <v>687</v>
      </c>
      <c r="F39" s="1003"/>
      <c r="G39" s="328">
        <v>45307</v>
      </c>
      <c r="H39" s="329">
        <v>45639</v>
      </c>
      <c r="I39" s="544">
        <v>1</v>
      </c>
      <c r="J39" s="676">
        <v>0.74099999999999999</v>
      </c>
      <c r="K39" s="1045"/>
      <c r="L39" s="477" t="s">
        <v>777</v>
      </c>
      <c r="M39" s="540" t="s">
        <v>543</v>
      </c>
      <c r="N39" s="913"/>
      <c r="O39" s="913"/>
      <c r="P39" s="913"/>
      <c r="Q39" s="484" t="s">
        <v>693</v>
      </c>
      <c r="R39" s="670" t="s">
        <v>600</v>
      </c>
      <c r="S39" s="438" t="s">
        <v>601</v>
      </c>
    </row>
    <row r="40" spans="2:19" s="318" customFormat="1" ht="144" customHeight="1">
      <c r="B40" s="1026"/>
      <c r="C40" s="1001"/>
      <c r="D40" s="1023"/>
      <c r="E40" s="323" t="s">
        <v>688</v>
      </c>
      <c r="F40" s="1003"/>
      <c r="G40" s="328">
        <v>45307</v>
      </c>
      <c r="H40" s="329">
        <v>45639</v>
      </c>
      <c r="I40" s="544">
        <v>1</v>
      </c>
      <c r="J40" s="676">
        <v>0.74099999999999999</v>
      </c>
      <c r="K40" s="1045"/>
      <c r="L40" s="477" t="s">
        <v>778</v>
      </c>
      <c r="M40" s="540" t="s">
        <v>543</v>
      </c>
      <c r="N40" s="915"/>
      <c r="O40" s="913"/>
      <c r="P40" s="913"/>
      <c r="Q40" s="484" t="s">
        <v>694</v>
      </c>
      <c r="R40" s="670" t="s">
        <v>600</v>
      </c>
      <c r="S40" s="438" t="s">
        <v>601</v>
      </c>
    </row>
    <row r="41" spans="2:19" s="318" customFormat="1" ht="409.5">
      <c r="B41" s="1026"/>
      <c r="C41" s="1001"/>
      <c r="D41" s="1003" t="s">
        <v>190</v>
      </c>
      <c r="E41" s="335" t="s">
        <v>695</v>
      </c>
      <c r="F41" s="336" t="s">
        <v>442</v>
      </c>
      <c r="G41" s="329">
        <v>45323</v>
      </c>
      <c r="H41" s="329">
        <v>45626</v>
      </c>
      <c r="I41" s="544">
        <v>1</v>
      </c>
      <c r="J41" s="676">
        <v>0.9</v>
      </c>
      <c r="K41" s="1045"/>
      <c r="L41" s="478" t="s">
        <v>779</v>
      </c>
      <c r="M41" s="540" t="s">
        <v>543</v>
      </c>
      <c r="N41" s="916" t="s">
        <v>543</v>
      </c>
      <c r="O41" s="913"/>
      <c r="P41" s="913"/>
      <c r="Q41" s="488" t="s">
        <v>799</v>
      </c>
      <c r="R41" s="444" t="s">
        <v>600</v>
      </c>
      <c r="S41" s="438" t="s">
        <v>601</v>
      </c>
    </row>
    <row r="42" spans="2:19" s="318" customFormat="1" ht="409.5">
      <c r="B42" s="1026"/>
      <c r="C42" s="1001"/>
      <c r="D42" s="1003"/>
      <c r="E42" s="323" t="s">
        <v>696</v>
      </c>
      <c r="F42" s="1003" t="s">
        <v>38</v>
      </c>
      <c r="G42" s="328">
        <v>45301</v>
      </c>
      <c r="H42" s="328">
        <v>45626</v>
      </c>
      <c r="I42" s="544">
        <v>1</v>
      </c>
      <c r="J42" s="676">
        <v>0.59750000000000003</v>
      </c>
      <c r="K42" s="1045"/>
      <c r="L42" s="478" t="s">
        <v>780</v>
      </c>
      <c r="M42" s="540" t="s">
        <v>543</v>
      </c>
      <c r="N42" s="913"/>
      <c r="O42" s="913"/>
      <c r="P42" s="913"/>
      <c r="Q42" s="490" t="s">
        <v>800</v>
      </c>
      <c r="R42" s="670" t="s">
        <v>600</v>
      </c>
      <c r="S42" s="438" t="s">
        <v>601</v>
      </c>
    </row>
    <row r="43" spans="2:19" s="318" customFormat="1" ht="327.75">
      <c r="B43" s="1026"/>
      <c r="C43" s="1001"/>
      <c r="D43" s="1003"/>
      <c r="E43" s="323" t="s">
        <v>697</v>
      </c>
      <c r="F43" s="1003"/>
      <c r="G43" s="328">
        <v>45323</v>
      </c>
      <c r="H43" s="328">
        <v>45626</v>
      </c>
      <c r="I43" s="544">
        <v>1</v>
      </c>
      <c r="J43" s="676">
        <v>0.72399999999999998</v>
      </c>
      <c r="K43" s="1045"/>
      <c r="L43" s="478" t="s">
        <v>781</v>
      </c>
      <c r="M43" s="540" t="s">
        <v>543</v>
      </c>
      <c r="N43" s="915"/>
      <c r="O43" s="913"/>
      <c r="P43" s="913"/>
      <c r="Q43" s="491" t="s">
        <v>703</v>
      </c>
      <c r="R43" s="670" t="s">
        <v>600</v>
      </c>
      <c r="S43" s="438" t="s">
        <v>601</v>
      </c>
    </row>
    <row r="44" spans="2:19" s="318" customFormat="1" ht="85.5">
      <c r="B44" s="1026"/>
      <c r="C44" s="1001"/>
      <c r="D44" s="650" t="s">
        <v>191</v>
      </c>
      <c r="E44" s="323" t="s">
        <v>704</v>
      </c>
      <c r="F44" s="650" t="s">
        <v>38</v>
      </c>
      <c r="G44" s="328">
        <v>45383</v>
      </c>
      <c r="H44" s="328">
        <v>45626</v>
      </c>
      <c r="I44" s="544">
        <v>1</v>
      </c>
      <c r="J44" s="676">
        <v>0.49</v>
      </c>
      <c r="K44" s="1045"/>
      <c r="L44" s="477" t="s">
        <v>782</v>
      </c>
      <c r="M44" s="540" t="s">
        <v>543</v>
      </c>
      <c r="N44" s="540" t="s">
        <v>543</v>
      </c>
      <c r="O44" s="913"/>
      <c r="P44" s="913"/>
      <c r="Q44" s="488" t="s">
        <v>801</v>
      </c>
      <c r="R44" s="670" t="s">
        <v>600</v>
      </c>
      <c r="S44" s="438" t="s">
        <v>601</v>
      </c>
    </row>
    <row r="45" spans="2:19" s="318" customFormat="1" ht="75" customHeight="1">
      <c r="B45" s="1026"/>
      <c r="C45" s="1001"/>
      <c r="D45" s="1003" t="s">
        <v>192</v>
      </c>
      <c r="E45" s="323" t="s">
        <v>706</v>
      </c>
      <c r="F45" s="650" t="s">
        <v>169</v>
      </c>
      <c r="G45" s="328">
        <v>45334</v>
      </c>
      <c r="H45" s="328">
        <v>45639</v>
      </c>
      <c r="I45" s="544">
        <v>1</v>
      </c>
      <c r="J45" s="676">
        <v>0.89</v>
      </c>
      <c r="K45" s="1045"/>
      <c r="L45" s="478" t="s">
        <v>783</v>
      </c>
      <c r="M45" s="540" t="s">
        <v>543</v>
      </c>
      <c r="N45" s="916" t="s">
        <v>543</v>
      </c>
      <c r="O45" s="913"/>
      <c r="P45" s="913"/>
      <c r="Q45" s="486" t="s">
        <v>802</v>
      </c>
      <c r="R45" s="444" t="s">
        <v>600</v>
      </c>
      <c r="S45" s="438" t="s">
        <v>601</v>
      </c>
    </row>
    <row r="46" spans="2:19" s="318" customFormat="1" ht="71.25">
      <c r="B46" s="1026"/>
      <c r="C46" s="1001"/>
      <c r="D46" s="1003"/>
      <c r="E46" s="323" t="s">
        <v>707</v>
      </c>
      <c r="F46" s="650" t="s">
        <v>169</v>
      </c>
      <c r="G46" s="328">
        <v>45334</v>
      </c>
      <c r="H46" s="328">
        <v>45639</v>
      </c>
      <c r="I46" s="544">
        <v>1</v>
      </c>
      <c r="J46" s="676">
        <v>0.75</v>
      </c>
      <c r="K46" s="1045"/>
      <c r="L46" s="492" t="s">
        <v>784</v>
      </c>
      <c r="M46" s="540" t="s">
        <v>543</v>
      </c>
      <c r="N46" s="913"/>
      <c r="O46" s="913"/>
      <c r="P46" s="913"/>
      <c r="Q46" s="512" t="s">
        <v>803</v>
      </c>
      <c r="R46" s="444" t="s">
        <v>600</v>
      </c>
      <c r="S46" s="438" t="s">
        <v>601</v>
      </c>
    </row>
    <row r="47" spans="2:19" s="318" customFormat="1" ht="156.75">
      <c r="B47" s="1026"/>
      <c r="C47" s="1001"/>
      <c r="D47" s="1003"/>
      <c r="E47" s="323" t="s">
        <v>708</v>
      </c>
      <c r="F47" s="650" t="s">
        <v>182</v>
      </c>
      <c r="G47" s="334">
        <v>45323</v>
      </c>
      <c r="H47" s="334">
        <v>45639</v>
      </c>
      <c r="I47" s="544">
        <v>1</v>
      </c>
      <c r="J47" s="676">
        <v>0.66669999999999996</v>
      </c>
      <c r="K47" s="1045"/>
      <c r="L47" s="493" t="s">
        <v>785</v>
      </c>
      <c r="M47" s="540" t="s">
        <v>543</v>
      </c>
      <c r="N47" s="913"/>
      <c r="O47" s="913"/>
      <c r="P47" s="913"/>
      <c r="Q47" s="490" t="s">
        <v>804</v>
      </c>
      <c r="R47" s="444" t="s">
        <v>600</v>
      </c>
      <c r="S47" s="438" t="s">
        <v>601</v>
      </c>
    </row>
    <row r="48" spans="2:19" s="318" customFormat="1" ht="409.6" thickBot="1">
      <c r="B48" s="1027"/>
      <c r="C48" s="1002"/>
      <c r="D48" s="1024"/>
      <c r="E48" s="337" t="s">
        <v>709</v>
      </c>
      <c r="F48" s="652" t="s">
        <v>182</v>
      </c>
      <c r="G48" s="338">
        <v>45323</v>
      </c>
      <c r="H48" s="338">
        <v>45657</v>
      </c>
      <c r="I48" s="546">
        <v>1</v>
      </c>
      <c r="J48" s="677">
        <v>0.66669999999999996</v>
      </c>
      <c r="K48" s="1046"/>
      <c r="L48" s="499" t="s">
        <v>786</v>
      </c>
      <c r="M48" s="541" t="s">
        <v>543</v>
      </c>
      <c r="N48" s="914"/>
      <c r="O48" s="915"/>
      <c r="P48" s="915"/>
      <c r="Q48" s="673" t="s">
        <v>805</v>
      </c>
      <c r="R48" s="670" t="s">
        <v>600</v>
      </c>
      <c r="S48" s="501" t="s">
        <v>601</v>
      </c>
    </row>
    <row r="49" spans="2:36" s="318" customFormat="1" ht="37.5" customHeight="1" thickBot="1">
      <c r="J49" s="609">
        <f>AVERAGE(J17:J48)</f>
        <v>0.65310312500000001</v>
      </c>
      <c r="K49" s="608">
        <f>AVERAGE(K17:K48)</f>
        <v>0.63398519230769235</v>
      </c>
      <c r="R49" s="339"/>
      <c r="S49" s="339"/>
    </row>
    <row r="50" spans="2:36" s="318" customFormat="1" thickBot="1">
      <c r="R50" s="339"/>
      <c r="S50" s="339"/>
    </row>
    <row r="51" spans="2:36" s="318" customFormat="1" ht="21.75" customHeight="1">
      <c r="B51" s="998" t="s">
        <v>546</v>
      </c>
      <c r="C51" s="1028"/>
      <c r="D51" s="1028"/>
      <c r="E51" s="999"/>
      <c r="R51" s="339"/>
      <c r="S51" s="339"/>
    </row>
    <row r="52" spans="2:36" s="318" customFormat="1" ht="30" customHeight="1">
      <c r="B52" s="1029" t="s">
        <v>719</v>
      </c>
      <c r="C52" s="1030"/>
      <c r="D52" s="1031"/>
      <c r="E52" s="630">
        <f>J49</f>
        <v>0.65310312500000001</v>
      </c>
      <c r="I52" s="339"/>
      <c r="R52" s="339"/>
      <c r="S52" s="339"/>
    </row>
    <row r="53" spans="2:36" s="318" customFormat="1" ht="30" customHeight="1" thickBot="1">
      <c r="B53" s="1032" t="s">
        <v>720</v>
      </c>
      <c r="C53" s="1033"/>
      <c r="D53" s="1034"/>
      <c r="E53" s="631">
        <f>K49</f>
        <v>0.63398519230769235</v>
      </c>
      <c r="R53" s="339"/>
      <c r="S53" s="339"/>
    </row>
    <row r="54" spans="2:36" s="318" customFormat="1" ht="14.25">
      <c r="R54" s="339"/>
      <c r="S54" s="339"/>
    </row>
    <row r="55" spans="2:36" ht="15.75" thickBot="1"/>
    <row r="56" spans="2:36" ht="45" customHeight="1" thickBot="1">
      <c r="M56" s="318"/>
      <c r="N56" s="340" t="s">
        <v>547</v>
      </c>
      <c r="O56" s="998" t="s">
        <v>548</v>
      </c>
      <c r="P56" s="999"/>
      <c r="Q56" s="648" t="s">
        <v>549</v>
      </c>
      <c r="R56" s="341" t="s">
        <v>550</v>
      </c>
      <c r="Z56" s="629"/>
    </row>
    <row r="57" spans="2:36" ht="39.950000000000003" customHeight="1">
      <c r="B57" s="342" t="s">
        <v>551</v>
      </c>
      <c r="C57" s="1000" t="s">
        <v>552</v>
      </c>
      <c r="D57" s="1000"/>
      <c r="E57" s="1000"/>
      <c r="F57" s="1000"/>
      <c r="G57" s="343">
        <f>COUNTIF($M$17:$M$48, "FINALIZADAS")</f>
        <v>0</v>
      </c>
      <c r="H57" s="344">
        <f>+G57/$G$62</f>
        <v>0</v>
      </c>
      <c r="M57" s="345" t="s">
        <v>551</v>
      </c>
      <c r="N57" s="346">
        <f>G57</f>
        <v>0</v>
      </c>
      <c r="O57" s="996">
        <v>1</v>
      </c>
      <c r="P57" s="997"/>
      <c r="Q57" s="347">
        <f>+(N57*O57)/$G$62</f>
        <v>0</v>
      </c>
      <c r="R57" s="626">
        <f>+N57/$N$62</f>
        <v>0</v>
      </c>
      <c r="S57" s="625"/>
      <c r="Z57" s="629"/>
    </row>
    <row r="58" spans="2:36" ht="39.950000000000003" customHeight="1">
      <c r="B58" s="348" t="s">
        <v>543</v>
      </c>
      <c r="C58" s="995" t="s">
        <v>553</v>
      </c>
      <c r="D58" s="995"/>
      <c r="E58" s="995"/>
      <c r="F58" s="995"/>
      <c r="G58" s="349">
        <f>COUNTIF($M$17:$M$48, "EN  PROCESO")</f>
        <v>30</v>
      </c>
      <c r="H58" s="350">
        <f>+G58/$G$62</f>
        <v>0.9375</v>
      </c>
      <c r="M58" s="351" t="s">
        <v>543</v>
      </c>
      <c r="N58" s="346">
        <f>G58</f>
        <v>30</v>
      </c>
      <c r="O58" s="996">
        <v>0.6</v>
      </c>
      <c r="P58" s="997"/>
      <c r="Q58" s="347">
        <f>+(N58*O58)/$G$62</f>
        <v>0.5625</v>
      </c>
      <c r="R58" s="626">
        <f>+N58/$N$62</f>
        <v>0.9375</v>
      </c>
      <c r="S58" s="625"/>
      <c r="Z58" s="629"/>
    </row>
    <row r="59" spans="2:36" ht="39.950000000000003" customHeight="1">
      <c r="B59" s="352" t="s">
        <v>554</v>
      </c>
      <c r="C59" s="995" t="s">
        <v>555</v>
      </c>
      <c r="D59" s="995"/>
      <c r="E59" s="995"/>
      <c r="F59" s="995"/>
      <c r="G59" s="349">
        <f>COUNTIF($M$18:$M$48, "VENCIDAS CON AVANCE")</f>
        <v>0</v>
      </c>
      <c r="H59" s="350">
        <f>+G59/$G$62</f>
        <v>0</v>
      </c>
      <c r="M59" s="353" t="s">
        <v>554</v>
      </c>
      <c r="N59" s="346">
        <f>G59</f>
        <v>0</v>
      </c>
      <c r="O59" s="996">
        <v>0.2</v>
      </c>
      <c r="P59" s="997"/>
      <c r="Q59" s="347">
        <f>+(N59*O59)/$G$62</f>
        <v>0</v>
      </c>
      <c r="R59" s="626">
        <f>+N59/$N$62</f>
        <v>0</v>
      </c>
      <c r="S59" s="625"/>
      <c r="Z59" s="629"/>
    </row>
    <row r="60" spans="2:36" ht="39.950000000000003" customHeight="1">
      <c r="B60" s="354" t="s">
        <v>556</v>
      </c>
      <c r="C60" s="995" t="s">
        <v>557</v>
      </c>
      <c r="D60" s="995"/>
      <c r="E60" s="995"/>
      <c r="F60" s="995"/>
      <c r="G60" s="349">
        <f>COUNTIF($M$17:$M$48, "VENCIDAS SIN AVANCE")</f>
        <v>1</v>
      </c>
      <c r="H60" s="350">
        <f>+G60/$G$62</f>
        <v>3.125E-2</v>
      </c>
      <c r="M60" s="355" t="s">
        <v>556</v>
      </c>
      <c r="N60" s="346">
        <f>G60</f>
        <v>1</v>
      </c>
      <c r="O60" s="996">
        <v>0</v>
      </c>
      <c r="P60" s="997"/>
      <c r="Q60" s="347">
        <f>+(N60*O60)/$G$62</f>
        <v>0</v>
      </c>
      <c r="R60" s="626">
        <f>+N60/$N$62</f>
        <v>3.125E-2</v>
      </c>
      <c r="S60" s="625"/>
      <c r="Z60" s="629"/>
    </row>
    <row r="61" spans="2:36" ht="39.950000000000003" customHeight="1" thickBot="1">
      <c r="B61" s="356" t="s">
        <v>544</v>
      </c>
      <c r="C61" s="982" t="s">
        <v>558</v>
      </c>
      <c r="D61" s="982"/>
      <c r="E61" s="982"/>
      <c r="F61" s="982"/>
      <c r="G61" s="357">
        <f>COUNTIF($M$17:$M$48, "NO INICIADAS")</f>
        <v>1</v>
      </c>
      <c r="H61" s="358">
        <f>+G61/$G$62</f>
        <v>3.125E-2</v>
      </c>
      <c r="M61" s="359" t="s">
        <v>544</v>
      </c>
      <c r="N61" s="360">
        <f>G61</f>
        <v>1</v>
      </c>
      <c r="O61" s="983">
        <v>0</v>
      </c>
      <c r="P61" s="984"/>
      <c r="Q61" s="361">
        <f>+(N61*O61)/$G$62</f>
        <v>0</v>
      </c>
      <c r="R61" s="626">
        <f>+N61/$N$62</f>
        <v>3.125E-2</v>
      </c>
      <c r="S61" s="625"/>
      <c r="Z61" s="629"/>
    </row>
    <row r="62" spans="2:36" ht="24" customHeight="1" thickBot="1">
      <c r="B62" s="985" t="s">
        <v>530</v>
      </c>
      <c r="C62" s="986"/>
      <c r="D62" s="986"/>
      <c r="E62" s="986"/>
      <c r="F62" s="986"/>
      <c r="G62" s="362">
        <f>SUM(G57:G61)</f>
        <v>32</v>
      </c>
      <c r="H62" s="363">
        <f>SUM(H57:H61)</f>
        <v>1</v>
      </c>
      <c r="M62" s="364" t="s">
        <v>530</v>
      </c>
      <c r="N62" s="365">
        <f>SUBTOTAL(9,N57:N61)</f>
        <v>32</v>
      </c>
      <c r="O62" s="987"/>
      <c r="P62" s="988"/>
      <c r="Q62" s="502">
        <f>SUM(Q57:Q61)</f>
        <v>0.5625</v>
      </c>
      <c r="R62" s="366">
        <f>SUM(R57:R61)</f>
        <v>1</v>
      </c>
      <c r="Z62" s="629"/>
      <c r="AG62" s="629"/>
      <c r="AH62" s="629"/>
      <c r="AI62" s="629"/>
      <c r="AJ62" s="629"/>
    </row>
    <row r="63" spans="2:36">
      <c r="B63" s="989" t="s">
        <v>559</v>
      </c>
      <c r="C63" s="990"/>
      <c r="D63" s="990"/>
      <c r="E63" s="990"/>
      <c r="F63" s="990"/>
      <c r="G63" s="990"/>
      <c r="H63" s="991"/>
      <c r="Z63" s="629"/>
      <c r="AG63" s="629"/>
      <c r="AH63" s="629"/>
      <c r="AI63" s="629"/>
      <c r="AJ63" s="629"/>
    </row>
    <row r="64" spans="2:36" ht="30" customHeight="1" thickBot="1">
      <c r="B64" s="992" t="s">
        <v>560</v>
      </c>
      <c r="C64" s="993"/>
      <c r="D64" s="993"/>
      <c r="E64" s="993"/>
      <c r="F64" s="993"/>
      <c r="G64" s="993"/>
      <c r="H64" s="994"/>
      <c r="Z64" s="629"/>
      <c r="AG64" s="629"/>
      <c r="AH64" s="629"/>
      <c r="AI64" s="629"/>
      <c r="AJ64" s="629"/>
    </row>
    <row r="65" spans="2:36">
      <c r="Z65" s="629"/>
      <c r="AG65" s="629"/>
      <c r="AH65" s="629"/>
      <c r="AI65" s="629"/>
      <c r="AJ65" s="629"/>
    </row>
    <row r="66" spans="2:36" ht="9.75" customHeight="1">
      <c r="Z66" s="629"/>
      <c r="AG66" s="629"/>
      <c r="AH66" s="629"/>
      <c r="AI66" s="629"/>
      <c r="AJ66" s="629"/>
    </row>
    <row r="67" spans="2:36" ht="15.75" thickBot="1">
      <c r="Z67" s="629"/>
      <c r="AG67" s="629"/>
      <c r="AH67" s="629"/>
      <c r="AI67" s="629"/>
      <c r="AJ67" s="629"/>
    </row>
    <row r="68" spans="2:36" ht="15.75" hidden="1" thickBot="1">
      <c r="B68" s="367" t="s">
        <v>551</v>
      </c>
      <c r="Z68" s="629"/>
      <c r="AG68" s="629"/>
      <c r="AH68" s="629"/>
      <c r="AI68" s="629"/>
      <c r="AJ68" s="629"/>
    </row>
    <row r="69" spans="2:36" ht="15.75" hidden="1" thickBot="1">
      <c r="B69" s="368" t="s">
        <v>543</v>
      </c>
      <c r="Z69" s="629"/>
      <c r="AG69" s="629"/>
      <c r="AH69" s="629"/>
      <c r="AI69" s="629"/>
      <c r="AJ69" s="629"/>
    </row>
    <row r="70" spans="2:36" ht="15.75" hidden="1" thickBot="1">
      <c r="B70" s="369" t="s">
        <v>554</v>
      </c>
      <c r="Z70" s="629"/>
      <c r="AG70" s="629"/>
      <c r="AH70" s="629"/>
      <c r="AI70" s="629"/>
      <c r="AJ70" s="629"/>
    </row>
    <row r="71" spans="2:36" hidden="1">
      <c r="B71" s="370" t="s">
        <v>556</v>
      </c>
      <c r="Z71" s="629"/>
      <c r="AG71" s="629"/>
      <c r="AH71" s="629"/>
      <c r="AI71" s="629"/>
      <c r="AJ71" s="629"/>
    </row>
    <row r="72" spans="2:36" ht="15.75" hidden="1" thickBot="1">
      <c r="B72" s="371" t="s">
        <v>544</v>
      </c>
      <c r="Z72" s="629"/>
      <c r="AG72" s="629"/>
      <c r="AH72" s="629"/>
      <c r="AI72" s="629"/>
      <c r="AJ72" s="629"/>
    </row>
    <row r="73" spans="2:36" ht="24.75" customHeight="1" thickBot="1">
      <c r="B73" s="1013" t="s">
        <v>561</v>
      </c>
      <c r="C73" s="1014"/>
      <c r="D73" s="1014"/>
      <c r="E73" s="1014"/>
      <c r="F73" s="1014"/>
      <c r="G73" s="1014"/>
      <c r="H73" s="1015"/>
      <c r="I73" s="372"/>
      <c r="W73" s="627"/>
      <c r="Z73" s="629"/>
      <c r="AG73" s="629"/>
      <c r="AH73" s="629"/>
      <c r="AI73" s="629"/>
      <c r="AJ73" s="629"/>
    </row>
    <row r="74" spans="2:36" ht="30">
      <c r="B74" s="373" t="s">
        <v>562</v>
      </c>
      <c r="C74" s="374" t="s">
        <v>563</v>
      </c>
      <c r="D74" s="375" t="s">
        <v>564</v>
      </c>
      <c r="E74" s="1016" t="s">
        <v>565</v>
      </c>
      <c r="F74" s="1017"/>
      <c r="G74" s="1017"/>
      <c r="H74" s="1018"/>
      <c r="I74" s="376"/>
      <c r="Z74" s="629"/>
      <c r="AG74" s="629"/>
      <c r="AH74" s="629"/>
      <c r="AI74" s="629"/>
      <c r="AJ74" s="629"/>
    </row>
    <row r="75" spans="2:36" ht="33.75" customHeight="1">
      <c r="B75" s="377" t="s">
        <v>566</v>
      </c>
      <c r="C75" s="378">
        <v>33.33</v>
      </c>
      <c r="D75" s="379">
        <v>1</v>
      </c>
      <c r="E75" s="1019" t="s">
        <v>567</v>
      </c>
      <c r="F75" s="1020"/>
      <c r="G75" s="1020"/>
      <c r="H75" s="1021"/>
      <c r="I75" s="380"/>
      <c r="AG75" s="629"/>
      <c r="AH75" s="629"/>
      <c r="AI75" s="629"/>
      <c r="AJ75" s="629"/>
    </row>
    <row r="76" spans="2:36" ht="33.75" customHeight="1">
      <c r="B76" s="377" t="s">
        <v>568</v>
      </c>
      <c r="C76" s="378">
        <v>66.66</v>
      </c>
      <c r="D76" s="379">
        <v>1</v>
      </c>
      <c r="E76" s="1019" t="s">
        <v>569</v>
      </c>
      <c r="F76" s="1020"/>
      <c r="G76" s="1020"/>
      <c r="H76" s="1021"/>
      <c r="I76" s="380"/>
    </row>
    <row r="77" spans="2:36" ht="41.25" customHeight="1" thickBot="1">
      <c r="B77" s="381" t="s">
        <v>570</v>
      </c>
      <c r="C77" s="382">
        <v>1</v>
      </c>
      <c r="D77" s="383">
        <v>1</v>
      </c>
      <c r="E77" s="979" t="s">
        <v>526</v>
      </c>
      <c r="F77" s="980"/>
      <c r="G77" s="980"/>
      <c r="H77" s="981"/>
      <c r="I77" s="380"/>
    </row>
  </sheetData>
  <autoFilter ref="B16:AJ49" xr:uid="{9E2BC6E9-932D-42A3-8408-C9DCBD1B5C10}"/>
  <mergeCells count="106">
    <mergeCell ref="B1:C1"/>
    <mergeCell ref="D1:S1"/>
    <mergeCell ref="B3:S3"/>
    <mergeCell ref="B4:S4"/>
    <mergeCell ref="B5:S5"/>
    <mergeCell ref="B6:S6"/>
    <mergeCell ref="B10:D10"/>
    <mergeCell ref="F10:G10"/>
    <mergeCell ref="H10:S10"/>
    <mergeCell ref="B11:L11"/>
    <mergeCell ref="B12:D12"/>
    <mergeCell ref="E12:F12"/>
    <mergeCell ref="G12:H12"/>
    <mergeCell ref="I12:S12"/>
    <mergeCell ref="B7:C7"/>
    <mergeCell ref="D7:K7"/>
    <mergeCell ref="M7:S7"/>
    <mergeCell ref="B8:C8"/>
    <mergeCell ref="D8:K8"/>
    <mergeCell ref="M8:S8"/>
    <mergeCell ref="B13:D13"/>
    <mergeCell ref="E13:S13"/>
    <mergeCell ref="B15:B16"/>
    <mergeCell ref="C15:C16"/>
    <mergeCell ref="D15:D16"/>
    <mergeCell ref="E15:E16"/>
    <mergeCell ref="F15:F16"/>
    <mergeCell ref="G15:G16"/>
    <mergeCell ref="H15:H16"/>
    <mergeCell ref="I15:I16"/>
    <mergeCell ref="R15:R16"/>
    <mergeCell ref="S15:S16"/>
    <mergeCell ref="O15:O16"/>
    <mergeCell ref="B17:B26"/>
    <mergeCell ref="C17:C20"/>
    <mergeCell ref="D17:D20"/>
    <mergeCell ref="F17:F20"/>
    <mergeCell ref="K17:K20"/>
    <mergeCell ref="N17:N20"/>
    <mergeCell ref="J15:J16"/>
    <mergeCell ref="K15:K16"/>
    <mergeCell ref="L15:L16"/>
    <mergeCell ref="M15:M16"/>
    <mergeCell ref="N15:N16"/>
    <mergeCell ref="O17:O20"/>
    <mergeCell ref="P17:P26"/>
    <mergeCell ref="C22:C26"/>
    <mergeCell ref="D22:D26"/>
    <mergeCell ref="K22:K26"/>
    <mergeCell ref="N22:N26"/>
    <mergeCell ref="O22:O26"/>
    <mergeCell ref="P15:P16"/>
    <mergeCell ref="Q15:Q16"/>
    <mergeCell ref="B36:B48"/>
    <mergeCell ref="C36:C48"/>
    <mergeCell ref="D36:D37"/>
    <mergeCell ref="F36:F37"/>
    <mergeCell ref="K36:K48"/>
    <mergeCell ref="N36:N37"/>
    <mergeCell ref="P27:P35"/>
    <mergeCell ref="D30:D31"/>
    <mergeCell ref="N30:N31"/>
    <mergeCell ref="C32:C35"/>
    <mergeCell ref="D32:D35"/>
    <mergeCell ref="K32:K35"/>
    <mergeCell ref="N32:N35"/>
    <mergeCell ref="O32:O35"/>
    <mergeCell ref="B27:B35"/>
    <mergeCell ref="C27:C31"/>
    <mergeCell ref="D27:D28"/>
    <mergeCell ref="K27:K31"/>
    <mergeCell ref="N27:N28"/>
    <mergeCell ref="O27:O31"/>
    <mergeCell ref="O36:O48"/>
    <mergeCell ref="P36:P48"/>
    <mergeCell ref="D38:D40"/>
    <mergeCell ref="F38:F40"/>
    <mergeCell ref="N38:N40"/>
    <mergeCell ref="D41:D43"/>
    <mergeCell ref="N41:N43"/>
    <mergeCell ref="F42:F43"/>
    <mergeCell ref="D45:D48"/>
    <mergeCell ref="N45:N48"/>
    <mergeCell ref="C58:F58"/>
    <mergeCell ref="O58:P58"/>
    <mergeCell ref="C59:F59"/>
    <mergeCell ref="O59:P59"/>
    <mergeCell ref="C60:F60"/>
    <mergeCell ref="O60:P60"/>
    <mergeCell ref="B51:E51"/>
    <mergeCell ref="B52:D52"/>
    <mergeCell ref="B53:D53"/>
    <mergeCell ref="O56:P56"/>
    <mergeCell ref="C57:F57"/>
    <mergeCell ref="O57:P57"/>
    <mergeCell ref="B73:H73"/>
    <mergeCell ref="E74:H74"/>
    <mergeCell ref="E75:H75"/>
    <mergeCell ref="E76:H76"/>
    <mergeCell ref="E77:H77"/>
    <mergeCell ref="C61:F61"/>
    <mergeCell ref="O61:P61"/>
    <mergeCell ref="B62:F62"/>
    <mergeCell ref="O62:P62"/>
    <mergeCell ref="B63:H63"/>
    <mergeCell ref="B64:H64"/>
  </mergeCells>
  <conditionalFormatting sqref="Q62">
    <cfRule type="cellIs" dxfId="741" priority="102" operator="between">
      <formula>0.8</formula>
      <formula>1</formula>
    </cfRule>
    <cfRule type="cellIs" dxfId="740" priority="103" operator="between">
      <formula>0.6</formula>
      <formula>0.79</formula>
    </cfRule>
    <cfRule type="cellIs" dxfId="739" priority="104" operator="between">
      <formula>0</formula>
      <formula>0.59</formula>
    </cfRule>
  </conditionalFormatting>
  <conditionalFormatting sqref="J63:K64 J49:K55 O56:O62 M19:M21 N21:O21 M22:O22 M23:M39 N38">
    <cfRule type="containsText" dxfId="738" priority="84" operator="containsText" text="FINALIZADA">
      <formula>NOT(ISERROR(SEARCH("FINALIZADA",J19)))</formula>
    </cfRule>
    <cfRule type="containsText" dxfId="737" priority="85" operator="containsText" text="EN PROCESO">
      <formula>NOT(ISERROR(SEARCH("EN PROCESO",J19)))</formula>
    </cfRule>
    <cfRule type="containsText" dxfId="736" priority="86" operator="containsText" text="VENCIDAS CON AVANCE">
      <formula>NOT(ISERROR(SEARCH("VENCIDAS CON AVANCE",J19)))</formula>
    </cfRule>
    <cfRule type="expression" dxfId="735" priority="87">
      <formula>J19="NO INICIADAS"</formula>
    </cfRule>
    <cfRule type="expression" dxfId="734" priority="88">
      <formula>J19="VENCIDAS SIN AVANCE"</formula>
    </cfRule>
    <cfRule type="expression" dxfId="733" priority="89">
      <formula>J19="EN PROCESO"</formula>
    </cfRule>
    <cfRule type="expression" dxfId="732" priority="90">
      <formula>J19="FINALIZADAS"</formula>
    </cfRule>
    <cfRule type="containsText" dxfId="731" priority="91" operator="containsText" text="Parcial">
      <formula>NOT(ISERROR(SEARCH("Parcial",J19)))</formula>
    </cfRule>
    <cfRule type="containsText" dxfId="730" priority="92" operator="containsText" text="No cumple">
      <formula>NOT(ISERROR(SEARCH("No cumple",J19)))</formula>
    </cfRule>
    <cfRule type="containsText" dxfId="729" priority="93" operator="containsText" text="Cumple">
      <formula>NOT(ISERROR(SEARCH("Cumple",J19)))</formula>
    </cfRule>
    <cfRule type="containsText" dxfId="728" priority="94" operator="containsText" text="VENCIDAS CON AVANCE">
      <formula>NOT(ISERROR(SEARCH("VENCIDAS CON AVANCE",J19)))</formula>
    </cfRule>
    <cfRule type="expression" dxfId="727" priority="95">
      <formula>J19="NO INICIADAS"</formula>
    </cfRule>
    <cfRule type="expression" dxfId="726" priority="96">
      <formula>J19="VENCIDAS SIN AVANCE"</formula>
    </cfRule>
    <cfRule type="expression" dxfId="725" priority="97">
      <formula>J19="EN PROCESO"</formula>
    </cfRule>
    <cfRule type="expression" dxfId="724" priority="98">
      <formula>J19="FINALIZADAS"</formula>
    </cfRule>
    <cfRule type="containsText" dxfId="723" priority="99" operator="containsText" text="Parcial">
      <formula>NOT(ISERROR(SEARCH("Parcial",J19)))</formula>
    </cfRule>
    <cfRule type="containsText" dxfId="722" priority="100" operator="containsText" text="No cumple">
      <formula>NOT(ISERROR(SEARCH("No cumple",J19)))</formula>
    </cfRule>
    <cfRule type="containsText" dxfId="721" priority="101" operator="containsText" text="FINALIZADA">
      <formula>NOT(ISERROR(SEARCH("FINALIZADA",J19)))</formula>
    </cfRule>
  </conditionalFormatting>
  <conditionalFormatting sqref="R62">
    <cfRule type="cellIs" dxfId="720" priority="81" operator="between">
      <formula>0.8</formula>
      <formula>1</formula>
    </cfRule>
    <cfRule type="cellIs" dxfId="719" priority="82" operator="between">
      <formula>0.6</formula>
      <formula>0.79</formula>
    </cfRule>
    <cfRule type="cellIs" dxfId="718" priority="83" operator="between">
      <formula>0</formula>
      <formula>0.59</formula>
    </cfRule>
  </conditionalFormatting>
  <conditionalFormatting sqref="M40:M43 M46:M48 M44:N45 M17:P17 N27:P27 M18 N29:N30 N32:O32 N36 P36 N41">
    <cfRule type="containsText" dxfId="717" priority="63" operator="containsText" text="FINALIZADA">
      <formula>NOT(ISERROR(SEARCH("FINALIZADA",M17)))</formula>
    </cfRule>
    <cfRule type="containsText" dxfId="716" priority="64" operator="containsText" text="EN PROCESO">
      <formula>NOT(ISERROR(SEARCH("EN PROCESO",M17)))</formula>
    </cfRule>
    <cfRule type="containsText" dxfId="715" priority="65" operator="containsText" text="VENCIDAS CON AVANCE">
      <formula>NOT(ISERROR(SEARCH("VENCIDAS CON AVANCE",M17)))</formula>
    </cfRule>
    <cfRule type="expression" dxfId="714" priority="66">
      <formula>M17="NO INICIADAS"</formula>
    </cfRule>
    <cfRule type="expression" dxfId="713" priority="67">
      <formula>M17="VENCIDAS SIN AVANCE"</formula>
    </cfRule>
    <cfRule type="expression" dxfId="712" priority="68">
      <formula>M17="EN PROCESO"</formula>
    </cfRule>
    <cfRule type="expression" dxfId="711" priority="69">
      <formula>M17="FINALIZADAS"</formula>
    </cfRule>
    <cfRule type="containsText" dxfId="710" priority="70" operator="containsText" text="Parcial">
      <formula>NOT(ISERROR(SEARCH("Parcial",M17)))</formula>
    </cfRule>
    <cfRule type="containsText" dxfId="709" priority="71" operator="containsText" text="No cumple">
      <formula>NOT(ISERROR(SEARCH("No cumple",M17)))</formula>
    </cfRule>
    <cfRule type="containsText" dxfId="708" priority="72" operator="containsText" text="Cumple">
      <formula>NOT(ISERROR(SEARCH("Cumple",M17)))</formula>
    </cfRule>
    <cfRule type="containsText" dxfId="707" priority="73" operator="containsText" text="VENCIDAS CON AVANCE">
      <formula>NOT(ISERROR(SEARCH("VENCIDAS CON AVANCE",M17)))</formula>
    </cfRule>
    <cfRule type="expression" dxfId="706" priority="74">
      <formula>M17="NO INICIADAS"</formula>
    </cfRule>
    <cfRule type="expression" dxfId="705" priority="75">
      <formula>M17="VENCIDAS SIN AVANCE"</formula>
    </cfRule>
    <cfRule type="expression" dxfId="704" priority="76">
      <formula>M17="EN PROCESO"</formula>
    </cfRule>
    <cfRule type="expression" dxfId="703" priority="77">
      <formula>M17="FINALIZADAS"</formula>
    </cfRule>
    <cfRule type="containsText" dxfId="702" priority="78" operator="containsText" text="Parcial">
      <formula>NOT(ISERROR(SEARCH("Parcial",M17)))</formula>
    </cfRule>
    <cfRule type="containsText" dxfId="701" priority="79" operator="containsText" text="No cumple">
      <formula>NOT(ISERROR(SEARCH("No cumple",M17)))</formula>
    </cfRule>
    <cfRule type="containsText" dxfId="700" priority="80" operator="containsText" text="FINALIZADA">
      <formula>NOT(ISERROR(SEARCH("FINALIZADA",M17)))</formula>
    </cfRule>
  </conditionalFormatting>
  <conditionalFormatting sqref="M46:M48 M44:N45 M17:P17 N21:O21 M22:O22 N27:P27 M18:M21 N29:N30 N32:O32 N36 P36 M23:M43 N38 N41">
    <cfRule type="containsText" dxfId="699" priority="62" operator="containsText" text="EN  PROCESO">
      <formula>NOT(ISERROR(SEARCH("EN  PROCESO",M17)))</formula>
    </cfRule>
  </conditionalFormatting>
  <conditionalFormatting sqref="G29:H29">
    <cfRule type="timePeriod" dxfId="698" priority="61" timePeriod="lastWeek">
      <formula>AND(TODAY()-ROUNDDOWN(G29,0)&gt;=(WEEKDAY(TODAY())),TODAY()-ROUNDDOWN(G29,0)&lt;(WEEKDAY(TODAY())+7))</formula>
    </cfRule>
  </conditionalFormatting>
  <conditionalFormatting sqref="G31">
    <cfRule type="timePeriod" dxfId="697" priority="60" timePeriod="lastWeek">
      <formula>AND(TODAY()-ROUNDDOWN(G31,0)&gt;=(WEEKDAY(TODAY())),TODAY()-ROUNDDOWN(G31,0)&lt;(WEEKDAY(TODAY())+7))</formula>
    </cfRule>
  </conditionalFormatting>
  <conditionalFormatting sqref="H31">
    <cfRule type="timePeriod" dxfId="696" priority="59" timePeriod="lastWeek">
      <formula>AND(TODAY()-ROUNDDOWN(H31,0)&gt;=(WEEKDAY(TODAY())),TODAY()-ROUNDDOWN(H31,0)&lt;(WEEKDAY(TODAY())+7))</formula>
    </cfRule>
  </conditionalFormatting>
  <conditionalFormatting sqref="H33">
    <cfRule type="timePeriod" dxfId="695" priority="58" timePeriod="lastWeek">
      <formula>AND(TODAY()-ROUNDDOWN(H33,0)&gt;=(WEEKDAY(TODAY())),TODAY()-ROUNDDOWN(H33,0)&lt;(WEEKDAY(TODAY())+7))</formula>
    </cfRule>
  </conditionalFormatting>
  <conditionalFormatting sqref="G45:H45">
    <cfRule type="timePeriod" dxfId="694" priority="57" timePeriod="lastWeek">
      <formula>AND(TODAY()-ROUNDDOWN(G45,0)&gt;=(WEEKDAY(TODAY())),TODAY()-ROUNDDOWN(G45,0)&lt;(WEEKDAY(TODAY())+7))</formula>
    </cfRule>
  </conditionalFormatting>
  <conditionalFormatting sqref="G46:H46">
    <cfRule type="timePeriod" dxfId="693" priority="56" timePeriod="lastWeek">
      <formula>AND(TODAY()-ROUNDDOWN(G46,0)&gt;=(WEEKDAY(TODAY())),TODAY()-ROUNDDOWN(G46,0)&lt;(WEEKDAY(TODAY())+7))</formula>
    </cfRule>
  </conditionalFormatting>
  <conditionalFormatting sqref="O36">
    <cfRule type="containsText" dxfId="692" priority="38" operator="containsText" text="FINALIZADA">
      <formula>NOT(ISERROR(SEARCH("FINALIZADA",O36)))</formula>
    </cfRule>
    <cfRule type="containsText" dxfId="691" priority="39" operator="containsText" text="EN PROCESO">
      <formula>NOT(ISERROR(SEARCH("EN PROCESO",O36)))</formula>
    </cfRule>
    <cfRule type="containsText" dxfId="690" priority="40" operator="containsText" text="VENCIDAS CON AVANCE">
      <formula>NOT(ISERROR(SEARCH("VENCIDAS CON AVANCE",O36)))</formula>
    </cfRule>
    <cfRule type="expression" dxfId="689" priority="41">
      <formula>O36="NO INICIADAS"</formula>
    </cfRule>
    <cfRule type="expression" dxfId="688" priority="42">
      <formula>O36="VENCIDAS SIN AVANCE"</formula>
    </cfRule>
    <cfRule type="expression" dxfId="687" priority="43">
      <formula>O36="EN PROCESO"</formula>
    </cfRule>
    <cfRule type="expression" dxfId="686" priority="44">
      <formula>O36="FINALIZADAS"</formula>
    </cfRule>
    <cfRule type="containsText" dxfId="685" priority="45" operator="containsText" text="Parcial">
      <formula>NOT(ISERROR(SEARCH("Parcial",O36)))</formula>
    </cfRule>
    <cfRule type="containsText" dxfId="684" priority="46" operator="containsText" text="No cumple">
      <formula>NOT(ISERROR(SEARCH("No cumple",O36)))</formula>
    </cfRule>
    <cfRule type="containsText" dxfId="683" priority="47" operator="containsText" text="Cumple">
      <formula>NOT(ISERROR(SEARCH("Cumple",O36)))</formula>
    </cfRule>
    <cfRule type="containsText" dxfId="682" priority="48" operator="containsText" text="VENCIDAS CON AVANCE">
      <formula>NOT(ISERROR(SEARCH("VENCIDAS CON AVANCE",O36)))</formula>
    </cfRule>
    <cfRule type="expression" dxfId="681" priority="49">
      <formula>O36="NO INICIADAS"</formula>
    </cfRule>
    <cfRule type="expression" dxfId="680" priority="50">
      <formula>O36="VENCIDAS SIN AVANCE"</formula>
    </cfRule>
    <cfRule type="expression" dxfId="679" priority="51">
      <formula>O36="EN PROCESO"</formula>
    </cfRule>
    <cfRule type="expression" dxfId="678" priority="52">
      <formula>O36="FINALIZADAS"</formula>
    </cfRule>
    <cfRule type="containsText" dxfId="677" priority="53" operator="containsText" text="Parcial">
      <formula>NOT(ISERROR(SEARCH("Parcial",O36)))</formula>
    </cfRule>
    <cfRule type="containsText" dxfId="676" priority="54" operator="containsText" text="No cumple">
      <formula>NOT(ISERROR(SEARCH("No cumple",O36)))</formula>
    </cfRule>
    <cfRule type="containsText" dxfId="675" priority="55" operator="containsText" text="FINALIZADA">
      <formula>NOT(ISERROR(SEARCH("FINALIZADA",O36)))</formula>
    </cfRule>
  </conditionalFormatting>
  <conditionalFormatting sqref="O36">
    <cfRule type="containsText" dxfId="674" priority="37" operator="containsText" text="EN  PROCESO">
      <formula>NOT(ISERROR(SEARCH("EN  PROCESO",O36)))</formula>
    </cfRule>
  </conditionalFormatting>
  <conditionalFormatting sqref="B51">
    <cfRule type="containsText" dxfId="673" priority="19" operator="containsText" text="FINALIZADA">
      <formula>NOT(ISERROR(SEARCH("FINALIZADA",B51)))</formula>
    </cfRule>
    <cfRule type="containsText" dxfId="672" priority="20" operator="containsText" text="EN PROCESO">
      <formula>NOT(ISERROR(SEARCH("EN PROCESO",B51)))</formula>
    </cfRule>
    <cfRule type="containsText" dxfId="671" priority="21" operator="containsText" text="VENCIDAS CON AVANCE">
      <formula>NOT(ISERROR(SEARCH("VENCIDAS CON AVANCE",B51)))</formula>
    </cfRule>
    <cfRule type="expression" dxfId="670" priority="22">
      <formula>B51="NO INICIADAS"</formula>
    </cfRule>
    <cfRule type="expression" dxfId="669" priority="23">
      <formula>B51="VENCIDAS SIN AVANCE"</formula>
    </cfRule>
    <cfRule type="expression" dxfId="668" priority="24">
      <formula>B51="EN PROCESO"</formula>
    </cfRule>
    <cfRule type="expression" dxfId="667" priority="25">
      <formula>B51="FINALIZADAS"</formula>
    </cfRule>
    <cfRule type="containsText" dxfId="666" priority="26" operator="containsText" text="Parcial">
      <formula>NOT(ISERROR(SEARCH("Parcial",B51)))</formula>
    </cfRule>
    <cfRule type="containsText" dxfId="665" priority="27" operator="containsText" text="No cumple">
      <formula>NOT(ISERROR(SEARCH("No cumple",B51)))</formula>
    </cfRule>
    <cfRule type="containsText" dxfId="664" priority="28" operator="containsText" text="Cumple">
      <formula>NOT(ISERROR(SEARCH("Cumple",B51)))</formula>
    </cfRule>
    <cfRule type="containsText" dxfId="663" priority="29" operator="containsText" text="VENCIDAS CON AVANCE">
      <formula>NOT(ISERROR(SEARCH("VENCIDAS CON AVANCE",B51)))</formula>
    </cfRule>
    <cfRule type="expression" dxfId="662" priority="30">
      <formula>B51="NO INICIADAS"</formula>
    </cfRule>
    <cfRule type="expression" dxfId="661" priority="31">
      <formula>B51="VENCIDAS SIN AVANCE"</formula>
    </cfRule>
    <cfRule type="expression" dxfId="660" priority="32">
      <formula>B51="EN PROCESO"</formula>
    </cfRule>
    <cfRule type="expression" dxfId="659" priority="33">
      <formula>B51="FINALIZADAS"</formula>
    </cfRule>
    <cfRule type="containsText" dxfId="658" priority="34" operator="containsText" text="Parcial">
      <formula>NOT(ISERROR(SEARCH("Parcial",B51)))</formula>
    </cfRule>
    <cfRule type="containsText" dxfId="657" priority="35" operator="containsText" text="No cumple">
      <formula>NOT(ISERROR(SEARCH("No cumple",B51)))</formula>
    </cfRule>
    <cfRule type="containsText" dxfId="656" priority="36" operator="containsText" text="FINALIZADA">
      <formula>NOT(ISERROR(SEARCH("FINALIZADA",B51)))</formula>
    </cfRule>
  </conditionalFormatting>
  <conditionalFormatting sqref="B73">
    <cfRule type="containsText" dxfId="655" priority="1" operator="containsText" text="FINALIZADA">
      <formula>NOT(ISERROR(SEARCH("FINALIZADA",B73)))</formula>
    </cfRule>
    <cfRule type="containsText" dxfId="654" priority="2" operator="containsText" text="EN PROCESO">
      <formula>NOT(ISERROR(SEARCH("EN PROCESO",B73)))</formula>
    </cfRule>
    <cfRule type="containsText" dxfId="653" priority="3" operator="containsText" text="VENCIDAS CON AVANCE">
      <formula>NOT(ISERROR(SEARCH("VENCIDAS CON AVANCE",B73)))</formula>
    </cfRule>
    <cfRule type="expression" dxfId="652" priority="4">
      <formula>B73="NO INICIADAS"</formula>
    </cfRule>
    <cfRule type="expression" dxfId="651" priority="5">
      <formula>B73="VENCIDAS SIN AVANCE"</formula>
    </cfRule>
    <cfRule type="expression" dxfId="650" priority="6">
      <formula>B73="EN PROCESO"</formula>
    </cfRule>
    <cfRule type="expression" dxfId="649" priority="7">
      <formula>B73="FINALIZADAS"</formula>
    </cfRule>
    <cfRule type="containsText" dxfId="648" priority="8" operator="containsText" text="Parcial">
      <formula>NOT(ISERROR(SEARCH("Parcial",B73)))</formula>
    </cfRule>
    <cfRule type="containsText" dxfId="647" priority="9" operator="containsText" text="No cumple">
      <formula>NOT(ISERROR(SEARCH("No cumple",B73)))</formula>
    </cfRule>
    <cfRule type="containsText" dxfId="646" priority="10" operator="containsText" text="Cumple">
      <formula>NOT(ISERROR(SEARCH("Cumple",B73)))</formula>
    </cfRule>
    <cfRule type="containsText" dxfId="645" priority="11" operator="containsText" text="VENCIDAS CON AVANCE">
      <formula>NOT(ISERROR(SEARCH("VENCIDAS CON AVANCE",B73)))</formula>
    </cfRule>
    <cfRule type="expression" dxfId="644" priority="12">
      <formula>B73="NO INICIADAS"</formula>
    </cfRule>
    <cfRule type="expression" dxfId="643" priority="13">
      <formula>B73="VENCIDAS SIN AVANCE"</formula>
    </cfRule>
    <cfRule type="expression" dxfId="642" priority="14">
      <formula>B73="EN PROCESO"</formula>
    </cfRule>
    <cfRule type="expression" dxfId="641" priority="15">
      <formula>B73="FINALIZADAS"</formula>
    </cfRule>
    <cfRule type="containsText" dxfId="640" priority="16" operator="containsText" text="Parcial">
      <formula>NOT(ISERROR(SEARCH("Parcial",B73)))</formula>
    </cfRule>
    <cfRule type="containsText" dxfId="639" priority="17" operator="containsText" text="No cumple">
      <formula>NOT(ISERROR(SEARCH("No cumple",B73)))</formula>
    </cfRule>
    <cfRule type="containsText" dxfId="638" priority="18" operator="containsText" text="FINALIZADA">
      <formula>NOT(ISERROR(SEARCH("FINALIZADA",B73)))</formula>
    </cfRule>
  </conditionalFormatting>
  <dataValidations count="1">
    <dataValidation type="list" allowBlank="1" showInputMessage="1" showErrorMessage="1" sqref="N21:O22 N41 N38 N29:N30 N36:P36 N44:N45 M17:M48 N27:P27 N17:P17 N32:O32" xr:uid="{CACBA571-1F97-4400-B2D6-8F22C71B6A1C}">
      <formula1>$B$68:$B$72</formula1>
    </dataValidation>
  </dataValidations>
  <hyperlinks>
    <hyperlink ref="H10" r:id="rId1" xr:uid="{57F424B2-FA83-4D76-B915-AEC27BB81E69}"/>
    <hyperlink ref="E13" r:id="rId2" xr:uid="{2B3C9DA6-6D28-43C7-B144-39922C9892D6}"/>
    <hyperlink ref="I12" r:id="rId3" xr:uid="{E05C26A7-3C9C-4527-88CE-B58B089E0A68}"/>
    <hyperlink ref="D8" r:id="rId4" xr:uid="{185CADAE-CCEB-4C36-A5CE-7CFB1EE85ACB}"/>
    <hyperlink ref="M8" r:id="rId5" xr:uid="{00CA62DF-9D38-4B40-A575-D1E5374AD68B}"/>
    <hyperlink ref="Q43" r:id="rId6" display="https://docs.google.com/spreadsheets/d/1txeYat2hojfETdq2nVwT43u5QtgDsAAXcoVpZ_qYiT0/edit?usp=drive_link" xr:uid="{A209C741-DE20-4863-88B7-E144C84C6FD8}"/>
    <hyperlink ref="Q25" r:id="rId7" display="https://www2.utp.edu.co/gestioncalidad/" xr:uid="{2289897D-9A9D-4CC9-9E29-06E470C9E77F}"/>
  </hyperlinks>
  <pageMargins left="0.70866141732283472" right="0.70866141732283472" top="0.74803149606299213" bottom="0.74803149606299213" header="0.31496062992125984" footer="0.31496062992125984"/>
  <pageSetup paperSize="5" scale="70" orientation="landscape" r:id="rId8"/>
  <rowBreaks count="1" manualBreakCount="1">
    <brk id="18" max="10" man="1"/>
  </rowBreaks>
  <ignoredErrors>
    <ignoredError sqref="K22" formulaRange="1"/>
  </ignoredErrors>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67C99-6EF9-456C-81B7-078348F61624}">
  <sheetPr>
    <tabColor theme="2" tint="-0.14999847407452621"/>
  </sheetPr>
  <dimension ref="B1:XEW142"/>
  <sheetViews>
    <sheetView showGridLines="0" topLeftCell="A2" zoomScaleNormal="100" workbookViewId="0">
      <selection activeCell="D7" sqref="D7:F7"/>
    </sheetView>
  </sheetViews>
  <sheetFormatPr baseColWidth="10" defaultRowHeight="15"/>
  <cols>
    <col min="1" max="1" width="3" style="386" customWidth="1"/>
    <col min="2" max="2" width="15" style="386" customWidth="1"/>
    <col min="3" max="3" width="15.375" style="430" customWidth="1"/>
    <col min="4" max="4" width="19.125" style="386" customWidth="1"/>
    <col min="5" max="5" width="44.875" style="386" customWidth="1"/>
    <col min="6" max="6" width="19" style="430" customWidth="1"/>
    <col min="7" max="7" width="14.625" style="386" customWidth="1"/>
    <col min="8" max="8" width="56.125" style="431" customWidth="1"/>
    <col min="9" max="9" width="59.25" style="437" customWidth="1"/>
    <col min="10" max="10" width="10" style="386" hidden="1" customWidth="1"/>
    <col min="11" max="12" width="11" style="385"/>
    <col min="13" max="16384" width="11" style="386"/>
  </cols>
  <sheetData>
    <row r="1" spans="2:16377" ht="18" hidden="1">
      <c r="B1" s="521"/>
      <c r="C1" s="817"/>
      <c r="D1" s="817"/>
      <c r="E1" s="817"/>
      <c r="F1" s="817"/>
      <c r="G1" s="817"/>
      <c r="H1" s="818"/>
      <c r="I1" s="432"/>
      <c r="J1" s="384"/>
    </row>
    <row r="2" spans="2:16377" ht="19.5" customHeight="1">
      <c r="B2" s="821" t="s">
        <v>509</v>
      </c>
      <c r="C2" s="819"/>
      <c r="D2" s="819"/>
      <c r="E2" s="819"/>
      <c r="F2" s="819"/>
      <c r="G2" s="819"/>
      <c r="H2" s="819"/>
      <c r="I2" s="822"/>
      <c r="J2" s="388" t="s">
        <v>510</v>
      </c>
    </row>
    <row r="3" spans="2:16377" ht="17.25" hidden="1" customHeight="1">
      <c r="B3" s="387"/>
      <c r="C3" s="819"/>
      <c r="D3" s="819"/>
      <c r="E3" s="819"/>
      <c r="F3" s="819"/>
      <c r="G3" s="819"/>
      <c r="H3" s="820"/>
      <c r="I3" s="433"/>
      <c r="J3" s="389" t="s">
        <v>511</v>
      </c>
    </row>
    <row r="4" spans="2:16377" ht="18" customHeight="1">
      <c r="B4" s="821" t="s">
        <v>611</v>
      </c>
      <c r="C4" s="819"/>
      <c r="D4" s="819"/>
      <c r="E4" s="819"/>
      <c r="F4" s="819"/>
      <c r="G4" s="819"/>
      <c r="H4" s="819"/>
      <c r="I4" s="822"/>
      <c r="J4" s="390" t="s">
        <v>512</v>
      </c>
    </row>
    <row r="5" spans="2:16377" ht="18.75" customHeight="1" thickBot="1">
      <c r="B5" s="823" t="s">
        <v>612</v>
      </c>
      <c r="C5" s="824"/>
      <c r="D5" s="824"/>
      <c r="E5" s="824"/>
      <c r="F5" s="824"/>
      <c r="G5" s="824"/>
      <c r="H5" s="824"/>
      <c r="I5" s="825"/>
      <c r="J5" s="391" t="s">
        <v>513</v>
      </c>
    </row>
    <row r="6" spans="2:16377" ht="42.75" hidden="1" customHeight="1" thickBot="1">
      <c r="B6" s="814"/>
      <c r="C6" s="815"/>
      <c r="D6" s="815"/>
      <c r="E6" s="815"/>
      <c r="F6" s="815"/>
      <c r="G6" s="815"/>
      <c r="H6" s="816"/>
      <c r="I6" s="434"/>
    </row>
    <row r="7" spans="2:16377" s="394" customFormat="1" ht="31.5" customHeight="1" thickBot="1">
      <c r="B7" s="826" t="s">
        <v>514</v>
      </c>
      <c r="C7" s="827"/>
      <c r="D7" s="1049" t="s">
        <v>880</v>
      </c>
      <c r="E7" s="829"/>
      <c r="F7" s="830"/>
      <c r="G7" s="831" t="s">
        <v>516</v>
      </c>
      <c r="H7" s="832"/>
      <c r="I7" s="466" t="s">
        <v>881</v>
      </c>
      <c r="J7" s="392"/>
      <c r="K7" s="393"/>
      <c r="L7" s="393"/>
    </row>
    <row r="8" spans="2:16377" s="394" customFormat="1" ht="33" customHeight="1" thickBot="1">
      <c r="B8" s="833" t="s">
        <v>515</v>
      </c>
      <c r="C8" s="834"/>
      <c r="D8" s="835" t="s">
        <v>608</v>
      </c>
      <c r="E8" s="836"/>
      <c r="F8" s="836"/>
      <c r="G8" s="831" t="s">
        <v>602</v>
      </c>
      <c r="H8" s="832"/>
      <c r="I8" s="467" t="s">
        <v>365</v>
      </c>
      <c r="J8" s="395"/>
      <c r="K8" s="393"/>
      <c r="L8" s="393"/>
    </row>
    <row r="9" spans="2:16377" s="394" customFormat="1" ht="3.75" customHeight="1" thickBot="1">
      <c r="B9" s="448"/>
      <c r="C9" s="449"/>
      <c r="D9" s="449"/>
      <c r="E9" s="449"/>
      <c r="F9" s="449"/>
      <c r="G9" s="450"/>
      <c r="H9" s="451"/>
      <c r="I9" s="452"/>
      <c r="J9" s="395"/>
      <c r="K9" s="393"/>
      <c r="L9" s="393"/>
    </row>
    <row r="10" spans="2:16377" s="394" customFormat="1" ht="30.75" thickBot="1">
      <c r="B10" s="837" t="s">
        <v>517</v>
      </c>
      <c r="C10" s="838"/>
      <c r="D10" s="838"/>
      <c r="E10" s="396" t="s">
        <v>607</v>
      </c>
      <c r="F10" s="453" t="s">
        <v>518</v>
      </c>
      <c r="G10" s="839" t="s">
        <v>608</v>
      </c>
      <c r="H10" s="840"/>
      <c r="I10" s="841"/>
      <c r="J10" s="395"/>
      <c r="K10" s="393"/>
      <c r="L10" s="393"/>
    </row>
    <row r="11" spans="2:16377" s="394" customFormat="1" ht="4.5" customHeight="1" thickBot="1">
      <c r="B11" s="454"/>
      <c r="C11" s="568"/>
      <c r="D11" s="450"/>
      <c r="E11" s="455"/>
      <c r="F11" s="456"/>
      <c r="G11" s="457"/>
      <c r="H11" s="458"/>
      <c r="I11" s="452"/>
      <c r="J11" s="395"/>
      <c r="K11" s="393"/>
      <c r="L11" s="393"/>
    </row>
    <row r="12" spans="2:16377" s="394" customFormat="1" ht="18.75" customHeight="1">
      <c r="B12" s="826" t="s">
        <v>519</v>
      </c>
      <c r="C12" s="827"/>
      <c r="D12" s="842"/>
      <c r="E12" s="843" t="s">
        <v>607</v>
      </c>
      <c r="F12" s="843"/>
      <c r="G12" s="843"/>
      <c r="H12" s="844"/>
      <c r="I12" s="845"/>
      <c r="J12" s="395"/>
      <c r="K12" s="393"/>
      <c r="L12" s="393"/>
    </row>
    <row r="13" spans="2:16377" s="394" customFormat="1">
      <c r="B13" s="846" t="s">
        <v>520</v>
      </c>
      <c r="C13" s="847"/>
      <c r="D13" s="848"/>
      <c r="E13" s="849" t="s">
        <v>608</v>
      </c>
      <c r="F13" s="850"/>
      <c r="G13" s="850"/>
      <c r="H13" s="851"/>
      <c r="I13" s="852"/>
      <c r="J13" s="395"/>
      <c r="K13" s="393"/>
      <c r="L13" s="393"/>
    </row>
    <row r="14" spans="2:16377" s="394" customFormat="1" ht="20.25" customHeight="1" thickBot="1">
      <c r="B14" s="833" t="s">
        <v>521</v>
      </c>
      <c r="C14" s="834"/>
      <c r="D14" s="853"/>
      <c r="E14" s="835" t="s">
        <v>608</v>
      </c>
      <c r="F14" s="854"/>
      <c r="G14" s="854"/>
      <c r="H14" s="855"/>
      <c r="I14" s="856"/>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c r="CG14" s="392"/>
      <c r="CH14" s="392"/>
      <c r="CI14" s="392"/>
      <c r="CJ14" s="392"/>
      <c r="CK14" s="392"/>
      <c r="CL14" s="392"/>
      <c r="CM14" s="392"/>
      <c r="CN14" s="392"/>
      <c r="CO14" s="392"/>
      <c r="CP14" s="392"/>
      <c r="CQ14" s="392"/>
      <c r="CR14" s="392"/>
      <c r="CS14" s="392"/>
      <c r="CT14" s="392"/>
      <c r="CU14" s="392"/>
      <c r="CV14" s="392"/>
      <c r="CW14" s="392"/>
      <c r="CX14" s="392"/>
      <c r="CY14" s="392"/>
      <c r="CZ14" s="392"/>
      <c r="DA14" s="392"/>
      <c r="DB14" s="392"/>
      <c r="DC14" s="392"/>
      <c r="DD14" s="392"/>
      <c r="DE14" s="392"/>
      <c r="DF14" s="392"/>
      <c r="DG14" s="392"/>
      <c r="DH14" s="392"/>
      <c r="DI14" s="392"/>
      <c r="DJ14" s="392"/>
      <c r="DK14" s="392"/>
      <c r="DL14" s="392"/>
      <c r="DM14" s="392"/>
      <c r="DN14" s="392"/>
      <c r="DO14" s="392"/>
      <c r="DP14" s="392"/>
      <c r="DQ14" s="392"/>
      <c r="DR14" s="392"/>
      <c r="DS14" s="392"/>
      <c r="DT14" s="392"/>
      <c r="DU14" s="392"/>
      <c r="DV14" s="392"/>
      <c r="DW14" s="392"/>
      <c r="DX14" s="392"/>
      <c r="DY14" s="392"/>
      <c r="DZ14" s="392"/>
      <c r="EA14" s="392"/>
      <c r="EB14" s="392"/>
      <c r="EC14" s="392"/>
      <c r="ED14" s="392"/>
      <c r="EE14" s="392"/>
      <c r="EF14" s="392"/>
      <c r="EG14" s="392"/>
      <c r="EH14" s="392"/>
      <c r="EI14" s="392"/>
      <c r="EJ14" s="392"/>
      <c r="EK14" s="392"/>
      <c r="EL14" s="392"/>
      <c r="EM14" s="392"/>
      <c r="EN14" s="392"/>
      <c r="EO14" s="392"/>
      <c r="EP14" s="392"/>
      <c r="EQ14" s="392"/>
      <c r="ER14" s="392"/>
      <c r="ES14" s="392"/>
      <c r="ET14" s="392"/>
      <c r="EU14" s="392"/>
      <c r="EV14" s="392"/>
      <c r="EW14" s="392"/>
      <c r="EX14" s="392"/>
      <c r="EY14" s="392"/>
      <c r="EZ14" s="392"/>
      <c r="FA14" s="392"/>
      <c r="FB14" s="392"/>
      <c r="FC14" s="392"/>
      <c r="FD14" s="392"/>
      <c r="FE14" s="392"/>
      <c r="FF14" s="392"/>
      <c r="FG14" s="392"/>
      <c r="FH14" s="392"/>
      <c r="FI14" s="392"/>
      <c r="FJ14" s="392"/>
      <c r="FK14" s="392"/>
      <c r="FL14" s="392"/>
      <c r="FM14" s="392"/>
      <c r="FN14" s="392"/>
      <c r="FO14" s="392"/>
      <c r="FP14" s="392"/>
      <c r="FQ14" s="392"/>
      <c r="FR14" s="392"/>
      <c r="FS14" s="392"/>
      <c r="FT14" s="392"/>
      <c r="FU14" s="392"/>
      <c r="FV14" s="392"/>
      <c r="FW14" s="392"/>
      <c r="FX14" s="392"/>
      <c r="FY14" s="392"/>
      <c r="FZ14" s="392"/>
      <c r="GA14" s="392"/>
      <c r="GB14" s="392"/>
      <c r="GC14" s="392"/>
      <c r="GD14" s="392"/>
      <c r="GE14" s="392"/>
      <c r="GF14" s="392"/>
      <c r="GG14" s="392"/>
      <c r="GH14" s="392"/>
      <c r="GI14" s="392"/>
      <c r="GJ14" s="392"/>
      <c r="GK14" s="392"/>
      <c r="GL14" s="392"/>
      <c r="GM14" s="392"/>
      <c r="GN14" s="392"/>
      <c r="GO14" s="392"/>
      <c r="GP14" s="392"/>
      <c r="GQ14" s="392"/>
      <c r="GR14" s="392"/>
      <c r="GS14" s="392"/>
      <c r="GT14" s="392"/>
      <c r="GU14" s="392"/>
      <c r="GV14" s="392"/>
      <c r="GW14" s="392"/>
      <c r="GX14" s="392"/>
      <c r="GY14" s="392"/>
      <c r="GZ14" s="392"/>
      <c r="HA14" s="392"/>
      <c r="HB14" s="392"/>
      <c r="HC14" s="392"/>
      <c r="HD14" s="392"/>
      <c r="HE14" s="392"/>
      <c r="HF14" s="392"/>
      <c r="HG14" s="392"/>
      <c r="HH14" s="392"/>
      <c r="HI14" s="392"/>
      <c r="HJ14" s="392"/>
      <c r="HK14" s="392"/>
      <c r="HL14" s="392"/>
      <c r="HM14" s="392"/>
      <c r="HN14" s="392"/>
      <c r="HO14" s="392"/>
      <c r="HP14" s="392"/>
      <c r="HQ14" s="392"/>
      <c r="HR14" s="392"/>
      <c r="HS14" s="392"/>
      <c r="HT14" s="392"/>
      <c r="HU14" s="392"/>
      <c r="HV14" s="392"/>
      <c r="HW14" s="392"/>
      <c r="HX14" s="392"/>
      <c r="HY14" s="392"/>
      <c r="HZ14" s="392"/>
      <c r="IA14" s="392"/>
      <c r="IB14" s="392"/>
      <c r="IC14" s="392"/>
      <c r="ID14" s="392"/>
      <c r="IE14" s="392"/>
      <c r="IF14" s="392"/>
      <c r="IG14" s="392"/>
      <c r="IH14" s="392"/>
      <c r="II14" s="392"/>
      <c r="IJ14" s="392"/>
      <c r="IK14" s="392"/>
      <c r="IL14" s="392"/>
      <c r="IM14" s="392"/>
      <c r="IN14" s="392"/>
      <c r="IO14" s="392"/>
      <c r="IP14" s="392"/>
      <c r="IQ14" s="392"/>
      <c r="IR14" s="392"/>
      <c r="IS14" s="392"/>
      <c r="IT14" s="392"/>
      <c r="IU14" s="392"/>
      <c r="IV14" s="392"/>
      <c r="IW14" s="392"/>
      <c r="IX14" s="392"/>
      <c r="IY14" s="392"/>
      <c r="IZ14" s="392"/>
      <c r="JA14" s="392"/>
      <c r="JB14" s="392"/>
      <c r="JC14" s="392"/>
      <c r="JD14" s="392"/>
      <c r="JE14" s="392"/>
      <c r="JF14" s="392"/>
      <c r="JG14" s="392"/>
      <c r="JH14" s="392"/>
      <c r="JI14" s="392"/>
      <c r="JJ14" s="392"/>
      <c r="JK14" s="392"/>
      <c r="JL14" s="392"/>
      <c r="JM14" s="392"/>
      <c r="JN14" s="392"/>
      <c r="JO14" s="392"/>
      <c r="JP14" s="392"/>
      <c r="JQ14" s="392"/>
      <c r="JR14" s="392"/>
      <c r="JS14" s="392"/>
      <c r="JT14" s="392"/>
      <c r="JU14" s="392"/>
      <c r="JV14" s="392"/>
      <c r="JW14" s="392"/>
      <c r="JX14" s="392"/>
      <c r="JY14" s="392"/>
      <c r="JZ14" s="392"/>
      <c r="KA14" s="392"/>
      <c r="KB14" s="392"/>
      <c r="KC14" s="392"/>
      <c r="KD14" s="392"/>
      <c r="KE14" s="392"/>
      <c r="KF14" s="392"/>
      <c r="KG14" s="392"/>
      <c r="KH14" s="392"/>
      <c r="KI14" s="392"/>
      <c r="KJ14" s="392"/>
      <c r="KK14" s="392"/>
      <c r="KL14" s="392"/>
      <c r="KM14" s="392"/>
      <c r="KN14" s="392"/>
      <c r="KO14" s="392"/>
      <c r="KP14" s="392"/>
      <c r="KQ14" s="392"/>
      <c r="KR14" s="392"/>
      <c r="KS14" s="392"/>
      <c r="KT14" s="392"/>
      <c r="KU14" s="392"/>
      <c r="KV14" s="392"/>
      <c r="KW14" s="392"/>
      <c r="KX14" s="392"/>
      <c r="KY14" s="392"/>
      <c r="KZ14" s="392"/>
      <c r="LA14" s="392"/>
      <c r="LB14" s="392"/>
      <c r="LC14" s="392"/>
      <c r="LD14" s="392"/>
      <c r="LE14" s="392"/>
      <c r="LF14" s="392"/>
      <c r="LG14" s="392"/>
      <c r="LH14" s="392"/>
      <c r="LI14" s="392"/>
      <c r="LJ14" s="392"/>
      <c r="LK14" s="392"/>
      <c r="LL14" s="392"/>
      <c r="LM14" s="392"/>
      <c r="LN14" s="392"/>
      <c r="LO14" s="392"/>
      <c r="LP14" s="392"/>
      <c r="LQ14" s="392"/>
      <c r="LR14" s="392"/>
      <c r="LS14" s="392"/>
      <c r="LT14" s="392"/>
      <c r="LU14" s="392"/>
      <c r="LV14" s="392"/>
      <c r="LW14" s="392"/>
      <c r="LX14" s="392"/>
      <c r="LY14" s="392"/>
      <c r="LZ14" s="392"/>
      <c r="MA14" s="392"/>
      <c r="MB14" s="392"/>
      <c r="MC14" s="392"/>
      <c r="MD14" s="392"/>
      <c r="ME14" s="392"/>
      <c r="MF14" s="392"/>
      <c r="MG14" s="392"/>
      <c r="MH14" s="392"/>
      <c r="MI14" s="392"/>
      <c r="MJ14" s="392"/>
      <c r="MK14" s="392"/>
      <c r="ML14" s="392"/>
      <c r="MM14" s="392"/>
      <c r="MN14" s="392"/>
      <c r="MO14" s="392"/>
      <c r="MP14" s="392"/>
      <c r="MQ14" s="392"/>
      <c r="MR14" s="392"/>
      <c r="MS14" s="392"/>
      <c r="MT14" s="392"/>
      <c r="MU14" s="392"/>
      <c r="MV14" s="392"/>
      <c r="MW14" s="392"/>
      <c r="MX14" s="392"/>
      <c r="MY14" s="392"/>
      <c r="MZ14" s="392"/>
      <c r="NA14" s="392"/>
      <c r="NB14" s="392"/>
      <c r="NC14" s="392"/>
      <c r="ND14" s="392"/>
      <c r="NE14" s="392"/>
      <c r="NF14" s="392"/>
      <c r="NG14" s="392"/>
      <c r="NH14" s="392"/>
      <c r="NI14" s="392"/>
      <c r="NJ14" s="392"/>
      <c r="NK14" s="392"/>
      <c r="NL14" s="392"/>
      <c r="NM14" s="392"/>
      <c r="NN14" s="392"/>
      <c r="NO14" s="392"/>
      <c r="NP14" s="392"/>
      <c r="NQ14" s="392"/>
      <c r="NR14" s="392"/>
      <c r="NS14" s="392"/>
      <c r="NT14" s="392"/>
      <c r="NU14" s="392"/>
      <c r="NV14" s="392"/>
      <c r="NW14" s="392"/>
      <c r="NX14" s="392"/>
      <c r="NY14" s="392"/>
      <c r="NZ14" s="392"/>
      <c r="OA14" s="392"/>
      <c r="OB14" s="392"/>
      <c r="OC14" s="392"/>
      <c r="OD14" s="392"/>
      <c r="OE14" s="392"/>
      <c r="OF14" s="392"/>
      <c r="OG14" s="392"/>
      <c r="OH14" s="392"/>
      <c r="OI14" s="392"/>
      <c r="OJ14" s="392"/>
      <c r="OK14" s="392"/>
      <c r="OL14" s="392"/>
      <c r="OM14" s="392"/>
      <c r="ON14" s="392"/>
      <c r="OO14" s="392"/>
      <c r="OP14" s="392"/>
      <c r="OQ14" s="392"/>
      <c r="OR14" s="392"/>
      <c r="OS14" s="392"/>
      <c r="OT14" s="392"/>
      <c r="OU14" s="392"/>
      <c r="OV14" s="392"/>
      <c r="OW14" s="392"/>
      <c r="OX14" s="392"/>
      <c r="OY14" s="392"/>
      <c r="OZ14" s="392"/>
      <c r="PA14" s="392"/>
      <c r="PB14" s="392"/>
      <c r="PC14" s="392"/>
      <c r="PD14" s="392"/>
      <c r="PE14" s="392"/>
      <c r="PF14" s="392"/>
      <c r="PG14" s="392"/>
      <c r="PH14" s="392"/>
      <c r="PI14" s="392"/>
      <c r="PJ14" s="392"/>
      <c r="PK14" s="392"/>
      <c r="PL14" s="392"/>
      <c r="PM14" s="392"/>
      <c r="PN14" s="392"/>
      <c r="PO14" s="392"/>
      <c r="PP14" s="392"/>
      <c r="PQ14" s="392"/>
      <c r="PR14" s="392"/>
      <c r="PS14" s="392"/>
      <c r="PT14" s="392"/>
      <c r="PU14" s="392"/>
      <c r="PV14" s="392"/>
      <c r="PW14" s="392"/>
      <c r="PX14" s="392"/>
      <c r="PY14" s="392"/>
      <c r="PZ14" s="392"/>
      <c r="QA14" s="392"/>
      <c r="QB14" s="392"/>
      <c r="QC14" s="392"/>
      <c r="QD14" s="392"/>
      <c r="QE14" s="392"/>
      <c r="QF14" s="392"/>
      <c r="QG14" s="392"/>
      <c r="QH14" s="392"/>
      <c r="QI14" s="392"/>
      <c r="QJ14" s="392"/>
      <c r="QK14" s="392"/>
      <c r="QL14" s="392"/>
      <c r="QM14" s="392"/>
      <c r="QN14" s="392"/>
      <c r="QO14" s="392"/>
      <c r="QP14" s="392"/>
      <c r="QQ14" s="392"/>
      <c r="QR14" s="392"/>
      <c r="QS14" s="392"/>
      <c r="QT14" s="392"/>
      <c r="QU14" s="392"/>
      <c r="QV14" s="392"/>
      <c r="QW14" s="392"/>
      <c r="QX14" s="392"/>
      <c r="QY14" s="392"/>
      <c r="QZ14" s="392"/>
      <c r="RA14" s="392"/>
      <c r="RB14" s="392"/>
      <c r="RC14" s="392"/>
      <c r="RD14" s="392"/>
      <c r="RE14" s="392"/>
      <c r="RF14" s="392"/>
      <c r="RG14" s="392"/>
      <c r="RH14" s="392"/>
      <c r="RI14" s="392"/>
      <c r="RJ14" s="392"/>
      <c r="RK14" s="392"/>
      <c r="RL14" s="392"/>
      <c r="RM14" s="392"/>
      <c r="RN14" s="392"/>
      <c r="RO14" s="392"/>
      <c r="RP14" s="392"/>
      <c r="RQ14" s="392"/>
      <c r="RR14" s="392"/>
      <c r="RS14" s="392"/>
      <c r="RT14" s="392"/>
      <c r="RU14" s="392"/>
      <c r="RV14" s="392"/>
      <c r="RW14" s="392"/>
      <c r="RX14" s="392"/>
      <c r="RY14" s="392"/>
      <c r="RZ14" s="392"/>
      <c r="SA14" s="392"/>
      <c r="SB14" s="392"/>
      <c r="SC14" s="392"/>
      <c r="SD14" s="392"/>
      <c r="SE14" s="392"/>
      <c r="SF14" s="392"/>
      <c r="SG14" s="392"/>
      <c r="SH14" s="392"/>
      <c r="SI14" s="392"/>
      <c r="SJ14" s="392"/>
      <c r="SK14" s="392"/>
      <c r="SL14" s="392"/>
      <c r="SM14" s="392"/>
      <c r="SN14" s="392"/>
      <c r="SO14" s="392"/>
      <c r="SP14" s="392"/>
      <c r="SQ14" s="392"/>
      <c r="SR14" s="392"/>
      <c r="SS14" s="392"/>
      <c r="ST14" s="392"/>
      <c r="SU14" s="392"/>
      <c r="SV14" s="392"/>
      <c r="SW14" s="392"/>
      <c r="SX14" s="392"/>
      <c r="SY14" s="392"/>
      <c r="SZ14" s="392"/>
      <c r="TA14" s="392"/>
      <c r="TB14" s="392"/>
      <c r="TC14" s="392"/>
      <c r="TD14" s="392"/>
      <c r="TE14" s="392"/>
      <c r="TF14" s="392"/>
      <c r="TG14" s="392"/>
      <c r="TH14" s="392"/>
      <c r="TI14" s="392"/>
      <c r="TJ14" s="392"/>
      <c r="TK14" s="392"/>
      <c r="TL14" s="392"/>
      <c r="TM14" s="392"/>
      <c r="TN14" s="392"/>
      <c r="TO14" s="392"/>
      <c r="TP14" s="392"/>
      <c r="TQ14" s="392"/>
      <c r="TR14" s="392"/>
      <c r="TS14" s="392"/>
      <c r="TT14" s="392"/>
      <c r="TU14" s="392"/>
      <c r="TV14" s="392"/>
      <c r="TW14" s="392"/>
      <c r="TX14" s="392"/>
      <c r="TY14" s="392"/>
      <c r="TZ14" s="392"/>
      <c r="UA14" s="392"/>
      <c r="UB14" s="392"/>
      <c r="UC14" s="392"/>
      <c r="UD14" s="392"/>
      <c r="UE14" s="392"/>
      <c r="UF14" s="392"/>
      <c r="UG14" s="392"/>
      <c r="UH14" s="392"/>
      <c r="UI14" s="392"/>
      <c r="UJ14" s="392"/>
      <c r="UK14" s="392"/>
      <c r="UL14" s="392"/>
      <c r="UM14" s="392"/>
      <c r="UN14" s="392"/>
      <c r="UO14" s="392"/>
      <c r="UP14" s="392"/>
      <c r="UQ14" s="392"/>
      <c r="UR14" s="392"/>
      <c r="US14" s="392"/>
      <c r="UT14" s="392"/>
      <c r="UU14" s="392"/>
      <c r="UV14" s="392"/>
      <c r="UW14" s="392"/>
      <c r="UX14" s="392"/>
      <c r="UY14" s="392"/>
      <c r="UZ14" s="392"/>
      <c r="VA14" s="392"/>
      <c r="VB14" s="392"/>
      <c r="VC14" s="392"/>
      <c r="VD14" s="392"/>
      <c r="VE14" s="392"/>
      <c r="VF14" s="392"/>
      <c r="VG14" s="392"/>
      <c r="VH14" s="392"/>
      <c r="VI14" s="392"/>
      <c r="VJ14" s="392"/>
      <c r="VK14" s="392"/>
      <c r="VL14" s="392"/>
      <c r="VM14" s="392"/>
      <c r="VN14" s="392"/>
      <c r="VO14" s="392"/>
      <c r="VP14" s="392"/>
      <c r="VQ14" s="392"/>
      <c r="VR14" s="392"/>
      <c r="VS14" s="392"/>
      <c r="VT14" s="392"/>
      <c r="VU14" s="392"/>
      <c r="VV14" s="392"/>
      <c r="VW14" s="392"/>
      <c r="VX14" s="392"/>
      <c r="VY14" s="392"/>
      <c r="VZ14" s="392"/>
      <c r="WA14" s="392"/>
      <c r="WB14" s="392"/>
      <c r="WC14" s="392"/>
      <c r="WD14" s="392"/>
      <c r="WE14" s="392"/>
      <c r="WF14" s="392"/>
      <c r="WG14" s="392"/>
      <c r="WH14" s="392"/>
      <c r="WI14" s="392"/>
      <c r="WJ14" s="392"/>
      <c r="WK14" s="392"/>
      <c r="WL14" s="392"/>
      <c r="WM14" s="392"/>
      <c r="WN14" s="392"/>
      <c r="WO14" s="392"/>
      <c r="WP14" s="392"/>
      <c r="WQ14" s="392"/>
      <c r="WR14" s="392"/>
      <c r="WS14" s="392"/>
      <c r="WT14" s="392"/>
      <c r="WU14" s="392"/>
      <c r="WV14" s="392"/>
      <c r="WW14" s="392"/>
      <c r="WX14" s="392"/>
      <c r="WY14" s="392"/>
      <c r="WZ14" s="392"/>
      <c r="XA14" s="392"/>
      <c r="XB14" s="392"/>
      <c r="XC14" s="392"/>
      <c r="XD14" s="392"/>
      <c r="XE14" s="392"/>
      <c r="XF14" s="392"/>
      <c r="XG14" s="392"/>
      <c r="XH14" s="392"/>
      <c r="XI14" s="392"/>
      <c r="XJ14" s="392"/>
      <c r="XK14" s="392"/>
      <c r="XL14" s="392"/>
      <c r="XM14" s="392"/>
      <c r="XN14" s="392"/>
      <c r="XO14" s="392"/>
      <c r="XP14" s="392"/>
      <c r="XQ14" s="392"/>
      <c r="XR14" s="392"/>
      <c r="XS14" s="392"/>
      <c r="XT14" s="392"/>
      <c r="XU14" s="392"/>
      <c r="XV14" s="392"/>
      <c r="XW14" s="392"/>
      <c r="XX14" s="392"/>
      <c r="XY14" s="392"/>
      <c r="XZ14" s="392"/>
      <c r="YA14" s="392"/>
      <c r="YB14" s="392"/>
      <c r="YC14" s="392"/>
      <c r="YD14" s="392"/>
      <c r="YE14" s="392"/>
      <c r="YF14" s="392"/>
      <c r="YG14" s="392"/>
      <c r="YH14" s="392"/>
      <c r="YI14" s="392"/>
      <c r="YJ14" s="392"/>
      <c r="YK14" s="392"/>
      <c r="YL14" s="392"/>
      <c r="YM14" s="392"/>
      <c r="YN14" s="392"/>
      <c r="YO14" s="392"/>
      <c r="YP14" s="392"/>
      <c r="YQ14" s="392"/>
      <c r="YR14" s="392"/>
      <c r="YS14" s="392"/>
      <c r="YT14" s="392"/>
      <c r="YU14" s="392"/>
      <c r="YV14" s="392"/>
      <c r="YW14" s="392"/>
      <c r="YX14" s="392"/>
      <c r="YY14" s="392"/>
      <c r="YZ14" s="392"/>
      <c r="ZA14" s="392"/>
      <c r="ZB14" s="392"/>
      <c r="ZC14" s="392"/>
      <c r="ZD14" s="392"/>
      <c r="ZE14" s="392"/>
      <c r="ZF14" s="392"/>
      <c r="ZG14" s="392"/>
      <c r="ZH14" s="392"/>
      <c r="ZI14" s="392"/>
      <c r="ZJ14" s="392"/>
      <c r="ZK14" s="392"/>
      <c r="ZL14" s="392"/>
      <c r="ZM14" s="392"/>
      <c r="ZN14" s="392"/>
      <c r="ZO14" s="392"/>
      <c r="ZP14" s="392"/>
      <c r="ZQ14" s="392"/>
      <c r="ZR14" s="392"/>
      <c r="ZS14" s="392"/>
      <c r="ZT14" s="392"/>
      <c r="ZU14" s="392"/>
      <c r="ZV14" s="392"/>
      <c r="ZW14" s="392"/>
      <c r="ZX14" s="392"/>
      <c r="ZY14" s="392"/>
      <c r="ZZ14" s="392"/>
      <c r="AAA14" s="392"/>
      <c r="AAB14" s="392"/>
      <c r="AAC14" s="392"/>
      <c r="AAD14" s="392"/>
      <c r="AAE14" s="392"/>
      <c r="AAF14" s="392"/>
      <c r="AAG14" s="392"/>
      <c r="AAH14" s="392"/>
      <c r="AAI14" s="392"/>
      <c r="AAJ14" s="392"/>
      <c r="AAK14" s="392"/>
      <c r="AAL14" s="392"/>
      <c r="AAM14" s="392"/>
      <c r="AAN14" s="392"/>
      <c r="AAO14" s="392"/>
      <c r="AAP14" s="392"/>
      <c r="AAQ14" s="392"/>
      <c r="AAR14" s="392"/>
      <c r="AAS14" s="392"/>
      <c r="AAT14" s="392"/>
      <c r="AAU14" s="392"/>
      <c r="AAV14" s="392"/>
      <c r="AAW14" s="392"/>
      <c r="AAX14" s="392"/>
      <c r="AAY14" s="392"/>
      <c r="AAZ14" s="392"/>
      <c r="ABA14" s="392"/>
      <c r="ABB14" s="392"/>
      <c r="ABC14" s="392"/>
      <c r="ABD14" s="392"/>
      <c r="ABE14" s="392"/>
      <c r="ABF14" s="392"/>
      <c r="ABG14" s="392"/>
      <c r="ABH14" s="392"/>
      <c r="ABI14" s="392"/>
      <c r="ABJ14" s="392"/>
      <c r="ABK14" s="392"/>
      <c r="ABL14" s="392"/>
      <c r="ABM14" s="392"/>
      <c r="ABN14" s="392"/>
      <c r="ABO14" s="392"/>
      <c r="ABP14" s="392"/>
      <c r="ABQ14" s="392"/>
      <c r="ABR14" s="392"/>
      <c r="ABS14" s="392"/>
      <c r="ABT14" s="392"/>
      <c r="ABU14" s="392"/>
      <c r="ABV14" s="392"/>
      <c r="ABW14" s="392"/>
      <c r="ABX14" s="392"/>
      <c r="ABY14" s="392"/>
      <c r="ABZ14" s="392"/>
      <c r="ACA14" s="392"/>
      <c r="ACB14" s="392"/>
      <c r="ACC14" s="392"/>
      <c r="ACD14" s="392"/>
      <c r="ACE14" s="392"/>
      <c r="ACF14" s="392"/>
      <c r="ACG14" s="392"/>
      <c r="ACH14" s="392"/>
      <c r="ACI14" s="392"/>
      <c r="ACJ14" s="392"/>
      <c r="ACK14" s="392"/>
      <c r="ACL14" s="392"/>
      <c r="ACM14" s="392"/>
      <c r="ACN14" s="392"/>
      <c r="ACO14" s="392"/>
      <c r="ACP14" s="392"/>
      <c r="ACQ14" s="392"/>
      <c r="ACR14" s="392"/>
      <c r="ACS14" s="392"/>
      <c r="ACT14" s="392"/>
      <c r="ACU14" s="392"/>
      <c r="ACV14" s="392"/>
      <c r="ACW14" s="392"/>
      <c r="ACX14" s="392"/>
      <c r="ACY14" s="392"/>
      <c r="ACZ14" s="392"/>
      <c r="ADA14" s="392"/>
      <c r="ADB14" s="392"/>
      <c r="ADC14" s="392"/>
      <c r="ADD14" s="392"/>
      <c r="ADE14" s="392"/>
      <c r="ADF14" s="392"/>
      <c r="ADG14" s="392"/>
      <c r="ADH14" s="392"/>
      <c r="ADI14" s="392"/>
      <c r="ADJ14" s="392"/>
      <c r="ADK14" s="392"/>
      <c r="ADL14" s="392"/>
      <c r="ADM14" s="392"/>
      <c r="ADN14" s="392"/>
      <c r="ADO14" s="392"/>
      <c r="ADP14" s="392"/>
      <c r="ADQ14" s="392"/>
      <c r="ADR14" s="392"/>
      <c r="ADS14" s="392"/>
      <c r="ADT14" s="392"/>
      <c r="ADU14" s="392"/>
      <c r="ADV14" s="392"/>
      <c r="ADW14" s="392"/>
      <c r="ADX14" s="392"/>
      <c r="ADY14" s="392"/>
      <c r="ADZ14" s="392"/>
      <c r="AEA14" s="392"/>
      <c r="AEB14" s="392"/>
      <c r="AEC14" s="392"/>
      <c r="AED14" s="392"/>
      <c r="AEE14" s="392"/>
      <c r="AEF14" s="392"/>
      <c r="AEG14" s="392"/>
      <c r="AEH14" s="392"/>
      <c r="AEI14" s="392"/>
      <c r="AEJ14" s="392"/>
      <c r="AEK14" s="392"/>
      <c r="AEL14" s="392"/>
      <c r="AEM14" s="392"/>
      <c r="AEN14" s="392"/>
      <c r="AEO14" s="392"/>
      <c r="AEP14" s="392"/>
      <c r="AEQ14" s="392"/>
      <c r="AER14" s="392"/>
      <c r="AES14" s="392"/>
      <c r="AET14" s="392"/>
      <c r="AEU14" s="392"/>
      <c r="AEV14" s="392"/>
      <c r="AEW14" s="392"/>
      <c r="AEX14" s="392"/>
      <c r="AEY14" s="392"/>
      <c r="AEZ14" s="392"/>
      <c r="AFA14" s="392"/>
      <c r="AFB14" s="392"/>
      <c r="AFC14" s="392"/>
      <c r="AFD14" s="392"/>
      <c r="AFE14" s="392"/>
      <c r="AFF14" s="392"/>
      <c r="AFG14" s="392"/>
      <c r="AFH14" s="392"/>
      <c r="AFI14" s="392"/>
      <c r="AFJ14" s="392"/>
      <c r="AFK14" s="392"/>
      <c r="AFL14" s="392"/>
      <c r="AFM14" s="392"/>
      <c r="AFN14" s="392"/>
      <c r="AFO14" s="392"/>
      <c r="AFP14" s="392"/>
      <c r="AFQ14" s="392"/>
      <c r="AFR14" s="392"/>
      <c r="AFS14" s="392"/>
      <c r="AFT14" s="392"/>
      <c r="AFU14" s="392"/>
      <c r="AFV14" s="392"/>
      <c r="AFW14" s="392"/>
      <c r="AFX14" s="392"/>
      <c r="AFY14" s="392"/>
      <c r="AFZ14" s="392"/>
      <c r="AGA14" s="392"/>
      <c r="AGB14" s="392"/>
      <c r="AGC14" s="392"/>
      <c r="AGD14" s="392"/>
      <c r="AGE14" s="392"/>
      <c r="AGF14" s="392"/>
      <c r="AGG14" s="392"/>
      <c r="AGH14" s="392"/>
      <c r="AGI14" s="392"/>
      <c r="AGJ14" s="392"/>
      <c r="AGK14" s="392"/>
      <c r="AGL14" s="392"/>
      <c r="AGM14" s="392"/>
      <c r="AGN14" s="392"/>
      <c r="AGO14" s="392"/>
      <c r="AGP14" s="392"/>
      <c r="AGQ14" s="392"/>
      <c r="AGR14" s="392"/>
      <c r="AGS14" s="392"/>
      <c r="AGT14" s="392"/>
      <c r="AGU14" s="392"/>
      <c r="AGV14" s="392"/>
      <c r="AGW14" s="392"/>
      <c r="AGX14" s="392"/>
      <c r="AGY14" s="392"/>
      <c r="AGZ14" s="392"/>
      <c r="AHA14" s="392"/>
      <c r="AHB14" s="392"/>
      <c r="AHC14" s="392"/>
      <c r="AHD14" s="392"/>
      <c r="AHE14" s="392"/>
      <c r="AHF14" s="392"/>
      <c r="AHG14" s="392"/>
      <c r="AHH14" s="392"/>
      <c r="AHI14" s="392"/>
      <c r="AHJ14" s="392"/>
      <c r="AHK14" s="392"/>
      <c r="AHL14" s="392"/>
      <c r="AHM14" s="392"/>
      <c r="AHN14" s="392"/>
      <c r="AHO14" s="392"/>
      <c r="AHP14" s="392"/>
      <c r="AHQ14" s="392"/>
      <c r="AHR14" s="392"/>
      <c r="AHS14" s="392"/>
      <c r="AHT14" s="392"/>
      <c r="AHU14" s="392"/>
      <c r="AHV14" s="392"/>
      <c r="AHW14" s="392"/>
      <c r="AHX14" s="392"/>
      <c r="AHY14" s="392"/>
      <c r="AHZ14" s="392"/>
      <c r="AIA14" s="392"/>
      <c r="AIB14" s="392"/>
      <c r="AIC14" s="392"/>
      <c r="AID14" s="392"/>
      <c r="AIE14" s="392"/>
      <c r="AIF14" s="392"/>
      <c r="AIG14" s="392"/>
      <c r="AIH14" s="392"/>
      <c r="AII14" s="392"/>
      <c r="AIJ14" s="392"/>
      <c r="AIK14" s="392"/>
      <c r="AIL14" s="392"/>
      <c r="AIM14" s="392"/>
      <c r="AIN14" s="392"/>
      <c r="AIO14" s="392"/>
      <c r="AIP14" s="392"/>
      <c r="AIQ14" s="392"/>
      <c r="AIR14" s="392"/>
      <c r="AIS14" s="392"/>
      <c r="AIT14" s="392"/>
      <c r="AIU14" s="392"/>
      <c r="AIV14" s="392"/>
      <c r="AIW14" s="392"/>
      <c r="AIX14" s="392"/>
      <c r="AIY14" s="392"/>
      <c r="AIZ14" s="392"/>
      <c r="AJA14" s="392"/>
      <c r="AJB14" s="392"/>
      <c r="AJC14" s="392"/>
      <c r="AJD14" s="392"/>
      <c r="AJE14" s="392"/>
      <c r="AJF14" s="392"/>
      <c r="AJG14" s="392"/>
      <c r="AJH14" s="392"/>
      <c r="AJI14" s="392"/>
      <c r="AJJ14" s="392"/>
      <c r="AJK14" s="392"/>
      <c r="AJL14" s="392"/>
      <c r="AJM14" s="392"/>
      <c r="AJN14" s="392"/>
      <c r="AJO14" s="392"/>
      <c r="AJP14" s="392"/>
      <c r="AJQ14" s="392"/>
      <c r="AJR14" s="392"/>
      <c r="AJS14" s="392"/>
      <c r="AJT14" s="392"/>
      <c r="AJU14" s="392"/>
      <c r="AJV14" s="392"/>
      <c r="AJW14" s="392"/>
      <c r="AJX14" s="392"/>
      <c r="AJY14" s="392"/>
      <c r="AJZ14" s="392"/>
      <c r="AKA14" s="392"/>
      <c r="AKB14" s="392"/>
      <c r="AKC14" s="392"/>
      <c r="AKD14" s="392"/>
      <c r="AKE14" s="392"/>
      <c r="AKF14" s="392"/>
      <c r="AKG14" s="392"/>
      <c r="AKH14" s="392"/>
      <c r="AKI14" s="392"/>
      <c r="AKJ14" s="392"/>
      <c r="AKK14" s="392"/>
      <c r="AKL14" s="392"/>
      <c r="AKM14" s="392"/>
      <c r="AKN14" s="392"/>
      <c r="AKO14" s="392"/>
      <c r="AKP14" s="392"/>
      <c r="AKQ14" s="392"/>
      <c r="AKR14" s="392"/>
      <c r="AKS14" s="392"/>
      <c r="AKT14" s="392"/>
      <c r="AKU14" s="392"/>
      <c r="AKV14" s="392"/>
      <c r="AKW14" s="392"/>
      <c r="AKX14" s="392"/>
      <c r="AKY14" s="392"/>
      <c r="AKZ14" s="392"/>
      <c r="ALA14" s="392"/>
      <c r="ALB14" s="392"/>
      <c r="ALC14" s="392"/>
      <c r="ALD14" s="392"/>
      <c r="ALE14" s="392"/>
      <c r="ALF14" s="392"/>
      <c r="ALG14" s="392"/>
      <c r="ALH14" s="392"/>
      <c r="ALI14" s="392"/>
      <c r="ALJ14" s="392"/>
      <c r="ALK14" s="392"/>
      <c r="ALL14" s="392"/>
      <c r="ALM14" s="392"/>
      <c r="ALN14" s="392"/>
      <c r="ALO14" s="392"/>
      <c r="ALP14" s="392"/>
      <c r="ALQ14" s="392"/>
      <c r="ALR14" s="392"/>
      <c r="ALS14" s="392"/>
      <c r="ALT14" s="392"/>
      <c r="ALU14" s="392"/>
      <c r="ALV14" s="392"/>
      <c r="ALW14" s="392"/>
      <c r="ALX14" s="392"/>
      <c r="ALY14" s="392"/>
      <c r="ALZ14" s="392"/>
      <c r="AMA14" s="392"/>
      <c r="AMB14" s="392"/>
      <c r="AMC14" s="392"/>
      <c r="AMD14" s="392"/>
      <c r="AME14" s="392"/>
      <c r="AMF14" s="392"/>
      <c r="AMG14" s="392"/>
      <c r="AMH14" s="392"/>
      <c r="AMI14" s="392"/>
      <c r="AMJ14" s="392"/>
      <c r="AMK14" s="392"/>
      <c r="AML14" s="392"/>
      <c r="AMM14" s="392"/>
      <c r="AMN14" s="392"/>
      <c r="AMO14" s="392"/>
      <c r="AMP14" s="392"/>
      <c r="AMQ14" s="392"/>
      <c r="AMR14" s="392"/>
      <c r="AMS14" s="392"/>
      <c r="AMT14" s="392"/>
      <c r="AMU14" s="392"/>
      <c r="AMV14" s="392"/>
      <c r="AMW14" s="392"/>
      <c r="AMX14" s="392"/>
      <c r="AMY14" s="392"/>
      <c r="AMZ14" s="392"/>
      <c r="ANA14" s="392"/>
      <c r="ANB14" s="392"/>
      <c r="ANC14" s="392"/>
      <c r="AND14" s="392"/>
      <c r="ANE14" s="392"/>
      <c r="ANF14" s="392"/>
      <c r="ANG14" s="392"/>
      <c r="ANH14" s="392"/>
      <c r="ANI14" s="392"/>
      <c r="ANJ14" s="392"/>
      <c r="ANK14" s="392"/>
      <c r="ANL14" s="392"/>
      <c r="ANM14" s="392"/>
      <c r="ANN14" s="392"/>
      <c r="ANO14" s="392"/>
      <c r="ANP14" s="392"/>
      <c r="ANQ14" s="392"/>
      <c r="ANR14" s="392"/>
      <c r="ANS14" s="392"/>
      <c r="ANT14" s="392"/>
      <c r="ANU14" s="392"/>
      <c r="ANV14" s="392"/>
      <c r="ANW14" s="392"/>
      <c r="ANX14" s="392"/>
      <c r="ANY14" s="392"/>
      <c r="ANZ14" s="392"/>
      <c r="AOA14" s="392"/>
      <c r="AOB14" s="392"/>
      <c r="AOC14" s="392"/>
      <c r="AOD14" s="392"/>
      <c r="AOE14" s="392"/>
      <c r="AOF14" s="392"/>
      <c r="AOG14" s="392"/>
      <c r="AOH14" s="392"/>
      <c r="AOI14" s="392"/>
      <c r="AOJ14" s="392"/>
      <c r="AOK14" s="392"/>
      <c r="AOL14" s="392"/>
      <c r="AOM14" s="392"/>
      <c r="AON14" s="392"/>
      <c r="AOO14" s="392"/>
      <c r="AOP14" s="392"/>
      <c r="AOQ14" s="392"/>
      <c r="AOR14" s="392"/>
      <c r="AOS14" s="392"/>
      <c r="AOT14" s="392"/>
      <c r="AOU14" s="392"/>
      <c r="AOV14" s="392"/>
      <c r="AOW14" s="392"/>
      <c r="AOX14" s="392"/>
      <c r="AOY14" s="392"/>
      <c r="AOZ14" s="392"/>
      <c r="APA14" s="392"/>
      <c r="APB14" s="392"/>
      <c r="APC14" s="392"/>
      <c r="APD14" s="392"/>
      <c r="APE14" s="392"/>
      <c r="APF14" s="392"/>
      <c r="APG14" s="392"/>
      <c r="APH14" s="392"/>
      <c r="API14" s="392"/>
      <c r="APJ14" s="392"/>
      <c r="APK14" s="392"/>
      <c r="APL14" s="392"/>
      <c r="APM14" s="392"/>
      <c r="APN14" s="392"/>
      <c r="APO14" s="392"/>
      <c r="APP14" s="392"/>
      <c r="APQ14" s="392"/>
      <c r="APR14" s="392"/>
      <c r="APS14" s="392"/>
      <c r="APT14" s="392"/>
      <c r="APU14" s="392"/>
      <c r="APV14" s="392"/>
      <c r="APW14" s="392"/>
      <c r="APX14" s="392"/>
      <c r="APY14" s="392"/>
      <c r="APZ14" s="392"/>
      <c r="AQA14" s="392"/>
      <c r="AQB14" s="392"/>
      <c r="AQC14" s="392"/>
      <c r="AQD14" s="392"/>
      <c r="AQE14" s="392"/>
      <c r="AQF14" s="392"/>
      <c r="AQG14" s="392"/>
      <c r="AQH14" s="392"/>
      <c r="AQI14" s="392"/>
      <c r="AQJ14" s="392"/>
      <c r="AQK14" s="392"/>
      <c r="AQL14" s="392"/>
      <c r="AQM14" s="392"/>
      <c r="AQN14" s="392"/>
      <c r="AQO14" s="392"/>
      <c r="AQP14" s="392"/>
      <c r="AQQ14" s="392"/>
      <c r="AQR14" s="392"/>
      <c r="AQS14" s="392"/>
      <c r="AQT14" s="392"/>
      <c r="AQU14" s="392"/>
      <c r="AQV14" s="392"/>
      <c r="AQW14" s="392"/>
      <c r="AQX14" s="392"/>
      <c r="AQY14" s="392"/>
      <c r="AQZ14" s="392"/>
      <c r="ARA14" s="392"/>
      <c r="ARB14" s="392"/>
      <c r="ARC14" s="392"/>
      <c r="ARD14" s="392"/>
      <c r="ARE14" s="392"/>
      <c r="ARF14" s="392"/>
      <c r="ARG14" s="392"/>
      <c r="ARH14" s="392"/>
      <c r="ARI14" s="392"/>
      <c r="ARJ14" s="392"/>
      <c r="ARK14" s="392"/>
      <c r="ARL14" s="392"/>
      <c r="ARM14" s="392"/>
      <c r="ARN14" s="392"/>
      <c r="ARO14" s="392"/>
      <c r="ARP14" s="392"/>
      <c r="ARQ14" s="392"/>
      <c r="ARR14" s="392"/>
      <c r="ARS14" s="392"/>
      <c r="ART14" s="392"/>
      <c r="ARU14" s="392"/>
      <c r="ARV14" s="392"/>
      <c r="ARW14" s="392"/>
      <c r="ARX14" s="392"/>
      <c r="ARY14" s="392"/>
      <c r="ARZ14" s="392"/>
      <c r="ASA14" s="392"/>
      <c r="ASB14" s="392"/>
      <c r="ASC14" s="392"/>
      <c r="ASD14" s="392"/>
      <c r="ASE14" s="392"/>
      <c r="ASF14" s="392"/>
      <c r="ASG14" s="392"/>
      <c r="ASH14" s="392"/>
      <c r="ASI14" s="392"/>
      <c r="ASJ14" s="392"/>
      <c r="ASK14" s="392"/>
      <c r="ASL14" s="392"/>
      <c r="ASM14" s="392"/>
      <c r="ASN14" s="392"/>
      <c r="ASO14" s="392"/>
      <c r="ASP14" s="392"/>
      <c r="ASQ14" s="392"/>
      <c r="ASR14" s="392"/>
      <c r="ASS14" s="392"/>
      <c r="AST14" s="392"/>
      <c r="ASU14" s="392"/>
      <c r="ASV14" s="392"/>
      <c r="ASW14" s="392"/>
      <c r="ASX14" s="392"/>
      <c r="ASY14" s="392"/>
      <c r="ASZ14" s="392"/>
      <c r="ATA14" s="392"/>
      <c r="ATB14" s="392"/>
      <c r="ATC14" s="392"/>
      <c r="ATD14" s="392"/>
      <c r="ATE14" s="392"/>
      <c r="ATF14" s="392"/>
      <c r="ATG14" s="392"/>
      <c r="ATH14" s="392"/>
      <c r="ATI14" s="392"/>
      <c r="ATJ14" s="392"/>
      <c r="ATK14" s="392"/>
      <c r="ATL14" s="392"/>
      <c r="ATM14" s="392"/>
      <c r="ATN14" s="392"/>
      <c r="ATO14" s="392"/>
      <c r="ATP14" s="392"/>
      <c r="ATQ14" s="392"/>
      <c r="ATR14" s="392"/>
      <c r="ATS14" s="392"/>
      <c r="ATT14" s="392"/>
      <c r="ATU14" s="392"/>
      <c r="ATV14" s="392"/>
      <c r="ATW14" s="392"/>
      <c r="ATX14" s="392"/>
      <c r="ATY14" s="392"/>
      <c r="ATZ14" s="392"/>
      <c r="AUA14" s="392"/>
      <c r="AUB14" s="392"/>
      <c r="AUC14" s="392"/>
      <c r="AUD14" s="392"/>
      <c r="AUE14" s="392"/>
      <c r="AUF14" s="392"/>
      <c r="AUG14" s="392"/>
      <c r="AUH14" s="392"/>
      <c r="AUI14" s="392"/>
      <c r="AUJ14" s="392"/>
      <c r="AUK14" s="392"/>
      <c r="AUL14" s="392"/>
      <c r="AUM14" s="392"/>
      <c r="AUN14" s="392"/>
      <c r="AUO14" s="392"/>
      <c r="AUP14" s="392"/>
      <c r="AUQ14" s="392"/>
      <c r="AUR14" s="392"/>
      <c r="AUS14" s="392"/>
      <c r="AUT14" s="392"/>
      <c r="AUU14" s="392"/>
      <c r="AUV14" s="392"/>
      <c r="AUW14" s="392"/>
      <c r="AUX14" s="392"/>
      <c r="AUY14" s="392"/>
      <c r="AUZ14" s="392"/>
      <c r="AVA14" s="392"/>
      <c r="AVB14" s="392"/>
      <c r="AVC14" s="392"/>
      <c r="AVD14" s="392"/>
      <c r="AVE14" s="392"/>
      <c r="AVF14" s="392"/>
      <c r="AVG14" s="392"/>
      <c r="AVH14" s="392"/>
      <c r="AVI14" s="392"/>
      <c r="AVJ14" s="392"/>
      <c r="AVK14" s="392"/>
      <c r="AVL14" s="392"/>
      <c r="AVM14" s="392"/>
      <c r="AVN14" s="392"/>
      <c r="AVO14" s="392"/>
      <c r="AVP14" s="392"/>
      <c r="AVQ14" s="392"/>
      <c r="AVR14" s="392"/>
      <c r="AVS14" s="392"/>
      <c r="AVT14" s="392"/>
      <c r="AVU14" s="392"/>
      <c r="AVV14" s="392"/>
      <c r="AVW14" s="392"/>
      <c r="AVX14" s="392"/>
      <c r="AVY14" s="392"/>
      <c r="AVZ14" s="392"/>
      <c r="AWA14" s="392"/>
      <c r="AWB14" s="392"/>
      <c r="AWC14" s="392"/>
      <c r="AWD14" s="392"/>
      <c r="AWE14" s="392"/>
      <c r="AWF14" s="392"/>
      <c r="AWG14" s="392"/>
      <c r="AWH14" s="392"/>
      <c r="AWI14" s="392"/>
      <c r="AWJ14" s="392"/>
      <c r="AWK14" s="392"/>
      <c r="AWL14" s="392"/>
      <c r="AWM14" s="392"/>
      <c r="AWN14" s="392"/>
      <c r="AWO14" s="392"/>
      <c r="AWP14" s="392"/>
      <c r="AWQ14" s="392"/>
      <c r="AWR14" s="392"/>
      <c r="AWS14" s="392"/>
      <c r="AWT14" s="392"/>
      <c r="AWU14" s="392"/>
      <c r="AWV14" s="392"/>
      <c r="AWW14" s="392"/>
      <c r="AWX14" s="392"/>
      <c r="AWY14" s="392"/>
      <c r="AWZ14" s="392"/>
      <c r="AXA14" s="392"/>
      <c r="AXB14" s="392"/>
      <c r="AXC14" s="392"/>
      <c r="AXD14" s="392"/>
      <c r="AXE14" s="392"/>
      <c r="AXF14" s="392"/>
      <c r="AXG14" s="392"/>
      <c r="AXH14" s="392"/>
      <c r="AXI14" s="392"/>
      <c r="AXJ14" s="392"/>
      <c r="AXK14" s="392"/>
      <c r="AXL14" s="392"/>
      <c r="AXM14" s="392"/>
      <c r="AXN14" s="392"/>
      <c r="AXO14" s="392"/>
      <c r="AXP14" s="392"/>
      <c r="AXQ14" s="392"/>
      <c r="AXR14" s="392"/>
      <c r="AXS14" s="392"/>
      <c r="AXT14" s="392"/>
      <c r="AXU14" s="392"/>
      <c r="AXV14" s="392"/>
      <c r="AXW14" s="392"/>
      <c r="AXX14" s="392"/>
      <c r="AXY14" s="392"/>
      <c r="AXZ14" s="392"/>
      <c r="AYA14" s="392"/>
      <c r="AYB14" s="392"/>
      <c r="AYC14" s="392"/>
      <c r="AYD14" s="392"/>
      <c r="AYE14" s="392"/>
      <c r="AYF14" s="392"/>
      <c r="AYG14" s="392"/>
      <c r="AYH14" s="392"/>
      <c r="AYI14" s="392"/>
      <c r="AYJ14" s="392"/>
      <c r="AYK14" s="392"/>
      <c r="AYL14" s="392"/>
      <c r="AYM14" s="392"/>
      <c r="AYN14" s="392"/>
      <c r="AYO14" s="392"/>
      <c r="AYP14" s="392"/>
      <c r="AYQ14" s="392"/>
      <c r="AYR14" s="392"/>
      <c r="AYS14" s="392"/>
      <c r="AYT14" s="392"/>
      <c r="AYU14" s="392"/>
      <c r="AYV14" s="392"/>
      <c r="AYW14" s="392"/>
      <c r="AYX14" s="392"/>
      <c r="AYY14" s="392"/>
      <c r="AYZ14" s="392"/>
      <c r="AZA14" s="392"/>
      <c r="AZB14" s="392"/>
      <c r="AZC14" s="392"/>
      <c r="AZD14" s="392"/>
      <c r="AZE14" s="392"/>
      <c r="AZF14" s="392"/>
      <c r="AZG14" s="392"/>
      <c r="AZH14" s="392"/>
      <c r="AZI14" s="392"/>
      <c r="AZJ14" s="392"/>
      <c r="AZK14" s="392"/>
      <c r="AZL14" s="392"/>
      <c r="AZM14" s="392"/>
      <c r="AZN14" s="392"/>
      <c r="AZO14" s="392"/>
      <c r="AZP14" s="392"/>
      <c r="AZQ14" s="392"/>
      <c r="AZR14" s="392"/>
      <c r="AZS14" s="392"/>
      <c r="AZT14" s="392"/>
      <c r="AZU14" s="392"/>
      <c r="AZV14" s="392"/>
      <c r="AZW14" s="392"/>
      <c r="AZX14" s="392"/>
      <c r="AZY14" s="392"/>
      <c r="AZZ14" s="392"/>
      <c r="BAA14" s="392"/>
      <c r="BAB14" s="392"/>
      <c r="BAC14" s="392"/>
      <c r="BAD14" s="392"/>
      <c r="BAE14" s="392"/>
      <c r="BAF14" s="392"/>
      <c r="BAG14" s="392"/>
      <c r="BAH14" s="392"/>
      <c r="BAI14" s="392"/>
      <c r="BAJ14" s="392"/>
      <c r="BAK14" s="392"/>
      <c r="BAL14" s="392"/>
      <c r="BAM14" s="392"/>
      <c r="BAN14" s="392"/>
      <c r="BAO14" s="392"/>
      <c r="BAP14" s="392"/>
      <c r="BAQ14" s="392"/>
      <c r="BAR14" s="392"/>
      <c r="BAS14" s="392"/>
      <c r="BAT14" s="392"/>
      <c r="BAU14" s="392"/>
      <c r="BAV14" s="392"/>
      <c r="BAW14" s="392"/>
      <c r="BAX14" s="392"/>
      <c r="BAY14" s="392"/>
      <c r="BAZ14" s="392"/>
      <c r="BBA14" s="392"/>
      <c r="BBB14" s="392"/>
      <c r="BBC14" s="392"/>
      <c r="BBD14" s="392"/>
      <c r="BBE14" s="392"/>
      <c r="BBF14" s="392"/>
      <c r="BBG14" s="392"/>
      <c r="BBH14" s="392"/>
      <c r="BBI14" s="392"/>
      <c r="BBJ14" s="392"/>
      <c r="BBK14" s="392"/>
      <c r="BBL14" s="392"/>
      <c r="BBM14" s="392"/>
      <c r="BBN14" s="392"/>
      <c r="BBO14" s="392"/>
      <c r="BBP14" s="392"/>
      <c r="BBQ14" s="392"/>
      <c r="BBR14" s="392"/>
      <c r="BBS14" s="392"/>
      <c r="BBT14" s="392"/>
      <c r="BBU14" s="392"/>
      <c r="BBV14" s="392"/>
      <c r="BBW14" s="392"/>
      <c r="BBX14" s="392"/>
      <c r="BBY14" s="392"/>
      <c r="BBZ14" s="392"/>
      <c r="BCA14" s="392"/>
      <c r="BCB14" s="392"/>
      <c r="BCC14" s="392"/>
      <c r="BCD14" s="392"/>
      <c r="BCE14" s="392"/>
      <c r="BCF14" s="392"/>
      <c r="BCG14" s="392"/>
      <c r="BCH14" s="392"/>
      <c r="BCI14" s="392"/>
      <c r="BCJ14" s="392"/>
      <c r="BCK14" s="392"/>
      <c r="BCL14" s="392"/>
      <c r="BCM14" s="392"/>
      <c r="BCN14" s="392"/>
      <c r="BCO14" s="392"/>
      <c r="BCP14" s="392"/>
      <c r="BCQ14" s="392"/>
      <c r="BCR14" s="392"/>
      <c r="BCS14" s="392"/>
      <c r="BCT14" s="392"/>
      <c r="BCU14" s="392"/>
      <c r="BCV14" s="392"/>
      <c r="BCW14" s="392"/>
      <c r="BCX14" s="392"/>
      <c r="BCY14" s="392"/>
      <c r="BCZ14" s="392"/>
      <c r="BDA14" s="392"/>
      <c r="BDB14" s="392"/>
      <c r="BDC14" s="392"/>
      <c r="BDD14" s="392"/>
      <c r="BDE14" s="392"/>
      <c r="BDF14" s="392"/>
      <c r="BDG14" s="392"/>
      <c r="BDH14" s="392"/>
      <c r="BDI14" s="392"/>
      <c r="BDJ14" s="392"/>
      <c r="BDK14" s="392"/>
      <c r="BDL14" s="392"/>
      <c r="BDM14" s="392"/>
      <c r="BDN14" s="392"/>
      <c r="BDO14" s="392"/>
      <c r="BDP14" s="392"/>
      <c r="BDQ14" s="392"/>
      <c r="BDR14" s="392"/>
      <c r="BDS14" s="392"/>
      <c r="BDT14" s="392"/>
      <c r="BDU14" s="392"/>
      <c r="BDV14" s="392"/>
      <c r="BDW14" s="392"/>
      <c r="BDX14" s="392"/>
      <c r="BDY14" s="392"/>
      <c r="BDZ14" s="392"/>
      <c r="BEA14" s="392"/>
      <c r="BEB14" s="392"/>
      <c r="BEC14" s="392"/>
      <c r="BED14" s="392"/>
      <c r="BEE14" s="392"/>
      <c r="BEF14" s="392"/>
      <c r="BEG14" s="392"/>
      <c r="BEH14" s="392"/>
      <c r="BEI14" s="392"/>
      <c r="BEJ14" s="392"/>
      <c r="BEK14" s="392"/>
      <c r="BEL14" s="392"/>
      <c r="BEM14" s="392"/>
      <c r="BEN14" s="392"/>
      <c r="BEO14" s="392"/>
      <c r="BEP14" s="392"/>
      <c r="BEQ14" s="392"/>
      <c r="BER14" s="392"/>
      <c r="BES14" s="392"/>
      <c r="BET14" s="392"/>
      <c r="BEU14" s="392"/>
      <c r="BEV14" s="392"/>
      <c r="BEW14" s="392"/>
      <c r="BEX14" s="392"/>
      <c r="BEY14" s="392"/>
      <c r="BEZ14" s="392"/>
      <c r="BFA14" s="392"/>
      <c r="BFB14" s="392"/>
      <c r="BFC14" s="392"/>
      <c r="BFD14" s="392"/>
      <c r="BFE14" s="392"/>
      <c r="BFF14" s="392"/>
      <c r="BFG14" s="392"/>
      <c r="BFH14" s="392"/>
      <c r="BFI14" s="392"/>
      <c r="BFJ14" s="392"/>
      <c r="BFK14" s="392"/>
      <c r="BFL14" s="392"/>
      <c r="BFM14" s="392"/>
      <c r="BFN14" s="392"/>
      <c r="BFO14" s="392"/>
      <c r="BFP14" s="392"/>
      <c r="BFQ14" s="392"/>
      <c r="BFR14" s="392"/>
      <c r="BFS14" s="392"/>
      <c r="BFT14" s="392"/>
      <c r="BFU14" s="392"/>
      <c r="BFV14" s="392"/>
      <c r="BFW14" s="392"/>
      <c r="BFX14" s="392"/>
      <c r="BFY14" s="392"/>
      <c r="BFZ14" s="392"/>
      <c r="BGA14" s="392"/>
      <c r="BGB14" s="392"/>
      <c r="BGC14" s="392"/>
      <c r="BGD14" s="392"/>
      <c r="BGE14" s="392"/>
      <c r="BGF14" s="392"/>
      <c r="BGG14" s="392"/>
      <c r="BGH14" s="392"/>
      <c r="BGI14" s="392"/>
      <c r="BGJ14" s="392"/>
      <c r="BGK14" s="392"/>
      <c r="BGL14" s="392"/>
      <c r="BGM14" s="392"/>
      <c r="BGN14" s="392"/>
      <c r="BGO14" s="392"/>
      <c r="BGP14" s="392"/>
      <c r="BGQ14" s="392"/>
      <c r="BGR14" s="392"/>
      <c r="BGS14" s="392"/>
      <c r="BGT14" s="392"/>
      <c r="BGU14" s="392"/>
      <c r="BGV14" s="392"/>
      <c r="BGW14" s="392"/>
      <c r="BGX14" s="392"/>
      <c r="BGY14" s="392"/>
      <c r="BGZ14" s="392"/>
      <c r="BHA14" s="392"/>
      <c r="BHB14" s="392"/>
      <c r="BHC14" s="392"/>
      <c r="BHD14" s="392"/>
      <c r="BHE14" s="392"/>
      <c r="BHF14" s="392"/>
      <c r="BHG14" s="392"/>
      <c r="BHH14" s="392"/>
      <c r="BHI14" s="392"/>
      <c r="BHJ14" s="392"/>
      <c r="BHK14" s="392"/>
      <c r="BHL14" s="392"/>
      <c r="BHM14" s="392"/>
      <c r="BHN14" s="392"/>
      <c r="BHO14" s="392"/>
      <c r="BHP14" s="392"/>
      <c r="BHQ14" s="392"/>
      <c r="BHR14" s="392"/>
      <c r="BHS14" s="392"/>
      <c r="BHT14" s="392"/>
      <c r="BHU14" s="392"/>
      <c r="BHV14" s="392"/>
      <c r="BHW14" s="392"/>
      <c r="BHX14" s="392"/>
      <c r="BHY14" s="392"/>
      <c r="BHZ14" s="392"/>
      <c r="BIA14" s="392"/>
      <c r="BIB14" s="392"/>
      <c r="BIC14" s="392"/>
      <c r="BID14" s="392"/>
      <c r="BIE14" s="392"/>
      <c r="BIF14" s="392"/>
      <c r="BIG14" s="392"/>
      <c r="BIH14" s="392"/>
      <c r="BII14" s="392"/>
      <c r="BIJ14" s="392"/>
      <c r="BIK14" s="392"/>
      <c r="BIL14" s="392"/>
      <c r="BIM14" s="392"/>
      <c r="BIN14" s="392"/>
      <c r="BIO14" s="392"/>
      <c r="BIP14" s="392"/>
      <c r="BIQ14" s="392"/>
      <c r="BIR14" s="392"/>
      <c r="BIS14" s="392"/>
      <c r="BIT14" s="392"/>
      <c r="BIU14" s="392"/>
      <c r="BIV14" s="392"/>
      <c r="BIW14" s="392"/>
      <c r="BIX14" s="392"/>
      <c r="BIY14" s="392"/>
      <c r="BIZ14" s="392"/>
      <c r="BJA14" s="392"/>
      <c r="BJB14" s="392"/>
      <c r="BJC14" s="392"/>
      <c r="BJD14" s="392"/>
      <c r="BJE14" s="392"/>
      <c r="BJF14" s="392"/>
      <c r="BJG14" s="392"/>
      <c r="BJH14" s="392"/>
      <c r="BJI14" s="392"/>
      <c r="BJJ14" s="392"/>
      <c r="BJK14" s="392"/>
      <c r="BJL14" s="392"/>
      <c r="BJM14" s="392"/>
      <c r="BJN14" s="392"/>
      <c r="BJO14" s="392"/>
      <c r="BJP14" s="392"/>
      <c r="BJQ14" s="392"/>
      <c r="BJR14" s="392"/>
      <c r="BJS14" s="392"/>
      <c r="BJT14" s="392"/>
      <c r="BJU14" s="392"/>
      <c r="BJV14" s="392"/>
      <c r="BJW14" s="392"/>
      <c r="BJX14" s="392"/>
      <c r="BJY14" s="392"/>
      <c r="BJZ14" s="392"/>
      <c r="BKA14" s="392"/>
      <c r="BKB14" s="392"/>
      <c r="BKC14" s="392"/>
      <c r="BKD14" s="392"/>
      <c r="BKE14" s="392"/>
      <c r="BKF14" s="392"/>
      <c r="BKG14" s="392"/>
      <c r="BKH14" s="392"/>
      <c r="BKI14" s="392"/>
      <c r="BKJ14" s="392"/>
      <c r="BKK14" s="392"/>
      <c r="BKL14" s="392"/>
      <c r="BKM14" s="392"/>
      <c r="BKN14" s="392"/>
      <c r="BKO14" s="392"/>
      <c r="BKP14" s="392"/>
      <c r="BKQ14" s="392"/>
      <c r="BKR14" s="392"/>
      <c r="BKS14" s="392"/>
      <c r="BKT14" s="392"/>
      <c r="BKU14" s="392"/>
      <c r="BKV14" s="392"/>
      <c r="BKW14" s="392"/>
      <c r="BKX14" s="392"/>
      <c r="BKY14" s="392"/>
      <c r="BKZ14" s="392"/>
      <c r="BLA14" s="392"/>
      <c r="BLB14" s="392"/>
      <c r="BLC14" s="392"/>
      <c r="BLD14" s="392"/>
      <c r="BLE14" s="392"/>
      <c r="BLF14" s="392"/>
      <c r="BLG14" s="392"/>
      <c r="BLH14" s="392"/>
      <c r="BLI14" s="392"/>
      <c r="BLJ14" s="392"/>
      <c r="BLK14" s="392"/>
      <c r="BLL14" s="392"/>
      <c r="BLM14" s="392"/>
      <c r="BLN14" s="392"/>
      <c r="BLO14" s="392"/>
      <c r="BLP14" s="392"/>
      <c r="BLQ14" s="392"/>
      <c r="BLR14" s="392"/>
      <c r="BLS14" s="392"/>
      <c r="BLT14" s="392"/>
      <c r="BLU14" s="392"/>
      <c r="BLV14" s="392"/>
      <c r="BLW14" s="392"/>
      <c r="BLX14" s="392"/>
      <c r="BLY14" s="392"/>
      <c r="BLZ14" s="392"/>
      <c r="BMA14" s="392"/>
      <c r="BMB14" s="392"/>
      <c r="BMC14" s="392"/>
      <c r="BMD14" s="392"/>
      <c r="BME14" s="392"/>
      <c r="BMF14" s="392"/>
      <c r="BMG14" s="392"/>
      <c r="BMH14" s="392"/>
      <c r="BMI14" s="392"/>
      <c r="BMJ14" s="392"/>
      <c r="BMK14" s="392"/>
      <c r="BML14" s="392"/>
      <c r="BMM14" s="392"/>
      <c r="BMN14" s="392"/>
      <c r="BMO14" s="392"/>
      <c r="BMP14" s="392"/>
      <c r="BMQ14" s="392"/>
      <c r="BMR14" s="392"/>
      <c r="BMS14" s="392"/>
      <c r="BMT14" s="392"/>
      <c r="BMU14" s="392"/>
      <c r="BMV14" s="392"/>
      <c r="BMW14" s="392"/>
      <c r="BMX14" s="392"/>
      <c r="BMY14" s="392"/>
      <c r="BMZ14" s="392"/>
      <c r="BNA14" s="392"/>
      <c r="BNB14" s="392"/>
      <c r="BNC14" s="392"/>
      <c r="BND14" s="392"/>
      <c r="BNE14" s="392"/>
      <c r="BNF14" s="392"/>
      <c r="BNG14" s="392"/>
      <c r="BNH14" s="392"/>
      <c r="BNI14" s="392"/>
      <c r="BNJ14" s="392"/>
      <c r="BNK14" s="392"/>
      <c r="BNL14" s="392"/>
      <c r="BNM14" s="392"/>
      <c r="BNN14" s="392"/>
      <c r="BNO14" s="392"/>
      <c r="BNP14" s="392"/>
      <c r="BNQ14" s="392"/>
      <c r="BNR14" s="392"/>
      <c r="BNS14" s="392"/>
      <c r="BNT14" s="392"/>
      <c r="BNU14" s="392"/>
      <c r="BNV14" s="392"/>
      <c r="BNW14" s="392"/>
      <c r="BNX14" s="392"/>
      <c r="BNY14" s="392"/>
      <c r="BNZ14" s="392"/>
      <c r="BOA14" s="392"/>
      <c r="BOB14" s="392"/>
      <c r="BOC14" s="392"/>
      <c r="BOD14" s="392"/>
      <c r="BOE14" s="392"/>
      <c r="BOF14" s="392"/>
      <c r="BOG14" s="392"/>
      <c r="BOH14" s="392"/>
      <c r="BOI14" s="392"/>
      <c r="BOJ14" s="392"/>
      <c r="BOK14" s="392"/>
      <c r="BOL14" s="392"/>
      <c r="BOM14" s="392"/>
      <c r="BON14" s="392"/>
      <c r="BOO14" s="392"/>
      <c r="BOP14" s="392"/>
      <c r="BOQ14" s="392"/>
      <c r="BOR14" s="392"/>
      <c r="BOS14" s="392"/>
      <c r="BOT14" s="392"/>
      <c r="BOU14" s="392"/>
      <c r="BOV14" s="392"/>
      <c r="BOW14" s="392"/>
      <c r="BOX14" s="392"/>
      <c r="BOY14" s="392"/>
      <c r="BOZ14" s="392"/>
      <c r="BPA14" s="392"/>
      <c r="BPB14" s="392"/>
      <c r="BPC14" s="392"/>
      <c r="BPD14" s="392"/>
      <c r="BPE14" s="392"/>
      <c r="BPF14" s="392"/>
      <c r="BPG14" s="392"/>
      <c r="BPH14" s="392"/>
      <c r="BPI14" s="392"/>
      <c r="BPJ14" s="392"/>
      <c r="BPK14" s="392"/>
      <c r="BPL14" s="392"/>
      <c r="BPM14" s="392"/>
      <c r="BPN14" s="392"/>
      <c r="BPO14" s="392"/>
      <c r="BPP14" s="392"/>
      <c r="BPQ14" s="392"/>
      <c r="BPR14" s="392"/>
      <c r="BPS14" s="392"/>
      <c r="BPT14" s="392"/>
      <c r="BPU14" s="392"/>
      <c r="BPV14" s="392"/>
      <c r="BPW14" s="392"/>
      <c r="BPX14" s="392"/>
      <c r="BPY14" s="392"/>
      <c r="BPZ14" s="392"/>
      <c r="BQA14" s="392"/>
      <c r="BQB14" s="392"/>
      <c r="BQC14" s="392"/>
      <c r="BQD14" s="392"/>
      <c r="BQE14" s="392"/>
      <c r="BQF14" s="392"/>
      <c r="BQG14" s="392"/>
      <c r="BQH14" s="392"/>
      <c r="BQI14" s="392"/>
      <c r="BQJ14" s="392"/>
      <c r="BQK14" s="392"/>
      <c r="BQL14" s="392"/>
      <c r="BQM14" s="392"/>
      <c r="BQN14" s="392"/>
      <c r="BQO14" s="392"/>
      <c r="BQP14" s="392"/>
      <c r="BQQ14" s="392"/>
      <c r="BQR14" s="392"/>
      <c r="BQS14" s="392"/>
      <c r="BQT14" s="392"/>
      <c r="BQU14" s="392"/>
      <c r="BQV14" s="392"/>
      <c r="BQW14" s="392"/>
      <c r="BQX14" s="392"/>
      <c r="BQY14" s="392"/>
      <c r="BQZ14" s="392"/>
      <c r="BRA14" s="392"/>
      <c r="BRB14" s="392"/>
      <c r="BRC14" s="392"/>
      <c r="BRD14" s="392"/>
      <c r="BRE14" s="392"/>
      <c r="BRF14" s="392"/>
      <c r="BRG14" s="392"/>
      <c r="BRH14" s="392"/>
      <c r="BRI14" s="392"/>
      <c r="BRJ14" s="392"/>
      <c r="BRK14" s="392"/>
      <c r="BRL14" s="392"/>
      <c r="BRM14" s="392"/>
      <c r="BRN14" s="392"/>
      <c r="BRO14" s="392"/>
      <c r="BRP14" s="392"/>
      <c r="BRQ14" s="392"/>
      <c r="BRR14" s="392"/>
      <c r="BRS14" s="392"/>
      <c r="BRT14" s="392"/>
      <c r="BRU14" s="392"/>
      <c r="BRV14" s="392"/>
      <c r="BRW14" s="392"/>
      <c r="BRX14" s="392"/>
      <c r="BRY14" s="392"/>
      <c r="BRZ14" s="392"/>
      <c r="BSA14" s="392"/>
      <c r="BSB14" s="392"/>
      <c r="BSC14" s="392"/>
      <c r="BSD14" s="392"/>
      <c r="BSE14" s="392"/>
      <c r="BSF14" s="392"/>
      <c r="BSG14" s="392"/>
      <c r="BSH14" s="392"/>
      <c r="BSI14" s="392"/>
      <c r="BSJ14" s="392"/>
      <c r="BSK14" s="392"/>
      <c r="BSL14" s="392"/>
      <c r="BSM14" s="392"/>
      <c r="BSN14" s="392"/>
      <c r="BSO14" s="392"/>
      <c r="BSP14" s="392"/>
      <c r="BSQ14" s="392"/>
      <c r="BSR14" s="392"/>
      <c r="BSS14" s="392"/>
      <c r="BST14" s="392"/>
      <c r="BSU14" s="392"/>
      <c r="BSV14" s="392"/>
      <c r="BSW14" s="392"/>
      <c r="BSX14" s="392"/>
      <c r="BSY14" s="392"/>
      <c r="BSZ14" s="392"/>
      <c r="BTA14" s="392"/>
      <c r="BTB14" s="392"/>
      <c r="BTC14" s="392"/>
      <c r="BTD14" s="392"/>
      <c r="BTE14" s="392"/>
      <c r="BTF14" s="392"/>
      <c r="BTG14" s="392"/>
      <c r="BTH14" s="392"/>
      <c r="BTI14" s="392"/>
      <c r="BTJ14" s="392"/>
      <c r="BTK14" s="392"/>
      <c r="BTL14" s="392"/>
      <c r="BTM14" s="392"/>
      <c r="BTN14" s="392"/>
      <c r="BTO14" s="392"/>
      <c r="BTP14" s="392"/>
      <c r="BTQ14" s="392"/>
      <c r="BTR14" s="392"/>
      <c r="BTS14" s="392"/>
      <c r="BTT14" s="392"/>
      <c r="BTU14" s="392"/>
      <c r="BTV14" s="392"/>
      <c r="BTW14" s="392"/>
      <c r="BTX14" s="392"/>
      <c r="BTY14" s="392"/>
      <c r="BTZ14" s="392"/>
      <c r="BUA14" s="392"/>
      <c r="BUB14" s="392"/>
      <c r="BUC14" s="392"/>
      <c r="BUD14" s="392"/>
      <c r="BUE14" s="392"/>
      <c r="BUF14" s="392"/>
      <c r="BUG14" s="392"/>
      <c r="BUH14" s="392"/>
      <c r="BUI14" s="392"/>
      <c r="BUJ14" s="392"/>
      <c r="BUK14" s="392"/>
      <c r="BUL14" s="392"/>
      <c r="BUM14" s="392"/>
      <c r="BUN14" s="392"/>
      <c r="BUO14" s="392"/>
      <c r="BUP14" s="392"/>
      <c r="BUQ14" s="392"/>
      <c r="BUR14" s="392"/>
      <c r="BUS14" s="392"/>
      <c r="BUT14" s="392"/>
      <c r="BUU14" s="392"/>
      <c r="BUV14" s="392"/>
      <c r="BUW14" s="392"/>
      <c r="BUX14" s="392"/>
      <c r="BUY14" s="392"/>
      <c r="BUZ14" s="392"/>
      <c r="BVA14" s="392"/>
      <c r="BVB14" s="392"/>
      <c r="BVC14" s="392"/>
      <c r="BVD14" s="392"/>
      <c r="BVE14" s="392"/>
      <c r="BVF14" s="392"/>
      <c r="BVG14" s="392"/>
      <c r="BVH14" s="392"/>
      <c r="BVI14" s="392"/>
      <c r="BVJ14" s="392"/>
      <c r="BVK14" s="392"/>
      <c r="BVL14" s="392"/>
      <c r="BVM14" s="392"/>
      <c r="BVN14" s="392"/>
      <c r="BVO14" s="392"/>
      <c r="BVP14" s="392"/>
      <c r="BVQ14" s="392"/>
      <c r="BVR14" s="392"/>
      <c r="BVS14" s="392"/>
      <c r="BVT14" s="392"/>
      <c r="BVU14" s="392"/>
      <c r="BVV14" s="392"/>
      <c r="BVW14" s="392"/>
      <c r="BVX14" s="392"/>
      <c r="BVY14" s="392"/>
      <c r="BVZ14" s="392"/>
      <c r="BWA14" s="392"/>
      <c r="BWB14" s="392"/>
      <c r="BWC14" s="392"/>
      <c r="BWD14" s="392"/>
      <c r="BWE14" s="392"/>
      <c r="BWF14" s="392"/>
      <c r="BWG14" s="392"/>
      <c r="BWH14" s="392"/>
      <c r="BWI14" s="392"/>
      <c r="BWJ14" s="392"/>
      <c r="BWK14" s="392"/>
      <c r="BWL14" s="392"/>
      <c r="BWM14" s="392"/>
      <c r="BWN14" s="392"/>
      <c r="BWO14" s="392"/>
      <c r="BWP14" s="392"/>
      <c r="BWQ14" s="392"/>
      <c r="BWR14" s="392"/>
      <c r="BWS14" s="392"/>
      <c r="BWT14" s="392"/>
      <c r="BWU14" s="392"/>
      <c r="BWV14" s="392"/>
      <c r="BWW14" s="392"/>
      <c r="BWX14" s="392"/>
      <c r="BWY14" s="392"/>
      <c r="BWZ14" s="392"/>
      <c r="BXA14" s="392"/>
      <c r="BXB14" s="392"/>
      <c r="BXC14" s="392"/>
      <c r="BXD14" s="392"/>
      <c r="BXE14" s="392"/>
      <c r="BXF14" s="392"/>
      <c r="BXG14" s="392"/>
      <c r="BXH14" s="392"/>
      <c r="BXI14" s="392"/>
      <c r="BXJ14" s="392"/>
      <c r="BXK14" s="392"/>
      <c r="BXL14" s="392"/>
      <c r="BXM14" s="392"/>
      <c r="BXN14" s="392"/>
      <c r="BXO14" s="392"/>
      <c r="BXP14" s="392"/>
      <c r="BXQ14" s="392"/>
      <c r="BXR14" s="392"/>
      <c r="BXS14" s="392"/>
      <c r="BXT14" s="392"/>
      <c r="BXU14" s="392"/>
      <c r="BXV14" s="392"/>
      <c r="BXW14" s="392"/>
      <c r="BXX14" s="392"/>
      <c r="BXY14" s="392"/>
      <c r="BXZ14" s="392"/>
      <c r="BYA14" s="392"/>
      <c r="BYB14" s="392"/>
      <c r="BYC14" s="392"/>
      <c r="BYD14" s="392"/>
      <c r="BYE14" s="392"/>
      <c r="BYF14" s="392"/>
      <c r="BYG14" s="392"/>
      <c r="BYH14" s="392"/>
      <c r="BYI14" s="392"/>
      <c r="BYJ14" s="392"/>
      <c r="BYK14" s="392"/>
      <c r="BYL14" s="392"/>
      <c r="BYM14" s="392"/>
      <c r="BYN14" s="392"/>
      <c r="BYO14" s="392"/>
      <c r="BYP14" s="392"/>
      <c r="BYQ14" s="392"/>
      <c r="BYR14" s="392"/>
      <c r="BYS14" s="392"/>
      <c r="BYT14" s="392"/>
      <c r="BYU14" s="392"/>
      <c r="BYV14" s="392"/>
      <c r="BYW14" s="392"/>
      <c r="BYX14" s="392"/>
      <c r="BYY14" s="392"/>
      <c r="BYZ14" s="392"/>
      <c r="BZA14" s="392"/>
      <c r="BZB14" s="392"/>
      <c r="BZC14" s="392"/>
      <c r="BZD14" s="392"/>
      <c r="BZE14" s="392"/>
      <c r="BZF14" s="392"/>
      <c r="BZG14" s="392"/>
      <c r="BZH14" s="392"/>
      <c r="BZI14" s="392"/>
      <c r="BZJ14" s="392"/>
      <c r="BZK14" s="392"/>
      <c r="BZL14" s="392"/>
      <c r="BZM14" s="392"/>
      <c r="BZN14" s="392"/>
      <c r="BZO14" s="392"/>
      <c r="BZP14" s="392"/>
      <c r="BZQ14" s="392"/>
      <c r="BZR14" s="392"/>
      <c r="BZS14" s="392"/>
      <c r="BZT14" s="392"/>
      <c r="BZU14" s="392"/>
      <c r="BZV14" s="392"/>
      <c r="BZW14" s="392"/>
      <c r="BZX14" s="392"/>
      <c r="BZY14" s="392"/>
      <c r="BZZ14" s="392"/>
      <c r="CAA14" s="392"/>
      <c r="CAB14" s="392"/>
      <c r="CAC14" s="392"/>
      <c r="CAD14" s="392"/>
      <c r="CAE14" s="392"/>
      <c r="CAF14" s="392"/>
      <c r="CAG14" s="392"/>
      <c r="CAH14" s="392"/>
      <c r="CAI14" s="392"/>
      <c r="CAJ14" s="392"/>
      <c r="CAK14" s="392"/>
      <c r="CAL14" s="392"/>
      <c r="CAM14" s="392"/>
      <c r="CAN14" s="392"/>
      <c r="CAO14" s="392"/>
      <c r="CAP14" s="392"/>
      <c r="CAQ14" s="392"/>
      <c r="CAR14" s="392"/>
      <c r="CAS14" s="392"/>
      <c r="CAT14" s="392"/>
      <c r="CAU14" s="392"/>
      <c r="CAV14" s="392"/>
      <c r="CAW14" s="392"/>
      <c r="CAX14" s="392"/>
      <c r="CAY14" s="392"/>
      <c r="CAZ14" s="392"/>
      <c r="CBA14" s="392"/>
      <c r="CBB14" s="392"/>
      <c r="CBC14" s="392"/>
      <c r="CBD14" s="392"/>
      <c r="CBE14" s="392"/>
      <c r="CBF14" s="392"/>
      <c r="CBG14" s="392"/>
      <c r="CBH14" s="392"/>
      <c r="CBI14" s="392"/>
      <c r="CBJ14" s="392"/>
      <c r="CBK14" s="392"/>
      <c r="CBL14" s="392"/>
      <c r="CBM14" s="392"/>
      <c r="CBN14" s="392"/>
      <c r="CBO14" s="392"/>
      <c r="CBP14" s="392"/>
      <c r="CBQ14" s="392"/>
      <c r="CBR14" s="392"/>
      <c r="CBS14" s="392"/>
      <c r="CBT14" s="392"/>
      <c r="CBU14" s="392"/>
      <c r="CBV14" s="392"/>
      <c r="CBW14" s="392"/>
      <c r="CBX14" s="392"/>
      <c r="CBY14" s="392"/>
      <c r="CBZ14" s="392"/>
      <c r="CCA14" s="392"/>
      <c r="CCB14" s="392"/>
      <c r="CCC14" s="392"/>
      <c r="CCD14" s="392"/>
      <c r="CCE14" s="392"/>
      <c r="CCF14" s="392"/>
      <c r="CCG14" s="392"/>
      <c r="CCH14" s="392"/>
      <c r="CCI14" s="392"/>
      <c r="CCJ14" s="392"/>
      <c r="CCK14" s="392"/>
      <c r="CCL14" s="392"/>
      <c r="CCM14" s="392"/>
      <c r="CCN14" s="392"/>
      <c r="CCO14" s="392"/>
      <c r="CCP14" s="392"/>
      <c r="CCQ14" s="392"/>
      <c r="CCR14" s="392"/>
      <c r="CCS14" s="392"/>
      <c r="CCT14" s="392"/>
      <c r="CCU14" s="392"/>
      <c r="CCV14" s="392"/>
      <c r="CCW14" s="392"/>
      <c r="CCX14" s="392"/>
      <c r="CCY14" s="392"/>
      <c r="CCZ14" s="392"/>
      <c r="CDA14" s="392"/>
      <c r="CDB14" s="392"/>
      <c r="CDC14" s="392"/>
      <c r="CDD14" s="392"/>
      <c r="CDE14" s="392"/>
      <c r="CDF14" s="392"/>
      <c r="CDG14" s="392"/>
      <c r="CDH14" s="392"/>
      <c r="CDI14" s="392"/>
      <c r="CDJ14" s="392"/>
      <c r="CDK14" s="392"/>
      <c r="CDL14" s="392"/>
      <c r="CDM14" s="392"/>
      <c r="CDN14" s="392"/>
      <c r="CDO14" s="392"/>
      <c r="CDP14" s="392"/>
      <c r="CDQ14" s="392"/>
      <c r="CDR14" s="392"/>
      <c r="CDS14" s="392"/>
      <c r="CDT14" s="392"/>
      <c r="CDU14" s="392"/>
      <c r="CDV14" s="392"/>
      <c r="CDW14" s="392"/>
      <c r="CDX14" s="392"/>
      <c r="CDY14" s="392"/>
      <c r="CDZ14" s="392"/>
      <c r="CEA14" s="392"/>
      <c r="CEB14" s="392"/>
      <c r="CEC14" s="392"/>
      <c r="CED14" s="392"/>
      <c r="CEE14" s="392"/>
      <c r="CEF14" s="392"/>
      <c r="CEG14" s="392"/>
      <c r="CEH14" s="392"/>
      <c r="CEI14" s="392"/>
      <c r="CEJ14" s="392"/>
      <c r="CEK14" s="392"/>
      <c r="CEL14" s="392"/>
      <c r="CEM14" s="392"/>
      <c r="CEN14" s="392"/>
      <c r="CEO14" s="392"/>
      <c r="CEP14" s="392"/>
      <c r="CEQ14" s="392"/>
      <c r="CER14" s="392"/>
      <c r="CES14" s="392"/>
      <c r="CET14" s="392"/>
      <c r="CEU14" s="392"/>
      <c r="CEV14" s="392"/>
      <c r="CEW14" s="392"/>
      <c r="CEX14" s="392"/>
      <c r="CEY14" s="392"/>
      <c r="CEZ14" s="392"/>
      <c r="CFA14" s="392"/>
      <c r="CFB14" s="392"/>
      <c r="CFC14" s="392"/>
      <c r="CFD14" s="392"/>
      <c r="CFE14" s="392"/>
      <c r="CFF14" s="392"/>
      <c r="CFG14" s="392"/>
      <c r="CFH14" s="392"/>
      <c r="CFI14" s="392"/>
      <c r="CFJ14" s="392"/>
      <c r="CFK14" s="392"/>
      <c r="CFL14" s="392"/>
      <c r="CFM14" s="392"/>
      <c r="CFN14" s="392"/>
      <c r="CFO14" s="392"/>
      <c r="CFP14" s="392"/>
      <c r="CFQ14" s="392"/>
      <c r="CFR14" s="392"/>
      <c r="CFS14" s="392"/>
      <c r="CFT14" s="392"/>
      <c r="CFU14" s="392"/>
      <c r="CFV14" s="392"/>
      <c r="CFW14" s="392"/>
      <c r="CFX14" s="392"/>
      <c r="CFY14" s="392"/>
      <c r="CFZ14" s="392"/>
      <c r="CGA14" s="392"/>
      <c r="CGB14" s="392"/>
      <c r="CGC14" s="392"/>
      <c r="CGD14" s="392"/>
      <c r="CGE14" s="392"/>
      <c r="CGF14" s="392"/>
      <c r="CGG14" s="392"/>
      <c r="CGH14" s="392"/>
      <c r="CGI14" s="392"/>
      <c r="CGJ14" s="392"/>
      <c r="CGK14" s="392"/>
      <c r="CGL14" s="392"/>
      <c r="CGM14" s="392"/>
      <c r="CGN14" s="392"/>
      <c r="CGO14" s="392"/>
      <c r="CGP14" s="392"/>
      <c r="CGQ14" s="392"/>
      <c r="CGR14" s="392"/>
      <c r="CGS14" s="392"/>
      <c r="CGT14" s="392"/>
      <c r="CGU14" s="392"/>
      <c r="CGV14" s="392"/>
      <c r="CGW14" s="392"/>
      <c r="CGX14" s="392"/>
      <c r="CGY14" s="392"/>
      <c r="CGZ14" s="392"/>
      <c r="CHA14" s="392"/>
      <c r="CHB14" s="392"/>
      <c r="CHC14" s="392"/>
      <c r="CHD14" s="392"/>
      <c r="CHE14" s="392"/>
      <c r="CHF14" s="392"/>
      <c r="CHG14" s="392"/>
      <c r="CHH14" s="392"/>
      <c r="CHI14" s="392"/>
      <c r="CHJ14" s="392"/>
      <c r="CHK14" s="392"/>
      <c r="CHL14" s="392"/>
      <c r="CHM14" s="392"/>
      <c r="CHN14" s="392"/>
      <c r="CHO14" s="392"/>
      <c r="CHP14" s="392"/>
      <c r="CHQ14" s="392"/>
      <c r="CHR14" s="392"/>
      <c r="CHS14" s="392"/>
      <c r="CHT14" s="392"/>
      <c r="CHU14" s="392"/>
      <c r="CHV14" s="392"/>
      <c r="CHW14" s="392"/>
      <c r="CHX14" s="392"/>
      <c r="CHY14" s="392"/>
      <c r="CHZ14" s="392"/>
      <c r="CIA14" s="392"/>
      <c r="CIB14" s="392"/>
      <c r="CIC14" s="392"/>
      <c r="CID14" s="392"/>
      <c r="CIE14" s="392"/>
      <c r="CIF14" s="392"/>
      <c r="CIG14" s="392"/>
      <c r="CIH14" s="392"/>
      <c r="CII14" s="392"/>
      <c r="CIJ14" s="392"/>
      <c r="CIK14" s="392"/>
      <c r="CIL14" s="392"/>
      <c r="CIM14" s="392"/>
      <c r="CIN14" s="392"/>
      <c r="CIO14" s="392"/>
      <c r="CIP14" s="392"/>
      <c r="CIQ14" s="392"/>
      <c r="CIR14" s="392"/>
      <c r="CIS14" s="392"/>
      <c r="CIT14" s="392"/>
      <c r="CIU14" s="392"/>
      <c r="CIV14" s="392"/>
      <c r="CIW14" s="392"/>
      <c r="CIX14" s="392"/>
      <c r="CIY14" s="392"/>
      <c r="CIZ14" s="392"/>
      <c r="CJA14" s="392"/>
      <c r="CJB14" s="392"/>
      <c r="CJC14" s="392"/>
      <c r="CJD14" s="392"/>
      <c r="CJE14" s="392"/>
      <c r="CJF14" s="392"/>
      <c r="CJG14" s="392"/>
      <c r="CJH14" s="392"/>
      <c r="CJI14" s="392"/>
      <c r="CJJ14" s="392"/>
      <c r="CJK14" s="392"/>
      <c r="CJL14" s="392"/>
      <c r="CJM14" s="392"/>
      <c r="CJN14" s="392"/>
      <c r="CJO14" s="392"/>
      <c r="CJP14" s="392"/>
      <c r="CJQ14" s="392"/>
      <c r="CJR14" s="392"/>
      <c r="CJS14" s="392"/>
      <c r="CJT14" s="392"/>
      <c r="CJU14" s="392"/>
      <c r="CJV14" s="392"/>
      <c r="CJW14" s="392"/>
      <c r="CJX14" s="392"/>
      <c r="CJY14" s="392"/>
      <c r="CJZ14" s="392"/>
      <c r="CKA14" s="392"/>
      <c r="CKB14" s="392"/>
      <c r="CKC14" s="392"/>
      <c r="CKD14" s="392"/>
      <c r="CKE14" s="392"/>
      <c r="CKF14" s="392"/>
      <c r="CKG14" s="392"/>
      <c r="CKH14" s="392"/>
      <c r="CKI14" s="392"/>
      <c r="CKJ14" s="392"/>
      <c r="CKK14" s="392"/>
      <c r="CKL14" s="392"/>
      <c r="CKM14" s="392"/>
      <c r="CKN14" s="392"/>
      <c r="CKO14" s="392"/>
      <c r="CKP14" s="392"/>
      <c r="CKQ14" s="392"/>
      <c r="CKR14" s="392"/>
      <c r="CKS14" s="392"/>
      <c r="CKT14" s="392"/>
      <c r="CKU14" s="392"/>
      <c r="CKV14" s="392"/>
      <c r="CKW14" s="392"/>
      <c r="CKX14" s="392"/>
      <c r="CKY14" s="392"/>
      <c r="CKZ14" s="392"/>
      <c r="CLA14" s="392"/>
      <c r="CLB14" s="392"/>
      <c r="CLC14" s="392"/>
      <c r="CLD14" s="392"/>
      <c r="CLE14" s="392"/>
      <c r="CLF14" s="392"/>
      <c r="CLG14" s="392"/>
      <c r="CLH14" s="392"/>
      <c r="CLI14" s="392"/>
      <c r="CLJ14" s="392"/>
      <c r="CLK14" s="392"/>
      <c r="CLL14" s="392"/>
      <c r="CLM14" s="392"/>
      <c r="CLN14" s="392"/>
      <c r="CLO14" s="392"/>
      <c r="CLP14" s="392"/>
      <c r="CLQ14" s="392"/>
      <c r="CLR14" s="392"/>
      <c r="CLS14" s="392"/>
      <c r="CLT14" s="392"/>
      <c r="CLU14" s="392"/>
      <c r="CLV14" s="392"/>
      <c r="CLW14" s="392"/>
      <c r="CLX14" s="392"/>
      <c r="CLY14" s="392"/>
      <c r="CLZ14" s="392"/>
      <c r="CMA14" s="392"/>
      <c r="CMB14" s="392"/>
      <c r="CMC14" s="392"/>
      <c r="CMD14" s="392"/>
      <c r="CME14" s="392"/>
      <c r="CMF14" s="392"/>
      <c r="CMG14" s="392"/>
      <c r="CMH14" s="392"/>
      <c r="CMI14" s="392"/>
      <c r="CMJ14" s="392"/>
      <c r="CMK14" s="392"/>
      <c r="CML14" s="392"/>
      <c r="CMM14" s="392"/>
      <c r="CMN14" s="392"/>
      <c r="CMO14" s="392"/>
      <c r="CMP14" s="392"/>
      <c r="CMQ14" s="392"/>
      <c r="CMR14" s="392"/>
      <c r="CMS14" s="392"/>
      <c r="CMT14" s="392"/>
      <c r="CMU14" s="392"/>
      <c r="CMV14" s="392"/>
      <c r="CMW14" s="392"/>
      <c r="CMX14" s="392"/>
      <c r="CMY14" s="392"/>
      <c r="CMZ14" s="392"/>
      <c r="CNA14" s="392"/>
      <c r="CNB14" s="392"/>
      <c r="CNC14" s="392"/>
      <c r="CND14" s="392"/>
      <c r="CNE14" s="392"/>
      <c r="CNF14" s="392"/>
      <c r="CNG14" s="392"/>
      <c r="CNH14" s="392"/>
      <c r="CNI14" s="392"/>
      <c r="CNJ14" s="392"/>
      <c r="CNK14" s="392"/>
      <c r="CNL14" s="392"/>
      <c r="CNM14" s="392"/>
      <c r="CNN14" s="392"/>
      <c r="CNO14" s="392"/>
      <c r="CNP14" s="392"/>
      <c r="CNQ14" s="392"/>
      <c r="CNR14" s="392"/>
      <c r="CNS14" s="392"/>
      <c r="CNT14" s="392"/>
      <c r="CNU14" s="392"/>
      <c r="CNV14" s="392"/>
      <c r="CNW14" s="392"/>
      <c r="CNX14" s="392"/>
      <c r="CNY14" s="392"/>
      <c r="CNZ14" s="392"/>
      <c r="COA14" s="392"/>
      <c r="COB14" s="392"/>
      <c r="COC14" s="392"/>
      <c r="COD14" s="392"/>
      <c r="COE14" s="392"/>
      <c r="COF14" s="392"/>
      <c r="COG14" s="392"/>
      <c r="COH14" s="392"/>
      <c r="COI14" s="392"/>
      <c r="COJ14" s="392"/>
      <c r="COK14" s="392"/>
      <c r="COL14" s="392"/>
      <c r="COM14" s="392"/>
      <c r="CON14" s="392"/>
      <c r="COO14" s="392"/>
      <c r="COP14" s="392"/>
      <c r="COQ14" s="392"/>
      <c r="COR14" s="392"/>
      <c r="COS14" s="392"/>
      <c r="COT14" s="392"/>
      <c r="COU14" s="392"/>
      <c r="COV14" s="392"/>
      <c r="COW14" s="392"/>
      <c r="COX14" s="392"/>
      <c r="COY14" s="392"/>
      <c r="COZ14" s="392"/>
      <c r="CPA14" s="392"/>
      <c r="CPB14" s="392"/>
      <c r="CPC14" s="392"/>
      <c r="CPD14" s="392"/>
      <c r="CPE14" s="392"/>
      <c r="CPF14" s="392"/>
      <c r="CPG14" s="392"/>
      <c r="CPH14" s="392"/>
      <c r="CPI14" s="392"/>
      <c r="CPJ14" s="392"/>
      <c r="CPK14" s="392"/>
      <c r="CPL14" s="392"/>
      <c r="CPM14" s="392"/>
      <c r="CPN14" s="392"/>
      <c r="CPO14" s="392"/>
      <c r="CPP14" s="392"/>
      <c r="CPQ14" s="392"/>
      <c r="CPR14" s="392"/>
      <c r="CPS14" s="392"/>
      <c r="CPT14" s="392"/>
      <c r="CPU14" s="392"/>
      <c r="CPV14" s="392"/>
      <c r="CPW14" s="392"/>
      <c r="CPX14" s="392"/>
      <c r="CPY14" s="392"/>
      <c r="CPZ14" s="392"/>
      <c r="CQA14" s="392"/>
      <c r="CQB14" s="392"/>
      <c r="CQC14" s="392"/>
      <c r="CQD14" s="392"/>
      <c r="CQE14" s="392"/>
      <c r="CQF14" s="392"/>
      <c r="CQG14" s="392"/>
      <c r="CQH14" s="392"/>
      <c r="CQI14" s="392"/>
      <c r="CQJ14" s="392"/>
      <c r="CQK14" s="392"/>
      <c r="CQL14" s="392"/>
      <c r="CQM14" s="392"/>
      <c r="CQN14" s="392"/>
      <c r="CQO14" s="392"/>
      <c r="CQP14" s="392"/>
      <c r="CQQ14" s="392"/>
      <c r="CQR14" s="392"/>
      <c r="CQS14" s="392"/>
      <c r="CQT14" s="392"/>
      <c r="CQU14" s="392"/>
      <c r="CQV14" s="392"/>
      <c r="CQW14" s="392"/>
      <c r="CQX14" s="392"/>
      <c r="CQY14" s="392"/>
      <c r="CQZ14" s="392"/>
      <c r="CRA14" s="392"/>
      <c r="CRB14" s="392"/>
      <c r="CRC14" s="392"/>
      <c r="CRD14" s="392"/>
      <c r="CRE14" s="392"/>
      <c r="CRF14" s="392"/>
      <c r="CRG14" s="392"/>
      <c r="CRH14" s="392"/>
      <c r="CRI14" s="392"/>
      <c r="CRJ14" s="392"/>
      <c r="CRK14" s="392"/>
      <c r="CRL14" s="392"/>
      <c r="CRM14" s="392"/>
      <c r="CRN14" s="392"/>
      <c r="CRO14" s="392"/>
      <c r="CRP14" s="392"/>
      <c r="CRQ14" s="392"/>
      <c r="CRR14" s="392"/>
      <c r="CRS14" s="392"/>
      <c r="CRT14" s="392"/>
      <c r="CRU14" s="392"/>
      <c r="CRV14" s="392"/>
      <c r="CRW14" s="392"/>
      <c r="CRX14" s="392"/>
      <c r="CRY14" s="392"/>
      <c r="CRZ14" s="392"/>
      <c r="CSA14" s="392"/>
      <c r="CSB14" s="392"/>
      <c r="CSC14" s="392"/>
      <c r="CSD14" s="392"/>
      <c r="CSE14" s="392"/>
      <c r="CSF14" s="392"/>
      <c r="CSG14" s="392"/>
      <c r="CSH14" s="392"/>
      <c r="CSI14" s="392"/>
      <c r="CSJ14" s="392"/>
      <c r="CSK14" s="392"/>
      <c r="CSL14" s="392"/>
      <c r="CSM14" s="392"/>
      <c r="CSN14" s="392"/>
      <c r="CSO14" s="392"/>
      <c r="CSP14" s="392"/>
      <c r="CSQ14" s="392"/>
      <c r="CSR14" s="392"/>
      <c r="CSS14" s="392"/>
      <c r="CST14" s="392"/>
      <c r="CSU14" s="392"/>
      <c r="CSV14" s="392"/>
      <c r="CSW14" s="392"/>
      <c r="CSX14" s="392"/>
      <c r="CSY14" s="392"/>
      <c r="CSZ14" s="392"/>
      <c r="CTA14" s="392"/>
      <c r="CTB14" s="392"/>
      <c r="CTC14" s="392"/>
      <c r="CTD14" s="392"/>
      <c r="CTE14" s="392"/>
      <c r="CTF14" s="392"/>
      <c r="CTG14" s="392"/>
      <c r="CTH14" s="392"/>
      <c r="CTI14" s="392"/>
      <c r="CTJ14" s="392"/>
      <c r="CTK14" s="392"/>
      <c r="CTL14" s="392"/>
      <c r="CTM14" s="392"/>
      <c r="CTN14" s="392"/>
      <c r="CTO14" s="392"/>
      <c r="CTP14" s="392"/>
      <c r="CTQ14" s="392"/>
      <c r="CTR14" s="392"/>
      <c r="CTS14" s="392"/>
      <c r="CTT14" s="392"/>
      <c r="CTU14" s="392"/>
      <c r="CTV14" s="392"/>
      <c r="CTW14" s="392"/>
      <c r="CTX14" s="392"/>
      <c r="CTY14" s="392"/>
      <c r="CTZ14" s="392"/>
      <c r="CUA14" s="392"/>
      <c r="CUB14" s="392"/>
      <c r="CUC14" s="392"/>
      <c r="CUD14" s="392"/>
      <c r="CUE14" s="392"/>
      <c r="CUF14" s="392"/>
      <c r="CUG14" s="392"/>
      <c r="CUH14" s="392"/>
      <c r="CUI14" s="392"/>
      <c r="CUJ14" s="392"/>
      <c r="CUK14" s="392"/>
      <c r="CUL14" s="392"/>
      <c r="CUM14" s="392"/>
      <c r="CUN14" s="392"/>
      <c r="CUO14" s="392"/>
      <c r="CUP14" s="392"/>
      <c r="CUQ14" s="392"/>
      <c r="CUR14" s="392"/>
      <c r="CUS14" s="392"/>
      <c r="CUT14" s="392"/>
      <c r="CUU14" s="392"/>
      <c r="CUV14" s="392"/>
      <c r="CUW14" s="392"/>
      <c r="CUX14" s="392"/>
      <c r="CUY14" s="392"/>
      <c r="CUZ14" s="392"/>
      <c r="CVA14" s="392"/>
      <c r="CVB14" s="392"/>
      <c r="CVC14" s="392"/>
      <c r="CVD14" s="392"/>
      <c r="CVE14" s="392"/>
      <c r="CVF14" s="392"/>
      <c r="CVG14" s="392"/>
      <c r="CVH14" s="392"/>
      <c r="CVI14" s="392"/>
      <c r="CVJ14" s="392"/>
      <c r="CVK14" s="392"/>
      <c r="CVL14" s="392"/>
      <c r="CVM14" s="392"/>
      <c r="CVN14" s="392"/>
      <c r="CVO14" s="392"/>
      <c r="CVP14" s="392"/>
      <c r="CVQ14" s="392"/>
      <c r="CVR14" s="392"/>
      <c r="CVS14" s="392"/>
      <c r="CVT14" s="392"/>
      <c r="CVU14" s="392"/>
      <c r="CVV14" s="392"/>
      <c r="CVW14" s="392"/>
      <c r="CVX14" s="392"/>
      <c r="CVY14" s="392"/>
      <c r="CVZ14" s="392"/>
      <c r="CWA14" s="392"/>
      <c r="CWB14" s="392"/>
      <c r="CWC14" s="392"/>
      <c r="CWD14" s="392"/>
      <c r="CWE14" s="392"/>
      <c r="CWF14" s="392"/>
      <c r="CWG14" s="392"/>
      <c r="CWH14" s="392"/>
      <c r="CWI14" s="392"/>
      <c r="CWJ14" s="392"/>
      <c r="CWK14" s="392"/>
      <c r="CWL14" s="392"/>
      <c r="CWM14" s="392"/>
      <c r="CWN14" s="392"/>
      <c r="CWO14" s="392"/>
      <c r="CWP14" s="392"/>
      <c r="CWQ14" s="392"/>
      <c r="CWR14" s="392"/>
      <c r="CWS14" s="392"/>
      <c r="CWT14" s="392"/>
      <c r="CWU14" s="392"/>
      <c r="CWV14" s="392"/>
      <c r="CWW14" s="392"/>
      <c r="CWX14" s="392"/>
      <c r="CWY14" s="392"/>
      <c r="CWZ14" s="392"/>
      <c r="CXA14" s="392"/>
      <c r="CXB14" s="392"/>
      <c r="CXC14" s="392"/>
      <c r="CXD14" s="392"/>
      <c r="CXE14" s="392"/>
      <c r="CXF14" s="392"/>
      <c r="CXG14" s="392"/>
      <c r="CXH14" s="392"/>
      <c r="CXI14" s="392"/>
      <c r="CXJ14" s="392"/>
      <c r="CXK14" s="392"/>
      <c r="CXL14" s="392"/>
      <c r="CXM14" s="392"/>
      <c r="CXN14" s="392"/>
      <c r="CXO14" s="392"/>
      <c r="CXP14" s="392"/>
      <c r="CXQ14" s="392"/>
      <c r="CXR14" s="392"/>
      <c r="CXS14" s="392"/>
      <c r="CXT14" s="392"/>
      <c r="CXU14" s="392"/>
      <c r="CXV14" s="392"/>
      <c r="CXW14" s="392"/>
      <c r="CXX14" s="392"/>
      <c r="CXY14" s="392"/>
      <c r="CXZ14" s="392"/>
      <c r="CYA14" s="392"/>
      <c r="CYB14" s="392"/>
      <c r="CYC14" s="392"/>
      <c r="CYD14" s="392"/>
      <c r="CYE14" s="392"/>
      <c r="CYF14" s="392"/>
      <c r="CYG14" s="392"/>
      <c r="CYH14" s="392"/>
      <c r="CYI14" s="392"/>
      <c r="CYJ14" s="392"/>
      <c r="CYK14" s="392"/>
      <c r="CYL14" s="392"/>
      <c r="CYM14" s="392"/>
      <c r="CYN14" s="392"/>
      <c r="CYO14" s="392"/>
      <c r="CYP14" s="392"/>
      <c r="CYQ14" s="392"/>
      <c r="CYR14" s="392"/>
      <c r="CYS14" s="392"/>
      <c r="CYT14" s="392"/>
      <c r="CYU14" s="392"/>
      <c r="CYV14" s="392"/>
      <c r="CYW14" s="392"/>
      <c r="CYX14" s="392"/>
      <c r="CYY14" s="392"/>
      <c r="CYZ14" s="392"/>
      <c r="CZA14" s="392"/>
      <c r="CZB14" s="392"/>
      <c r="CZC14" s="392"/>
      <c r="CZD14" s="392"/>
      <c r="CZE14" s="392"/>
      <c r="CZF14" s="392"/>
      <c r="CZG14" s="392"/>
      <c r="CZH14" s="392"/>
      <c r="CZI14" s="392"/>
      <c r="CZJ14" s="392"/>
      <c r="CZK14" s="392"/>
      <c r="CZL14" s="392"/>
      <c r="CZM14" s="392"/>
      <c r="CZN14" s="392"/>
      <c r="CZO14" s="392"/>
      <c r="CZP14" s="392"/>
      <c r="CZQ14" s="392"/>
      <c r="CZR14" s="392"/>
      <c r="CZS14" s="392"/>
      <c r="CZT14" s="392"/>
      <c r="CZU14" s="392"/>
      <c r="CZV14" s="392"/>
      <c r="CZW14" s="392"/>
      <c r="CZX14" s="392"/>
      <c r="CZY14" s="392"/>
      <c r="CZZ14" s="392"/>
      <c r="DAA14" s="392"/>
      <c r="DAB14" s="392"/>
      <c r="DAC14" s="392"/>
      <c r="DAD14" s="392"/>
      <c r="DAE14" s="392"/>
      <c r="DAF14" s="392"/>
      <c r="DAG14" s="392"/>
      <c r="DAH14" s="392"/>
      <c r="DAI14" s="392"/>
      <c r="DAJ14" s="392"/>
      <c r="DAK14" s="392"/>
      <c r="DAL14" s="392"/>
      <c r="DAM14" s="392"/>
      <c r="DAN14" s="392"/>
      <c r="DAO14" s="392"/>
      <c r="DAP14" s="392"/>
      <c r="DAQ14" s="392"/>
      <c r="DAR14" s="392"/>
      <c r="DAS14" s="392"/>
      <c r="DAT14" s="392"/>
      <c r="DAU14" s="392"/>
      <c r="DAV14" s="392"/>
      <c r="DAW14" s="392"/>
      <c r="DAX14" s="392"/>
      <c r="DAY14" s="392"/>
      <c r="DAZ14" s="392"/>
      <c r="DBA14" s="392"/>
      <c r="DBB14" s="392"/>
      <c r="DBC14" s="392"/>
      <c r="DBD14" s="392"/>
      <c r="DBE14" s="392"/>
      <c r="DBF14" s="392"/>
      <c r="DBG14" s="392"/>
      <c r="DBH14" s="392"/>
      <c r="DBI14" s="392"/>
      <c r="DBJ14" s="392"/>
      <c r="DBK14" s="392"/>
      <c r="DBL14" s="392"/>
      <c r="DBM14" s="392"/>
      <c r="DBN14" s="392"/>
      <c r="DBO14" s="392"/>
      <c r="DBP14" s="392"/>
      <c r="DBQ14" s="392"/>
      <c r="DBR14" s="392"/>
      <c r="DBS14" s="392"/>
      <c r="DBT14" s="392"/>
      <c r="DBU14" s="392"/>
      <c r="DBV14" s="392"/>
      <c r="DBW14" s="392"/>
      <c r="DBX14" s="392"/>
      <c r="DBY14" s="392"/>
      <c r="DBZ14" s="392"/>
      <c r="DCA14" s="392"/>
      <c r="DCB14" s="392"/>
      <c r="DCC14" s="392"/>
      <c r="DCD14" s="392"/>
      <c r="DCE14" s="392"/>
      <c r="DCF14" s="392"/>
      <c r="DCG14" s="392"/>
      <c r="DCH14" s="392"/>
      <c r="DCI14" s="392"/>
      <c r="DCJ14" s="392"/>
      <c r="DCK14" s="392"/>
      <c r="DCL14" s="392"/>
      <c r="DCM14" s="392"/>
      <c r="DCN14" s="392"/>
      <c r="DCO14" s="392"/>
      <c r="DCP14" s="392"/>
      <c r="DCQ14" s="392"/>
      <c r="DCR14" s="392"/>
      <c r="DCS14" s="392"/>
      <c r="DCT14" s="392"/>
      <c r="DCU14" s="392"/>
      <c r="DCV14" s="392"/>
      <c r="DCW14" s="392"/>
      <c r="DCX14" s="392"/>
      <c r="DCY14" s="392"/>
      <c r="DCZ14" s="392"/>
      <c r="DDA14" s="392"/>
      <c r="DDB14" s="392"/>
      <c r="DDC14" s="392"/>
      <c r="DDD14" s="392"/>
      <c r="DDE14" s="392"/>
      <c r="DDF14" s="392"/>
      <c r="DDG14" s="392"/>
      <c r="DDH14" s="392"/>
      <c r="DDI14" s="392"/>
      <c r="DDJ14" s="392"/>
      <c r="DDK14" s="392"/>
      <c r="DDL14" s="392"/>
      <c r="DDM14" s="392"/>
      <c r="DDN14" s="392"/>
      <c r="DDO14" s="392"/>
      <c r="DDP14" s="392"/>
      <c r="DDQ14" s="392"/>
      <c r="DDR14" s="392"/>
      <c r="DDS14" s="392"/>
      <c r="DDT14" s="392"/>
      <c r="DDU14" s="392"/>
      <c r="DDV14" s="392"/>
      <c r="DDW14" s="392"/>
      <c r="DDX14" s="392"/>
      <c r="DDY14" s="392"/>
      <c r="DDZ14" s="392"/>
      <c r="DEA14" s="392"/>
      <c r="DEB14" s="392"/>
      <c r="DEC14" s="392"/>
      <c r="DED14" s="392"/>
      <c r="DEE14" s="392"/>
      <c r="DEF14" s="392"/>
      <c r="DEG14" s="392"/>
      <c r="DEH14" s="392"/>
      <c r="DEI14" s="392"/>
      <c r="DEJ14" s="392"/>
      <c r="DEK14" s="392"/>
      <c r="DEL14" s="392"/>
      <c r="DEM14" s="392"/>
      <c r="DEN14" s="392"/>
      <c r="DEO14" s="392"/>
      <c r="DEP14" s="392"/>
      <c r="DEQ14" s="392"/>
      <c r="DER14" s="392"/>
      <c r="DES14" s="392"/>
      <c r="DET14" s="392"/>
      <c r="DEU14" s="392"/>
      <c r="DEV14" s="392"/>
      <c r="DEW14" s="392"/>
      <c r="DEX14" s="392"/>
      <c r="DEY14" s="392"/>
      <c r="DEZ14" s="392"/>
      <c r="DFA14" s="392"/>
      <c r="DFB14" s="392"/>
      <c r="DFC14" s="392"/>
      <c r="DFD14" s="392"/>
      <c r="DFE14" s="392"/>
      <c r="DFF14" s="392"/>
      <c r="DFG14" s="392"/>
      <c r="DFH14" s="392"/>
      <c r="DFI14" s="392"/>
      <c r="DFJ14" s="392"/>
      <c r="DFK14" s="392"/>
      <c r="DFL14" s="392"/>
      <c r="DFM14" s="392"/>
      <c r="DFN14" s="392"/>
      <c r="DFO14" s="392"/>
      <c r="DFP14" s="392"/>
      <c r="DFQ14" s="392"/>
      <c r="DFR14" s="392"/>
      <c r="DFS14" s="392"/>
      <c r="DFT14" s="392"/>
      <c r="DFU14" s="392"/>
      <c r="DFV14" s="392"/>
      <c r="DFW14" s="392"/>
      <c r="DFX14" s="392"/>
      <c r="DFY14" s="392"/>
      <c r="DFZ14" s="392"/>
      <c r="DGA14" s="392"/>
      <c r="DGB14" s="392"/>
      <c r="DGC14" s="392"/>
      <c r="DGD14" s="392"/>
      <c r="DGE14" s="392"/>
      <c r="DGF14" s="392"/>
      <c r="DGG14" s="392"/>
      <c r="DGH14" s="392"/>
      <c r="DGI14" s="392"/>
      <c r="DGJ14" s="392"/>
      <c r="DGK14" s="392"/>
      <c r="DGL14" s="392"/>
      <c r="DGM14" s="392"/>
      <c r="DGN14" s="392"/>
      <c r="DGO14" s="392"/>
      <c r="DGP14" s="392"/>
      <c r="DGQ14" s="392"/>
      <c r="DGR14" s="392"/>
      <c r="DGS14" s="392"/>
      <c r="DGT14" s="392"/>
      <c r="DGU14" s="392"/>
      <c r="DGV14" s="392"/>
      <c r="DGW14" s="392"/>
      <c r="DGX14" s="392"/>
      <c r="DGY14" s="392"/>
      <c r="DGZ14" s="392"/>
      <c r="DHA14" s="392"/>
      <c r="DHB14" s="392"/>
      <c r="DHC14" s="392"/>
      <c r="DHD14" s="392"/>
      <c r="DHE14" s="392"/>
      <c r="DHF14" s="392"/>
      <c r="DHG14" s="392"/>
      <c r="DHH14" s="392"/>
      <c r="DHI14" s="392"/>
      <c r="DHJ14" s="392"/>
      <c r="DHK14" s="392"/>
      <c r="DHL14" s="392"/>
      <c r="DHM14" s="392"/>
      <c r="DHN14" s="392"/>
      <c r="DHO14" s="392"/>
      <c r="DHP14" s="392"/>
      <c r="DHQ14" s="392"/>
      <c r="DHR14" s="392"/>
      <c r="DHS14" s="392"/>
      <c r="DHT14" s="392"/>
      <c r="DHU14" s="392"/>
      <c r="DHV14" s="392"/>
      <c r="DHW14" s="392"/>
      <c r="DHX14" s="392"/>
      <c r="DHY14" s="392"/>
      <c r="DHZ14" s="392"/>
      <c r="DIA14" s="392"/>
      <c r="DIB14" s="392"/>
      <c r="DIC14" s="392"/>
      <c r="DID14" s="392"/>
      <c r="DIE14" s="392"/>
      <c r="DIF14" s="392"/>
      <c r="DIG14" s="392"/>
      <c r="DIH14" s="392"/>
      <c r="DII14" s="392"/>
      <c r="DIJ14" s="392"/>
      <c r="DIK14" s="392"/>
      <c r="DIL14" s="392"/>
      <c r="DIM14" s="392"/>
      <c r="DIN14" s="392"/>
      <c r="DIO14" s="392"/>
      <c r="DIP14" s="392"/>
      <c r="DIQ14" s="392"/>
      <c r="DIR14" s="392"/>
      <c r="DIS14" s="392"/>
      <c r="DIT14" s="392"/>
      <c r="DIU14" s="392"/>
      <c r="DIV14" s="392"/>
      <c r="DIW14" s="392"/>
      <c r="DIX14" s="392"/>
      <c r="DIY14" s="392"/>
      <c r="DIZ14" s="392"/>
      <c r="DJA14" s="392"/>
      <c r="DJB14" s="392"/>
      <c r="DJC14" s="392"/>
      <c r="DJD14" s="392"/>
      <c r="DJE14" s="392"/>
      <c r="DJF14" s="392"/>
      <c r="DJG14" s="392"/>
      <c r="DJH14" s="392"/>
      <c r="DJI14" s="392"/>
      <c r="DJJ14" s="392"/>
      <c r="DJK14" s="392"/>
      <c r="DJL14" s="392"/>
      <c r="DJM14" s="392"/>
      <c r="DJN14" s="392"/>
      <c r="DJO14" s="392"/>
      <c r="DJP14" s="392"/>
      <c r="DJQ14" s="392"/>
      <c r="DJR14" s="392"/>
      <c r="DJS14" s="392"/>
      <c r="DJT14" s="392"/>
      <c r="DJU14" s="392"/>
      <c r="DJV14" s="392"/>
      <c r="DJW14" s="392"/>
      <c r="DJX14" s="392"/>
      <c r="DJY14" s="392"/>
      <c r="DJZ14" s="392"/>
      <c r="DKA14" s="392"/>
      <c r="DKB14" s="392"/>
      <c r="DKC14" s="392"/>
      <c r="DKD14" s="392"/>
      <c r="DKE14" s="392"/>
      <c r="DKF14" s="392"/>
      <c r="DKG14" s="392"/>
      <c r="DKH14" s="392"/>
      <c r="DKI14" s="392"/>
      <c r="DKJ14" s="392"/>
      <c r="DKK14" s="392"/>
      <c r="DKL14" s="392"/>
      <c r="DKM14" s="392"/>
      <c r="DKN14" s="392"/>
      <c r="DKO14" s="392"/>
      <c r="DKP14" s="392"/>
      <c r="DKQ14" s="392"/>
      <c r="DKR14" s="392"/>
      <c r="DKS14" s="392"/>
      <c r="DKT14" s="392"/>
      <c r="DKU14" s="392"/>
      <c r="DKV14" s="392"/>
      <c r="DKW14" s="392"/>
      <c r="DKX14" s="392"/>
      <c r="DKY14" s="392"/>
      <c r="DKZ14" s="392"/>
      <c r="DLA14" s="392"/>
      <c r="DLB14" s="392"/>
      <c r="DLC14" s="392"/>
      <c r="DLD14" s="392"/>
      <c r="DLE14" s="392"/>
      <c r="DLF14" s="392"/>
      <c r="DLG14" s="392"/>
      <c r="DLH14" s="392"/>
      <c r="DLI14" s="392"/>
      <c r="DLJ14" s="392"/>
      <c r="DLK14" s="392"/>
      <c r="DLL14" s="392"/>
      <c r="DLM14" s="392"/>
      <c r="DLN14" s="392"/>
      <c r="DLO14" s="392"/>
      <c r="DLP14" s="392"/>
      <c r="DLQ14" s="392"/>
      <c r="DLR14" s="392"/>
      <c r="DLS14" s="392"/>
      <c r="DLT14" s="392"/>
      <c r="DLU14" s="392"/>
      <c r="DLV14" s="392"/>
      <c r="DLW14" s="392"/>
      <c r="DLX14" s="392"/>
      <c r="DLY14" s="392"/>
      <c r="DLZ14" s="392"/>
      <c r="DMA14" s="392"/>
      <c r="DMB14" s="392"/>
      <c r="DMC14" s="392"/>
      <c r="DMD14" s="392"/>
      <c r="DME14" s="392"/>
      <c r="DMF14" s="392"/>
      <c r="DMG14" s="392"/>
      <c r="DMH14" s="392"/>
      <c r="DMI14" s="392"/>
      <c r="DMJ14" s="392"/>
      <c r="DMK14" s="392"/>
      <c r="DML14" s="392"/>
      <c r="DMM14" s="392"/>
      <c r="DMN14" s="392"/>
      <c r="DMO14" s="392"/>
      <c r="DMP14" s="392"/>
      <c r="DMQ14" s="392"/>
      <c r="DMR14" s="392"/>
      <c r="DMS14" s="392"/>
      <c r="DMT14" s="392"/>
      <c r="DMU14" s="392"/>
      <c r="DMV14" s="392"/>
      <c r="DMW14" s="392"/>
      <c r="DMX14" s="392"/>
      <c r="DMY14" s="392"/>
      <c r="DMZ14" s="392"/>
      <c r="DNA14" s="392"/>
      <c r="DNB14" s="392"/>
      <c r="DNC14" s="392"/>
      <c r="DND14" s="392"/>
      <c r="DNE14" s="392"/>
      <c r="DNF14" s="392"/>
      <c r="DNG14" s="392"/>
      <c r="DNH14" s="392"/>
      <c r="DNI14" s="392"/>
      <c r="DNJ14" s="392"/>
      <c r="DNK14" s="392"/>
      <c r="DNL14" s="392"/>
      <c r="DNM14" s="392"/>
      <c r="DNN14" s="392"/>
      <c r="DNO14" s="392"/>
      <c r="DNP14" s="392"/>
      <c r="DNQ14" s="392"/>
      <c r="DNR14" s="392"/>
      <c r="DNS14" s="392"/>
      <c r="DNT14" s="392"/>
      <c r="DNU14" s="392"/>
      <c r="DNV14" s="392"/>
      <c r="DNW14" s="392"/>
      <c r="DNX14" s="392"/>
      <c r="DNY14" s="392"/>
      <c r="DNZ14" s="392"/>
      <c r="DOA14" s="392"/>
      <c r="DOB14" s="392"/>
      <c r="DOC14" s="392"/>
      <c r="DOD14" s="392"/>
      <c r="DOE14" s="392"/>
      <c r="DOF14" s="392"/>
      <c r="DOG14" s="392"/>
      <c r="DOH14" s="392"/>
      <c r="DOI14" s="392"/>
      <c r="DOJ14" s="392"/>
      <c r="DOK14" s="392"/>
      <c r="DOL14" s="392"/>
      <c r="DOM14" s="392"/>
      <c r="DON14" s="392"/>
      <c r="DOO14" s="392"/>
      <c r="DOP14" s="392"/>
      <c r="DOQ14" s="392"/>
      <c r="DOR14" s="392"/>
      <c r="DOS14" s="392"/>
      <c r="DOT14" s="392"/>
      <c r="DOU14" s="392"/>
      <c r="DOV14" s="392"/>
      <c r="DOW14" s="392"/>
      <c r="DOX14" s="392"/>
      <c r="DOY14" s="392"/>
      <c r="DOZ14" s="392"/>
      <c r="DPA14" s="392"/>
      <c r="DPB14" s="392"/>
      <c r="DPC14" s="392"/>
      <c r="DPD14" s="392"/>
      <c r="DPE14" s="392"/>
      <c r="DPF14" s="392"/>
      <c r="DPG14" s="392"/>
      <c r="DPH14" s="392"/>
      <c r="DPI14" s="392"/>
      <c r="DPJ14" s="392"/>
      <c r="DPK14" s="392"/>
      <c r="DPL14" s="392"/>
      <c r="DPM14" s="392"/>
      <c r="DPN14" s="392"/>
      <c r="DPO14" s="392"/>
      <c r="DPP14" s="392"/>
      <c r="DPQ14" s="392"/>
      <c r="DPR14" s="392"/>
      <c r="DPS14" s="392"/>
      <c r="DPT14" s="392"/>
      <c r="DPU14" s="392"/>
      <c r="DPV14" s="392"/>
      <c r="DPW14" s="392"/>
      <c r="DPX14" s="392"/>
      <c r="DPY14" s="392"/>
      <c r="DPZ14" s="392"/>
      <c r="DQA14" s="392"/>
      <c r="DQB14" s="392"/>
      <c r="DQC14" s="392"/>
      <c r="DQD14" s="392"/>
      <c r="DQE14" s="392"/>
      <c r="DQF14" s="392"/>
      <c r="DQG14" s="392"/>
      <c r="DQH14" s="392"/>
      <c r="DQI14" s="392"/>
      <c r="DQJ14" s="392"/>
      <c r="DQK14" s="392"/>
      <c r="DQL14" s="392"/>
      <c r="DQM14" s="392"/>
      <c r="DQN14" s="392"/>
      <c r="DQO14" s="392"/>
      <c r="DQP14" s="392"/>
      <c r="DQQ14" s="392"/>
      <c r="DQR14" s="392"/>
      <c r="DQS14" s="392"/>
      <c r="DQT14" s="392"/>
      <c r="DQU14" s="392"/>
      <c r="DQV14" s="392"/>
      <c r="DQW14" s="392"/>
      <c r="DQX14" s="392"/>
      <c r="DQY14" s="392"/>
      <c r="DQZ14" s="392"/>
      <c r="DRA14" s="392"/>
      <c r="DRB14" s="392"/>
      <c r="DRC14" s="392"/>
      <c r="DRD14" s="392"/>
      <c r="DRE14" s="392"/>
      <c r="DRF14" s="392"/>
      <c r="DRG14" s="392"/>
      <c r="DRH14" s="392"/>
      <c r="DRI14" s="392"/>
      <c r="DRJ14" s="392"/>
      <c r="DRK14" s="392"/>
      <c r="DRL14" s="392"/>
      <c r="DRM14" s="392"/>
      <c r="DRN14" s="392"/>
      <c r="DRO14" s="392"/>
      <c r="DRP14" s="392"/>
      <c r="DRQ14" s="392"/>
      <c r="DRR14" s="392"/>
      <c r="DRS14" s="392"/>
      <c r="DRT14" s="392"/>
      <c r="DRU14" s="392"/>
      <c r="DRV14" s="392"/>
      <c r="DRW14" s="392"/>
      <c r="DRX14" s="392"/>
      <c r="DRY14" s="392"/>
      <c r="DRZ14" s="392"/>
      <c r="DSA14" s="392"/>
      <c r="DSB14" s="392"/>
      <c r="DSC14" s="392"/>
      <c r="DSD14" s="392"/>
      <c r="DSE14" s="392"/>
      <c r="DSF14" s="392"/>
      <c r="DSG14" s="392"/>
      <c r="DSH14" s="392"/>
      <c r="DSI14" s="392"/>
      <c r="DSJ14" s="392"/>
      <c r="DSK14" s="392"/>
      <c r="DSL14" s="392"/>
      <c r="DSM14" s="392"/>
      <c r="DSN14" s="392"/>
      <c r="DSO14" s="392"/>
      <c r="DSP14" s="392"/>
      <c r="DSQ14" s="392"/>
      <c r="DSR14" s="392"/>
      <c r="DSS14" s="392"/>
      <c r="DST14" s="392"/>
      <c r="DSU14" s="392"/>
      <c r="DSV14" s="392"/>
      <c r="DSW14" s="392"/>
      <c r="DSX14" s="392"/>
      <c r="DSY14" s="392"/>
      <c r="DSZ14" s="392"/>
      <c r="DTA14" s="392"/>
      <c r="DTB14" s="392"/>
      <c r="DTC14" s="392"/>
      <c r="DTD14" s="392"/>
      <c r="DTE14" s="392"/>
      <c r="DTF14" s="392"/>
      <c r="DTG14" s="392"/>
      <c r="DTH14" s="392"/>
      <c r="DTI14" s="392"/>
      <c r="DTJ14" s="392"/>
      <c r="DTK14" s="392"/>
      <c r="DTL14" s="392"/>
      <c r="DTM14" s="392"/>
      <c r="DTN14" s="392"/>
      <c r="DTO14" s="392"/>
      <c r="DTP14" s="392"/>
      <c r="DTQ14" s="392"/>
      <c r="DTR14" s="392"/>
      <c r="DTS14" s="392"/>
      <c r="DTT14" s="392"/>
      <c r="DTU14" s="392"/>
      <c r="DTV14" s="392"/>
      <c r="DTW14" s="392"/>
      <c r="DTX14" s="392"/>
      <c r="DTY14" s="392"/>
      <c r="DTZ14" s="392"/>
      <c r="DUA14" s="392"/>
      <c r="DUB14" s="392"/>
      <c r="DUC14" s="392"/>
      <c r="DUD14" s="392"/>
      <c r="DUE14" s="392"/>
      <c r="DUF14" s="392"/>
      <c r="DUG14" s="392"/>
      <c r="DUH14" s="392"/>
      <c r="DUI14" s="392"/>
      <c r="DUJ14" s="392"/>
      <c r="DUK14" s="392"/>
      <c r="DUL14" s="392"/>
      <c r="DUM14" s="392"/>
      <c r="DUN14" s="392"/>
      <c r="DUO14" s="392"/>
      <c r="DUP14" s="392"/>
      <c r="DUQ14" s="392"/>
      <c r="DUR14" s="392"/>
      <c r="DUS14" s="392"/>
      <c r="DUT14" s="392"/>
      <c r="DUU14" s="392"/>
      <c r="DUV14" s="392"/>
      <c r="DUW14" s="392"/>
      <c r="DUX14" s="392"/>
      <c r="DUY14" s="392"/>
      <c r="DUZ14" s="392"/>
      <c r="DVA14" s="392"/>
      <c r="DVB14" s="392"/>
      <c r="DVC14" s="392"/>
      <c r="DVD14" s="392"/>
      <c r="DVE14" s="392"/>
      <c r="DVF14" s="392"/>
      <c r="DVG14" s="392"/>
      <c r="DVH14" s="392"/>
      <c r="DVI14" s="392"/>
      <c r="DVJ14" s="392"/>
      <c r="DVK14" s="392"/>
      <c r="DVL14" s="392"/>
      <c r="DVM14" s="392"/>
      <c r="DVN14" s="392"/>
      <c r="DVO14" s="392"/>
      <c r="DVP14" s="392"/>
      <c r="DVQ14" s="392"/>
      <c r="DVR14" s="392"/>
      <c r="DVS14" s="392"/>
      <c r="DVT14" s="392"/>
      <c r="DVU14" s="392"/>
      <c r="DVV14" s="392"/>
      <c r="DVW14" s="392"/>
      <c r="DVX14" s="392"/>
      <c r="DVY14" s="392"/>
      <c r="DVZ14" s="392"/>
      <c r="DWA14" s="392"/>
      <c r="DWB14" s="392"/>
      <c r="DWC14" s="392"/>
      <c r="DWD14" s="392"/>
      <c r="DWE14" s="392"/>
      <c r="DWF14" s="392"/>
      <c r="DWG14" s="392"/>
      <c r="DWH14" s="392"/>
      <c r="DWI14" s="392"/>
      <c r="DWJ14" s="392"/>
      <c r="DWK14" s="392"/>
      <c r="DWL14" s="392"/>
      <c r="DWM14" s="392"/>
      <c r="DWN14" s="392"/>
      <c r="DWO14" s="392"/>
      <c r="DWP14" s="392"/>
      <c r="DWQ14" s="392"/>
      <c r="DWR14" s="392"/>
      <c r="DWS14" s="392"/>
      <c r="DWT14" s="392"/>
      <c r="DWU14" s="392"/>
      <c r="DWV14" s="392"/>
      <c r="DWW14" s="392"/>
      <c r="DWX14" s="392"/>
      <c r="DWY14" s="392"/>
      <c r="DWZ14" s="392"/>
      <c r="DXA14" s="392"/>
      <c r="DXB14" s="392"/>
      <c r="DXC14" s="392"/>
      <c r="DXD14" s="392"/>
      <c r="DXE14" s="392"/>
      <c r="DXF14" s="392"/>
      <c r="DXG14" s="392"/>
      <c r="DXH14" s="392"/>
      <c r="DXI14" s="392"/>
      <c r="DXJ14" s="392"/>
      <c r="DXK14" s="392"/>
      <c r="DXL14" s="392"/>
      <c r="DXM14" s="392"/>
      <c r="DXN14" s="392"/>
      <c r="DXO14" s="392"/>
      <c r="DXP14" s="392"/>
      <c r="DXQ14" s="392"/>
      <c r="DXR14" s="392"/>
      <c r="DXS14" s="392"/>
      <c r="DXT14" s="392"/>
      <c r="DXU14" s="392"/>
      <c r="DXV14" s="392"/>
      <c r="DXW14" s="392"/>
      <c r="DXX14" s="392"/>
      <c r="DXY14" s="392"/>
      <c r="DXZ14" s="392"/>
      <c r="DYA14" s="392"/>
      <c r="DYB14" s="392"/>
      <c r="DYC14" s="392"/>
      <c r="DYD14" s="392"/>
      <c r="DYE14" s="392"/>
      <c r="DYF14" s="392"/>
      <c r="DYG14" s="392"/>
      <c r="DYH14" s="392"/>
      <c r="DYI14" s="392"/>
      <c r="DYJ14" s="392"/>
      <c r="DYK14" s="392"/>
      <c r="DYL14" s="392"/>
      <c r="DYM14" s="392"/>
      <c r="DYN14" s="392"/>
      <c r="DYO14" s="392"/>
      <c r="DYP14" s="392"/>
      <c r="DYQ14" s="392"/>
      <c r="DYR14" s="392"/>
      <c r="DYS14" s="392"/>
      <c r="DYT14" s="392"/>
      <c r="DYU14" s="392"/>
      <c r="DYV14" s="392"/>
      <c r="DYW14" s="392"/>
      <c r="DYX14" s="392"/>
      <c r="DYY14" s="392"/>
      <c r="DYZ14" s="392"/>
      <c r="DZA14" s="392"/>
      <c r="DZB14" s="392"/>
      <c r="DZC14" s="392"/>
      <c r="DZD14" s="392"/>
      <c r="DZE14" s="392"/>
      <c r="DZF14" s="392"/>
      <c r="DZG14" s="392"/>
      <c r="DZH14" s="392"/>
      <c r="DZI14" s="392"/>
      <c r="DZJ14" s="392"/>
      <c r="DZK14" s="392"/>
      <c r="DZL14" s="392"/>
      <c r="DZM14" s="392"/>
      <c r="DZN14" s="392"/>
      <c r="DZO14" s="392"/>
      <c r="DZP14" s="392"/>
      <c r="DZQ14" s="392"/>
      <c r="DZR14" s="392"/>
      <c r="DZS14" s="392"/>
      <c r="DZT14" s="392"/>
      <c r="DZU14" s="392"/>
      <c r="DZV14" s="392"/>
      <c r="DZW14" s="392"/>
      <c r="DZX14" s="392"/>
      <c r="DZY14" s="392"/>
      <c r="DZZ14" s="392"/>
      <c r="EAA14" s="392"/>
      <c r="EAB14" s="392"/>
      <c r="EAC14" s="392"/>
      <c r="EAD14" s="392"/>
      <c r="EAE14" s="392"/>
      <c r="EAF14" s="392"/>
      <c r="EAG14" s="392"/>
      <c r="EAH14" s="392"/>
      <c r="EAI14" s="392"/>
      <c r="EAJ14" s="392"/>
      <c r="EAK14" s="392"/>
      <c r="EAL14" s="392"/>
      <c r="EAM14" s="392"/>
      <c r="EAN14" s="392"/>
      <c r="EAO14" s="392"/>
      <c r="EAP14" s="392"/>
      <c r="EAQ14" s="392"/>
      <c r="EAR14" s="392"/>
      <c r="EAS14" s="392"/>
      <c r="EAT14" s="392"/>
      <c r="EAU14" s="392"/>
      <c r="EAV14" s="392"/>
      <c r="EAW14" s="392"/>
      <c r="EAX14" s="392"/>
      <c r="EAY14" s="392"/>
      <c r="EAZ14" s="392"/>
      <c r="EBA14" s="392"/>
      <c r="EBB14" s="392"/>
      <c r="EBC14" s="392"/>
      <c r="EBD14" s="392"/>
      <c r="EBE14" s="392"/>
      <c r="EBF14" s="392"/>
      <c r="EBG14" s="392"/>
      <c r="EBH14" s="392"/>
      <c r="EBI14" s="392"/>
      <c r="EBJ14" s="392"/>
      <c r="EBK14" s="392"/>
      <c r="EBL14" s="392"/>
      <c r="EBM14" s="392"/>
      <c r="EBN14" s="392"/>
      <c r="EBO14" s="392"/>
      <c r="EBP14" s="392"/>
      <c r="EBQ14" s="392"/>
      <c r="EBR14" s="392"/>
      <c r="EBS14" s="392"/>
      <c r="EBT14" s="392"/>
      <c r="EBU14" s="392"/>
      <c r="EBV14" s="392"/>
      <c r="EBW14" s="392"/>
      <c r="EBX14" s="392"/>
      <c r="EBY14" s="392"/>
      <c r="EBZ14" s="392"/>
      <c r="ECA14" s="392"/>
      <c r="ECB14" s="392"/>
      <c r="ECC14" s="392"/>
      <c r="ECD14" s="392"/>
      <c r="ECE14" s="392"/>
      <c r="ECF14" s="392"/>
      <c r="ECG14" s="392"/>
      <c r="ECH14" s="392"/>
      <c r="ECI14" s="392"/>
      <c r="ECJ14" s="392"/>
      <c r="ECK14" s="392"/>
      <c r="ECL14" s="392"/>
      <c r="ECM14" s="392"/>
      <c r="ECN14" s="392"/>
      <c r="ECO14" s="392"/>
      <c r="ECP14" s="392"/>
      <c r="ECQ14" s="392"/>
      <c r="ECR14" s="392"/>
      <c r="ECS14" s="392"/>
      <c r="ECT14" s="392"/>
      <c r="ECU14" s="392"/>
      <c r="ECV14" s="392"/>
      <c r="ECW14" s="392"/>
      <c r="ECX14" s="392"/>
      <c r="ECY14" s="392"/>
      <c r="ECZ14" s="392"/>
      <c r="EDA14" s="392"/>
      <c r="EDB14" s="392"/>
      <c r="EDC14" s="392"/>
      <c r="EDD14" s="392"/>
      <c r="EDE14" s="392"/>
      <c r="EDF14" s="392"/>
      <c r="EDG14" s="392"/>
      <c r="EDH14" s="392"/>
      <c r="EDI14" s="392"/>
      <c r="EDJ14" s="392"/>
      <c r="EDK14" s="392"/>
      <c r="EDL14" s="392"/>
      <c r="EDM14" s="392"/>
      <c r="EDN14" s="392"/>
      <c r="EDO14" s="392"/>
      <c r="EDP14" s="392"/>
      <c r="EDQ14" s="392"/>
      <c r="EDR14" s="392"/>
      <c r="EDS14" s="392"/>
      <c r="EDT14" s="392"/>
      <c r="EDU14" s="392"/>
      <c r="EDV14" s="392"/>
      <c r="EDW14" s="392"/>
      <c r="EDX14" s="392"/>
      <c r="EDY14" s="392"/>
      <c r="EDZ14" s="392"/>
      <c r="EEA14" s="392"/>
      <c r="EEB14" s="392"/>
      <c r="EEC14" s="392"/>
      <c r="EED14" s="392"/>
      <c r="EEE14" s="392"/>
      <c r="EEF14" s="392"/>
      <c r="EEG14" s="392"/>
      <c r="EEH14" s="392"/>
      <c r="EEI14" s="392"/>
      <c r="EEJ14" s="392"/>
      <c r="EEK14" s="392"/>
      <c r="EEL14" s="392"/>
      <c r="EEM14" s="392"/>
      <c r="EEN14" s="392"/>
      <c r="EEO14" s="392"/>
      <c r="EEP14" s="392"/>
      <c r="EEQ14" s="392"/>
      <c r="EER14" s="392"/>
      <c r="EES14" s="392"/>
      <c r="EET14" s="392"/>
      <c r="EEU14" s="392"/>
      <c r="EEV14" s="392"/>
      <c r="EEW14" s="392"/>
      <c r="EEX14" s="392"/>
      <c r="EEY14" s="392"/>
      <c r="EEZ14" s="392"/>
      <c r="EFA14" s="392"/>
      <c r="EFB14" s="392"/>
      <c r="EFC14" s="392"/>
      <c r="EFD14" s="392"/>
      <c r="EFE14" s="392"/>
      <c r="EFF14" s="392"/>
      <c r="EFG14" s="392"/>
      <c r="EFH14" s="392"/>
      <c r="EFI14" s="392"/>
      <c r="EFJ14" s="392"/>
      <c r="EFK14" s="392"/>
      <c r="EFL14" s="392"/>
      <c r="EFM14" s="392"/>
      <c r="EFN14" s="392"/>
      <c r="EFO14" s="392"/>
      <c r="EFP14" s="392"/>
      <c r="EFQ14" s="392"/>
      <c r="EFR14" s="392"/>
      <c r="EFS14" s="392"/>
      <c r="EFT14" s="392"/>
      <c r="EFU14" s="392"/>
      <c r="EFV14" s="392"/>
      <c r="EFW14" s="392"/>
      <c r="EFX14" s="392"/>
      <c r="EFY14" s="392"/>
      <c r="EFZ14" s="392"/>
      <c r="EGA14" s="392"/>
      <c r="EGB14" s="392"/>
      <c r="EGC14" s="392"/>
      <c r="EGD14" s="392"/>
      <c r="EGE14" s="392"/>
      <c r="EGF14" s="392"/>
      <c r="EGG14" s="392"/>
      <c r="EGH14" s="392"/>
      <c r="EGI14" s="392"/>
      <c r="EGJ14" s="392"/>
      <c r="EGK14" s="392"/>
      <c r="EGL14" s="392"/>
      <c r="EGM14" s="392"/>
      <c r="EGN14" s="392"/>
      <c r="EGO14" s="392"/>
      <c r="EGP14" s="392"/>
      <c r="EGQ14" s="392"/>
      <c r="EGR14" s="392"/>
      <c r="EGS14" s="392"/>
      <c r="EGT14" s="392"/>
      <c r="EGU14" s="392"/>
      <c r="EGV14" s="392"/>
      <c r="EGW14" s="392"/>
      <c r="EGX14" s="392"/>
      <c r="EGY14" s="392"/>
      <c r="EGZ14" s="392"/>
      <c r="EHA14" s="392"/>
      <c r="EHB14" s="392"/>
      <c r="EHC14" s="392"/>
      <c r="EHD14" s="392"/>
      <c r="EHE14" s="392"/>
      <c r="EHF14" s="392"/>
      <c r="EHG14" s="392"/>
      <c r="EHH14" s="392"/>
      <c r="EHI14" s="392"/>
      <c r="EHJ14" s="392"/>
      <c r="EHK14" s="392"/>
      <c r="EHL14" s="392"/>
      <c r="EHM14" s="392"/>
      <c r="EHN14" s="392"/>
      <c r="EHO14" s="392"/>
      <c r="EHP14" s="392"/>
      <c r="EHQ14" s="392"/>
      <c r="EHR14" s="392"/>
      <c r="EHS14" s="392"/>
      <c r="EHT14" s="392"/>
      <c r="EHU14" s="392"/>
      <c r="EHV14" s="392"/>
      <c r="EHW14" s="392"/>
      <c r="EHX14" s="392"/>
      <c r="EHY14" s="392"/>
      <c r="EHZ14" s="392"/>
      <c r="EIA14" s="392"/>
      <c r="EIB14" s="392"/>
      <c r="EIC14" s="392"/>
      <c r="EID14" s="392"/>
      <c r="EIE14" s="392"/>
      <c r="EIF14" s="392"/>
      <c r="EIG14" s="392"/>
      <c r="EIH14" s="392"/>
      <c r="EII14" s="392"/>
      <c r="EIJ14" s="392"/>
      <c r="EIK14" s="392"/>
      <c r="EIL14" s="392"/>
      <c r="EIM14" s="392"/>
      <c r="EIN14" s="392"/>
      <c r="EIO14" s="392"/>
      <c r="EIP14" s="392"/>
      <c r="EIQ14" s="392"/>
      <c r="EIR14" s="392"/>
      <c r="EIS14" s="392"/>
      <c r="EIT14" s="392"/>
      <c r="EIU14" s="392"/>
      <c r="EIV14" s="392"/>
      <c r="EIW14" s="392"/>
      <c r="EIX14" s="392"/>
      <c r="EIY14" s="392"/>
      <c r="EIZ14" s="392"/>
      <c r="EJA14" s="392"/>
      <c r="EJB14" s="392"/>
      <c r="EJC14" s="392"/>
      <c r="EJD14" s="392"/>
      <c r="EJE14" s="392"/>
      <c r="EJF14" s="392"/>
      <c r="EJG14" s="392"/>
      <c r="EJH14" s="392"/>
      <c r="EJI14" s="392"/>
      <c r="EJJ14" s="392"/>
      <c r="EJK14" s="392"/>
      <c r="EJL14" s="392"/>
      <c r="EJM14" s="392"/>
      <c r="EJN14" s="392"/>
      <c r="EJO14" s="392"/>
      <c r="EJP14" s="392"/>
      <c r="EJQ14" s="392"/>
      <c r="EJR14" s="392"/>
      <c r="EJS14" s="392"/>
      <c r="EJT14" s="392"/>
      <c r="EJU14" s="392"/>
      <c r="EJV14" s="392"/>
      <c r="EJW14" s="392"/>
      <c r="EJX14" s="392"/>
      <c r="EJY14" s="392"/>
      <c r="EJZ14" s="392"/>
      <c r="EKA14" s="392"/>
      <c r="EKB14" s="392"/>
      <c r="EKC14" s="392"/>
      <c r="EKD14" s="392"/>
      <c r="EKE14" s="392"/>
      <c r="EKF14" s="392"/>
      <c r="EKG14" s="392"/>
      <c r="EKH14" s="392"/>
      <c r="EKI14" s="392"/>
      <c r="EKJ14" s="392"/>
      <c r="EKK14" s="392"/>
      <c r="EKL14" s="392"/>
      <c r="EKM14" s="392"/>
      <c r="EKN14" s="392"/>
      <c r="EKO14" s="392"/>
      <c r="EKP14" s="392"/>
      <c r="EKQ14" s="392"/>
      <c r="EKR14" s="392"/>
      <c r="EKS14" s="392"/>
      <c r="EKT14" s="392"/>
      <c r="EKU14" s="392"/>
      <c r="EKV14" s="392"/>
      <c r="EKW14" s="392"/>
      <c r="EKX14" s="392"/>
      <c r="EKY14" s="392"/>
      <c r="EKZ14" s="392"/>
      <c r="ELA14" s="392"/>
      <c r="ELB14" s="392"/>
      <c r="ELC14" s="392"/>
      <c r="ELD14" s="392"/>
      <c r="ELE14" s="392"/>
      <c r="ELF14" s="392"/>
      <c r="ELG14" s="392"/>
      <c r="ELH14" s="392"/>
      <c r="ELI14" s="392"/>
      <c r="ELJ14" s="392"/>
      <c r="ELK14" s="392"/>
      <c r="ELL14" s="392"/>
      <c r="ELM14" s="392"/>
      <c r="ELN14" s="392"/>
      <c r="ELO14" s="392"/>
      <c r="ELP14" s="392"/>
      <c r="ELQ14" s="392"/>
      <c r="ELR14" s="392"/>
      <c r="ELS14" s="392"/>
      <c r="ELT14" s="392"/>
      <c r="ELU14" s="392"/>
      <c r="ELV14" s="392"/>
      <c r="ELW14" s="392"/>
      <c r="ELX14" s="392"/>
      <c r="ELY14" s="392"/>
      <c r="ELZ14" s="392"/>
      <c r="EMA14" s="392"/>
      <c r="EMB14" s="392"/>
      <c r="EMC14" s="392"/>
      <c r="EMD14" s="392"/>
      <c r="EME14" s="392"/>
      <c r="EMF14" s="392"/>
      <c r="EMG14" s="392"/>
      <c r="EMH14" s="392"/>
      <c r="EMI14" s="392"/>
      <c r="EMJ14" s="392"/>
      <c r="EMK14" s="392"/>
      <c r="EML14" s="392"/>
      <c r="EMM14" s="392"/>
      <c r="EMN14" s="392"/>
      <c r="EMO14" s="392"/>
      <c r="EMP14" s="392"/>
      <c r="EMQ14" s="392"/>
      <c r="EMR14" s="392"/>
      <c r="EMS14" s="392"/>
      <c r="EMT14" s="392"/>
      <c r="EMU14" s="392"/>
      <c r="EMV14" s="392"/>
      <c r="EMW14" s="392"/>
      <c r="EMX14" s="392"/>
      <c r="EMY14" s="392"/>
      <c r="EMZ14" s="392"/>
      <c r="ENA14" s="392"/>
      <c r="ENB14" s="392"/>
      <c r="ENC14" s="392"/>
      <c r="END14" s="392"/>
      <c r="ENE14" s="392"/>
      <c r="ENF14" s="392"/>
      <c r="ENG14" s="392"/>
      <c r="ENH14" s="392"/>
      <c r="ENI14" s="392"/>
      <c r="ENJ14" s="392"/>
      <c r="ENK14" s="392"/>
      <c r="ENL14" s="392"/>
      <c r="ENM14" s="392"/>
      <c r="ENN14" s="392"/>
      <c r="ENO14" s="392"/>
      <c r="ENP14" s="392"/>
      <c r="ENQ14" s="392"/>
      <c r="ENR14" s="392"/>
      <c r="ENS14" s="392"/>
      <c r="ENT14" s="392"/>
      <c r="ENU14" s="392"/>
      <c r="ENV14" s="392"/>
      <c r="ENW14" s="392"/>
      <c r="ENX14" s="392"/>
      <c r="ENY14" s="392"/>
      <c r="ENZ14" s="392"/>
      <c r="EOA14" s="392"/>
      <c r="EOB14" s="392"/>
      <c r="EOC14" s="392"/>
      <c r="EOD14" s="392"/>
      <c r="EOE14" s="392"/>
      <c r="EOF14" s="392"/>
      <c r="EOG14" s="392"/>
      <c r="EOH14" s="392"/>
      <c r="EOI14" s="392"/>
      <c r="EOJ14" s="392"/>
      <c r="EOK14" s="392"/>
      <c r="EOL14" s="392"/>
      <c r="EOM14" s="392"/>
      <c r="EON14" s="392"/>
      <c r="EOO14" s="392"/>
      <c r="EOP14" s="392"/>
      <c r="EOQ14" s="392"/>
      <c r="EOR14" s="392"/>
      <c r="EOS14" s="392"/>
      <c r="EOT14" s="392"/>
      <c r="EOU14" s="392"/>
      <c r="EOV14" s="392"/>
      <c r="EOW14" s="392"/>
      <c r="EOX14" s="392"/>
      <c r="EOY14" s="392"/>
      <c r="EOZ14" s="392"/>
      <c r="EPA14" s="392"/>
      <c r="EPB14" s="392"/>
      <c r="EPC14" s="392"/>
      <c r="EPD14" s="392"/>
      <c r="EPE14" s="392"/>
      <c r="EPF14" s="392"/>
      <c r="EPG14" s="392"/>
      <c r="EPH14" s="392"/>
      <c r="EPI14" s="392"/>
      <c r="EPJ14" s="392"/>
      <c r="EPK14" s="392"/>
      <c r="EPL14" s="392"/>
      <c r="EPM14" s="392"/>
      <c r="EPN14" s="392"/>
      <c r="EPO14" s="392"/>
      <c r="EPP14" s="392"/>
      <c r="EPQ14" s="392"/>
      <c r="EPR14" s="392"/>
      <c r="EPS14" s="392"/>
      <c r="EPT14" s="392"/>
      <c r="EPU14" s="392"/>
      <c r="EPV14" s="392"/>
      <c r="EPW14" s="392"/>
      <c r="EPX14" s="392"/>
      <c r="EPY14" s="392"/>
      <c r="EPZ14" s="392"/>
      <c r="EQA14" s="392"/>
      <c r="EQB14" s="392"/>
      <c r="EQC14" s="392"/>
      <c r="EQD14" s="392"/>
      <c r="EQE14" s="392"/>
      <c r="EQF14" s="392"/>
      <c r="EQG14" s="392"/>
      <c r="EQH14" s="392"/>
      <c r="EQI14" s="392"/>
      <c r="EQJ14" s="392"/>
      <c r="EQK14" s="392"/>
      <c r="EQL14" s="392"/>
      <c r="EQM14" s="392"/>
      <c r="EQN14" s="392"/>
      <c r="EQO14" s="392"/>
      <c r="EQP14" s="392"/>
      <c r="EQQ14" s="392"/>
      <c r="EQR14" s="392"/>
      <c r="EQS14" s="392"/>
      <c r="EQT14" s="392"/>
      <c r="EQU14" s="392"/>
      <c r="EQV14" s="392"/>
      <c r="EQW14" s="392"/>
      <c r="EQX14" s="392"/>
      <c r="EQY14" s="392"/>
      <c r="EQZ14" s="392"/>
      <c r="ERA14" s="392"/>
      <c r="ERB14" s="392"/>
      <c r="ERC14" s="392"/>
      <c r="ERD14" s="392"/>
      <c r="ERE14" s="392"/>
      <c r="ERF14" s="392"/>
      <c r="ERG14" s="392"/>
      <c r="ERH14" s="392"/>
      <c r="ERI14" s="392"/>
      <c r="ERJ14" s="392"/>
      <c r="ERK14" s="392"/>
      <c r="ERL14" s="392"/>
      <c r="ERM14" s="392"/>
      <c r="ERN14" s="392"/>
      <c r="ERO14" s="392"/>
      <c r="ERP14" s="392"/>
      <c r="ERQ14" s="392"/>
      <c r="ERR14" s="392"/>
      <c r="ERS14" s="392"/>
      <c r="ERT14" s="392"/>
      <c r="ERU14" s="392"/>
      <c r="ERV14" s="392"/>
      <c r="ERW14" s="392"/>
      <c r="ERX14" s="392"/>
      <c r="ERY14" s="392"/>
      <c r="ERZ14" s="392"/>
      <c r="ESA14" s="392"/>
      <c r="ESB14" s="392"/>
      <c r="ESC14" s="392"/>
      <c r="ESD14" s="392"/>
      <c r="ESE14" s="392"/>
      <c r="ESF14" s="392"/>
      <c r="ESG14" s="392"/>
      <c r="ESH14" s="392"/>
      <c r="ESI14" s="392"/>
      <c r="ESJ14" s="392"/>
      <c r="ESK14" s="392"/>
      <c r="ESL14" s="392"/>
      <c r="ESM14" s="392"/>
      <c r="ESN14" s="392"/>
      <c r="ESO14" s="392"/>
      <c r="ESP14" s="392"/>
      <c r="ESQ14" s="392"/>
      <c r="ESR14" s="392"/>
      <c r="ESS14" s="392"/>
      <c r="EST14" s="392"/>
      <c r="ESU14" s="392"/>
      <c r="ESV14" s="392"/>
      <c r="ESW14" s="392"/>
      <c r="ESX14" s="392"/>
      <c r="ESY14" s="392"/>
      <c r="ESZ14" s="392"/>
      <c r="ETA14" s="392"/>
      <c r="ETB14" s="392"/>
      <c r="ETC14" s="392"/>
      <c r="ETD14" s="392"/>
      <c r="ETE14" s="392"/>
      <c r="ETF14" s="392"/>
      <c r="ETG14" s="392"/>
      <c r="ETH14" s="392"/>
      <c r="ETI14" s="392"/>
      <c r="ETJ14" s="392"/>
      <c r="ETK14" s="392"/>
      <c r="ETL14" s="392"/>
      <c r="ETM14" s="392"/>
      <c r="ETN14" s="392"/>
      <c r="ETO14" s="392"/>
      <c r="ETP14" s="392"/>
      <c r="ETQ14" s="392"/>
      <c r="ETR14" s="392"/>
      <c r="ETS14" s="392"/>
      <c r="ETT14" s="392"/>
      <c r="ETU14" s="392"/>
      <c r="ETV14" s="392"/>
      <c r="ETW14" s="392"/>
      <c r="ETX14" s="392"/>
      <c r="ETY14" s="392"/>
      <c r="ETZ14" s="392"/>
      <c r="EUA14" s="392"/>
      <c r="EUB14" s="392"/>
      <c r="EUC14" s="392"/>
      <c r="EUD14" s="392"/>
      <c r="EUE14" s="392"/>
      <c r="EUF14" s="392"/>
      <c r="EUG14" s="392"/>
      <c r="EUH14" s="392"/>
      <c r="EUI14" s="392"/>
      <c r="EUJ14" s="392"/>
      <c r="EUK14" s="392"/>
      <c r="EUL14" s="392"/>
      <c r="EUM14" s="392"/>
      <c r="EUN14" s="392"/>
      <c r="EUO14" s="392"/>
      <c r="EUP14" s="392"/>
      <c r="EUQ14" s="392"/>
      <c r="EUR14" s="392"/>
      <c r="EUS14" s="392"/>
      <c r="EUT14" s="392"/>
      <c r="EUU14" s="392"/>
      <c r="EUV14" s="392"/>
      <c r="EUW14" s="392"/>
      <c r="EUX14" s="392"/>
      <c r="EUY14" s="392"/>
      <c r="EUZ14" s="392"/>
      <c r="EVA14" s="392"/>
      <c r="EVB14" s="392"/>
      <c r="EVC14" s="392"/>
      <c r="EVD14" s="392"/>
      <c r="EVE14" s="392"/>
      <c r="EVF14" s="392"/>
      <c r="EVG14" s="392"/>
      <c r="EVH14" s="392"/>
      <c r="EVI14" s="392"/>
      <c r="EVJ14" s="392"/>
      <c r="EVK14" s="392"/>
      <c r="EVL14" s="392"/>
      <c r="EVM14" s="392"/>
      <c r="EVN14" s="392"/>
      <c r="EVO14" s="392"/>
      <c r="EVP14" s="392"/>
      <c r="EVQ14" s="392"/>
      <c r="EVR14" s="392"/>
      <c r="EVS14" s="392"/>
      <c r="EVT14" s="392"/>
      <c r="EVU14" s="392"/>
      <c r="EVV14" s="392"/>
      <c r="EVW14" s="392"/>
      <c r="EVX14" s="392"/>
      <c r="EVY14" s="392"/>
      <c r="EVZ14" s="392"/>
      <c r="EWA14" s="392"/>
      <c r="EWB14" s="392"/>
      <c r="EWC14" s="392"/>
      <c r="EWD14" s="392"/>
      <c r="EWE14" s="392"/>
      <c r="EWF14" s="392"/>
      <c r="EWG14" s="392"/>
      <c r="EWH14" s="392"/>
      <c r="EWI14" s="392"/>
      <c r="EWJ14" s="392"/>
      <c r="EWK14" s="392"/>
      <c r="EWL14" s="392"/>
      <c r="EWM14" s="392"/>
      <c r="EWN14" s="392"/>
      <c r="EWO14" s="392"/>
      <c r="EWP14" s="392"/>
      <c r="EWQ14" s="392"/>
      <c r="EWR14" s="392"/>
      <c r="EWS14" s="392"/>
      <c r="EWT14" s="392"/>
      <c r="EWU14" s="392"/>
      <c r="EWV14" s="392"/>
      <c r="EWW14" s="392"/>
      <c r="EWX14" s="392"/>
      <c r="EWY14" s="392"/>
      <c r="EWZ14" s="392"/>
      <c r="EXA14" s="392"/>
      <c r="EXB14" s="392"/>
      <c r="EXC14" s="392"/>
      <c r="EXD14" s="392"/>
      <c r="EXE14" s="392"/>
      <c r="EXF14" s="392"/>
      <c r="EXG14" s="392"/>
      <c r="EXH14" s="392"/>
      <c r="EXI14" s="392"/>
      <c r="EXJ14" s="392"/>
      <c r="EXK14" s="392"/>
      <c r="EXL14" s="392"/>
      <c r="EXM14" s="392"/>
      <c r="EXN14" s="392"/>
      <c r="EXO14" s="392"/>
      <c r="EXP14" s="392"/>
      <c r="EXQ14" s="392"/>
      <c r="EXR14" s="392"/>
      <c r="EXS14" s="392"/>
      <c r="EXT14" s="392"/>
      <c r="EXU14" s="392"/>
      <c r="EXV14" s="392"/>
      <c r="EXW14" s="392"/>
      <c r="EXX14" s="392"/>
      <c r="EXY14" s="392"/>
      <c r="EXZ14" s="392"/>
      <c r="EYA14" s="392"/>
      <c r="EYB14" s="392"/>
      <c r="EYC14" s="392"/>
      <c r="EYD14" s="392"/>
      <c r="EYE14" s="392"/>
      <c r="EYF14" s="392"/>
      <c r="EYG14" s="392"/>
      <c r="EYH14" s="392"/>
      <c r="EYI14" s="392"/>
      <c r="EYJ14" s="392"/>
      <c r="EYK14" s="392"/>
      <c r="EYL14" s="392"/>
      <c r="EYM14" s="392"/>
      <c r="EYN14" s="392"/>
      <c r="EYO14" s="392"/>
      <c r="EYP14" s="392"/>
      <c r="EYQ14" s="392"/>
      <c r="EYR14" s="392"/>
      <c r="EYS14" s="392"/>
      <c r="EYT14" s="392"/>
      <c r="EYU14" s="392"/>
      <c r="EYV14" s="392"/>
      <c r="EYW14" s="392"/>
      <c r="EYX14" s="392"/>
      <c r="EYY14" s="392"/>
      <c r="EYZ14" s="392"/>
      <c r="EZA14" s="392"/>
      <c r="EZB14" s="392"/>
      <c r="EZC14" s="392"/>
      <c r="EZD14" s="392"/>
      <c r="EZE14" s="392"/>
      <c r="EZF14" s="392"/>
      <c r="EZG14" s="392"/>
      <c r="EZH14" s="392"/>
      <c r="EZI14" s="392"/>
      <c r="EZJ14" s="392"/>
      <c r="EZK14" s="392"/>
      <c r="EZL14" s="392"/>
      <c r="EZM14" s="392"/>
      <c r="EZN14" s="392"/>
      <c r="EZO14" s="392"/>
      <c r="EZP14" s="392"/>
      <c r="EZQ14" s="392"/>
      <c r="EZR14" s="392"/>
      <c r="EZS14" s="392"/>
      <c r="EZT14" s="392"/>
      <c r="EZU14" s="392"/>
      <c r="EZV14" s="392"/>
      <c r="EZW14" s="392"/>
      <c r="EZX14" s="392"/>
      <c r="EZY14" s="392"/>
      <c r="EZZ14" s="392"/>
      <c r="FAA14" s="392"/>
      <c r="FAB14" s="392"/>
      <c r="FAC14" s="392"/>
      <c r="FAD14" s="392"/>
      <c r="FAE14" s="392"/>
      <c r="FAF14" s="392"/>
      <c r="FAG14" s="392"/>
      <c r="FAH14" s="392"/>
      <c r="FAI14" s="392"/>
      <c r="FAJ14" s="392"/>
      <c r="FAK14" s="392"/>
      <c r="FAL14" s="392"/>
      <c r="FAM14" s="392"/>
      <c r="FAN14" s="392"/>
      <c r="FAO14" s="392"/>
      <c r="FAP14" s="392"/>
      <c r="FAQ14" s="392"/>
      <c r="FAR14" s="392"/>
      <c r="FAS14" s="392"/>
      <c r="FAT14" s="392"/>
      <c r="FAU14" s="392"/>
      <c r="FAV14" s="392"/>
      <c r="FAW14" s="392"/>
      <c r="FAX14" s="392"/>
      <c r="FAY14" s="392"/>
      <c r="FAZ14" s="392"/>
      <c r="FBA14" s="392"/>
      <c r="FBB14" s="392"/>
      <c r="FBC14" s="392"/>
      <c r="FBD14" s="392"/>
      <c r="FBE14" s="392"/>
      <c r="FBF14" s="392"/>
      <c r="FBG14" s="392"/>
      <c r="FBH14" s="392"/>
      <c r="FBI14" s="392"/>
      <c r="FBJ14" s="392"/>
      <c r="FBK14" s="392"/>
      <c r="FBL14" s="392"/>
      <c r="FBM14" s="392"/>
      <c r="FBN14" s="392"/>
      <c r="FBO14" s="392"/>
      <c r="FBP14" s="392"/>
      <c r="FBQ14" s="392"/>
      <c r="FBR14" s="392"/>
      <c r="FBS14" s="392"/>
      <c r="FBT14" s="392"/>
      <c r="FBU14" s="392"/>
      <c r="FBV14" s="392"/>
      <c r="FBW14" s="392"/>
      <c r="FBX14" s="392"/>
      <c r="FBY14" s="392"/>
      <c r="FBZ14" s="392"/>
      <c r="FCA14" s="392"/>
      <c r="FCB14" s="392"/>
      <c r="FCC14" s="392"/>
      <c r="FCD14" s="392"/>
      <c r="FCE14" s="392"/>
      <c r="FCF14" s="392"/>
      <c r="FCG14" s="392"/>
      <c r="FCH14" s="392"/>
      <c r="FCI14" s="392"/>
      <c r="FCJ14" s="392"/>
      <c r="FCK14" s="392"/>
      <c r="FCL14" s="392"/>
      <c r="FCM14" s="392"/>
      <c r="FCN14" s="392"/>
      <c r="FCO14" s="392"/>
      <c r="FCP14" s="392"/>
      <c r="FCQ14" s="392"/>
      <c r="FCR14" s="392"/>
      <c r="FCS14" s="392"/>
      <c r="FCT14" s="392"/>
      <c r="FCU14" s="392"/>
      <c r="FCV14" s="392"/>
      <c r="FCW14" s="392"/>
      <c r="FCX14" s="392"/>
      <c r="FCY14" s="392"/>
      <c r="FCZ14" s="392"/>
      <c r="FDA14" s="392"/>
      <c r="FDB14" s="392"/>
      <c r="FDC14" s="392"/>
      <c r="FDD14" s="392"/>
      <c r="FDE14" s="392"/>
      <c r="FDF14" s="392"/>
      <c r="FDG14" s="392"/>
      <c r="FDH14" s="392"/>
      <c r="FDI14" s="392"/>
      <c r="FDJ14" s="392"/>
      <c r="FDK14" s="392"/>
      <c r="FDL14" s="392"/>
      <c r="FDM14" s="392"/>
      <c r="FDN14" s="392"/>
      <c r="FDO14" s="392"/>
      <c r="FDP14" s="392"/>
      <c r="FDQ14" s="392"/>
      <c r="FDR14" s="392"/>
      <c r="FDS14" s="392"/>
      <c r="FDT14" s="392"/>
      <c r="FDU14" s="392"/>
      <c r="FDV14" s="392"/>
      <c r="FDW14" s="392"/>
      <c r="FDX14" s="392"/>
      <c r="FDY14" s="392"/>
      <c r="FDZ14" s="392"/>
      <c r="FEA14" s="392"/>
      <c r="FEB14" s="392"/>
      <c r="FEC14" s="392"/>
      <c r="FED14" s="392"/>
      <c r="FEE14" s="392"/>
      <c r="FEF14" s="392"/>
      <c r="FEG14" s="392"/>
      <c r="FEH14" s="392"/>
      <c r="FEI14" s="392"/>
      <c r="FEJ14" s="392"/>
      <c r="FEK14" s="392"/>
      <c r="FEL14" s="392"/>
      <c r="FEM14" s="392"/>
      <c r="FEN14" s="392"/>
      <c r="FEO14" s="392"/>
      <c r="FEP14" s="392"/>
      <c r="FEQ14" s="392"/>
      <c r="FER14" s="392"/>
      <c r="FES14" s="392"/>
      <c r="FET14" s="392"/>
      <c r="FEU14" s="392"/>
      <c r="FEV14" s="392"/>
      <c r="FEW14" s="392"/>
      <c r="FEX14" s="392"/>
      <c r="FEY14" s="392"/>
      <c r="FEZ14" s="392"/>
      <c r="FFA14" s="392"/>
      <c r="FFB14" s="392"/>
      <c r="FFC14" s="392"/>
      <c r="FFD14" s="392"/>
      <c r="FFE14" s="392"/>
      <c r="FFF14" s="392"/>
      <c r="FFG14" s="392"/>
      <c r="FFH14" s="392"/>
      <c r="FFI14" s="392"/>
      <c r="FFJ14" s="392"/>
      <c r="FFK14" s="392"/>
      <c r="FFL14" s="392"/>
      <c r="FFM14" s="392"/>
      <c r="FFN14" s="392"/>
      <c r="FFO14" s="392"/>
      <c r="FFP14" s="392"/>
      <c r="FFQ14" s="392"/>
      <c r="FFR14" s="392"/>
      <c r="FFS14" s="392"/>
      <c r="FFT14" s="392"/>
      <c r="FFU14" s="392"/>
      <c r="FFV14" s="392"/>
      <c r="FFW14" s="392"/>
      <c r="FFX14" s="392"/>
      <c r="FFY14" s="392"/>
      <c r="FFZ14" s="392"/>
      <c r="FGA14" s="392"/>
      <c r="FGB14" s="392"/>
      <c r="FGC14" s="392"/>
      <c r="FGD14" s="392"/>
      <c r="FGE14" s="392"/>
      <c r="FGF14" s="392"/>
      <c r="FGG14" s="392"/>
      <c r="FGH14" s="392"/>
      <c r="FGI14" s="392"/>
      <c r="FGJ14" s="392"/>
      <c r="FGK14" s="392"/>
      <c r="FGL14" s="392"/>
      <c r="FGM14" s="392"/>
      <c r="FGN14" s="392"/>
      <c r="FGO14" s="392"/>
      <c r="FGP14" s="392"/>
      <c r="FGQ14" s="392"/>
      <c r="FGR14" s="392"/>
      <c r="FGS14" s="392"/>
      <c r="FGT14" s="392"/>
      <c r="FGU14" s="392"/>
      <c r="FGV14" s="392"/>
      <c r="FGW14" s="392"/>
      <c r="FGX14" s="392"/>
      <c r="FGY14" s="392"/>
      <c r="FGZ14" s="392"/>
      <c r="FHA14" s="392"/>
      <c r="FHB14" s="392"/>
      <c r="FHC14" s="392"/>
      <c r="FHD14" s="392"/>
      <c r="FHE14" s="392"/>
      <c r="FHF14" s="392"/>
      <c r="FHG14" s="392"/>
      <c r="FHH14" s="392"/>
      <c r="FHI14" s="392"/>
      <c r="FHJ14" s="392"/>
      <c r="FHK14" s="392"/>
      <c r="FHL14" s="392"/>
      <c r="FHM14" s="392"/>
      <c r="FHN14" s="392"/>
      <c r="FHO14" s="392"/>
      <c r="FHP14" s="392"/>
      <c r="FHQ14" s="392"/>
      <c r="FHR14" s="392"/>
      <c r="FHS14" s="392"/>
      <c r="FHT14" s="392"/>
      <c r="FHU14" s="392"/>
      <c r="FHV14" s="392"/>
      <c r="FHW14" s="392"/>
      <c r="FHX14" s="392"/>
      <c r="FHY14" s="392"/>
      <c r="FHZ14" s="392"/>
      <c r="FIA14" s="392"/>
      <c r="FIB14" s="392"/>
      <c r="FIC14" s="392"/>
      <c r="FID14" s="392"/>
      <c r="FIE14" s="392"/>
      <c r="FIF14" s="392"/>
      <c r="FIG14" s="392"/>
      <c r="FIH14" s="392"/>
      <c r="FII14" s="392"/>
      <c r="FIJ14" s="392"/>
      <c r="FIK14" s="392"/>
      <c r="FIL14" s="392"/>
      <c r="FIM14" s="392"/>
      <c r="FIN14" s="392"/>
      <c r="FIO14" s="392"/>
      <c r="FIP14" s="392"/>
      <c r="FIQ14" s="392"/>
      <c r="FIR14" s="392"/>
      <c r="FIS14" s="392"/>
      <c r="FIT14" s="392"/>
      <c r="FIU14" s="392"/>
      <c r="FIV14" s="392"/>
      <c r="FIW14" s="392"/>
      <c r="FIX14" s="392"/>
      <c r="FIY14" s="392"/>
      <c r="FIZ14" s="392"/>
      <c r="FJA14" s="392"/>
      <c r="FJB14" s="392"/>
      <c r="FJC14" s="392"/>
      <c r="FJD14" s="392"/>
      <c r="FJE14" s="392"/>
      <c r="FJF14" s="392"/>
      <c r="FJG14" s="392"/>
      <c r="FJH14" s="392"/>
      <c r="FJI14" s="392"/>
      <c r="FJJ14" s="392"/>
      <c r="FJK14" s="392"/>
      <c r="FJL14" s="392"/>
      <c r="FJM14" s="392"/>
      <c r="FJN14" s="392"/>
      <c r="FJO14" s="392"/>
      <c r="FJP14" s="392"/>
      <c r="FJQ14" s="392"/>
      <c r="FJR14" s="392"/>
      <c r="FJS14" s="392"/>
      <c r="FJT14" s="392"/>
      <c r="FJU14" s="392"/>
      <c r="FJV14" s="392"/>
      <c r="FJW14" s="392"/>
      <c r="FJX14" s="392"/>
      <c r="FJY14" s="392"/>
      <c r="FJZ14" s="392"/>
      <c r="FKA14" s="392"/>
      <c r="FKB14" s="392"/>
      <c r="FKC14" s="392"/>
      <c r="FKD14" s="392"/>
      <c r="FKE14" s="392"/>
      <c r="FKF14" s="392"/>
      <c r="FKG14" s="392"/>
      <c r="FKH14" s="392"/>
      <c r="FKI14" s="392"/>
      <c r="FKJ14" s="392"/>
      <c r="FKK14" s="392"/>
      <c r="FKL14" s="392"/>
      <c r="FKM14" s="392"/>
      <c r="FKN14" s="392"/>
      <c r="FKO14" s="392"/>
      <c r="FKP14" s="392"/>
      <c r="FKQ14" s="392"/>
      <c r="FKR14" s="392"/>
      <c r="FKS14" s="392"/>
      <c r="FKT14" s="392"/>
      <c r="FKU14" s="392"/>
      <c r="FKV14" s="392"/>
      <c r="FKW14" s="392"/>
      <c r="FKX14" s="392"/>
      <c r="FKY14" s="392"/>
      <c r="FKZ14" s="392"/>
      <c r="FLA14" s="392"/>
      <c r="FLB14" s="392"/>
      <c r="FLC14" s="392"/>
      <c r="FLD14" s="392"/>
      <c r="FLE14" s="392"/>
      <c r="FLF14" s="392"/>
      <c r="FLG14" s="392"/>
      <c r="FLH14" s="392"/>
      <c r="FLI14" s="392"/>
      <c r="FLJ14" s="392"/>
      <c r="FLK14" s="392"/>
      <c r="FLL14" s="392"/>
      <c r="FLM14" s="392"/>
      <c r="FLN14" s="392"/>
      <c r="FLO14" s="392"/>
      <c r="FLP14" s="392"/>
      <c r="FLQ14" s="392"/>
      <c r="FLR14" s="392"/>
      <c r="FLS14" s="392"/>
      <c r="FLT14" s="392"/>
      <c r="FLU14" s="392"/>
      <c r="FLV14" s="392"/>
      <c r="FLW14" s="392"/>
      <c r="FLX14" s="392"/>
      <c r="FLY14" s="392"/>
      <c r="FLZ14" s="392"/>
      <c r="FMA14" s="392"/>
      <c r="FMB14" s="392"/>
      <c r="FMC14" s="392"/>
      <c r="FMD14" s="392"/>
      <c r="FME14" s="392"/>
      <c r="FMF14" s="392"/>
      <c r="FMG14" s="392"/>
      <c r="FMH14" s="392"/>
      <c r="FMI14" s="392"/>
      <c r="FMJ14" s="392"/>
      <c r="FMK14" s="392"/>
      <c r="FML14" s="392"/>
      <c r="FMM14" s="392"/>
      <c r="FMN14" s="392"/>
      <c r="FMO14" s="392"/>
      <c r="FMP14" s="392"/>
      <c r="FMQ14" s="392"/>
      <c r="FMR14" s="392"/>
      <c r="FMS14" s="392"/>
      <c r="FMT14" s="392"/>
      <c r="FMU14" s="392"/>
      <c r="FMV14" s="392"/>
      <c r="FMW14" s="392"/>
      <c r="FMX14" s="392"/>
      <c r="FMY14" s="392"/>
      <c r="FMZ14" s="392"/>
      <c r="FNA14" s="392"/>
      <c r="FNB14" s="392"/>
      <c r="FNC14" s="392"/>
      <c r="FND14" s="392"/>
      <c r="FNE14" s="392"/>
      <c r="FNF14" s="392"/>
      <c r="FNG14" s="392"/>
      <c r="FNH14" s="392"/>
      <c r="FNI14" s="392"/>
      <c r="FNJ14" s="392"/>
      <c r="FNK14" s="392"/>
      <c r="FNL14" s="392"/>
      <c r="FNM14" s="392"/>
      <c r="FNN14" s="392"/>
      <c r="FNO14" s="392"/>
      <c r="FNP14" s="392"/>
      <c r="FNQ14" s="392"/>
      <c r="FNR14" s="392"/>
      <c r="FNS14" s="392"/>
      <c r="FNT14" s="392"/>
      <c r="FNU14" s="392"/>
      <c r="FNV14" s="392"/>
      <c r="FNW14" s="392"/>
      <c r="FNX14" s="392"/>
      <c r="FNY14" s="392"/>
      <c r="FNZ14" s="392"/>
      <c r="FOA14" s="392"/>
      <c r="FOB14" s="392"/>
      <c r="FOC14" s="392"/>
      <c r="FOD14" s="392"/>
      <c r="FOE14" s="392"/>
      <c r="FOF14" s="392"/>
      <c r="FOG14" s="392"/>
      <c r="FOH14" s="392"/>
      <c r="FOI14" s="392"/>
      <c r="FOJ14" s="392"/>
      <c r="FOK14" s="392"/>
      <c r="FOL14" s="392"/>
      <c r="FOM14" s="392"/>
      <c r="FON14" s="392"/>
      <c r="FOO14" s="392"/>
      <c r="FOP14" s="392"/>
      <c r="FOQ14" s="392"/>
      <c r="FOR14" s="392"/>
      <c r="FOS14" s="392"/>
      <c r="FOT14" s="392"/>
      <c r="FOU14" s="392"/>
      <c r="FOV14" s="392"/>
      <c r="FOW14" s="392"/>
      <c r="FOX14" s="392"/>
      <c r="FOY14" s="392"/>
      <c r="FOZ14" s="392"/>
      <c r="FPA14" s="392"/>
      <c r="FPB14" s="392"/>
      <c r="FPC14" s="392"/>
      <c r="FPD14" s="392"/>
      <c r="FPE14" s="392"/>
      <c r="FPF14" s="392"/>
      <c r="FPG14" s="392"/>
      <c r="FPH14" s="392"/>
      <c r="FPI14" s="392"/>
      <c r="FPJ14" s="392"/>
      <c r="FPK14" s="392"/>
      <c r="FPL14" s="392"/>
      <c r="FPM14" s="392"/>
      <c r="FPN14" s="392"/>
      <c r="FPO14" s="392"/>
      <c r="FPP14" s="392"/>
      <c r="FPQ14" s="392"/>
      <c r="FPR14" s="392"/>
      <c r="FPS14" s="392"/>
      <c r="FPT14" s="392"/>
      <c r="FPU14" s="392"/>
      <c r="FPV14" s="392"/>
      <c r="FPW14" s="392"/>
      <c r="FPX14" s="392"/>
      <c r="FPY14" s="392"/>
      <c r="FPZ14" s="392"/>
      <c r="FQA14" s="392"/>
      <c r="FQB14" s="392"/>
      <c r="FQC14" s="392"/>
      <c r="FQD14" s="392"/>
      <c r="FQE14" s="392"/>
      <c r="FQF14" s="392"/>
      <c r="FQG14" s="392"/>
      <c r="FQH14" s="392"/>
      <c r="FQI14" s="392"/>
      <c r="FQJ14" s="392"/>
      <c r="FQK14" s="392"/>
      <c r="FQL14" s="392"/>
      <c r="FQM14" s="392"/>
      <c r="FQN14" s="392"/>
      <c r="FQO14" s="392"/>
      <c r="FQP14" s="392"/>
      <c r="FQQ14" s="392"/>
      <c r="FQR14" s="392"/>
      <c r="FQS14" s="392"/>
      <c r="FQT14" s="392"/>
      <c r="FQU14" s="392"/>
      <c r="FQV14" s="392"/>
      <c r="FQW14" s="392"/>
      <c r="FQX14" s="392"/>
      <c r="FQY14" s="392"/>
      <c r="FQZ14" s="392"/>
      <c r="FRA14" s="392"/>
      <c r="FRB14" s="392"/>
      <c r="FRC14" s="392"/>
      <c r="FRD14" s="392"/>
      <c r="FRE14" s="392"/>
      <c r="FRF14" s="392"/>
      <c r="FRG14" s="392"/>
      <c r="FRH14" s="392"/>
      <c r="FRI14" s="392"/>
      <c r="FRJ14" s="392"/>
      <c r="FRK14" s="392"/>
      <c r="FRL14" s="392"/>
      <c r="FRM14" s="392"/>
      <c r="FRN14" s="392"/>
      <c r="FRO14" s="392"/>
      <c r="FRP14" s="392"/>
      <c r="FRQ14" s="392"/>
      <c r="FRR14" s="392"/>
      <c r="FRS14" s="392"/>
      <c r="FRT14" s="392"/>
      <c r="FRU14" s="392"/>
      <c r="FRV14" s="392"/>
      <c r="FRW14" s="392"/>
      <c r="FRX14" s="392"/>
      <c r="FRY14" s="392"/>
      <c r="FRZ14" s="392"/>
      <c r="FSA14" s="392"/>
      <c r="FSB14" s="392"/>
      <c r="FSC14" s="392"/>
      <c r="FSD14" s="392"/>
      <c r="FSE14" s="392"/>
      <c r="FSF14" s="392"/>
      <c r="FSG14" s="392"/>
      <c r="FSH14" s="392"/>
      <c r="FSI14" s="392"/>
      <c r="FSJ14" s="392"/>
      <c r="FSK14" s="392"/>
      <c r="FSL14" s="392"/>
      <c r="FSM14" s="392"/>
      <c r="FSN14" s="392"/>
      <c r="FSO14" s="392"/>
      <c r="FSP14" s="392"/>
      <c r="FSQ14" s="392"/>
      <c r="FSR14" s="392"/>
      <c r="FSS14" s="392"/>
      <c r="FST14" s="392"/>
      <c r="FSU14" s="392"/>
      <c r="FSV14" s="392"/>
      <c r="FSW14" s="392"/>
      <c r="FSX14" s="392"/>
      <c r="FSY14" s="392"/>
      <c r="FSZ14" s="392"/>
      <c r="FTA14" s="392"/>
      <c r="FTB14" s="392"/>
      <c r="FTC14" s="392"/>
      <c r="FTD14" s="392"/>
      <c r="FTE14" s="392"/>
      <c r="FTF14" s="392"/>
      <c r="FTG14" s="392"/>
      <c r="FTH14" s="392"/>
      <c r="FTI14" s="392"/>
      <c r="FTJ14" s="392"/>
      <c r="FTK14" s="392"/>
      <c r="FTL14" s="392"/>
      <c r="FTM14" s="392"/>
      <c r="FTN14" s="392"/>
      <c r="FTO14" s="392"/>
      <c r="FTP14" s="392"/>
      <c r="FTQ14" s="392"/>
      <c r="FTR14" s="392"/>
      <c r="FTS14" s="392"/>
      <c r="FTT14" s="392"/>
      <c r="FTU14" s="392"/>
      <c r="FTV14" s="392"/>
      <c r="FTW14" s="392"/>
      <c r="FTX14" s="392"/>
      <c r="FTY14" s="392"/>
      <c r="FTZ14" s="392"/>
      <c r="FUA14" s="392"/>
      <c r="FUB14" s="392"/>
      <c r="FUC14" s="392"/>
      <c r="FUD14" s="392"/>
      <c r="FUE14" s="392"/>
      <c r="FUF14" s="392"/>
      <c r="FUG14" s="392"/>
      <c r="FUH14" s="392"/>
      <c r="FUI14" s="392"/>
      <c r="FUJ14" s="392"/>
      <c r="FUK14" s="392"/>
      <c r="FUL14" s="392"/>
      <c r="FUM14" s="392"/>
      <c r="FUN14" s="392"/>
      <c r="FUO14" s="392"/>
      <c r="FUP14" s="392"/>
      <c r="FUQ14" s="392"/>
      <c r="FUR14" s="392"/>
      <c r="FUS14" s="392"/>
      <c r="FUT14" s="392"/>
      <c r="FUU14" s="392"/>
      <c r="FUV14" s="392"/>
      <c r="FUW14" s="392"/>
      <c r="FUX14" s="392"/>
      <c r="FUY14" s="392"/>
      <c r="FUZ14" s="392"/>
      <c r="FVA14" s="392"/>
      <c r="FVB14" s="392"/>
      <c r="FVC14" s="392"/>
      <c r="FVD14" s="392"/>
      <c r="FVE14" s="392"/>
      <c r="FVF14" s="392"/>
      <c r="FVG14" s="392"/>
      <c r="FVH14" s="392"/>
      <c r="FVI14" s="392"/>
      <c r="FVJ14" s="392"/>
      <c r="FVK14" s="392"/>
      <c r="FVL14" s="392"/>
      <c r="FVM14" s="392"/>
      <c r="FVN14" s="392"/>
      <c r="FVO14" s="392"/>
      <c r="FVP14" s="392"/>
      <c r="FVQ14" s="392"/>
      <c r="FVR14" s="392"/>
      <c r="FVS14" s="392"/>
      <c r="FVT14" s="392"/>
      <c r="FVU14" s="392"/>
      <c r="FVV14" s="392"/>
      <c r="FVW14" s="392"/>
      <c r="FVX14" s="392"/>
      <c r="FVY14" s="392"/>
      <c r="FVZ14" s="392"/>
      <c r="FWA14" s="392"/>
      <c r="FWB14" s="392"/>
      <c r="FWC14" s="392"/>
      <c r="FWD14" s="392"/>
      <c r="FWE14" s="392"/>
      <c r="FWF14" s="392"/>
      <c r="FWG14" s="392"/>
      <c r="FWH14" s="392"/>
      <c r="FWI14" s="392"/>
      <c r="FWJ14" s="392"/>
      <c r="FWK14" s="392"/>
      <c r="FWL14" s="392"/>
      <c r="FWM14" s="392"/>
      <c r="FWN14" s="392"/>
      <c r="FWO14" s="392"/>
      <c r="FWP14" s="392"/>
      <c r="FWQ14" s="392"/>
      <c r="FWR14" s="392"/>
      <c r="FWS14" s="392"/>
      <c r="FWT14" s="392"/>
      <c r="FWU14" s="392"/>
      <c r="FWV14" s="392"/>
      <c r="FWW14" s="392"/>
      <c r="FWX14" s="392"/>
      <c r="FWY14" s="392"/>
      <c r="FWZ14" s="392"/>
      <c r="FXA14" s="392"/>
      <c r="FXB14" s="392"/>
      <c r="FXC14" s="392"/>
      <c r="FXD14" s="392"/>
      <c r="FXE14" s="392"/>
      <c r="FXF14" s="392"/>
      <c r="FXG14" s="392"/>
      <c r="FXH14" s="392"/>
      <c r="FXI14" s="392"/>
      <c r="FXJ14" s="392"/>
      <c r="FXK14" s="392"/>
      <c r="FXL14" s="392"/>
      <c r="FXM14" s="392"/>
      <c r="FXN14" s="392"/>
      <c r="FXO14" s="392"/>
      <c r="FXP14" s="392"/>
      <c r="FXQ14" s="392"/>
      <c r="FXR14" s="392"/>
      <c r="FXS14" s="392"/>
      <c r="FXT14" s="392"/>
      <c r="FXU14" s="392"/>
      <c r="FXV14" s="392"/>
      <c r="FXW14" s="392"/>
      <c r="FXX14" s="392"/>
      <c r="FXY14" s="392"/>
      <c r="FXZ14" s="392"/>
      <c r="FYA14" s="392"/>
      <c r="FYB14" s="392"/>
      <c r="FYC14" s="392"/>
      <c r="FYD14" s="392"/>
      <c r="FYE14" s="392"/>
      <c r="FYF14" s="392"/>
      <c r="FYG14" s="392"/>
      <c r="FYH14" s="392"/>
      <c r="FYI14" s="392"/>
      <c r="FYJ14" s="392"/>
      <c r="FYK14" s="392"/>
      <c r="FYL14" s="392"/>
      <c r="FYM14" s="392"/>
      <c r="FYN14" s="392"/>
      <c r="FYO14" s="392"/>
      <c r="FYP14" s="392"/>
      <c r="FYQ14" s="392"/>
      <c r="FYR14" s="392"/>
      <c r="FYS14" s="392"/>
      <c r="FYT14" s="392"/>
      <c r="FYU14" s="392"/>
      <c r="FYV14" s="392"/>
      <c r="FYW14" s="392"/>
      <c r="FYX14" s="392"/>
      <c r="FYY14" s="392"/>
      <c r="FYZ14" s="392"/>
      <c r="FZA14" s="392"/>
      <c r="FZB14" s="392"/>
      <c r="FZC14" s="392"/>
      <c r="FZD14" s="392"/>
      <c r="FZE14" s="392"/>
      <c r="FZF14" s="392"/>
      <c r="FZG14" s="392"/>
      <c r="FZH14" s="392"/>
      <c r="FZI14" s="392"/>
      <c r="FZJ14" s="392"/>
      <c r="FZK14" s="392"/>
      <c r="FZL14" s="392"/>
      <c r="FZM14" s="392"/>
      <c r="FZN14" s="392"/>
      <c r="FZO14" s="392"/>
      <c r="FZP14" s="392"/>
      <c r="FZQ14" s="392"/>
      <c r="FZR14" s="392"/>
      <c r="FZS14" s="392"/>
      <c r="FZT14" s="392"/>
      <c r="FZU14" s="392"/>
      <c r="FZV14" s="392"/>
      <c r="FZW14" s="392"/>
      <c r="FZX14" s="392"/>
      <c r="FZY14" s="392"/>
      <c r="FZZ14" s="392"/>
      <c r="GAA14" s="392"/>
      <c r="GAB14" s="392"/>
      <c r="GAC14" s="392"/>
      <c r="GAD14" s="392"/>
      <c r="GAE14" s="392"/>
      <c r="GAF14" s="392"/>
      <c r="GAG14" s="392"/>
      <c r="GAH14" s="392"/>
      <c r="GAI14" s="392"/>
      <c r="GAJ14" s="392"/>
      <c r="GAK14" s="392"/>
      <c r="GAL14" s="392"/>
      <c r="GAM14" s="392"/>
      <c r="GAN14" s="392"/>
      <c r="GAO14" s="392"/>
      <c r="GAP14" s="392"/>
      <c r="GAQ14" s="392"/>
      <c r="GAR14" s="392"/>
      <c r="GAS14" s="392"/>
      <c r="GAT14" s="392"/>
      <c r="GAU14" s="392"/>
      <c r="GAV14" s="392"/>
      <c r="GAW14" s="392"/>
      <c r="GAX14" s="392"/>
      <c r="GAY14" s="392"/>
      <c r="GAZ14" s="392"/>
      <c r="GBA14" s="392"/>
      <c r="GBB14" s="392"/>
      <c r="GBC14" s="392"/>
      <c r="GBD14" s="392"/>
      <c r="GBE14" s="392"/>
      <c r="GBF14" s="392"/>
      <c r="GBG14" s="392"/>
      <c r="GBH14" s="392"/>
      <c r="GBI14" s="392"/>
      <c r="GBJ14" s="392"/>
      <c r="GBK14" s="392"/>
      <c r="GBL14" s="392"/>
      <c r="GBM14" s="392"/>
      <c r="GBN14" s="392"/>
      <c r="GBO14" s="392"/>
      <c r="GBP14" s="392"/>
      <c r="GBQ14" s="392"/>
      <c r="GBR14" s="392"/>
      <c r="GBS14" s="392"/>
      <c r="GBT14" s="392"/>
      <c r="GBU14" s="392"/>
      <c r="GBV14" s="392"/>
      <c r="GBW14" s="392"/>
      <c r="GBX14" s="392"/>
      <c r="GBY14" s="392"/>
      <c r="GBZ14" s="392"/>
      <c r="GCA14" s="392"/>
      <c r="GCB14" s="392"/>
      <c r="GCC14" s="392"/>
      <c r="GCD14" s="392"/>
      <c r="GCE14" s="392"/>
      <c r="GCF14" s="392"/>
      <c r="GCG14" s="392"/>
      <c r="GCH14" s="392"/>
      <c r="GCI14" s="392"/>
      <c r="GCJ14" s="392"/>
      <c r="GCK14" s="392"/>
      <c r="GCL14" s="392"/>
      <c r="GCM14" s="392"/>
      <c r="GCN14" s="392"/>
      <c r="GCO14" s="392"/>
      <c r="GCP14" s="392"/>
      <c r="GCQ14" s="392"/>
      <c r="GCR14" s="392"/>
      <c r="GCS14" s="392"/>
      <c r="GCT14" s="392"/>
      <c r="GCU14" s="392"/>
      <c r="GCV14" s="392"/>
      <c r="GCW14" s="392"/>
      <c r="GCX14" s="392"/>
      <c r="GCY14" s="392"/>
      <c r="GCZ14" s="392"/>
      <c r="GDA14" s="392"/>
      <c r="GDB14" s="392"/>
      <c r="GDC14" s="392"/>
      <c r="GDD14" s="392"/>
      <c r="GDE14" s="392"/>
      <c r="GDF14" s="392"/>
      <c r="GDG14" s="392"/>
      <c r="GDH14" s="392"/>
      <c r="GDI14" s="392"/>
      <c r="GDJ14" s="392"/>
      <c r="GDK14" s="392"/>
      <c r="GDL14" s="392"/>
      <c r="GDM14" s="392"/>
      <c r="GDN14" s="392"/>
      <c r="GDO14" s="392"/>
      <c r="GDP14" s="392"/>
      <c r="GDQ14" s="392"/>
      <c r="GDR14" s="392"/>
      <c r="GDS14" s="392"/>
      <c r="GDT14" s="392"/>
      <c r="GDU14" s="392"/>
      <c r="GDV14" s="392"/>
      <c r="GDW14" s="392"/>
      <c r="GDX14" s="392"/>
      <c r="GDY14" s="392"/>
      <c r="GDZ14" s="392"/>
      <c r="GEA14" s="392"/>
      <c r="GEB14" s="392"/>
      <c r="GEC14" s="392"/>
      <c r="GED14" s="392"/>
      <c r="GEE14" s="392"/>
      <c r="GEF14" s="392"/>
      <c r="GEG14" s="392"/>
      <c r="GEH14" s="392"/>
      <c r="GEI14" s="392"/>
      <c r="GEJ14" s="392"/>
      <c r="GEK14" s="392"/>
      <c r="GEL14" s="392"/>
      <c r="GEM14" s="392"/>
      <c r="GEN14" s="392"/>
      <c r="GEO14" s="392"/>
      <c r="GEP14" s="392"/>
      <c r="GEQ14" s="392"/>
      <c r="GER14" s="392"/>
      <c r="GES14" s="392"/>
      <c r="GET14" s="392"/>
      <c r="GEU14" s="392"/>
      <c r="GEV14" s="392"/>
      <c r="GEW14" s="392"/>
      <c r="GEX14" s="392"/>
      <c r="GEY14" s="392"/>
      <c r="GEZ14" s="392"/>
      <c r="GFA14" s="392"/>
      <c r="GFB14" s="392"/>
      <c r="GFC14" s="392"/>
      <c r="GFD14" s="392"/>
      <c r="GFE14" s="392"/>
      <c r="GFF14" s="392"/>
      <c r="GFG14" s="392"/>
      <c r="GFH14" s="392"/>
      <c r="GFI14" s="392"/>
      <c r="GFJ14" s="392"/>
      <c r="GFK14" s="392"/>
      <c r="GFL14" s="392"/>
      <c r="GFM14" s="392"/>
      <c r="GFN14" s="392"/>
      <c r="GFO14" s="392"/>
      <c r="GFP14" s="392"/>
      <c r="GFQ14" s="392"/>
      <c r="GFR14" s="392"/>
      <c r="GFS14" s="392"/>
      <c r="GFT14" s="392"/>
      <c r="GFU14" s="392"/>
      <c r="GFV14" s="392"/>
      <c r="GFW14" s="392"/>
      <c r="GFX14" s="392"/>
      <c r="GFY14" s="392"/>
      <c r="GFZ14" s="392"/>
      <c r="GGA14" s="392"/>
      <c r="GGB14" s="392"/>
      <c r="GGC14" s="392"/>
      <c r="GGD14" s="392"/>
      <c r="GGE14" s="392"/>
      <c r="GGF14" s="392"/>
      <c r="GGG14" s="392"/>
      <c r="GGH14" s="392"/>
      <c r="GGI14" s="392"/>
      <c r="GGJ14" s="392"/>
      <c r="GGK14" s="392"/>
      <c r="GGL14" s="392"/>
      <c r="GGM14" s="392"/>
      <c r="GGN14" s="392"/>
      <c r="GGO14" s="392"/>
      <c r="GGP14" s="392"/>
      <c r="GGQ14" s="392"/>
      <c r="GGR14" s="392"/>
      <c r="GGS14" s="392"/>
      <c r="GGT14" s="392"/>
      <c r="GGU14" s="392"/>
      <c r="GGV14" s="392"/>
      <c r="GGW14" s="392"/>
      <c r="GGX14" s="392"/>
      <c r="GGY14" s="392"/>
      <c r="GGZ14" s="392"/>
      <c r="GHA14" s="392"/>
      <c r="GHB14" s="392"/>
      <c r="GHC14" s="392"/>
      <c r="GHD14" s="392"/>
      <c r="GHE14" s="392"/>
      <c r="GHF14" s="392"/>
      <c r="GHG14" s="392"/>
      <c r="GHH14" s="392"/>
      <c r="GHI14" s="392"/>
      <c r="GHJ14" s="392"/>
      <c r="GHK14" s="392"/>
      <c r="GHL14" s="392"/>
      <c r="GHM14" s="392"/>
      <c r="GHN14" s="392"/>
      <c r="GHO14" s="392"/>
      <c r="GHP14" s="392"/>
      <c r="GHQ14" s="392"/>
      <c r="GHR14" s="392"/>
      <c r="GHS14" s="392"/>
      <c r="GHT14" s="392"/>
      <c r="GHU14" s="392"/>
      <c r="GHV14" s="392"/>
      <c r="GHW14" s="392"/>
      <c r="GHX14" s="392"/>
      <c r="GHY14" s="392"/>
      <c r="GHZ14" s="392"/>
      <c r="GIA14" s="392"/>
      <c r="GIB14" s="392"/>
      <c r="GIC14" s="392"/>
      <c r="GID14" s="392"/>
      <c r="GIE14" s="392"/>
      <c r="GIF14" s="392"/>
      <c r="GIG14" s="392"/>
      <c r="GIH14" s="392"/>
      <c r="GII14" s="392"/>
      <c r="GIJ14" s="392"/>
      <c r="GIK14" s="392"/>
      <c r="GIL14" s="392"/>
      <c r="GIM14" s="392"/>
      <c r="GIN14" s="392"/>
      <c r="GIO14" s="392"/>
      <c r="GIP14" s="392"/>
      <c r="GIQ14" s="392"/>
      <c r="GIR14" s="392"/>
      <c r="GIS14" s="392"/>
      <c r="GIT14" s="392"/>
      <c r="GIU14" s="392"/>
      <c r="GIV14" s="392"/>
      <c r="GIW14" s="392"/>
      <c r="GIX14" s="392"/>
      <c r="GIY14" s="392"/>
      <c r="GIZ14" s="392"/>
      <c r="GJA14" s="392"/>
      <c r="GJB14" s="392"/>
      <c r="GJC14" s="392"/>
      <c r="GJD14" s="392"/>
      <c r="GJE14" s="392"/>
      <c r="GJF14" s="392"/>
      <c r="GJG14" s="392"/>
      <c r="GJH14" s="392"/>
      <c r="GJI14" s="392"/>
      <c r="GJJ14" s="392"/>
      <c r="GJK14" s="392"/>
      <c r="GJL14" s="392"/>
      <c r="GJM14" s="392"/>
      <c r="GJN14" s="392"/>
      <c r="GJO14" s="392"/>
      <c r="GJP14" s="392"/>
      <c r="GJQ14" s="392"/>
      <c r="GJR14" s="392"/>
      <c r="GJS14" s="392"/>
      <c r="GJT14" s="392"/>
      <c r="GJU14" s="392"/>
      <c r="GJV14" s="392"/>
      <c r="GJW14" s="392"/>
      <c r="GJX14" s="392"/>
      <c r="GJY14" s="392"/>
      <c r="GJZ14" s="392"/>
      <c r="GKA14" s="392"/>
      <c r="GKB14" s="392"/>
      <c r="GKC14" s="392"/>
      <c r="GKD14" s="392"/>
      <c r="GKE14" s="392"/>
      <c r="GKF14" s="392"/>
      <c r="GKG14" s="392"/>
      <c r="GKH14" s="392"/>
      <c r="GKI14" s="392"/>
      <c r="GKJ14" s="392"/>
      <c r="GKK14" s="392"/>
      <c r="GKL14" s="392"/>
      <c r="GKM14" s="392"/>
      <c r="GKN14" s="392"/>
      <c r="GKO14" s="392"/>
      <c r="GKP14" s="392"/>
      <c r="GKQ14" s="392"/>
      <c r="GKR14" s="392"/>
      <c r="GKS14" s="392"/>
      <c r="GKT14" s="392"/>
      <c r="GKU14" s="392"/>
      <c r="GKV14" s="392"/>
      <c r="GKW14" s="392"/>
      <c r="GKX14" s="392"/>
      <c r="GKY14" s="392"/>
      <c r="GKZ14" s="392"/>
      <c r="GLA14" s="392"/>
      <c r="GLB14" s="392"/>
      <c r="GLC14" s="392"/>
      <c r="GLD14" s="392"/>
      <c r="GLE14" s="392"/>
      <c r="GLF14" s="392"/>
      <c r="GLG14" s="392"/>
      <c r="GLH14" s="392"/>
      <c r="GLI14" s="392"/>
      <c r="GLJ14" s="392"/>
      <c r="GLK14" s="392"/>
      <c r="GLL14" s="392"/>
      <c r="GLM14" s="392"/>
      <c r="GLN14" s="392"/>
      <c r="GLO14" s="392"/>
      <c r="GLP14" s="392"/>
      <c r="GLQ14" s="392"/>
      <c r="GLR14" s="392"/>
      <c r="GLS14" s="392"/>
      <c r="GLT14" s="392"/>
      <c r="GLU14" s="392"/>
      <c r="GLV14" s="392"/>
      <c r="GLW14" s="392"/>
      <c r="GLX14" s="392"/>
      <c r="GLY14" s="392"/>
      <c r="GLZ14" s="392"/>
      <c r="GMA14" s="392"/>
      <c r="GMB14" s="392"/>
      <c r="GMC14" s="392"/>
      <c r="GMD14" s="392"/>
      <c r="GME14" s="392"/>
      <c r="GMF14" s="392"/>
      <c r="GMG14" s="392"/>
      <c r="GMH14" s="392"/>
      <c r="GMI14" s="392"/>
      <c r="GMJ14" s="392"/>
      <c r="GMK14" s="392"/>
      <c r="GML14" s="392"/>
      <c r="GMM14" s="392"/>
      <c r="GMN14" s="392"/>
      <c r="GMO14" s="392"/>
      <c r="GMP14" s="392"/>
      <c r="GMQ14" s="392"/>
      <c r="GMR14" s="392"/>
      <c r="GMS14" s="392"/>
      <c r="GMT14" s="392"/>
      <c r="GMU14" s="392"/>
      <c r="GMV14" s="392"/>
      <c r="GMW14" s="392"/>
      <c r="GMX14" s="392"/>
      <c r="GMY14" s="392"/>
      <c r="GMZ14" s="392"/>
      <c r="GNA14" s="392"/>
      <c r="GNB14" s="392"/>
      <c r="GNC14" s="392"/>
      <c r="GND14" s="392"/>
      <c r="GNE14" s="392"/>
      <c r="GNF14" s="392"/>
      <c r="GNG14" s="392"/>
      <c r="GNH14" s="392"/>
      <c r="GNI14" s="392"/>
      <c r="GNJ14" s="392"/>
      <c r="GNK14" s="392"/>
      <c r="GNL14" s="392"/>
      <c r="GNM14" s="392"/>
      <c r="GNN14" s="392"/>
      <c r="GNO14" s="392"/>
      <c r="GNP14" s="392"/>
      <c r="GNQ14" s="392"/>
      <c r="GNR14" s="392"/>
      <c r="GNS14" s="392"/>
      <c r="GNT14" s="392"/>
      <c r="GNU14" s="392"/>
      <c r="GNV14" s="392"/>
      <c r="GNW14" s="392"/>
      <c r="GNX14" s="392"/>
      <c r="GNY14" s="392"/>
      <c r="GNZ14" s="392"/>
      <c r="GOA14" s="392"/>
      <c r="GOB14" s="392"/>
      <c r="GOC14" s="392"/>
      <c r="GOD14" s="392"/>
      <c r="GOE14" s="392"/>
      <c r="GOF14" s="392"/>
      <c r="GOG14" s="392"/>
      <c r="GOH14" s="392"/>
      <c r="GOI14" s="392"/>
      <c r="GOJ14" s="392"/>
      <c r="GOK14" s="392"/>
      <c r="GOL14" s="392"/>
      <c r="GOM14" s="392"/>
      <c r="GON14" s="392"/>
      <c r="GOO14" s="392"/>
      <c r="GOP14" s="392"/>
      <c r="GOQ14" s="392"/>
      <c r="GOR14" s="392"/>
      <c r="GOS14" s="392"/>
      <c r="GOT14" s="392"/>
      <c r="GOU14" s="392"/>
      <c r="GOV14" s="392"/>
      <c r="GOW14" s="392"/>
      <c r="GOX14" s="392"/>
      <c r="GOY14" s="392"/>
      <c r="GOZ14" s="392"/>
      <c r="GPA14" s="392"/>
      <c r="GPB14" s="392"/>
      <c r="GPC14" s="392"/>
      <c r="GPD14" s="392"/>
      <c r="GPE14" s="392"/>
      <c r="GPF14" s="392"/>
      <c r="GPG14" s="392"/>
      <c r="GPH14" s="392"/>
      <c r="GPI14" s="392"/>
      <c r="GPJ14" s="392"/>
      <c r="GPK14" s="392"/>
      <c r="GPL14" s="392"/>
      <c r="GPM14" s="392"/>
      <c r="GPN14" s="392"/>
      <c r="GPO14" s="392"/>
      <c r="GPP14" s="392"/>
      <c r="GPQ14" s="392"/>
      <c r="GPR14" s="392"/>
      <c r="GPS14" s="392"/>
      <c r="GPT14" s="392"/>
      <c r="GPU14" s="392"/>
      <c r="GPV14" s="392"/>
      <c r="GPW14" s="392"/>
      <c r="GPX14" s="392"/>
      <c r="GPY14" s="392"/>
      <c r="GPZ14" s="392"/>
      <c r="GQA14" s="392"/>
      <c r="GQB14" s="392"/>
      <c r="GQC14" s="392"/>
      <c r="GQD14" s="392"/>
      <c r="GQE14" s="392"/>
      <c r="GQF14" s="392"/>
      <c r="GQG14" s="392"/>
      <c r="GQH14" s="392"/>
      <c r="GQI14" s="392"/>
      <c r="GQJ14" s="392"/>
      <c r="GQK14" s="392"/>
      <c r="GQL14" s="392"/>
      <c r="GQM14" s="392"/>
      <c r="GQN14" s="392"/>
      <c r="GQO14" s="392"/>
      <c r="GQP14" s="392"/>
      <c r="GQQ14" s="392"/>
      <c r="GQR14" s="392"/>
      <c r="GQS14" s="392"/>
      <c r="GQT14" s="392"/>
      <c r="GQU14" s="392"/>
      <c r="GQV14" s="392"/>
      <c r="GQW14" s="392"/>
      <c r="GQX14" s="392"/>
      <c r="GQY14" s="392"/>
      <c r="GQZ14" s="392"/>
      <c r="GRA14" s="392"/>
      <c r="GRB14" s="392"/>
      <c r="GRC14" s="392"/>
      <c r="GRD14" s="392"/>
      <c r="GRE14" s="392"/>
      <c r="GRF14" s="392"/>
      <c r="GRG14" s="392"/>
      <c r="GRH14" s="392"/>
      <c r="GRI14" s="392"/>
      <c r="GRJ14" s="392"/>
      <c r="GRK14" s="392"/>
      <c r="GRL14" s="392"/>
      <c r="GRM14" s="392"/>
      <c r="GRN14" s="392"/>
      <c r="GRO14" s="392"/>
      <c r="GRP14" s="392"/>
      <c r="GRQ14" s="392"/>
      <c r="GRR14" s="392"/>
      <c r="GRS14" s="392"/>
      <c r="GRT14" s="392"/>
      <c r="GRU14" s="392"/>
      <c r="GRV14" s="392"/>
      <c r="GRW14" s="392"/>
      <c r="GRX14" s="392"/>
      <c r="GRY14" s="392"/>
      <c r="GRZ14" s="392"/>
      <c r="GSA14" s="392"/>
      <c r="GSB14" s="392"/>
      <c r="GSC14" s="392"/>
      <c r="GSD14" s="392"/>
      <c r="GSE14" s="392"/>
      <c r="GSF14" s="392"/>
      <c r="GSG14" s="392"/>
      <c r="GSH14" s="392"/>
      <c r="GSI14" s="392"/>
      <c r="GSJ14" s="392"/>
      <c r="GSK14" s="392"/>
      <c r="GSL14" s="392"/>
      <c r="GSM14" s="392"/>
      <c r="GSN14" s="392"/>
      <c r="GSO14" s="392"/>
      <c r="GSP14" s="392"/>
      <c r="GSQ14" s="392"/>
      <c r="GSR14" s="392"/>
      <c r="GSS14" s="392"/>
      <c r="GST14" s="392"/>
      <c r="GSU14" s="392"/>
      <c r="GSV14" s="392"/>
      <c r="GSW14" s="392"/>
      <c r="GSX14" s="392"/>
      <c r="GSY14" s="392"/>
      <c r="GSZ14" s="392"/>
      <c r="GTA14" s="392"/>
      <c r="GTB14" s="392"/>
      <c r="GTC14" s="392"/>
      <c r="GTD14" s="392"/>
      <c r="GTE14" s="392"/>
      <c r="GTF14" s="392"/>
      <c r="GTG14" s="392"/>
      <c r="GTH14" s="392"/>
      <c r="GTI14" s="392"/>
      <c r="GTJ14" s="392"/>
      <c r="GTK14" s="392"/>
      <c r="GTL14" s="392"/>
      <c r="GTM14" s="392"/>
      <c r="GTN14" s="392"/>
      <c r="GTO14" s="392"/>
      <c r="GTP14" s="392"/>
      <c r="GTQ14" s="392"/>
      <c r="GTR14" s="392"/>
      <c r="GTS14" s="392"/>
      <c r="GTT14" s="392"/>
      <c r="GTU14" s="392"/>
      <c r="GTV14" s="392"/>
      <c r="GTW14" s="392"/>
      <c r="GTX14" s="392"/>
      <c r="GTY14" s="392"/>
      <c r="GTZ14" s="392"/>
      <c r="GUA14" s="392"/>
      <c r="GUB14" s="392"/>
      <c r="GUC14" s="392"/>
      <c r="GUD14" s="392"/>
      <c r="GUE14" s="392"/>
      <c r="GUF14" s="392"/>
      <c r="GUG14" s="392"/>
      <c r="GUH14" s="392"/>
      <c r="GUI14" s="392"/>
      <c r="GUJ14" s="392"/>
      <c r="GUK14" s="392"/>
      <c r="GUL14" s="392"/>
      <c r="GUM14" s="392"/>
      <c r="GUN14" s="392"/>
      <c r="GUO14" s="392"/>
      <c r="GUP14" s="392"/>
      <c r="GUQ14" s="392"/>
      <c r="GUR14" s="392"/>
      <c r="GUS14" s="392"/>
      <c r="GUT14" s="392"/>
      <c r="GUU14" s="392"/>
      <c r="GUV14" s="392"/>
      <c r="GUW14" s="392"/>
      <c r="GUX14" s="392"/>
      <c r="GUY14" s="392"/>
      <c r="GUZ14" s="392"/>
      <c r="GVA14" s="392"/>
      <c r="GVB14" s="392"/>
      <c r="GVC14" s="392"/>
      <c r="GVD14" s="392"/>
      <c r="GVE14" s="392"/>
      <c r="GVF14" s="392"/>
      <c r="GVG14" s="392"/>
      <c r="GVH14" s="392"/>
      <c r="GVI14" s="392"/>
      <c r="GVJ14" s="392"/>
      <c r="GVK14" s="392"/>
      <c r="GVL14" s="392"/>
      <c r="GVM14" s="392"/>
      <c r="GVN14" s="392"/>
      <c r="GVO14" s="392"/>
      <c r="GVP14" s="392"/>
      <c r="GVQ14" s="392"/>
      <c r="GVR14" s="392"/>
      <c r="GVS14" s="392"/>
      <c r="GVT14" s="392"/>
      <c r="GVU14" s="392"/>
      <c r="GVV14" s="392"/>
      <c r="GVW14" s="392"/>
      <c r="GVX14" s="392"/>
      <c r="GVY14" s="392"/>
      <c r="GVZ14" s="392"/>
      <c r="GWA14" s="392"/>
      <c r="GWB14" s="392"/>
      <c r="GWC14" s="392"/>
      <c r="GWD14" s="392"/>
      <c r="GWE14" s="392"/>
      <c r="GWF14" s="392"/>
      <c r="GWG14" s="392"/>
      <c r="GWH14" s="392"/>
      <c r="GWI14" s="392"/>
      <c r="GWJ14" s="392"/>
      <c r="GWK14" s="392"/>
      <c r="GWL14" s="392"/>
      <c r="GWM14" s="392"/>
      <c r="GWN14" s="392"/>
      <c r="GWO14" s="392"/>
      <c r="GWP14" s="392"/>
      <c r="GWQ14" s="392"/>
      <c r="GWR14" s="392"/>
      <c r="GWS14" s="392"/>
      <c r="GWT14" s="392"/>
      <c r="GWU14" s="392"/>
      <c r="GWV14" s="392"/>
      <c r="GWW14" s="392"/>
      <c r="GWX14" s="392"/>
      <c r="GWY14" s="392"/>
      <c r="GWZ14" s="392"/>
      <c r="GXA14" s="392"/>
      <c r="GXB14" s="392"/>
      <c r="GXC14" s="392"/>
      <c r="GXD14" s="392"/>
      <c r="GXE14" s="392"/>
      <c r="GXF14" s="392"/>
      <c r="GXG14" s="392"/>
      <c r="GXH14" s="392"/>
      <c r="GXI14" s="392"/>
      <c r="GXJ14" s="392"/>
      <c r="GXK14" s="392"/>
      <c r="GXL14" s="392"/>
      <c r="GXM14" s="392"/>
      <c r="GXN14" s="392"/>
      <c r="GXO14" s="392"/>
      <c r="GXP14" s="392"/>
      <c r="GXQ14" s="392"/>
      <c r="GXR14" s="392"/>
      <c r="GXS14" s="392"/>
      <c r="GXT14" s="392"/>
      <c r="GXU14" s="392"/>
      <c r="GXV14" s="392"/>
      <c r="GXW14" s="392"/>
      <c r="GXX14" s="392"/>
      <c r="GXY14" s="392"/>
      <c r="GXZ14" s="392"/>
      <c r="GYA14" s="392"/>
      <c r="GYB14" s="392"/>
      <c r="GYC14" s="392"/>
      <c r="GYD14" s="392"/>
      <c r="GYE14" s="392"/>
      <c r="GYF14" s="392"/>
      <c r="GYG14" s="392"/>
      <c r="GYH14" s="392"/>
      <c r="GYI14" s="392"/>
      <c r="GYJ14" s="392"/>
      <c r="GYK14" s="392"/>
      <c r="GYL14" s="392"/>
      <c r="GYM14" s="392"/>
      <c r="GYN14" s="392"/>
      <c r="GYO14" s="392"/>
      <c r="GYP14" s="392"/>
      <c r="GYQ14" s="392"/>
      <c r="GYR14" s="392"/>
      <c r="GYS14" s="392"/>
      <c r="GYT14" s="392"/>
      <c r="GYU14" s="392"/>
      <c r="GYV14" s="392"/>
      <c r="GYW14" s="392"/>
      <c r="GYX14" s="392"/>
      <c r="GYY14" s="392"/>
      <c r="GYZ14" s="392"/>
      <c r="GZA14" s="392"/>
      <c r="GZB14" s="392"/>
      <c r="GZC14" s="392"/>
      <c r="GZD14" s="392"/>
      <c r="GZE14" s="392"/>
      <c r="GZF14" s="392"/>
      <c r="GZG14" s="392"/>
      <c r="GZH14" s="392"/>
      <c r="GZI14" s="392"/>
      <c r="GZJ14" s="392"/>
      <c r="GZK14" s="392"/>
      <c r="GZL14" s="392"/>
      <c r="GZM14" s="392"/>
      <c r="GZN14" s="392"/>
      <c r="GZO14" s="392"/>
      <c r="GZP14" s="392"/>
      <c r="GZQ14" s="392"/>
      <c r="GZR14" s="392"/>
      <c r="GZS14" s="392"/>
      <c r="GZT14" s="392"/>
      <c r="GZU14" s="392"/>
      <c r="GZV14" s="392"/>
      <c r="GZW14" s="392"/>
      <c r="GZX14" s="392"/>
      <c r="GZY14" s="392"/>
      <c r="GZZ14" s="392"/>
      <c r="HAA14" s="392"/>
      <c r="HAB14" s="392"/>
      <c r="HAC14" s="392"/>
      <c r="HAD14" s="392"/>
      <c r="HAE14" s="392"/>
      <c r="HAF14" s="392"/>
      <c r="HAG14" s="392"/>
      <c r="HAH14" s="392"/>
      <c r="HAI14" s="392"/>
      <c r="HAJ14" s="392"/>
      <c r="HAK14" s="392"/>
      <c r="HAL14" s="392"/>
      <c r="HAM14" s="392"/>
      <c r="HAN14" s="392"/>
      <c r="HAO14" s="392"/>
      <c r="HAP14" s="392"/>
      <c r="HAQ14" s="392"/>
      <c r="HAR14" s="392"/>
      <c r="HAS14" s="392"/>
      <c r="HAT14" s="392"/>
      <c r="HAU14" s="392"/>
      <c r="HAV14" s="392"/>
      <c r="HAW14" s="392"/>
      <c r="HAX14" s="392"/>
      <c r="HAY14" s="392"/>
      <c r="HAZ14" s="392"/>
      <c r="HBA14" s="392"/>
      <c r="HBB14" s="392"/>
      <c r="HBC14" s="392"/>
      <c r="HBD14" s="392"/>
      <c r="HBE14" s="392"/>
      <c r="HBF14" s="392"/>
      <c r="HBG14" s="392"/>
      <c r="HBH14" s="392"/>
      <c r="HBI14" s="392"/>
      <c r="HBJ14" s="392"/>
      <c r="HBK14" s="392"/>
      <c r="HBL14" s="392"/>
      <c r="HBM14" s="392"/>
      <c r="HBN14" s="392"/>
      <c r="HBO14" s="392"/>
      <c r="HBP14" s="392"/>
      <c r="HBQ14" s="392"/>
      <c r="HBR14" s="392"/>
      <c r="HBS14" s="392"/>
      <c r="HBT14" s="392"/>
      <c r="HBU14" s="392"/>
      <c r="HBV14" s="392"/>
      <c r="HBW14" s="392"/>
      <c r="HBX14" s="392"/>
      <c r="HBY14" s="392"/>
      <c r="HBZ14" s="392"/>
      <c r="HCA14" s="392"/>
      <c r="HCB14" s="392"/>
      <c r="HCC14" s="392"/>
      <c r="HCD14" s="392"/>
      <c r="HCE14" s="392"/>
      <c r="HCF14" s="392"/>
      <c r="HCG14" s="392"/>
      <c r="HCH14" s="392"/>
      <c r="HCI14" s="392"/>
      <c r="HCJ14" s="392"/>
      <c r="HCK14" s="392"/>
      <c r="HCL14" s="392"/>
      <c r="HCM14" s="392"/>
      <c r="HCN14" s="392"/>
      <c r="HCO14" s="392"/>
      <c r="HCP14" s="392"/>
      <c r="HCQ14" s="392"/>
      <c r="HCR14" s="392"/>
      <c r="HCS14" s="392"/>
      <c r="HCT14" s="392"/>
      <c r="HCU14" s="392"/>
      <c r="HCV14" s="392"/>
      <c r="HCW14" s="392"/>
      <c r="HCX14" s="392"/>
      <c r="HCY14" s="392"/>
      <c r="HCZ14" s="392"/>
      <c r="HDA14" s="392"/>
      <c r="HDB14" s="392"/>
      <c r="HDC14" s="392"/>
      <c r="HDD14" s="392"/>
      <c r="HDE14" s="392"/>
      <c r="HDF14" s="392"/>
      <c r="HDG14" s="392"/>
      <c r="HDH14" s="392"/>
      <c r="HDI14" s="392"/>
      <c r="HDJ14" s="392"/>
      <c r="HDK14" s="392"/>
      <c r="HDL14" s="392"/>
      <c r="HDM14" s="392"/>
      <c r="HDN14" s="392"/>
      <c r="HDO14" s="392"/>
      <c r="HDP14" s="392"/>
      <c r="HDQ14" s="392"/>
      <c r="HDR14" s="392"/>
      <c r="HDS14" s="392"/>
      <c r="HDT14" s="392"/>
      <c r="HDU14" s="392"/>
      <c r="HDV14" s="392"/>
      <c r="HDW14" s="392"/>
      <c r="HDX14" s="392"/>
      <c r="HDY14" s="392"/>
      <c r="HDZ14" s="392"/>
      <c r="HEA14" s="392"/>
      <c r="HEB14" s="392"/>
      <c r="HEC14" s="392"/>
      <c r="HED14" s="392"/>
      <c r="HEE14" s="392"/>
      <c r="HEF14" s="392"/>
      <c r="HEG14" s="392"/>
      <c r="HEH14" s="392"/>
      <c r="HEI14" s="392"/>
      <c r="HEJ14" s="392"/>
      <c r="HEK14" s="392"/>
      <c r="HEL14" s="392"/>
      <c r="HEM14" s="392"/>
      <c r="HEN14" s="392"/>
      <c r="HEO14" s="392"/>
      <c r="HEP14" s="392"/>
      <c r="HEQ14" s="392"/>
      <c r="HER14" s="392"/>
      <c r="HES14" s="392"/>
      <c r="HET14" s="392"/>
      <c r="HEU14" s="392"/>
      <c r="HEV14" s="392"/>
      <c r="HEW14" s="392"/>
      <c r="HEX14" s="392"/>
      <c r="HEY14" s="392"/>
      <c r="HEZ14" s="392"/>
      <c r="HFA14" s="392"/>
      <c r="HFB14" s="392"/>
      <c r="HFC14" s="392"/>
      <c r="HFD14" s="392"/>
      <c r="HFE14" s="392"/>
      <c r="HFF14" s="392"/>
      <c r="HFG14" s="392"/>
      <c r="HFH14" s="392"/>
      <c r="HFI14" s="392"/>
      <c r="HFJ14" s="392"/>
      <c r="HFK14" s="392"/>
      <c r="HFL14" s="392"/>
      <c r="HFM14" s="392"/>
      <c r="HFN14" s="392"/>
      <c r="HFO14" s="392"/>
      <c r="HFP14" s="392"/>
      <c r="HFQ14" s="392"/>
      <c r="HFR14" s="392"/>
      <c r="HFS14" s="392"/>
      <c r="HFT14" s="392"/>
      <c r="HFU14" s="392"/>
      <c r="HFV14" s="392"/>
      <c r="HFW14" s="392"/>
      <c r="HFX14" s="392"/>
      <c r="HFY14" s="392"/>
      <c r="HFZ14" s="392"/>
      <c r="HGA14" s="392"/>
      <c r="HGB14" s="392"/>
      <c r="HGC14" s="392"/>
      <c r="HGD14" s="392"/>
      <c r="HGE14" s="392"/>
      <c r="HGF14" s="392"/>
      <c r="HGG14" s="392"/>
      <c r="HGH14" s="392"/>
      <c r="HGI14" s="392"/>
      <c r="HGJ14" s="392"/>
      <c r="HGK14" s="392"/>
      <c r="HGL14" s="392"/>
      <c r="HGM14" s="392"/>
      <c r="HGN14" s="392"/>
      <c r="HGO14" s="392"/>
      <c r="HGP14" s="392"/>
      <c r="HGQ14" s="392"/>
      <c r="HGR14" s="392"/>
      <c r="HGS14" s="392"/>
      <c r="HGT14" s="392"/>
      <c r="HGU14" s="392"/>
      <c r="HGV14" s="392"/>
      <c r="HGW14" s="392"/>
      <c r="HGX14" s="392"/>
      <c r="HGY14" s="392"/>
      <c r="HGZ14" s="392"/>
      <c r="HHA14" s="392"/>
      <c r="HHB14" s="392"/>
      <c r="HHC14" s="392"/>
      <c r="HHD14" s="392"/>
      <c r="HHE14" s="392"/>
      <c r="HHF14" s="392"/>
      <c r="HHG14" s="392"/>
      <c r="HHH14" s="392"/>
      <c r="HHI14" s="392"/>
      <c r="HHJ14" s="392"/>
      <c r="HHK14" s="392"/>
      <c r="HHL14" s="392"/>
      <c r="HHM14" s="392"/>
      <c r="HHN14" s="392"/>
      <c r="HHO14" s="392"/>
      <c r="HHP14" s="392"/>
      <c r="HHQ14" s="392"/>
      <c r="HHR14" s="392"/>
      <c r="HHS14" s="392"/>
      <c r="HHT14" s="392"/>
      <c r="HHU14" s="392"/>
      <c r="HHV14" s="392"/>
      <c r="HHW14" s="392"/>
      <c r="HHX14" s="392"/>
      <c r="HHY14" s="392"/>
      <c r="HHZ14" s="392"/>
      <c r="HIA14" s="392"/>
      <c r="HIB14" s="392"/>
      <c r="HIC14" s="392"/>
      <c r="HID14" s="392"/>
      <c r="HIE14" s="392"/>
      <c r="HIF14" s="392"/>
      <c r="HIG14" s="392"/>
      <c r="HIH14" s="392"/>
      <c r="HII14" s="392"/>
      <c r="HIJ14" s="392"/>
      <c r="HIK14" s="392"/>
      <c r="HIL14" s="392"/>
      <c r="HIM14" s="392"/>
      <c r="HIN14" s="392"/>
      <c r="HIO14" s="392"/>
      <c r="HIP14" s="392"/>
      <c r="HIQ14" s="392"/>
      <c r="HIR14" s="392"/>
      <c r="HIS14" s="392"/>
      <c r="HIT14" s="392"/>
      <c r="HIU14" s="392"/>
      <c r="HIV14" s="392"/>
      <c r="HIW14" s="392"/>
      <c r="HIX14" s="392"/>
      <c r="HIY14" s="392"/>
      <c r="HIZ14" s="392"/>
      <c r="HJA14" s="392"/>
      <c r="HJB14" s="392"/>
      <c r="HJC14" s="392"/>
      <c r="HJD14" s="392"/>
      <c r="HJE14" s="392"/>
      <c r="HJF14" s="392"/>
      <c r="HJG14" s="392"/>
      <c r="HJH14" s="392"/>
      <c r="HJI14" s="392"/>
      <c r="HJJ14" s="392"/>
      <c r="HJK14" s="392"/>
      <c r="HJL14" s="392"/>
      <c r="HJM14" s="392"/>
      <c r="HJN14" s="392"/>
      <c r="HJO14" s="392"/>
      <c r="HJP14" s="392"/>
      <c r="HJQ14" s="392"/>
      <c r="HJR14" s="392"/>
      <c r="HJS14" s="392"/>
      <c r="HJT14" s="392"/>
      <c r="HJU14" s="392"/>
      <c r="HJV14" s="392"/>
      <c r="HJW14" s="392"/>
      <c r="HJX14" s="392"/>
      <c r="HJY14" s="392"/>
      <c r="HJZ14" s="392"/>
      <c r="HKA14" s="392"/>
      <c r="HKB14" s="392"/>
      <c r="HKC14" s="392"/>
      <c r="HKD14" s="392"/>
      <c r="HKE14" s="392"/>
      <c r="HKF14" s="392"/>
      <c r="HKG14" s="392"/>
      <c r="HKH14" s="392"/>
      <c r="HKI14" s="392"/>
      <c r="HKJ14" s="392"/>
      <c r="HKK14" s="392"/>
      <c r="HKL14" s="392"/>
      <c r="HKM14" s="392"/>
      <c r="HKN14" s="392"/>
      <c r="HKO14" s="392"/>
      <c r="HKP14" s="392"/>
      <c r="HKQ14" s="392"/>
      <c r="HKR14" s="392"/>
      <c r="HKS14" s="392"/>
      <c r="HKT14" s="392"/>
      <c r="HKU14" s="392"/>
      <c r="HKV14" s="392"/>
      <c r="HKW14" s="392"/>
      <c r="HKX14" s="392"/>
      <c r="HKY14" s="392"/>
      <c r="HKZ14" s="392"/>
      <c r="HLA14" s="392"/>
      <c r="HLB14" s="392"/>
      <c r="HLC14" s="392"/>
      <c r="HLD14" s="392"/>
      <c r="HLE14" s="392"/>
      <c r="HLF14" s="392"/>
      <c r="HLG14" s="392"/>
      <c r="HLH14" s="392"/>
      <c r="HLI14" s="392"/>
      <c r="HLJ14" s="392"/>
      <c r="HLK14" s="392"/>
      <c r="HLL14" s="392"/>
      <c r="HLM14" s="392"/>
      <c r="HLN14" s="392"/>
      <c r="HLO14" s="392"/>
      <c r="HLP14" s="392"/>
      <c r="HLQ14" s="392"/>
      <c r="HLR14" s="392"/>
      <c r="HLS14" s="392"/>
      <c r="HLT14" s="392"/>
      <c r="HLU14" s="392"/>
      <c r="HLV14" s="392"/>
      <c r="HLW14" s="392"/>
      <c r="HLX14" s="392"/>
      <c r="HLY14" s="392"/>
      <c r="HLZ14" s="392"/>
      <c r="HMA14" s="392"/>
      <c r="HMB14" s="392"/>
      <c r="HMC14" s="392"/>
      <c r="HMD14" s="392"/>
      <c r="HME14" s="392"/>
      <c r="HMF14" s="392"/>
      <c r="HMG14" s="392"/>
      <c r="HMH14" s="392"/>
      <c r="HMI14" s="392"/>
      <c r="HMJ14" s="392"/>
      <c r="HMK14" s="392"/>
      <c r="HML14" s="392"/>
      <c r="HMM14" s="392"/>
      <c r="HMN14" s="392"/>
      <c r="HMO14" s="392"/>
      <c r="HMP14" s="392"/>
      <c r="HMQ14" s="392"/>
      <c r="HMR14" s="392"/>
      <c r="HMS14" s="392"/>
      <c r="HMT14" s="392"/>
      <c r="HMU14" s="392"/>
      <c r="HMV14" s="392"/>
      <c r="HMW14" s="392"/>
      <c r="HMX14" s="392"/>
      <c r="HMY14" s="392"/>
      <c r="HMZ14" s="392"/>
      <c r="HNA14" s="392"/>
      <c r="HNB14" s="392"/>
      <c r="HNC14" s="392"/>
      <c r="HND14" s="392"/>
      <c r="HNE14" s="392"/>
      <c r="HNF14" s="392"/>
      <c r="HNG14" s="392"/>
      <c r="HNH14" s="392"/>
      <c r="HNI14" s="392"/>
      <c r="HNJ14" s="392"/>
      <c r="HNK14" s="392"/>
      <c r="HNL14" s="392"/>
      <c r="HNM14" s="392"/>
      <c r="HNN14" s="392"/>
      <c r="HNO14" s="392"/>
      <c r="HNP14" s="392"/>
      <c r="HNQ14" s="392"/>
      <c r="HNR14" s="392"/>
      <c r="HNS14" s="392"/>
      <c r="HNT14" s="392"/>
      <c r="HNU14" s="392"/>
      <c r="HNV14" s="392"/>
      <c r="HNW14" s="392"/>
      <c r="HNX14" s="392"/>
      <c r="HNY14" s="392"/>
      <c r="HNZ14" s="392"/>
      <c r="HOA14" s="392"/>
      <c r="HOB14" s="392"/>
      <c r="HOC14" s="392"/>
      <c r="HOD14" s="392"/>
      <c r="HOE14" s="392"/>
      <c r="HOF14" s="392"/>
      <c r="HOG14" s="392"/>
      <c r="HOH14" s="392"/>
      <c r="HOI14" s="392"/>
      <c r="HOJ14" s="392"/>
      <c r="HOK14" s="392"/>
      <c r="HOL14" s="392"/>
      <c r="HOM14" s="392"/>
      <c r="HON14" s="392"/>
      <c r="HOO14" s="392"/>
      <c r="HOP14" s="392"/>
      <c r="HOQ14" s="392"/>
      <c r="HOR14" s="392"/>
      <c r="HOS14" s="392"/>
      <c r="HOT14" s="392"/>
      <c r="HOU14" s="392"/>
      <c r="HOV14" s="392"/>
      <c r="HOW14" s="392"/>
      <c r="HOX14" s="392"/>
      <c r="HOY14" s="392"/>
      <c r="HOZ14" s="392"/>
      <c r="HPA14" s="392"/>
      <c r="HPB14" s="392"/>
      <c r="HPC14" s="392"/>
      <c r="HPD14" s="392"/>
      <c r="HPE14" s="392"/>
      <c r="HPF14" s="392"/>
      <c r="HPG14" s="392"/>
      <c r="HPH14" s="392"/>
      <c r="HPI14" s="392"/>
      <c r="HPJ14" s="392"/>
      <c r="HPK14" s="392"/>
      <c r="HPL14" s="392"/>
      <c r="HPM14" s="392"/>
      <c r="HPN14" s="392"/>
      <c r="HPO14" s="392"/>
      <c r="HPP14" s="392"/>
      <c r="HPQ14" s="392"/>
      <c r="HPR14" s="392"/>
      <c r="HPS14" s="392"/>
      <c r="HPT14" s="392"/>
      <c r="HPU14" s="392"/>
      <c r="HPV14" s="392"/>
      <c r="HPW14" s="392"/>
      <c r="HPX14" s="392"/>
      <c r="HPY14" s="392"/>
      <c r="HPZ14" s="392"/>
      <c r="HQA14" s="392"/>
      <c r="HQB14" s="392"/>
      <c r="HQC14" s="392"/>
      <c r="HQD14" s="392"/>
      <c r="HQE14" s="392"/>
      <c r="HQF14" s="392"/>
      <c r="HQG14" s="392"/>
      <c r="HQH14" s="392"/>
      <c r="HQI14" s="392"/>
      <c r="HQJ14" s="392"/>
      <c r="HQK14" s="392"/>
      <c r="HQL14" s="392"/>
      <c r="HQM14" s="392"/>
      <c r="HQN14" s="392"/>
      <c r="HQO14" s="392"/>
      <c r="HQP14" s="392"/>
      <c r="HQQ14" s="392"/>
      <c r="HQR14" s="392"/>
      <c r="HQS14" s="392"/>
      <c r="HQT14" s="392"/>
      <c r="HQU14" s="392"/>
      <c r="HQV14" s="392"/>
      <c r="HQW14" s="392"/>
      <c r="HQX14" s="392"/>
      <c r="HQY14" s="392"/>
      <c r="HQZ14" s="392"/>
      <c r="HRA14" s="392"/>
      <c r="HRB14" s="392"/>
      <c r="HRC14" s="392"/>
      <c r="HRD14" s="392"/>
      <c r="HRE14" s="392"/>
      <c r="HRF14" s="392"/>
      <c r="HRG14" s="392"/>
      <c r="HRH14" s="392"/>
      <c r="HRI14" s="392"/>
      <c r="HRJ14" s="392"/>
      <c r="HRK14" s="392"/>
      <c r="HRL14" s="392"/>
      <c r="HRM14" s="392"/>
      <c r="HRN14" s="392"/>
      <c r="HRO14" s="392"/>
      <c r="HRP14" s="392"/>
      <c r="HRQ14" s="392"/>
      <c r="HRR14" s="392"/>
      <c r="HRS14" s="392"/>
      <c r="HRT14" s="392"/>
      <c r="HRU14" s="392"/>
      <c r="HRV14" s="392"/>
      <c r="HRW14" s="392"/>
      <c r="HRX14" s="392"/>
      <c r="HRY14" s="392"/>
      <c r="HRZ14" s="392"/>
      <c r="HSA14" s="392"/>
      <c r="HSB14" s="392"/>
      <c r="HSC14" s="392"/>
      <c r="HSD14" s="392"/>
      <c r="HSE14" s="392"/>
      <c r="HSF14" s="392"/>
      <c r="HSG14" s="392"/>
      <c r="HSH14" s="392"/>
      <c r="HSI14" s="392"/>
      <c r="HSJ14" s="392"/>
      <c r="HSK14" s="392"/>
      <c r="HSL14" s="392"/>
      <c r="HSM14" s="392"/>
      <c r="HSN14" s="392"/>
      <c r="HSO14" s="392"/>
      <c r="HSP14" s="392"/>
      <c r="HSQ14" s="392"/>
      <c r="HSR14" s="392"/>
      <c r="HSS14" s="392"/>
      <c r="HST14" s="392"/>
      <c r="HSU14" s="392"/>
      <c r="HSV14" s="392"/>
      <c r="HSW14" s="392"/>
      <c r="HSX14" s="392"/>
      <c r="HSY14" s="392"/>
      <c r="HSZ14" s="392"/>
      <c r="HTA14" s="392"/>
      <c r="HTB14" s="392"/>
      <c r="HTC14" s="392"/>
      <c r="HTD14" s="392"/>
      <c r="HTE14" s="392"/>
      <c r="HTF14" s="392"/>
      <c r="HTG14" s="392"/>
      <c r="HTH14" s="392"/>
      <c r="HTI14" s="392"/>
      <c r="HTJ14" s="392"/>
      <c r="HTK14" s="392"/>
      <c r="HTL14" s="392"/>
      <c r="HTM14" s="392"/>
      <c r="HTN14" s="392"/>
      <c r="HTO14" s="392"/>
      <c r="HTP14" s="392"/>
      <c r="HTQ14" s="392"/>
      <c r="HTR14" s="392"/>
      <c r="HTS14" s="392"/>
      <c r="HTT14" s="392"/>
      <c r="HTU14" s="392"/>
      <c r="HTV14" s="392"/>
      <c r="HTW14" s="392"/>
      <c r="HTX14" s="392"/>
      <c r="HTY14" s="392"/>
      <c r="HTZ14" s="392"/>
      <c r="HUA14" s="392"/>
      <c r="HUB14" s="392"/>
      <c r="HUC14" s="392"/>
      <c r="HUD14" s="392"/>
      <c r="HUE14" s="392"/>
      <c r="HUF14" s="392"/>
      <c r="HUG14" s="392"/>
      <c r="HUH14" s="392"/>
      <c r="HUI14" s="392"/>
      <c r="HUJ14" s="392"/>
      <c r="HUK14" s="392"/>
      <c r="HUL14" s="392"/>
      <c r="HUM14" s="392"/>
      <c r="HUN14" s="392"/>
      <c r="HUO14" s="392"/>
      <c r="HUP14" s="392"/>
      <c r="HUQ14" s="392"/>
      <c r="HUR14" s="392"/>
      <c r="HUS14" s="392"/>
      <c r="HUT14" s="392"/>
      <c r="HUU14" s="392"/>
      <c r="HUV14" s="392"/>
      <c r="HUW14" s="392"/>
      <c r="HUX14" s="392"/>
      <c r="HUY14" s="392"/>
      <c r="HUZ14" s="392"/>
      <c r="HVA14" s="392"/>
      <c r="HVB14" s="392"/>
      <c r="HVC14" s="392"/>
      <c r="HVD14" s="392"/>
      <c r="HVE14" s="392"/>
      <c r="HVF14" s="392"/>
      <c r="HVG14" s="392"/>
      <c r="HVH14" s="392"/>
      <c r="HVI14" s="392"/>
      <c r="HVJ14" s="392"/>
      <c r="HVK14" s="392"/>
      <c r="HVL14" s="392"/>
      <c r="HVM14" s="392"/>
      <c r="HVN14" s="392"/>
      <c r="HVO14" s="392"/>
      <c r="HVP14" s="392"/>
      <c r="HVQ14" s="392"/>
      <c r="HVR14" s="392"/>
      <c r="HVS14" s="392"/>
      <c r="HVT14" s="392"/>
      <c r="HVU14" s="392"/>
      <c r="HVV14" s="392"/>
      <c r="HVW14" s="392"/>
      <c r="HVX14" s="392"/>
      <c r="HVY14" s="392"/>
      <c r="HVZ14" s="392"/>
      <c r="HWA14" s="392"/>
      <c r="HWB14" s="392"/>
      <c r="HWC14" s="392"/>
      <c r="HWD14" s="392"/>
      <c r="HWE14" s="392"/>
      <c r="HWF14" s="392"/>
      <c r="HWG14" s="392"/>
      <c r="HWH14" s="392"/>
      <c r="HWI14" s="392"/>
      <c r="HWJ14" s="392"/>
      <c r="HWK14" s="392"/>
      <c r="HWL14" s="392"/>
      <c r="HWM14" s="392"/>
      <c r="HWN14" s="392"/>
      <c r="HWO14" s="392"/>
      <c r="HWP14" s="392"/>
      <c r="HWQ14" s="392"/>
      <c r="HWR14" s="392"/>
      <c r="HWS14" s="392"/>
      <c r="HWT14" s="392"/>
      <c r="HWU14" s="392"/>
      <c r="HWV14" s="392"/>
      <c r="HWW14" s="392"/>
      <c r="HWX14" s="392"/>
      <c r="HWY14" s="392"/>
      <c r="HWZ14" s="392"/>
      <c r="HXA14" s="392"/>
      <c r="HXB14" s="392"/>
      <c r="HXC14" s="392"/>
      <c r="HXD14" s="392"/>
      <c r="HXE14" s="392"/>
      <c r="HXF14" s="392"/>
      <c r="HXG14" s="392"/>
      <c r="HXH14" s="392"/>
      <c r="HXI14" s="392"/>
      <c r="HXJ14" s="392"/>
      <c r="HXK14" s="392"/>
      <c r="HXL14" s="392"/>
      <c r="HXM14" s="392"/>
      <c r="HXN14" s="392"/>
      <c r="HXO14" s="392"/>
      <c r="HXP14" s="392"/>
      <c r="HXQ14" s="392"/>
      <c r="HXR14" s="392"/>
      <c r="HXS14" s="392"/>
      <c r="HXT14" s="392"/>
      <c r="HXU14" s="392"/>
      <c r="HXV14" s="392"/>
      <c r="HXW14" s="392"/>
      <c r="HXX14" s="392"/>
      <c r="HXY14" s="392"/>
      <c r="HXZ14" s="392"/>
      <c r="HYA14" s="392"/>
      <c r="HYB14" s="392"/>
      <c r="HYC14" s="392"/>
      <c r="HYD14" s="392"/>
      <c r="HYE14" s="392"/>
      <c r="HYF14" s="392"/>
      <c r="HYG14" s="392"/>
      <c r="HYH14" s="392"/>
      <c r="HYI14" s="392"/>
      <c r="HYJ14" s="392"/>
      <c r="HYK14" s="392"/>
      <c r="HYL14" s="392"/>
      <c r="HYM14" s="392"/>
      <c r="HYN14" s="392"/>
      <c r="HYO14" s="392"/>
      <c r="HYP14" s="392"/>
      <c r="HYQ14" s="392"/>
      <c r="HYR14" s="392"/>
      <c r="HYS14" s="392"/>
      <c r="HYT14" s="392"/>
      <c r="HYU14" s="392"/>
      <c r="HYV14" s="392"/>
      <c r="HYW14" s="392"/>
      <c r="HYX14" s="392"/>
      <c r="HYY14" s="392"/>
      <c r="HYZ14" s="392"/>
      <c r="HZA14" s="392"/>
      <c r="HZB14" s="392"/>
      <c r="HZC14" s="392"/>
      <c r="HZD14" s="392"/>
      <c r="HZE14" s="392"/>
      <c r="HZF14" s="392"/>
      <c r="HZG14" s="392"/>
      <c r="HZH14" s="392"/>
      <c r="HZI14" s="392"/>
      <c r="HZJ14" s="392"/>
      <c r="HZK14" s="392"/>
      <c r="HZL14" s="392"/>
      <c r="HZM14" s="392"/>
      <c r="HZN14" s="392"/>
      <c r="HZO14" s="392"/>
      <c r="HZP14" s="392"/>
      <c r="HZQ14" s="392"/>
      <c r="HZR14" s="392"/>
      <c r="HZS14" s="392"/>
      <c r="HZT14" s="392"/>
      <c r="HZU14" s="392"/>
      <c r="HZV14" s="392"/>
      <c r="HZW14" s="392"/>
      <c r="HZX14" s="392"/>
      <c r="HZY14" s="392"/>
      <c r="HZZ14" s="392"/>
      <c r="IAA14" s="392"/>
      <c r="IAB14" s="392"/>
      <c r="IAC14" s="392"/>
      <c r="IAD14" s="392"/>
      <c r="IAE14" s="392"/>
      <c r="IAF14" s="392"/>
      <c r="IAG14" s="392"/>
      <c r="IAH14" s="392"/>
      <c r="IAI14" s="392"/>
      <c r="IAJ14" s="392"/>
      <c r="IAK14" s="392"/>
      <c r="IAL14" s="392"/>
      <c r="IAM14" s="392"/>
      <c r="IAN14" s="392"/>
      <c r="IAO14" s="392"/>
      <c r="IAP14" s="392"/>
      <c r="IAQ14" s="392"/>
      <c r="IAR14" s="392"/>
      <c r="IAS14" s="392"/>
      <c r="IAT14" s="392"/>
      <c r="IAU14" s="392"/>
      <c r="IAV14" s="392"/>
      <c r="IAW14" s="392"/>
      <c r="IAX14" s="392"/>
      <c r="IAY14" s="392"/>
      <c r="IAZ14" s="392"/>
      <c r="IBA14" s="392"/>
      <c r="IBB14" s="392"/>
      <c r="IBC14" s="392"/>
      <c r="IBD14" s="392"/>
      <c r="IBE14" s="392"/>
      <c r="IBF14" s="392"/>
      <c r="IBG14" s="392"/>
      <c r="IBH14" s="392"/>
      <c r="IBI14" s="392"/>
      <c r="IBJ14" s="392"/>
      <c r="IBK14" s="392"/>
      <c r="IBL14" s="392"/>
      <c r="IBM14" s="392"/>
      <c r="IBN14" s="392"/>
      <c r="IBO14" s="392"/>
      <c r="IBP14" s="392"/>
      <c r="IBQ14" s="392"/>
      <c r="IBR14" s="392"/>
      <c r="IBS14" s="392"/>
      <c r="IBT14" s="392"/>
      <c r="IBU14" s="392"/>
      <c r="IBV14" s="392"/>
      <c r="IBW14" s="392"/>
      <c r="IBX14" s="392"/>
      <c r="IBY14" s="392"/>
      <c r="IBZ14" s="392"/>
      <c r="ICA14" s="392"/>
      <c r="ICB14" s="392"/>
      <c r="ICC14" s="392"/>
      <c r="ICD14" s="392"/>
      <c r="ICE14" s="392"/>
      <c r="ICF14" s="392"/>
      <c r="ICG14" s="392"/>
      <c r="ICH14" s="392"/>
      <c r="ICI14" s="392"/>
      <c r="ICJ14" s="392"/>
      <c r="ICK14" s="392"/>
      <c r="ICL14" s="392"/>
      <c r="ICM14" s="392"/>
      <c r="ICN14" s="392"/>
      <c r="ICO14" s="392"/>
      <c r="ICP14" s="392"/>
      <c r="ICQ14" s="392"/>
      <c r="ICR14" s="392"/>
      <c r="ICS14" s="392"/>
      <c r="ICT14" s="392"/>
      <c r="ICU14" s="392"/>
      <c r="ICV14" s="392"/>
      <c r="ICW14" s="392"/>
      <c r="ICX14" s="392"/>
      <c r="ICY14" s="392"/>
      <c r="ICZ14" s="392"/>
      <c r="IDA14" s="392"/>
      <c r="IDB14" s="392"/>
      <c r="IDC14" s="392"/>
      <c r="IDD14" s="392"/>
      <c r="IDE14" s="392"/>
      <c r="IDF14" s="392"/>
      <c r="IDG14" s="392"/>
      <c r="IDH14" s="392"/>
      <c r="IDI14" s="392"/>
      <c r="IDJ14" s="392"/>
      <c r="IDK14" s="392"/>
      <c r="IDL14" s="392"/>
      <c r="IDM14" s="392"/>
      <c r="IDN14" s="392"/>
      <c r="IDO14" s="392"/>
      <c r="IDP14" s="392"/>
      <c r="IDQ14" s="392"/>
      <c r="IDR14" s="392"/>
      <c r="IDS14" s="392"/>
      <c r="IDT14" s="392"/>
      <c r="IDU14" s="392"/>
      <c r="IDV14" s="392"/>
      <c r="IDW14" s="392"/>
      <c r="IDX14" s="392"/>
      <c r="IDY14" s="392"/>
      <c r="IDZ14" s="392"/>
      <c r="IEA14" s="392"/>
      <c r="IEB14" s="392"/>
      <c r="IEC14" s="392"/>
      <c r="IED14" s="392"/>
      <c r="IEE14" s="392"/>
      <c r="IEF14" s="392"/>
      <c r="IEG14" s="392"/>
      <c r="IEH14" s="392"/>
      <c r="IEI14" s="392"/>
      <c r="IEJ14" s="392"/>
      <c r="IEK14" s="392"/>
      <c r="IEL14" s="392"/>
      <c r="IEM14" s="392"/>
      <c r="IEN14" s="392"/>
      <c r="IEO14" s="392"/>
      <c r="IEP14" s="392"/>
      <c r="IEQ14" s="392"/>
      <c r="IER14" s="392"/>
      <c r="IES14" s="392"/>
      <c r="IET14" s="392"/>
      <c r="IEU14" s="392"/>
      <c r="IEV14" s="392"/>
      <c r="IEW14" s="392"/>
      <c r="IEX14" s="392"/>
      <c r="IEY14" s="392"/>
      <c r="IEZ14" s="392"/>
      <c r="IFA14" s="392"/>
      <c r="IFB14" s="392"/>
      <c r="IFC14" s="392"/>
      <c r="IFD14" s="392"/>
      <c r="IFE14" s="392"/>
      <c r="IFF14" s="392"/>
      <c r="IFG14" s="392"/>
      <c r="IFH14" s="392"/>
      <c r="IFI14" s="392"/>
      <c r="IFJ14" s="392"/>
      <c r="IFK14" s="392"/>
      <c r="IFL14" s="392"/>
      <c r="IFM14" s="392"/>
      <c r="IFN14" s="392"/>
      <c r="IFO14" s="392"/>
      <c r="IFP14" s="392"/>
      <c r="IFQ14" s="392"/>
      <c r="IFR14" s="392"/>
      <c r="IFS14" s="392"/>
      <c r="IFT14" s="392"/>
      <c r="IFU14" s="392"/>
      <c r="IFV14" s="392"/>
      <c r="IFW14" s="392"/>
      <c r="IFX14" s="392"/>
      <c r="IFY14" s="392"/>
      <c r="IFZ14" s="392"/>
      <c r="IGA14" s="392"/>
      <c r="IGB14" s="392"/>
      <c r="IGC14" s="392"/>
      <c r="IGD14" s="392"/>
      <c r="IGE14" s="392"/>
      <c r="IGF14" s="392"/>
      <c r="IGG14" s="392"/>
      <c r="IGH14" s="392"/>
      <c r="IGI14" s="392"/>
      <c r="IGJ14" s="392"/>
      <c r="IGK14" s="392"/>
      <c r="IGL14" s="392"/>
      <c r="IGM14" s="392"/>
      <c r="IGN14" s="392"/>
      <c r="IGO14" s="392"/>
      <c r="IGP14" s="392"/>
      <c r="IGQ14" s="392"/>
      <c r="IGR14" s="392"/>
      <c r="IGS14" s="392"/>
      <c r="IGT14" s="392"/>
      <c r="IGU14" s="392"/>
      <c r="IGV14" s="392"/>
      <c r="IGW14" s="392"/>
      <c r="IGX14" s="392"/>
      <c r="IGY14" s="392"/>
      <c r="IGZ14" s="392"/>
      <c r="IHA14" s="392"/>
      <c r="IHB14" s="392"/>
      <c r="IHC14" s="392"/>
      <c r="IHD14" s="392"/>
      <c r="IHE14" s="392"/>
      <c r="IHF14" s="392"/>
      <c r="IHG14" s="392"/>
      <c r="IHH14" s="392"/>
      <c r="IHI14" s="392"/>
      <c r="IHJ14" s="392"/>
      <c r="IHK14" s="392"/>
      <c r="IHL14" s="392"/>
      <c r="IHM14" s="392"/>
      <c r="IHN14" s="392"/>
      <c r="IHO14" s="392"/>
      <c r="IHP14" s="392"/>
      <c r="IHQ14" s="392"/>
      <c r="IHR14" s="392"/>
      <c r="IHS14" s="392"/>
      <c r="IHT14" s="392"/>
      <c r="IHU14" s="392"/>
      <c r="IHV14" s="392"/>
      <c r="IHW14" s="392"/>
      <c r="IHX14" s="392"/>
      <c r="IHY14" s="392"/>
      <c r="IHZ14" s="392"/>
      <c r="IIA14" s="392"/>
      <c r="IIB14" s="392"/>
      <c r="IIC14" s="392"/>
      <c r="IID14" s="392"/>
      <c r="IIE14" s="392"/>
      <c r="IIF14" s="392"/>
      <c r="IIG14" s="392"/>
      <c r="IIH14" s="392"/>
      <c r="III14" s="392"/>
      <c r="IIJ14" s="392"/>
      <c r="IIK14" s="392"/>
      <c r="IIL14" s="392"/>
      <c r="IIM14" s="392"/>
      <c r="IIN14" s="392"/>
      <c r="IIO14" s="392"/>
      <c r="IIP14" s="392"/>
      <c r="IIQ14" s="392"/>
      <c r="IIR14" s="392"/>
      <c r="IIS14" s="392"/>
      <c r="IIT14" s="392"/>
      <c r="IIU14" s="392"/>
      <c r="IIV14" s="392"/>
      <c r="IIW14" s="392"/>
      <c r="IIX14" s="392"/>
      <c r="IIY14" s="392"/>
      <c r="IIZ14" s="392"/>
      <c r="IJA14" s="392"/>
      <c r="IJB14" s="392"/>
      <c r="IJC14" s="392"/>
      <c r="IJD14" s="392"/>
      <c r="IJE14" s="392"/>
      <c r="IJF14" s="392"/>
      <c r="IJG14" s="392"/>
      <c r="IJH14" s="392"/>
      <c r="IJI14" s="392"/>
      <c r="IJJ14" s="392"/>
      <c r="IJK14" s="392"/>
      <c r="IJL14" s="392"/>
      <c r="IJM14" s="392"/>
      <c r="IJN14" s="392"/>
      <c r="IJO14" s="392"/>
      <c r="IJP14" s="392"/>
      <c r="IJQ14" s="392"/>
      <c r="IJR14" s="392"/>
      <c r="IJS14" s="392"/>
      <c r="IJT14" s="392"/>
      <c r="IJU14" s="392"/>
      <c r="IJV14" s="392"/>
      <c r="IJW14" s="392"/>
      <c r="IJX14" s="392"/>
      <c r="IJY14" s="392"/>
      <c r="IJZ14" s="392"/>
      <c r="IKA14" s="392"/>
      <c r="IKB14" s="392"/>
      <c r="IKC14" s="392"/>
      <c r="IKD14" s="392"/>
      <c r="IKE14" s="392"/>
      <c r="IKF14" s="392"/>
      <c r="IKG14" s="392"/>
      <c r="IKH14" s="392"/>
      <c r="IKI14" s="392"/>
      <c r="IKJ14" s="392"/>
      <c r="IKK14" s="392"/>
      <c r="IKL14" s="392"/>
      <c r="IKM14" s="392"/>
      <c r="IKN14" s="392"/>
      <c r="IKO14" s="392"/>
      <c r="IKP14" s="392"/>
      <c r="IKQ14" s="392"/>
      <c r="IKR14" s="392"/>
      <c r="IKS14" s="392"/>
      <c r="IKT14" s="392"/>
      <c r="IKU14" s="392"/>
      <c r="IKV14" s="392"/>
      <c r="IKW14" s="392"/>
      <c r="IKX14" s="392"/>
      <c r="IKY14" s="392"/>
      <c r="IKZ14" s="392"/>
      <c r="ILA14" s="392"/>
      <c r="ILB14" s="392"/>
      <c r="ILC14" s="392"/>
      <c r="ILD14" s="392"/>
      <c r="ILE14" s="392"/>
      <c r="ILF14" s="392"/>
      <c r="ILG14" s="392"/>
      <c r="ILH14" s="392"/>
      <c r="ILI14" s="392"/>
      <c r="ILJ14" s="392"/>
      <c r="ILK14" s="392"/>
      <c r="ILL14" s="392"/>
      <c r="ILM14" s="392"/>
      <c r="ILN14" s="392"/>
      <c r="ILO14" s="392"/>
      <c r="ILP14" s="392"/>
      <c r="ILQ14" s="392"/>
      <c r="ILR14" s="392"/>
      <c r="ILS14" s="392"/>
      <c r="ILT14" s="392"/>
      <c r="ILU14" s="392"/>
      <c r="ILV14" s="392"/>
      <c r="ILW14" s="392"/>
      <c r="ILX14" s="392"/>
      <c r="ILY14" s="392"/>
      <c r="ILZ14" s="392"/>
      <c r="IMA14" s="392"/>
      <c r="IMB14" s="392"/>
      <c r="IMC14" s="392"/>
      <c r="IMD14" s="392"/>
      <c r="IME14" s="392"/>
      <c r="IMF14" s="392"/>
      <c r="IMG14" s="392"/>
      <c r="IMH14" s="392"/>
      <c r="IMI14" s="392"/>
      <c r="IMJ14" s="392"/>
      <c r="IMK14" s="392"/>
      <c r="IML14" s="392"/>
      <c r="IMM14" s="392"/>
      <c r="IMN14" s="392"/>
      <c r="IMO14" s="392"/>
      <c r="IMP14" s="392"/>
      <c r="IMQ14" s="392"/>
      <c r="IMR14" s="392"/>
      <c r="IMS14" s="392"/>
      <c r="IMT14" s="392"/>
      <c r="IMU14" s="392"/>
      <c r="IMV14" s="392"/>
      <c r="IMW14" s="392"/>
      <c r="IMX14" s="392"/>
      <c r="IMY14" s="392"/>
      <c r="IMZ14" s="392"/>
      <c r="INA14" s="392"/>
      <c r="INB14" s="392"/>
      <c r="INC14" s="392"/>
      <c r="IND14" s="392"/>
      <c r="INE14" s="392"/>
      <c r="INF14" s="392"/>
      <c r="ING14" s="392"/>
      <c r="INH14" s="392"/>
      <c r="INI14" s="392"/>
      <c r="INJ14" s="392"/>
      <c r="INK14" s="392"/>
      <c r="INL14" s="392"/>
      <c r="INM14" s="392"/>
      <c r="INN14" s="392"/>
      <c r="INO14" s="392"/>
      <c r="INP14" s="392"/>
      <c r="INQ14" s="392"/>
      <c r="INR14" s="392"/>
      <c r="INS14" s="392"/>
      <c r="INT14" s="392"/>
      <c r="INU14" s="392"/>
      <c r="INV14" s="392"/>
      <c r="INW14" s="392"/>
      <c r="INX14" s="392"/>
      <c r="INY14" s="392"/>
      <c r="INZ14" s="392"/>
      <c r="IOA14" s="392"/>
      <c r="IOB14" s="392"/>
      <c r="IOC14" s="392"/>
      <c r="IOD14" s="392"/>
      <c r="IOE14" s="392"/>
      <c r="IOF14" s="392"/>
      <c r="IOG14" s="392"/>
      <c r="IOH14" s="392"/>
      <c r="IOI14" s="392"/>
      <c r="IOJ14" s="392"/>
      <c r="IOK14" s="392"/>
      <c r="IOL14" s="392"/>
      <c r="IOM14" s="392"/>
      <c r="ION14" s="392"/>
      <c r="IOO14" s="392"/>
      <c r="IOP14" s="392"/>
      <c r="IOQ14" s="392"/>
      <c r="IOR14" s="392"/>
      <c r="IOS14" s="392"/>
      <c r="IOT14" s="392"/>
      <c r="IOU14" s="392"/>
      <c r="IOV14" s="392"/>
      <c r="IOW14" s="392"/>
      <c r="IOX14" s="392"/>
      <c r="IOY14" s="392"/>
      <c r="IOZ14" s="392"/>
      <c r="IPA14" s="392"/>
      <c r="IPB14" s="392"/>
      <c r="IPC14" s="392"/>
      <c r="IPD14" s="392"/>
      <c r="IPE14" s="392"/>
      <c r="IPF14" s="392"/>
      <c r="IPG14" s="392"/>
      <c r="IPH14" s="392"/>
      <c r="IPI14" s="392"/>
      <c r="IPJ14" s="392"/>
      <c r="IPK14" s="392"/>
      <c r="IPL14" s="392"/>
      <c r="IPM14" s="392"/>
      <c r="IPN14" s="392"/>
      <c r="IPO14" s="392"/>
      <c r="IPP14" s="392"/>
      <c r="IPQ14" s="392"/>
      <c r="IPR14" s="392"/>
      <c r="IPS14" s="392"/>
      <c r="IPT14" s="392"/>
      <c r="IPU14" s="392"/>
      <c r="IPV14" s="392"/>
      <c r="IPW14" s="392"/>
      <c r="IPX14" s="392"/>
      <c r="IPY14" s="392"/>
      <c r="IPZ14" s="392"/>
      <c r="IQA14" s="392"/>
      <c r="IQB14" s="392"/>
      <c r="IQC14" s="392"/>
      <c r="IQD14" s="392"/>
      <c r="IQE14" s="392"/>
      <c r="IQF14" s="392"/>
      <c r="IQG14" s="392"/>
      <c r="IQH14" s="392"/>
      <c r="IQI14" s="392"/>
      <c r="IQJ14" s="392"/>
      <c r="IQK14" s="392"/>
      <c r="IQL14" s="392"/>
      <c r="IQM14" s="392"/>
      <c r="IQN14" s="392"/>
      <c r="IQO14" s="392"/>
      <c r="IQP14" s="392"/>
      <c r="IQQ14" s="392"/>
      <c r="IQR14" s="392"/>
      <c r="IQS14" s="392"/>
      <c r="IQT14" s="392"/>
      <c r="IQU14" s="392"/>
      <c r="IQV14" s="392"/>
      <c r="IQW14" s="392"/>
      <c r="IQX14" s="392"/>
      <c r="IQY14" s="392"/>
      <c r="IQZ14" s="392"/>
      <c r="IRA14" s="392"/>
      <c r="IRB14" s="392"/>
      <c r="IRC14" s="392"/>
      <c r="IRD14" s="392"/>
      <c r="IRE14" s="392"/>
      <c r="IRF14" s="392"/>
      <c r="IRG14" s="392"/>
      <c r="IRH14" s="392"/>
      <c r="IRI14" s="392"/>
      <c r="IRJ14" s="392"/>
      <c r="IRK14" s="392"/>
      <c r="IRL14" s="392"/>
      <c r="IRM14" s="392"/>
      <c r="IRN14" s="392"/>
      <c r="IRO14" s="392"/>
      <c r="IRP14" s="392"/>
      <c r="IRQ14" s="392"/>
      <c r="IRR14" s="392"/>
      <c r="IRS14" s="392"/>
      <c r="IRT14" s="392"/>
      <c r="IRU14" s="392"/>
      <c r="IRV14" s="392"/>
      <c r="IRW14" s="392"/>
      <c r="IRX14" s="392"/>
      <c r="IRY14" s="392"/>
      <c r="IRZ14" s="392"/>
      <c r="ISA14" s="392"/>
      <c r="ISB14" s="392"/>
      <c r="ISC14" s="392"/>
      <c r="ISD14" s="392"/>
      <c r="ISE14" s="392"/>
      <c r="ISF14" s="392"/>
      <c r="ISG14" s="392"/>
      <c r="ISH14" s="392"/>
      <c r="ISI14" s="392"/>
      <c r="ISJ14" s="392"/>
      <c r="ISK14" s="392"/>
      <c r="ISL14" s="392"/>
      <c r="ISM14" s="392"/>
      <c r="ISN14" s="392"/>
      <c r="ISO14" s="392"/>
      <c r="ISP14" s="392"/>
      <c r="ISQ14" s="392"/>
      <c r="ISR14" s="392"/>
      <c r="ISS14" s="392"/>
      <c r="IST14" s="392"/>
      <c r="ISU14" s="392"/>
      <c r="ISV14" s="392"/>
      <c r="ISW14" s="392"/>
      <c r="ISX14" s="392"/>
      <c r="ISY14" s="392"/>
      <c r="ISZ14" s="392"/>
      <c r="ITA14" s="392"/>
      <c r="ITB14" s="392"/>
      <c r="ITC14" s="392"/>
      <c r="ITD14" s="392"/>
      <c r="ITE14" s="392"/>
      <c r="ITF14" s="392"/>
      <c r="ITG14" s="392"/>
      <c r="ITH14" s="392"/>
      <c r="ITI14" s="392"/>
      <c r="ITJ14" s="392"/>
      <c r="ITK14" s="392"/>
      <c r="ITL14" s="392"/>
      <c r="ITM14" s="392"/>
      <c r="ITN14" s="392"/>
      <c r="ITO14" s="392"/>
      <c r="ITP14" s="392"/>
      <c r="ITQ14" s="392"/>
      <c r="ITR14" s="392"/>
      <c r="ITS14" s="392"/>
      <c r="ITT14" s="392"/>
      <c r="ITU14" s="392"/>
      <c r="ITV14" s="392"/>
      <c r="ITW14" s="392"/>
      <c r="ITX14" s="392"/>
      <c r="ITY14" s="392"/>
      <c r="ITZ14" s="392"/>
      <c r="IUA14" s="392"/>
      <c r="IUB14" s="392"/>
      <c r="IUC14" s="392"/>
      <c r="IUD14" s="392"/>
      <c r="IUE14" s="392"/>
      <c r="IUF14" s="392"/>
      <c r="IUG14" s="392"/>
      <c r="IUH14" s="392"/>
      <c r="IUI14" s="392"/>
      <c r="IUJ14" s="392"/>
      <c r="IUK14" s="392"/>
      <c r="IUL14" s="392"/>
      <c r="IUM14" s="392"/>
      <c r="IUN14" s="392"/>
      <c r="IUO14" s="392"/>
      <c r="IUP14" s="392"/>
      <c r="IUQ14" s="392"/>
      <c r="IUR14" s="392"/>
      <c r="IUS14" s="392"/>
      <c r="IUT14" s="392"/>
      <c r="IUU14" s="392"/>
      <c r="IUV14" s="392"/>
      <c r="IUW14" s="392"/>
      <c r="IUX14" s="392"/>
      <c r="IUY14" s="392"/>
      <c r="IUZ14" s="392"/>
      <c r="IVA14" s="392"/>
      <c r="IVB14" s="392"/>
      <c r="IVC14" s="392"/>
      <c r="IVD14" s="392"/>
      <c r="IVE14" s="392"/>
      <c r="IVF14" s="392"/>
      <c r="IVG14" s="392"/>
      <c r="IVH14" s="392"/>
      <c r="IVI14" s="392"/>
      <c r="IVJ14" s="392"/>
      <c r="IVK14" s="392"/>
      <c r="IVL14" s="392"/>
      <c r="IVM14" s="392"/>
      <c r="IVN14" s="392"/>
      <c r="IVO14" s="392"/>
      <c r="IVP14" s="392"/>
      <c r="IVQ14" s="392"/>
      <c r="IVR14" s="392"/>
      <c r="IVS14" s="392"/>
      <c r="IVT14" s="392"/>
      <c r="IVU14" s="392"/>
      <c r="IVV14" s="392"/>
      <c r="IVW14" s="392"/>
      <c r="IVX14" s="392"/>
      <c r="IVY14" s="392"/>
      <c r="IVZ14" s="392"/>
      <c r="IWA14" s="392"/>
      <c r="IWB14" s="392"/>
      <c r="IWC14" s="392"/>
      <c r="IWD14" s="392"/>
      <c r="IWE14" s="392"/>
      <c r="IWF14" s="392"/>
      <c r="IWG14" s="392"/>
      <c r="IWH14" s="392"/>
      <c r="IWI14" s="392"/>
      <c r="IWJ14" s="392"/>
      <c r="IWK14" s="392"/>
      <c r="IWL14" s="392"/>
      <c r="IWM14" s="392"/>
      <c r="IWN14" s="392"/>
      <c r="IWO14" s="392"/>
      <c r="IWP14" s="392"/>
      <c r="IWQ14" s="392"/>
      <c r="IWR14" s="392"/>
      <c r="IWS14" s="392"/>
      <c r="IWT14" s="392"/>
      <c r="IWU14" s="392"/>
      <c r="IWV14" s="392"/>
      <c r="IWW14" s="392"/>
      <c r="IWX14" s="392"/>
      <c r="IWY14" s="392"/>
      <c r="IWZ14" s="392"/>
      <c r="IXA14" s="392"/>
      <c r="IXB14" s="392"/>
      <c r="IXC14" s="392"/>
      <c r="IXD14" s="392"/>
      <c r="IXE14" s="392"/>
      <c r="IXF14" s="392"/>
      <c r="IXG14" s="392"/>
      <c r="IXH14" s="392"/>
      <c r="IXI14" s="392"/>
      <c r="IXJ14" s="392"/>
      <c r="IXK14" s="392"/>
      <c r="IXL14" s="392"/>
      <c r="IXM14" s="392"/>
      <c r="IXN14" s="392"/>
      <c r="IXO14" s="392"/>
      <c r="IXP14" s="392"/>
      <c r="IXQ14" s="392"/>
      <c r="IXR14" s="392"/>
      <c r="IXS14" s="392"/>
      <c r="IXT14" s="392"/>
      <c r="IXU14" s="392"/>
      <c r="IXV14" s="392"/>
      <c r="IXW14" s="392"/>
      <c r="IXX14" s="392"/>
      <c r="IXY14" s="392"/>
      <c r="IXZ14" s="392"/>
      <c r="IYA14" s="392"/>
      <c r="IYB14" s="392"/>
      <c r="IYC14" s="392"/>
      <c r="IYD14" s="392"/>
      <c r="IYE14" s="392"/>
      <c r="IYF14" s="392"/>
      <c r="IYG14" s="392"/>
      <c r="IYH14" s="392"/>
      <c r="IYI14" s="392"/>
      <c r="IYJ14" s="392"/>
      <c r="IYK14" s="392"/>
      <c r="IYL14" s="392"/>
      <c r="IYM14" s="392"/>
      <c r="IYN14" s="392"/>
      <c r="IYO14" s="392"/>
      <c r="IYP14" s="392"/>
      <c r="IYQ14" s="392"/>
      <c r="IYR14" s="392"/>
      <c r="IYS14" s="392"/>
      <c r="IYT14" s="392"/>
      <c r="IYU14" s="392"/>
      <c r="IYV14" s="392"/>
      <c r="IYW14" s="392"/>
      <c r="IYX14" s="392"/>
      <c r="IYY14" s="392"/>
      <c r="IYZ14" s="392"/>
      <c r="IZA14" s="392"/>
      <c r="IZB14" s="392"/>
      <c r="IZC14" s="392"/>
      <c r="IZD14" s="392"/>
      <c r="IZE14" s="392"/>
      <c r="IZF14" s="392"/>
      <c r="IZG14" s="392"/>
      <c r="IZH14" s="392"/>
      <c r="IZI14" s="392"/>
      <c r="IZJ14" s="392"/>
      <c r="IZK14" s="392"/>
      <c r="IZL14" s="392"/>
      <c r="IZM14" s="392"/>
      <c r="IZN14" s="392"/>
      <c r="IZO14" s="392"/>
      <c r="IZP14" s="392"/>
      <c r="IZQ14" s="392"/>
      <c r="IZR14" s="392"/>
      <c r="IZS14" s="392"/>
      <c r="IZT14" s="392"/>
      <c r="IZU14" s="392"/>
      <c r="IZV14" s="392"/>
      <c r="IZW14" s="392"/>
      <c r="IZX14" s="392"/>
      <c r="IZY14" s="392"/>
      <c r="IZZ14" s="392"/>
      <c r="JAA14" s="392"/>
      <c r="JAB14" s="392"/>
      <c r="JAC14" s="392"/>
      <c r="JAD14" s="392"/>
      <c r="JAE14" s="392"/>
      <c r="JAF14" s="392"/>
      <c r="JAG14" s="392"/>
      <c r="JAH14" s="392"/>
      <c r="JAI14" s="392"/>
      <c r="JAJ14" s="392"/>
      <c r="JAK14" s="392"/>
      <c r="JAL14" s="392"/>
      <c r="JAM14" s="392"/>
      <c r="JAN14" s="392"/>
      <c r="JAO14" s="392"/>
      <c r="JAP14" s="392"/>
      <c r="JAQ14" s="392"/>
      <c r="JAR14" s="392"/>
      <c r="JAS14" s="392"/>
      <c r="JAT14" s="392"/>
      <c r="JAU14" s="392"/>
      <c r="JAV14" s="392"/>
      <c r="JAW14" s="392"/>
      <c r="JAX14" s="392"/>
      <c r="JAY14" s="392"/>
      <c r="JAZ14" s="392"/>
      <c r="JBA14" s="392"/>
      <c r="JBB14" s="392"/>
      <c r="JBC14" s="392"/>
      <c r="JBD14" s="392"/>
      <c r="JBE14" s="392"/>
      <c r="JBF14" s="392"/>
      <c r="JBG14" s="392"/>
      <c r="JBH14" s="392"/>
      <c r="JBI14" s="392"/>
      <c r="JBJ14" s="392"/>
      <c r="JBK14" s="392"/>
      <c r="JBL14" s="392"/>
      <c r="JBM14" s="392"/>
      <c r="JBN14" s="392"/>
      <c r="JBO14" s="392"/>
      <c r="JBP14" s="392"/>
      <c r="JBQ14" s="392"/>
      <c r="JBR14" s="392"/>
      <c r="JBS14" s="392"/>
      <c r="JBT14" s="392"/>
      <c r="JBU14" s="392"/>
      <c r="JBV14" s="392"/>
      <c r="JBW14" s="392"/>
      <c r="JBX14" s="392"/>
      <c r="JBY14" s="392"/>
      <c r="JBZ14" s="392"/>
      <c r="JCA14" s="392"/>
      <c r="JCB14" s="392"/>
      <c r="JCC14" s="392"/>
      <c r="JCD14" s="392"/>
      <c r="JCE14" s="392"/>
      <c r="JCF14" s="392"/>
      <c r="JCG14" s="392"/>
      <c r="JCH14" s="392"/>
      <c r="JCI14" s="392"/>
      <c r="JCJ14" s="392"/>
      <c r="JCK14" s="392"/>
      <c r="JCL14" s="392"/>
      <c r="JCM14" s="392"/>
      <c r="JCN14" s="392"/>
      <c r="JCO14" s="392"/>
      <c r="JCP14" s="392"/>
      <c r="JCQ14" s="392"/>
      <c r="JCR14" s="392"/>
      <c r="JCS14" s="392"/>
      <c r="JCT14" s="392"/>
      <c r="JCU14" s="392"/>
      <c r="JCV14" s="392"/>
      <c r="JCW14" s="392"/>
      <c r="JCX14" s="392"/>
      <c r="JCY14" s="392"/>
      <c r="JCZ14" s="392"/>
      <c r="JDA14" s="392"/>
      <c r="JDB14" s="392"/>
      <c r="JDC14" s="392"/>
      <c r="JDD14" s="392"/>
      <c r="JDE14" s="392"/>
      <c r="JDF14" s="392"/>
      <c r="JDG14" s="392"/>
      <c r="JDH14" s="392"/>
      <c r="JDI14" s="392"/>
      <c r="JDJ14" s="392"/>
      <c r="JDK14" s="392"/>
      <c r="JDL14" s="392"/>
      <c r="JDM14" s="392"/>
      <c r="JDN14" s="392"/>
      <c r="JDO14" s="392"/>
      <c r="JDP14" s="392"/>
      <c r="JDQ14" s="392"/>
      <c r="JDR14" s="392"/>
      <c r="JDS14" s="392"/>
      <c r="JDT14" s="392"/>
      <c r="JDU14" s="392"/>
      <c r="JDV14" s="392"/>
      <c r="JDW14" s="392"/>
      <c r="JDX14" s="392"/>
      <c r="JDY14" s="392"/>
      <c r="JDZ14" s="392"/>
      <c r="JEA14" s="392"/>
      <c r="JEB14" s="392"/>
      <c r="JEC14" s="392"/>
      <c r="JED14" s="392"/>
      <c r="JEE14" s="392"/>
      <c r="JEF14" s="392"/>
      <c r="JEG14" s="392"/>
      <c r="JEH14" s="392"/>
      <c r="JEI14" s="392"/>
      <c r="JEJ14" s="392"/>
      <c r="JEK14" s="392"/>
      <c r="JEL14" s="392"/>
      <c r="JEM14" s="392"/>
      <c r="JEN14" s="392"/>
      <c r="JEO14" s="392"/>
      <c r="JEP14" s="392"/>
      <c r="JEQ14" s="392"/>
      <c r="JER14" s="392"/>
      <c r="JES14" s="392"/>
      <c r="JET14" s="392"/>
      <c r="JEU14" s="392"/>
      <c r="JEV14" s="392"/>
      <c r="JEW14" s="392"/>
      <c r="JEX14" s="392"/>
      <c r="JEY14" s="392"/>
      <c r="JEZ14" s="392"/>
      <c r="JFA14" s="392"/>
      <c r="JFB14" s="392"/>
      <c r="JFC14" s="392"/>
      <c r="JFD14" s="392"/>
      <c r="JFE14" s="392"/>
      <c r="JFF14" s="392"/>
      <c r="JFG14" s="392"/>
      <c r="JFH14" s="392"/>
      <c r="JFI14" s="392"/>
      <c r="JFJ14" s="392"/>
      <c r="JFK14" s="392"/>
      <c r="JFL14" s="392"/>
      <c r="JFM14" s="392"/>
      <c r="JFN14" s="392"/>
      <c r="JFO14" s="392"/>
      <c r="JFP14" s="392"/>
      <c r="JFQ14" s="392"/>
      <c r="JFR14" s="392"/>
      <c r="JFS14" s="392"/>
      <c r="JFT14" s="392"/>
      <c r="JFU14" s="392"/>
      <c r="JFV14" s="392"/>
      <c r="JFW14" s="392"/>
      <c r="JFX14" s="392"/>
      <c r="JFY14" s="392"/>
      <c r="JFZ14" s="392"/>
      <c r="JGA14" s="392"/>
      <c r="JGB14" s="392"/>
      <c r="JGC14" s="392"/>
      <c r="JGD14" s="392"/>
      <c r="JGE14" s="392"/>
      <c r="JGF14" s="392"/>
      <c r="JGG14" s="392"/>
      <c r="JGH14" s="392"/>
      <c r="JGI14" s="392"/>
      <c r="JGJ14" s="392"/>
      <c r="JGK14" s="392"/>
      <c r="JGL14" s="392"/>
      <c r="JGM14" s="392"/>
      <c r="JGN14" s="392"/>
      <c r="JGO14" s="392"/>
      <c r="JGP14" s="392"/>
      <c r="JGQ14" s="392"/>
      <c r="JGR14" s="392"/>
      <c r="JGS14" s="392"/>
      <c r="JGT14" s="392"/>
      <c r="JGU14" s="392"/>
      <c r="JGV14" s="392"/>
      <c r="JGW14" s="392"/>
      <c r="JGX14" s="392"/>
      <c r="JGY14" s="392"/>
      <c r="JGZ14" s="392"/>
      <c r="JHA14" s="392"/>
      <c r="JHB14" s="392"/>
      <c r="JHC14" s="392"/>
      <c r="JHD14" s="392"/>
      <c r="JHE14" s="392"/>
      <c r="JHF14" s="392"/>
      <c r="JHG14" s="392"/>
      <c r="JHH14" s="392"/>
      <c r="JHI14" s="392"/>
      <c r="JHJ14" s="392"/>
      <c r="JHK14" s="392"/>
      <c r="JHL14" s="392"/>
      <c r="JHM14" s="392"/>
      <c r="JHN14" s="392"/>
      <c r="JHO14" s="392"/>
      <c r="JHP14" s="392"/>
      <c r="JHQ14" s="392"/>
      <c r="JHR14" s="392"/>
      <c r="JHS14" s="392"/>
      <c r="JHT14" s="392"/>
      <c r="JHU14" s="392"/>
      <c r="JHV14" s="392"/>
      <c r="JHW14" s="392"/>
      <c r="JHX14" s="392"/>
      <c r="JHY14" s="392"/>
      <c r="JHZ14" s="392"/>
      <c r="JIA14" s="392"/>
      <c r="JIB14" s="392"/>
      <c r="JIC14" s="392"/>
      <c r="JID14" s="392"/>
      <c r="JIE14" s="392"/>
      <c r="JIF14" s="392"/>
      <c r="JIG14" s="392"/>
      <c r="JIH14" s="392"/>
      <c r="JII14" s="392"/>
      <c r="JIJ14" s="392"/>
      <c r="JIK14" s="392"/>
      <c r="JIL14" s="392"/>
      <c r="JIM14" s="392"/>
      <c r="JIN14" s="392"/>
      <c r="JIO14" s="392"/>
      <c r="JIP14" s="392"/>
      <c r="JIQ14" s="392"/>
      <c r="JIR14" s="392"/>
      <c r="JIS14" s="392"/>
      <c r="JIT14" s="392"/>
      <c r="JIU14" s="392"/>
      <c r="JIV14" s="392"/>
      <c r="JIW14" s="392"/>
      <c r="JIX14" s="392"/>
      <c r="JIY14" s="392"/>
      <c r="JIZ14" s="392"/>
      <c r="JJA14" s="392"/>
      <c r="JJB14" s="392"/>
      <c r="JJC14" s="392"/>
      <c r="JJD14" s="392"/>
      <c r="JJE14" s="392"/>
      <c r="JJF14" s="392"/>
      <c r="JJG14" s="392"/>
      <c r="JJH14" s="392"/>
      <c r="JJI14" s="392"/>
      <c r="JJJ14" s="392"/>
      <c r="JJK14" s="392"/>
      <c r="JJL14" s="392"/>
      <c r="JJM14" s="392"/>
      <c r="JJN14" s="392"/>
      <c r="JJO14" s="392"/>
      <c r="JJP14" s="392"/>
      <c r="JJQ14" s="392"/>
      <c r="JJR14" s="392"/>
      <c r="JJS14" s="392"/>
      <c r="JJT14" s="392"/>
      <c r="JJU14" s="392"/>
      <c r="JJV14" s="392"/>
      <c r="JJW14" s="392"/>
      <c r="JJX14" s="392"/>
      <c r="JJY14" s="392"/>
      <c r="JJZ14" s="392"/>
      <c r="JKA14" s="392"/>
      <c r="JKB14" s="392"/>
      <c r="JKC14" s="392"/>
      <c r="JKD14" s="392"/>
      <c r="JKE14" s="392"/>
      <c r="JKF14" s="392"/>
      <c r="JKG14" s="392"/>
      <c r="JKH14" s="392"/>
      <c r="JKI14" s="392"/>
      <c r="JKJ14" s="392"/>
      <c r="JKK14" s="392"/>
      <c r="JKL14" s="392"/>
      <c r="JKM14" s="392"/>
      <c r="JKN14" s="392"/>
      <c r="JKO14" s="392"/>
      <c r="JKP14" s="392"/>
      <c r="JKQ14" s="392"/>
      <c r="JKR14" s="392"/>
      <c r="JKS14" s="392"/>
      <c r="JKT14" s="392"/>
      <c r="JKU14" s="392"/>
      <c r="JKV14" s="392"/>
      <c r="JKW14" s="392"/>
      <c r="JKX14" s="392"/>
      <c r="JKY14" s="392"/>
      <c r="JKZ14" s="392"/>
      <c r="JLA14" s="392"/>
      <c r="JLB14" s="392"/>
      <c r="JLC14" s="392"/>
      <c r="JLD14" s="392"/>
      <c r="JLE14" s="392"/>
      <c r="JLF14" s="392"/>
      <c r="JLG14" s="392"/>
      <c r="JLH14" s="392"/>
      <c r="JLI14" s="392"/>
      <c r="JLJ14" s="392"/>
      <c r="JLK14" s="392"/>
      <c r="JLL14" s="392"/>
      <c r="JLM14" s="392"/>
      <c r="JLN14" s="392"/>
      <c r="JLO14" s="392"/>
      <c r="JLP14" s="392"/>
      <c r="JLQ14" s="392"/>
      <c r="JLR14" s="392"/>
      <c r="JLS14" s="392"/>
      <c r="JLT14" s="392"/>
      <c r="JLU14" s="392"/>
      <c r="JLV14" s="392"/>
      <c r="JLW14" s="392"/>
      <c r="JLX14" s="392"/>
      <c r="JLY14" s="392"/>
      <c r="JLZ14" s="392"/>
      <c r="JMA14" s="392"/>
      <c r="JMB14" s="392"/>
      <c r="JMC14" s="392"/>
      <c r="JMD14" s="392"/>
      <c r="JME14" s="392"/>
      <c r="JMF14" s="392"/>
      <c r="JMG14" s="392"/>
      <c r="JMH14" s="392"/>
      <c r="JMI14" s="392"/>
      <c r="JMJ14" s="392"/>
      <c r="JMK14" s="392"/>
      <c r="JML14" s="392"/>
      <c r="JMM14" s="392"/>
      <c r="JMN14" s="392"/>
      <c r="JMO14" s="392"/>
      <c r="JMP14" s="392"/>
      <c r="JMQ14" s="392"/>
      <c r="JMR14" s="392"/>
      <c r="JMS14" s="392"/>
      <c r="JMT14" s="392"/>
      <c r="JMU14" s="392"/>
      <c r="JMV14" s="392"/>
      <c r="JMW14" s="392"/>
      <c r="JMX14" s="392"/>
      <c r="JMY14" s="392"/>
      <c r="JMZ14" s="392"/>
      <c r="JNA14" s="392"/>
      <c r="JNB14" s="392"/>
      <c r="JNC14" s="392"/>
      <c r="JND14" s="392"/>
      <c r="JNE14" s="392"/>
      <c r="JNF14" s="392"/>
      <c r="JNG14" s="392"/>
      <c r="JNH14" s="392"/>
      <c r="JNI14" s="392"/>
      <c r="JNJ14" s="392"/>
      <c r="JNK14" s="392"/>
      <c r="JNL14" s="392"/>
      <c r="JNM14" s="392"/>
      <c r="JNN14" s="392"/>
      <c r="JNO14" s="392"/>
      <c r="JNP14" s="392"/>
      <c r="JNQ14" s="392"/>
      <c r="JNR14" s="392"/>
      <c r="JNS14" s="392"/>
      <c r="JNT14" s="392"/>
      <c r="JNU14" s="392"/>
      <c r="JNV14" s="392"/>
      <c r="JNW14" s="392"/>
      <c r="JNX14" s="392"/>
      <c r="JNY14" s="392"/>
      <c r="JNZ14" s="392"/>
      <c r="JOA14" s="392"/>
      <c r="JOB14" s="392"/>
      <c r="JOC14" s="392"/>
      <c r="JOD14" s="392"/>
      <c r="JOE14" s="392"/>
      <c r="JOF14" s="392"/>
      <c r="JOG14" s="392"/>
      <c r="JOH14" s="392"/>
      <c r="JOI14" s="392"/>
      <c r="JOJ14" s="392"/>
      <c r="JOK14" s="392"/>
      <c r="JOL14" s="392"/>
      <c r="JOM14" s="392"/>
      <c r="JON14" s="392"/>
      <c r="JOO14" s="392"/>
      <c r="JOP14" s="392"/>
      <c r="JOQ14" s="392"/>
      <c r="JOR14" s="392"/>
      <c r="JOS14" s="392"/>
      <c r="JOT14" s="392"/>
      <c r="JOU14" s="392"/>
      <c r="JOV14" s="392"/>
      <c r="JOW14" s="392"/>
      <c r="JOX14" s="392"/>
      <c r="JOY14" s="392"/>
      <c r="JOZ14" s="392"/>
      <c r="JPA14" s="392"/>
      <c r="JPB14" s="392"/>
      <c r="JPC14" s="392"/>
      <c r="JPD14" s="392"/>
      <c r="JPE14" s="392"/>
      <c r="JPF14" s="392"/>
      <c r="JPG14" s="392"/>
      <c r="JPH14" s="392"/>
      <c r="JPI14" s="392"/>
      <c r="JPJ14" s="392"/>
      <c r="JPK14" s="392"/>
      <c r="JPL14" s="392"/>
      <c r="JPM14" s="392"/>
      <c r="JPN14" s="392"/>
      <c r="JPO14" s="392"/>
      <c r="JPP14" s="392"/>
      <c r="JPQ14" s="392"/>
      <c r="JPR14" s="392"/>
      <c r="JPS14" s="392"/>
      <c r="JPT14" s="392"/>
      <c r="JPU14" s="392"/>
      <c r="JPV14" s="392"/>
      <c r="JPW14" s="392"/>
      <c r="JPX14" s="392"/>
      <c r="JPY14" s="392"/>
      <c r="JPZ14" s="392"/>
      <c r="JQA14" s="392"/>
      <c r="JQB14" s="392"/>
      <c r="JQC14" s="392"/>
      <c r="JQD14" s="392"/>
      <c r="JQE14" s="392"/>
      <c r="JQF14" s="392"/>
      <c r="JQG14" s="392"/>
      <c r="JQH14" s="392"/>
      <c r="JQI14" s="392"/>
      <c r="JQJ14" s="392"/>
      <c r="JQK14" s="392"/>
      <c r="JQL14" s="392"/>
      <c r="JQM14" s="392"/>
      <c r="JQN14" s="392"/>
      <c r="JQO14" s="392"/>
      <c r="JQP14" s="392"/>
      <c r="JQQ14" s="392"/>
      <c r="JQR14" s="392"/>
      <c r="JQS14" s="392"/>
      <c r="JQT14" s="392"/>
      <c r="JQU14" s="392"/>
      <c r="JQV14" s="392"/>
      <c r="JQW14" s="392"/>
      <c r="JQX14" s="392"/>
      <c r="JQY14" s="392"/>
      <c r="JQZ14" s="392"/>
      <c r="JRA14" s="392"/>
      <c r="JRB14" s="392"/>
      <c r="JRC14" s="392"/>
      <c r="JRD14" s="392"/>
      <c r="JRE14" s="392"/>
      <c r="JRF14" s="392"/>
      <c r="JRG14" s="392"/>
      <c r="JRH14" s="392"/>
      <c r="JRI14" s="392"/>
      <c r="JRJ14" s="392"/>
      <c r="JRK14" s="392"/>
      <c r="JRL14" s="392"/>
      <c r="JRM14" s="392"/>
      <c r="JRN14" s="392"/>
      <c r="JRO14" s="392"/>
      <c r="JRP14" s="392"/>
      <c r="JRQ14" s="392"/>
      <c r="JRR14" s="392"/>
      <c r="JRS14" s="392"/>
      <c r="JRT14" s="392"/>
      <c r="JRU14" s="392"/>
      <c r="JRV14" s="392"/>
      <c r="JRW14" s="392"/>
      <c r="JRX14" s="392"/>
      <c r="JRY14" s="392"/>
      <c r="JRZ14" s="392"/>
      <c r="JSA14" s="392"/>
      <c r="JSB14" s="392"/>
      <c r="JSC14" s="392"/>
      <c r="JSD14" s="392"/>
      <c r="JSE14" s="392"/>
      <c r="JSF14" s="392"/>
      <c r="JSG14" s="392"/>
      <c r="JSH14" s="392"/>
      <c r="JSI14" s="392"/>
      <c r="JSJ14" s="392"/>
      <c r="JSK14" s="392"/>
      <c r="JSL14" s="392"/>
      <c r="JSM14" s="392"/>
      <c r="JSN14" s="392"/>
      <c r="JSO14" s="392"/>
      <c r="JSP14" s="392"/>
      <c r="JSQ14" s="392"/>
      <c r="JSR14" s="392"/>
      <c r="JSS14" s="392"/>
      <c r="JST14" s="392"/>
      <c r="JSU14" s="392"/>
      <c r="JSV14" s="392"/>
      <c r="JSW14" s="392"/>
      <c r="JSX14" s="392"/>
      <c r="JSY14" s="392"/>
      <c r="JSZ14" s="392"/>
      <c r="JTA14" s="392"/>
      <c r="JTB14" s="392"/>
      <c r="JTC14" s="392"/>
      <c r="JTD14" s="392"/>
      <c r="JTE14" s="392"/>
      <c r="JTF14" s="392"/>
      <c r="JTG14" s="392"/>
      <c r="JTH14" s="392"/>
      <c r="JTI14" s="392"/>
      <c r="JTJ14" s="392"/>
      <c r="JTK14" s="392"/>
      <c r="JTL14" s="392"/>
      <c r="JTM14" s="392"/>
      <c r="JTN14" s="392"/>
      <c r="JTO14" s="392"/>
      <c r="JTP14" s="392"/>
      <c r="JTQ14" s="392"/>
      <c r="JTR14" s="392"/>
      <c r="JTS14" s="392"/>
      <c r="JTT14" s="392"/>
      <c r="JTU14" s="392"/>
      <c r="JTV14" s="392"/>
      <c r="JTW14" s="392"/>
      <c r="JTX14" s="392"/>
      <c r="JTY14" s="392"/>
      <c r="JTZ14" s="392"/>
      <c r="JUA14" s="392"/>
      <c r="JUB14" s="392"/>
      <c r="JUC14" s="392"/>
      <c r="JUD14" s="392"/>
      <c r="JUE14" s="392"/>
      <c r="JUF14" s="392"/>
      <c r="JUG14" s="392"/>
      <c r="JUH14" s="392"/>
      <c r="JUI14" s="392"/>
      <c r="JUJ14" s="392"/>
      <c r="JUK14" s="392"/>
      <c r="JUL14" s="392"/>
      <c r="JUM14" s="392"/>
      <c r="JUN14" s="392"/>
      <c r="JUO14" s="392"/>
      <c r="JUP14" s="392"/>
      <c r="JUQ14" s="392"/>
      <c r="JUR14" s="392"/>
      <c r="JUS14" s="392"/>
      <c r="JUT14" s="392"/>
      <c r="JUU14" s="392"/>
      <c r="JUV14" s="392"/>
      <c r="JUW14" s="392"/>
      <c r="JUX14" s="392"/>
      <c r="JUY14" s="392"/>
      <c r="JUZ14" s="392"/>
      <c r="JVA14" s="392"/>
      <c r="JVB14" s="392"/>
      <c r="JVC14" s="392"/>
      <c r="JVD14" s="392"/>
      <c r="JVE14" s="392"/>
      <c r="JVF14" s="392"/>
      <c r="JVG14" s="392"/>
      <c r="JVH14" s="392"/>
      <c r="JVI14" s="392"/>
      <c r="JVJ14" s="392"/>
      <c r="JVK14" s="392"/>
      <c r="JVL14" s="392"/>
      <c r="JVM14" s="392"/>
      <c r="JVN14" s="392"/>
      <c r="JVO14" s="392"/>
      <c r="JVP14" s="392"/>
      <c r="JVQ14" s="392"/>
      <c r="JVR14" s="392"/>
      <c r="JVS14" s="392"/>
      <c r="JVT14" s="392"/>
      <c r="JVU14" s="392"/>
      <c r="JVV14" s="392"/>
      <c r="JVW14" s="392"/>
      <c r="JVX14" s="392"/>
      <c r="JVY14" s="392"/>
      <c r="JVZ14" s="392"/>
      <c r="JWA14" s="392"/>
      <c r="JWB14" s="392"/>
      <c r="JWC14" s="392"/>
      <c r="JWD14" s="392"/>
      <c r="JWE14" s="392"/>
      <c r="JWF14" s="392"/>
      <c r="JWG14" s="392"/>
      <c r="JWH14" s="392"/>
      <c r="JWI14" s="392"/>
      <c r="JWJ14" s="392"/>
      <c r="JWK14" s="392"/>
      <c r="JWL14" s="392"/>
      <c r="JWM14" s="392"/>
      <c r="JWN14" s="392"/>
      <c r="JWO14" s="392"/>
      <c r="JWP14" s="392"/>
      <c r="JWQ14" s="392"/>
      <c r="JWR14" s="392"/>
      <c r="JWS14" s="392"/>
      <c r="JWT14" s="392"/>
      <c r="JWU14" s="392"/>
      <c r="JWV14" s="392"/>
      <c r="JWW14" s="392"/>
      <c r="JWX14" s="392"/>
      <c r="JWY14" s="392"/>
      <c r="JWZ14" s="392"/>
      <c r="JXA14" s="392"/>
      <c r="JXB14" s="392"/>
      <c r="JXC14" s="392"/>
      <c r="JXD14" s="392"/>
      <c r="JXE14" s="392"/>
      <c r="JXF14" s="392"/>
      <c r="JXG14" s="392"/>
      <c r="JXH14" s="392"/>
      <c r="JXI14" s="392"/>
      <c r="JXJ14" s="392"/>
      <c r="JXK14" s="392"/>
      <c r="JXL14" s="392"/>
      <c r="JXM14" s="392"/>
      <c r="JXN14" s="392"/>
      <c r="JXO14" s="392"/>
      <c r="JXP14" s="392"/>
      <c r="JXQ14" s="392"/>
      <c r="JXR14" s="392"/>
      <c r="JXS14" s="392"/>
      <c r="JXT14" s="392"/>
      <c r="JXU14" s="392"/>
      <c r="JXV14" s="392"/>
      <c r="JXW14" s="392"/>
      <c r="JXX14" s="392"/>
      <c r="JXY14" s="392"/>
      <c r="JXZ14" s="392"/>
      <c r="JYA14" s="392"/>
      <c r="JYB14" s="392"/>
      <c r="JYC14" s="392"/>
      <c r="JYD14" s="392"/>
      <c r="JYE14" s="392"/>
      <c r="JYF14" s="392"/>
      <c r="JYG14" s="392"/>
      <c r="JYH14" s="392"/>
      <c r="JYI14" s="392"/>
      <c r="JYJ14" s="392"/>
      <c r="JYK14" s="392"/>
      <c r="JYL14" s="392"/>
      <c r="JYM14" s="392"/>
      <c r="JYN14" s="392"/>
      <c r="JYO14" s="392"/>
      <c r="JYP14" s="392"/>
      <c r="JYQ14" s="392"/>
      <c r="JYR14" s="392"/>
      <c r="JYS14" s="392"/>
      <c r="JYT14" s="392"/>
      <c r="JYU14" s="392"/>
      <c r="JYV14" s="392"/>
      <c r="JYW14" s="392"/>
      <c r="JYX14" s="392"/>
      <c r="JYY14" s="392"/>
      <c r="JYZ14" s="392"/>
      <c r="JZA14" s="392"/>
      <c r="JZB14" s="392"/>
      <c r="JZC14" s="392"/>
      <c r="JZD14" s="392"/>
      <c r="JZE14" s="392"/>
      <c r="JZF14" s="392"/>
      <c r="JZG14" s="392"/>
      <c r="JZH14" s="392"/>
      <c r="JZI14" s="392"/>
      <c r="JZJ14" s="392"/>
      <c r="JZK14" s="392"/>
      <c r="JZL14" s="392"/>
      <c r="JZM14" s="392"/>
      <c r="JZN14" s="392"/>
      <c r="JZO14" s="392"/>
      <c r="JZP14" s="392"/>
      <c r="JZQ14" s="392"/>
      <c r="JZR14" s="392"/>
      <c r="JZS14" s="392"/>
      <c r="JZT14" s="392"/>
      <c r="JZU14" s="392"/>
      <c r="JZV14" s="392"/>
      <c r="JZW14" s="392"/>
      <c r="JZX14" s="392"/>
      <c r="JZY14" s="392"/>
      <c r="JZZ14" s="392"/>
      <c r="KAA14" s="392"/>
      <c r="KAB14" s="392"/>
      <c r="KAC14" s="392"/>
      <c r="KAD14" s="392"/>
      <c r="KAE14" s="392"/>
      <c r="KAF14" s="392"/>
      <c r="KAG14" s="392"/>
      <c r="KAH14" s="392"/>
      <c r="KAI14" s="392"/>
      <c r="KAJ14" s="392"/>
      <c r="KAK14" s="392"/>
      <c r="KAL14" s="392"/>
      <c r="KAM14" s="392"/>
      <c r="KAN14" s="392"/>
      <c r="KAO14" s="392"/>
      <c r="KAP14" s="392"/>
      <c r="KAQ14" s="392"/>
      <c r="KAR14" s="392"/>
      <c r="KAS14" s="392"/>
      <c r="KAT14" s="392"/>
      <c r="KAU14" s="392"/>
      <c r="KAV14" s="392"/>
      <c r="KAW14" s="392"/>
      <c r="KAX14" s="392"/>
      <c r="KAY14" s="392"/>
      <c r="KAZ14" s="392"/>
      <c r="KBA14" s="392"/>
      <c r="KBB14" s="392"/>
      <c r="KBC14" s="392"/>
      <c r="KBD14" s="392"/>
      <c r="KBE14" s="392"/>
      <c r="KBF14" s="392"/>
      <c r="KBG14" s="392"/>
      <c r="KBH14" s="392"/>
      <c r="KBI14" s="392"/>
      <c r="KBJ14" s="392"/>
      <c r="KBK14" s="392"/>
      <c r="KBL14" s="392"/>
      <c r="KBM14" s="392"/>
      <c r="KBN14" s="392"/>
      <c r="KBO14" s="392"/>
      <c r="KBP14" s="392"/>
      <c r="KBQ14" s="392"/>
      <c r="KBR14" s="392"/>
      <c r="KBS14" s="392"/>
      <c r="KBT14" s="392"/>
      <c r="KBU14" s="392"/>
      <c r="KBV14" s="392"/>
      <c r="KBW14" s="392"/>
      <c r="KBX14" s="392"/>
      <c r="KBY14" s="392"/>
      <c r="KBZ14" s="392"/>
      <c r="KCA14" s="392"/>
      <c r="KCB14" s="392"/>
      <c r="KCC14" s="392"/>
      <c r="KCD14" s="392"/>
      <c r="KCE14" s="392"/>
      <c r="KCF14" s="392"/>
      <c r="KCG14" s="392"/>
      <c r="KCH14" s="392"/>
      <c r="KCI14" s="392"/>
      <c r="KCJ14" s="392"/>
      <c r="KCK14" s="392"/>
      <c r="KCL14" s="392"/>
      <c r="KCM14" s="392"/>
      <c r="KCN14" s="392"/>
      <c r="KCO14" s="392"/>
      <c r="KCP14" s="392"/>
      <c r="KCQ14" s="392"/>
      <c r="KCR14" s="392"/>
      <c r="KCS14" s="392"/>
      <c r="KCT14" s="392"/>
      <c r="KCU14" s="392"/>
      <c r="KCV14" s="392"/>
      <c r="KCW14" s="392"/>
      <c r="KCX14" s="392"/>
      <c r="KCY14" s="392"/>
      <c r="KCZ14" s="392"/>
      <c r="KDA14" s="392"/>
      <c r="KDB14" s="392"/>
      <c r="KDC14" s="392"/>
      <c r="KDD14" s="392"/>
      <c r="KDE14" s="392"/>
      <c r="KDF14" s="392"/>
      <c r="KDG14" s="392"/>
      <c r="KDH14" s="392"/>
      <c r="KDI14" s="392"/>
      <c r="KDJ14" s="392"/>
      <c r="KDK14" s="392"/>
      <c r="KDL14" s="392"/>
      <c r="KDM14" s="392"/>
      <c r="KDN14" s="392"/>
      <c r="KDO14" s="392"/>
      <c r="KDP14" s="392"/>
      <c r="KDQ14" s="392"/>
      <c r="KDR14" s="392"/>
      <c r="KDS14" s="392"/>
      <c r="KDT14" s="392"/>
      <c r="KDU14" s="392"/>
      <c r="KDV14" s="392"/>
      <c r="KDW14" s="392"/>
      <c r="KDX14" s="392"/>
      <c r="KDY14" s="392"/>
      <c r="KDZ14" s="392"/>
      <c r="KEA14" s="392"/>
      <c r="KEB14" s="392"/>
      <c r="KEC14" s="392"/>
      <c r="KED14" s="392"/>
      <c r="KEE14" s="392"/>
      <c r="KEF14" s="392"/>
      <c r="KEG14" s="392"/>
      <c r="KEH14" s="392"/>
      <c r="KEI14" s="392"/>
      <c r="KEJ14" s="392"/>
      <c r="KEK14" s="392"/>
      <c r="KEL14" s="392"/>
      <c r="KEM14" s="392"/>
      <c r="KEN14" s="392"/>
      <c r="KEO14" s="392"/>
      <c r="KEP14" s="392"/>
      <c r="KEQ14" s="392"/>
      <c r="KER14" s="392"/>
      <c r="KES14" s="392"/>
      <c r="KET14" s="392"/>
      <c r="KEU14" s="392"/>
      <c r="KEV14" s="392"/>
      <c r="KEW14" s="392"/>
      <c r="KEX14" s="392"/>
      <c r="KEY14" s="392"/>
      <c r="KEZ14" s="392"/>
      <c r="KFA14" s="392"/>
      <c r="KFB14" s="392"/>
      <c r="KFC14" s="392"/>
      <c r="KFD14" s="392"/>
      <c r="KFE14" s="392"/>
      <c r="KFF14" s="392"/>
      <c r="KFG14" s="392"/>
      <c r="KFH14" s="392"/>
      <c r="KFI14" s="392"/>
      <c r="KFJ14" s="392"/>
      <c r="KFK14" s="392"/>
      <c r="KFL14" s="392"/>
      <c r="KFM14" s="392"/>
      <c r="KFN14" s="392"/>
      <c r="KFO14" s="392"/>
      <c r="KFP14" s="392"/>
      <c r="KFQ14" s="392"/>
      <c r="KFR14" s="392"/>
      <c r="KFS14" s="392"/>
      <c r="KFT14" s="392"/>
      <c r="KFU14" s="392"/>
      <c r="KFV14" s="392"/>
      <c r="KFW14" s="392"/>
      <c r="KFX14" s="392"/>
      <c r="KFY14" s="392"/>
      <c r="KFZ14" s="392"/>
      <c r="KGA14" s="392"/>
      <c r="KGB14" s="392"/>
      <c r="KGC14" s="392"/>
      <c r="KGD14" s="392"/>
      <c r="KGE14" s="392"/>
      <c r="KGF14" s="392"/>
      <c r="KGG14" s="392"/>
      <c r="KGH14" s="392"/>
      <c r="KGI14" s="392"/>
      <c r="KGJ14" s="392"/>
      <c r="KGK14" s="392"/>
      <c r="KGL14" s="392"/>
      <c r="KGM14" s="392"/>
      <c r="KGN14" s="392"/>
      <c r="KGO14" s="392"/>
      <c r="KGP14" s="392"/>
      <c r="KGQ14" s="392"/>
      <c r="KGR14" s="392"/>
      <c r="KGS14" s="392"/>
      <c r="KGT14" s="392"/>
      <c r="KGU14" s="392"/>
      <c r="KGV14" s="392"/>
      <c r="KGW14" s="392"/>
      <c r="KGX14" s="392"/>
      <c r="KGY14" s="392"/>
      <c r="KGZ14" s="392"/>
      <c r="KHA14" s="392"/>
      <c r="KHB14" s="392"/>
      <c r="KHC14" s="392"/>
      <c r="KHD14" s="392"/>
      <c r="KHE14" s="392"/>
      <c r="KHF14" s="392"/>
      <c r="KHG14" s="392"/>
      <c r="KHH14" s="392"/>
      <c r="KHI14" s="392"/>
      <c r="KHJ14" s="392"/>
      <c r="KHK14" s="392"/>
      <c r="KHL14" s="392"/>
      <c r="KHM14" s="392"/>
      <c r="KHN14" s="392"/>
      <c r="KHO14" s="392"/>
      <c r="KHP14" s="392"/>
      <c r="KHQ14" s="392"/>
      <c r="KHR14" s="392"/>
      <c r="KHS14" s="392"/>
      <c r="KHT14" s="392"/>
      <c r="KHU14" s="392"/>
      <c r="KHV14" s="392"/>
      <c r="KHW14" s="392"/>
      <c r="KHX14" s="392"/>
      <c r="KHY14" s="392"/>
      <c r="KHZ14" s="392"/>
      <c r="KIA14" s="392"/>
      <c r="KIB14" s="392"/>
      <c r="KIC14" s="392"/>
      <c r="KID14" s="392"/>
      <c r="KIE14" s="392"/>
      <c r="KIF14" s="392"/>
      <c r="KIG14" s="392"/>
      <c r="KIH14" s="392"/>
      <c r="KII14" s="392"/>
      <c r="KIJ14" s="392"/>
      <c r="KIK14" s="392"/>
      <c r="KIL14" s="392"/>
      <c r="KIM14" s="392"/>
      <c r="KIN14" s="392"/>
      <c r="KIO14" s="392"/>
      <c r="KIP14" s="392"/>
      <c r="KIQ14" s="392"/>
      <c r="KIR14" s="392"/>
      <c r="KIS14" s="392"/>
      <c r="KIT14" s="392"/>
      <c r="KIU14" s="392"/>
      <c r="KIV14" s="392"/>
      <c r="KIW14" s="392"/>
      <c r="KIX14" s="392"/>
      <c r="KIY14" s="392"/>
      <c r="KIZ14" s="392"/>
      <c r="KJA14" s="392"/>
      <c r="KJB14" s="392"/>
      <c r="KJC14" s="392"/>
      <c r="KJD14" s="392"/>
      <c r="KJE14" s="392"/>
      <c r="KJF14" s="392"/>
      <c r="KJG14" s="392"/>
      <c r="KJH14" s="392"/>
      <c r="KJI14" s="392"/>
      <c r="KJJ14" s="392"/>
      <c r="KJK14" s="392"/>
      <c r="KJL14" s="392"/>
      <c r="KJM14" s="392"/>
      <c r="KJN14" s="392"/>
      <c r="KJO14" s="392"/>
      <c r="KJP14" s="392"/>
      <c r="KJQ14" s="392"/>
      <c r="KJR14" s="392"/>
      <c r="KJS14" s="392"/>
      <c r="KJT14" s="392"/>
      <c r="KJU14" s="392"/>
      <c r="KJV14" s="392"/>
      <c r="KJW14" s="392"/>
      <c r="KJX14" s="392"/>
      <c r="KJY14" s="392"/>
      <c r="KJZ14" s="392"/>
      <c r="KKA14" s="392"/>
      <c r="KKB14" s="392"/>
      <c r="KKC14" s="392"/>
      <c r="KKD14" s="392"/>
      <c r="KKE14" s="392"/>
      <c r="KKF14" s="392"/>
      <c r="KKG14" s="392"/>
      <c r="KKH14" s="392"/>
      <c r="KKI14" s="392"/>
      <c r="KKJ14" s="392"/>
      <c r="KKK14" s="392"/>
      <c r="KKL14" s="392"/>
      <c r="KKM14" s="392"/>
      <c r="KKN14" s="392"/>
      <c r="KKO14" s="392"/>
      <c r="KKP14" s="392"/>
      <c r="KKQ14" s="392"/>
      <c r="KKR14" s="392"/>
      <c r="KKS14" s="392"/>
      <c r="KKT14" s="392"/>
      <c r="KKU14" s="392"/>
      <c r="KKV14" s="392"/>
      <c r="KKW14" s="392"/>
      <c r="KKX14" s="392"/>
      <c r="KKY14" s="392"/>
      <c r="KKZ14" s="392"/>
      <c r="KLA14" s="392"/>
      <c r="KLB14" s="392"/>
      <c r="KLC14" s="392"/>
      <c r="KLD14" s="392"/>
      <c r="KLE14" s="392"/>
      <c r="KLF14" s="392"/>
      <c r="KLG14" s="392"/>
      <c r="KLH14" s="392"/>
      <c r="KLI14" s="392"/>
      <c r="KLJ14" s="392"/>
      <c r="KLK14" s="392"/>
      <c r="KLL14" s="392"/>
      <c r="KLM14" s="392"/>
      <c r="KLN14" s="392"/>
      <c r="KLO14" s="392"/>
      <c r="KLP14" s="392"/>
      <c r="KLQ14" s="392"/>
      <c r="KLR14" s="392"/>
      <c r="KLS14" s="392"/>
      <c r="KLT14" s="392"/>
      <c r="KLU14" s="392"/>
      <c r="KLV14" s="392"/>
      <c r="KLW14" s="392"/>
      <c r="KLX14" s="392"/>
      <c r="KLY14" s="392"/>
      <c r="KLZ14" s="392"/>
      <c r="KMA14" s="392"/>
      <c r="KMB14" s="392"/>
      <c r="KMC14" s="392"/>
      <c r="KMD14" s="392"/>
      <c r="KME14" s="392"/>
      <c r="KMF14" s="392"/>
      <c r="KMG14" s="392"/>
      <c r="KMH14" s="392"/>
      <c r="KMI14" s="392"/>
      <c r="KMJ14" s="392"/>
      <c r="KMK14" s="392"/>
      <c r="KML14" s="392"/>
      <c r="KMM14" s="392"/>
      <c r="KMN14" s="392"/>
      <c r="KMO14" s="392"/>
      <c r="KMP14" s="392"/>
      <c r="KMQ14" s="392"/>
      <c r="KMR14" s="392"/>
      <c r="KMS14" s="392"/>
      <c r="KMT14" s="392"/>
      <c r="KMU14" s="392"/>
      <c r="KMV14" s="392"/>
      <c r="KMW14" s="392"/>
      <c r="KMX14" s="392"/>
      <c r="KMY14" s="392"/>
      <c r="KMZ14" s="392"/>
      <c r="KNA14" s="392"/>
      <c r="KNB14" s="392"/>
      <c r="KNC14" s="392"/>
      <c r="KND14" s="392"/>
      <c r="KNE14" s="392"/>
      <c r="KNF14" s="392"/>
      <c r="KNG14" s="392"/>
      <c r="KNH14" s="392"/>
      <c r="KNI14" s="392"/>
      <c r="KNJ14" s="392"/>
      <c r="KNK14" s="392"/>
      <c r="KNL14" s="392"/>
      <c r="KNM14" s="392"/>
      <c r="KNN14" s="392"/>
      <c r="KNO14" s="392"/>
      <c r="KNP14" s="392"/>
      <c r="KNQ14" s="392"/>
      <c r="KNR14" s="392"/>
      <c r="KNS14" s="392"/>
      <c r="KNT14" s="392"/>
      <c r="KNU14" s="392"/>
      <c r="KNV14" s="392"/>
      <c r="KNW14" s="392"/>
      <c r="KNX14" s="392"/>
      <c r="KNY14" s="392"/>
      <c r="KNZ14" s="392"/>
      <c r="KOA14" s="392"/>
      <c r="KOB14" s="392"/>
      <c r="KOC14" s="392"/>
      <c r="KOD14" s="392"/>
      <c r="KOE14" s="392"/>
      <c r="KOF14" s="392"/>
      <c r="KOG14" s="392"/>
      <c r="KOH14" s="392"/>
      <c r="KOI14" s="392"/>
      <c r="KOJ14" s="392"/>
      <c r="KOK14" s="392"/>
      <c r="KOL14" s="392"/>
      <c r="KOM14" s="392"/>
      <c r="KON14" s="392"/>
      <c r="KOO14" s="392"/>
      <c r="KOP14" s="392"/>
      <c r="KOQ14" s="392"/>
      <c r="KOR14" s="392"/>
      <c r="KOS14" s="392"/>
      <c r="KOT14" s="392"/>
      <c r="KOU14" s="392"/>
      <c r="KOV14" s="392"/>
      <c r="KOW14" s="392"/>
      <c r="KOX14" s="392"/>
      <c r="KOY14" s="392"/>
      <c r="KOZ14" s="392"/>
      <c r="KPA14" s="392"/>
      <c r="KPB14" s="392"/>
      <c r="KPC14" s="392"/>
      <c r="KPD14" s="392"/>
      <c r="KPE14" s="392"/>
      <c r="KPF14" s="392"/>
      <c r="KPG14" s="392"/>
      <c r="KPH14" s="392"/>
      <c r="KPI14" s="392"/>
      <c r="KPJ14" s="392"/>
      <c r="KPK14" s="392"/>
      <c r="KPL14" s="392"/>
      <c r="KPM14" s="392"/>
      <c r="KPN14" s="392"/>
      <c r="KPO14" s="392"/>
      <c r="KPP14" s="392"/>
      <c r="KPQ14" s="392"/>
      <c r="KPR14" s="392"/>
      <c r="KPS14" s="392"/>
      <c r="KPT14" s="392"/>
      <c r="KPU14" s="392"/>
      <c r="KPV14" s="392"/>
      <c r="KPW14" s="392"/>
      <c r="KPX14" s="392"/>
      <c r="KPY14" s="392"/>
      <c r="KPZ14" s="392"/>
      <c r="KQA14" s="392"/>
      <c r="KQB14" s="392"/>
      <c r="KQC14" s="392"/>
      <c r="KQD14" s="392"/>
      <c r="KQE14" s="392"/>
      <c r="KQF14" s="392"/>
      <c r="KQG14" s="392"/>
      <c r="KQH14" s="392"/>
      <c r="KQI14" s="392"/>
      <c r="KQJ14" s="392"/>
      <c r="KQK14" s="392"/>
      <c r="KQL14" s="392"/>
      <c r="KQM14" s="392"/>
      <c r="KQN14" s="392"/>
      <c r="KQO14" s="392"/>
      <c r="KQP14" s="392"/>
      <c r="KQQ14" s="392"/>
      <c r="KQR14" s="392"/>
      <c r="KQS14" s="392"/>
      <c r="KQT14" s="392"/>
      <c r="KQU14" s="392"/>
      <c r="KQV14" s="392"/>
      <c r="KQW14" s="392"/>
      <c r="KQX14" s="392"/>
      <c r="KQY14" s="392"/>
      <c r="KQZ14" s="392"/>
      <c r="KRA14" s="392"/>
      <c r="KRB14" s="392"/>
      <c r="KRC14" s="392"/>
      <c r="KRD14" s="392"/>
      <c r="KRE14" s="392"/>
      <c r="KRF14" s="392"/>
      <c r="KRG14" s="392"/>
      <c r="KRH14" s="392"/>
      <c r="KRI14" s="392"/>
      <c r="KRJ14" s="392"/>
      <c r="KRK14" s="392"/>
      <c r="KRL14" s="392"/>
      <c r="KRM14" s="392"/>
      <c r="KRN14" s="392"/>
      <c r="KRO14" s="392"/>
      <c r="KRP14" s="392"/>
      <c r="KRQ14" s="392"/>
      <c r="KRR14" s="392"/>
      <c r="KRS14" s="392"/>
      <c r="KRT14" s="392"/>
      <c r="KRU14" s="392"/>
      <c r="KRV14" s="392"/>
      <c r="KRW14" s="392"/>
      <c r="KRX14" s="392"/>
      <c r="KRY14" s="392"/>
      <c r="KRZ14" s="392"/>
      <c r="KSA14" s="392"/>
      <c r="KSB14" s="392"/>
      <c r="KSC14" s="392"/>
      <c r="KSD14" s="392"/>
      <c r="KSE14" s="392"/>
      <c r="KSF14" s="392"/>
      <c r="KSG14" s="392"/>
      <c r="KSH14" s="392"/>
      <c r="KSI14" s="392"/>
      <c r="KSJ14" s="392"/>
      <c r="KSK14" s="392"/>
      <c r="KSL14" s="392"/>
      <c r="KSM14" s="392"/>
      <c r="KSN14" s="392"/>
      <c r="KSO14" s="392"/>
      <c r="KSP14" s="392"/>
      <c r="KSQ14" s="392"/>
      <c r="KSR14" s="392"/>
      <c r="KSS14" s="392"/>
      <c r="KST14" s="392"/>
      <c r="KSU14" s="392"/>
      <c r="KSV14" s="392"/>
      <c r="KSW14" s="392"/>
      <c r="KSX14" s="392"/>
      <c r="KSY14" s="392"/>
      <c r="KSZ14" s="392"/>
      <c r="KTA14" s="392"/>
      <c r="KTB14" s="392"/>
      <c r="KTC14" s="392"/>
      <c r="KTD14" s="392"/>
      <c r="KTE14" s="392"/>
      <c r="KTF14" s="392"/>
      <c r="KTG14" s="392"/>
      <c r="KTH14" s="392"/>
      <c r="KTI14" s="392"/>
      <c r="KTJ14" s="392"/>
      <c r="KTK14" s="392"/>
      <c r="KTL14" s="392"/>
      <c r="KTM14" s="392"/>
      <c r="KTN14" s="392"/>
      <c r="KTO14" s="392"/>
      <c r="KTP14" s="392"/>
      <c r="KTQ14" s="392"/>
      <c r="KTR14" s="392"/>
      <c r="KTS14" s="392"/>
      <c r="KTT14" s="392"/>
      <c r="KTU14" s="392"/>
      <c r="KTV14" s="392"/>
      <c r="KTW14" s="392"/>
      <c r="KTX14" s="392"/>
      <c r="KTY14" s="392"/>
      <c r="KTZ14" s="392"/>
      <c r="KUA14" s="392"/>
      <c r="KUB14" s="392"/>
      <c r="KUC14" s="392"/>
      <c r="KUD14" s="392"/>
      <c r="KUE14" s="392"/>
      <c r="KUF14" s="392"/>
      <c r="KUG14" s="392"/>
      <c r="KUH14" s="392"/>
      <c r="KUI14" s="392"/>
      <c r="KUJ14" s="392"/>
      <c r="KUK14" s="392"/>
      <c r="KUL14" s="392"/>
      <c r="KUM14" s="392"/>
      <c r="KUN14" s="392"/>
      <c r="KUO14" s="392"/>
      <c r="KUP14" s="392"/>
      <c r="KUQ14" s="392"/>
      <c r="KUR14" s="392"/>
      <c r="KUS14" s="392"/>
      <c r="KUT14" s="392"/>
      <c r="KUU14" s="392"/>
      <c r="KUV14" s="392"/>
      <c r="KUW14" s="392"/>
      <c r="KUX14" s="392"/>
      <c r="KUY14" s="392"/>
      <c r="KUZ14" s="392"/>
      <c r="KVA14" s="392"/>
      <c r="KVB14" s="392"/>
      <c r="KVC14" s="392"/>
      <c r="KVD14" s="392"/>
      <c r="KVE14" s="392"/>
      <c r="KVF14" s="392"/>
      <c r="KVG14" s="392"/>
      <c r="KVH14" s="392"/>
      <c r="KVI14" s="392"/>
      <c r="KVJ14" s="392"/>
      <c r="KVK14" s="392"/>
      <c r="KVL14" s="392"/>
      <c r="KVM14" s="392"/>
      <c r="KVN14" s="392"/>
      <c r="KVO14" s="392"/>
      <c r="KVP14" s="392"/>
      <c r="KVQ14" s="392"/>
      <c r="KVR14" s="392"/>
      <c r="KVS14" s="392"/>
      <c r="KVT14" s="392"/>
      <c r="KVU14" s="392"/>
      <c r="KVV14" s="392"/>
      <c r="KVW14" s="392"/>
      <c r="KVX14" s="392"/>
      <c r="KVY14" s="392"/>
      <c r="KVZ14" s="392"/>
      <c r="KWA14" s="392"/>
      <c r="KWB14" s="392"/>
      <c r="KWC14" s="392"/>
      <c r="KWD14" s="392"/>
      <c r="KWE14" s="392"/>
      <c r="KWF14" s="392"/>
      <c r="KWG14" s="392"/>
      <c r="KWH14" s="392"/>
      <c r="KWI14" s="392"/>
      <c r="KWJ14" s="392"/>
      <c r="KWK14" s="392"/>
      <c r="KWL14" s="392"/>
      <c r="KWM14" s="392"/>
      <c r="KWN14" s="392"/>
      <c r="KWO14" s="392"/>
      <c r="KWP14" s="392"/>
      <c r="KWQ14" s="392"/>
      <c r="KWR14" s="392"/>
      <c r="KWS14" s="392"/>
      <c r="KWT14" s="392"/>
      <c r="KWU14" s="392"/>
      <c r="KWV14" s="392"/>
      <c r="KWW14" s="392"/>
      <c r="KWX14" s="392"/>
      <c r="KWY14" s="392"/>
      <c r="KWZ14" s="392"/>
      <c r="KXA14" s="392"/>
      <c r="KXB14" s="392"/>
      <c r="KXC14" s="392"/>
      <c r="KXD14" s="392"/>
      <c r="KXE14" s="392"/>
      <c r="KXF14" s="392"/>
      <c r="KXG14" s="392"/>
      <c r="KXH14" s="392"/>
      <c r="KXI14" s="392"/>
      <c r="KXJ14" s="392"/>
      <c r="KXK14" s="392"/>
      <c r="KXL14" s="392"/>
      <c r="KXM14" s="392"/>
      <c r="KXN14" s="392"/>
      <c r="KXO14" s="392"/>
      <c r="KXP14" s="392"/>
      <c r="KXQ14" s="392"/>
      <c r="KXR14" s="392"/>
      <c r="KXS14" s="392"/>
      <c r="KXT14" s="392"/>
      <c r="KXU14" s="392"/>
      <c r="KXV14" s="392"/>
      <c r="KXW14" s="392"/>
      <c r="KXX14" s="392"/>
      <c r="KXY14" s="392"/>
      <c r="KXZ14" s="392"/>
      <c r="KYA14" s="392"/>
      <c r="KYB14" s="392"/>
      <c r="KYC14" s="392"/>
      <c r="KYD14" s="392"/>
      <c r="KYE14" s="392"/>
      <c r="KYF14" s="392"/>
      <c r="KYG14" s="392"/>
      <c r="KYH14" s="392"/>
      <c r="KYI14" s="392"/>
      <c r="KYJ14" s="392"/>
      <c r="KYK14" s="392"/>
      <c r="KYL14" s="392"/>
      <c r="KYM14" s="392"/>
      <c r="KYN14" s="392"/>
      <c r="KYO14" s="392"/>
      <c r="KYP14" s="392"/>
      <c r="KYQ14" s="392"/>
      <c r="KYR14" s="392"/>
      <c r="KYS14" s="392"/>
      <c r="KYT14" s="392"/>
      <c r="KYU14" s="392"/>
      <c r="KYV14" s="392"/>
      <c r="KYW14" s="392"/>
      <c r="KYX14" s="392"/>
      <c r="KYY14" s="392"/>
      <c r="KYZ14" s="392"/>
      <c r="KZA14" s="392"/>
      <c r="KZB14" s="392"/>
      <c r="KZC14" s="392"/>
      <c r="KZD14" s="392"/>
      <c r="KZE14" s="392"/>
      <c r="KZF14" s="392"/>
      <c r="KZG14" s="392"/>
      <c r="KZH14" s="392"/>
      <c r="KZI14" s="392"/>
      <c r="KZJ14" s="392"/>
      <c r="KZK14" s="392"/>
      <c r="KZL14" s="392"/>
      <c r="KZM14" s="392"/>
      <c r="KZN14" s="392"/>
      <c r="KZO14" s="392"/>
      <c r="KZP14" s="392"/>
      <c r="KZQ14" s="392"/>
      <c r="KZR14" s="392"/>
      <c r="KZS14" s="392"/>
      <c r="KZT14" s="392"/>
      <c r="KZU14" s="392"/>
      <c r="KZV14" s="392"/>
      <c r="KZW14" s="392"/>
      <c r="KZX14" s="392"/>
      <c r="KZY14" s="392"/>
      <c r="KZZ14" s="392"/>
      <c r="LAA14" s="392"/>
      <c r="LAB14" s="392"/>
      <c r="LAC14" s="392"/>
      <c r="LAD14" s="392"/>
      <c r="LAE14" s="392"/>
      <c r="LAF14" s="392"/>
      <c r="LAG14" s="392"/>
      <c r="LAH14" s="392"/>
      <c r="LAI14" s="392"/>
      <c r="LAJ14" s="392"/>
      <c r="LAK14" s="392"/>
      <c r="LAL14" s="392"/>
      <c r="LAM14" s="392"/>
      <c r="LAN14" s="392"/>
      <c r="LAO14" s="392"/>
      <c r="LAP14" s="392"/>
      <c r="LAQ14" s="392"/>
      <c r="LAR14" s="392"/>
      <c r="LAS14" s="392"/>
      <c r="LAT14" s="392"/>
      <c r="LAU14" s="392"/>
      <c r="LAV14" s="392"/>
      <c r="LAW14" s="392"/>
      <c r="LAX14" s="392"/>
      <c r="LAY14" s="392"/>
      <c r="LAZ14" s="392"/>
      <c r="LBA14" s="392"/>
      <c r="LBB14" s="392"/>
      <c r="LBC14" s="392"/>
      <c r="LBD14" s="392"/>
      <c r="LBE14" s="392"/>
      <c r="LBF14" s="392"/>
      <c r="LBG14" s="392"/>
      <c r="LBH14" s="392"/>
      <c r="LBI14" s="392"/>
      <c r="LBJ14" s="392"/>
      <c r="LBK14" s="392"/>
      <c r="LBL14" s="392"/>
      <c r="LBM14" s="392"/>
      <c r="LBN14" s="392"/>
      <c r="LBO14" s="392"/>
      <c r="LBP14" s="392"/>
      <c r="LBQ14" s="392"/>
      <c r="LBR14" s="392"/>
      <c r="LBS14" s="392"/>
      <c r="LBT14" s="392"/>
      <c r="LBU14" s="392"/>
      <c r="LBV14" s="392"/>
      <c r="LBW14" s="392"/>
      <c r="LBX14" s="392"/>
      <c r="LBY14" s="392"/>
      <c r="LBZ14" s="392"/>
      <c r="LCA14" s="392"/>
      <c r="LCB14" s="392"/>
      <c r="LCC14" s="392"/>
      <c r="LCD14" s="392"/>
      <c r="LCE14" s="392"/>
      <c r="LCF14" s="392"/>
      <c r="LCG14" s="392"/>
      <c r="LCH14" s="392"/>
      <c r="LCI14" s="392"/>
      <c r="LCJ14" s="392"/>
      <c r="LCK14" s="392"/>
      <c r="LCL14" s="392"/>
      <c r="LCM14" s="392"/>
      <c r="LCN14" s="392"/>
      <c r="LCO14" s="392"/>
      <c r="LCP14" s="392"/>
      <c r="LCQ14" s="392"/>
      <c r="LCR14" s="392"/>
      <c r="LCS14" s="392"/>
      <c r="LCT14" s="392"/>
      <c r="LCU14" s="392"/>
      <c r="LCV14" s="392"/>
      <c r="LCW14" s="392"/>
      <c r="LCX14" s="392"/>
      <c r="LCY14" s="392"/>
      <c r="LCZ14" s="392"/>
      <c r="LDA14" s="392"/>
      <c r="LDB14" s="392"/>
      <c r="LDC14" s="392"/>
      <c r="LDD14" s="392"/>
      <c r="LDE14" s="392"/>
      <c r="LDF14" s="392"/>
      <c r="LDG14" s="392"/>
      <c r="LDH14" s="392"/>
      <c r="LDI14" s="392"/>
      <c r="LDJ14" s="392"/>
      <c r="LDK14" s="392"/>
      <c r="LDL14" s="392"/>
      <c r="LDM14" s="392"/>
      <c r="LDN14" s="392"/>
      <c r="LDO14" s="392"/>
      <c r="LDP14" s="392"/>
      <c r="LDQ14" s="392"/>
      <c r="LDR14" s="392"/>
      <c r="LDS14" s="392"/>
      <c r="LDT14" s="392"/>
      <c r="LDU14" s="392"/>
      <c r="LDV14" s="392"/>
      <c r="LDW14" s="392"/>
      <c r="LDX14" s="392"/>
      <c r="LDY14" s="392"/>
      <c r="LDZ14" s="392"/>
      <c r="LEA14" s="392"/>
      <c r="LEB14" s="392"/>
      <c r="LEC14" s="392"/>
      <c r="LED14" s="392"/>
      <c r="LEE14" s="392"/>
      <c r="LEF14" s="392"/>
      <c r="LEG14" s="392"/>
      <c r="LEH14" s="392"/>
      <c r="LEI14" s="392"/>
      <c r="LEJ14" s="392"/>
      <c r="LEK14" s="392"/>
      <c r="LEL14" s="392"/>
      <c r="LEM14" s="392"/>
      <c r="LEN14" s="392"/>
      <c r="LEO14" s="392"/>
      <c r="LEP14" s="392"/>
      <c r="LEQ14" s="392"/>
      <c r="LER14" s="392"/>
      <c r="LES14" s="392"/>
      <c r="LET14" s="392"/>
      <c r="LEU14" s="392"/>
      <c r="LEV14" s="392"/>
      <c r="LEW14" s="392"/>
      <c r="LEX14" s="392"/>
      <c r="LEY14" s="392"/>
      <c r="LEZ14" s="392"/>
      <c r="LFA14" s="392"/>
      <c r="LFB14" s="392"/>
      <c r="LFC14" s="392"/>
      <c r="LFD14" s="392"/>
      <c r="LFE14" s="392"/>
      <c r="LFF14" s="392"/>
      <c r="LFG14" s="392"/>
      <c r="LFH14" s="392"/>
      <c r="LFI14" s="392"/>
      <c r="LFJ14" s="392"/>
      <c r="LFK14" s="392"/>
      <c r="LFL14" s="392"/>
      <c r="LFM14" s="392"/>
      <c r="LFN14" s="392"/>
      <c r="LFO14" s="392"/>
      <c r="LFP14" s="392"/>
      <c r="LFQ14" s="392"/>
      <c r="LFR14" s="392"/>
      <c r="LFS14" s="392"/>
      <c r="LFT14" s="392"/>
      <c r="LFU14" s="392"/>
      <c r="LFV14" s="392"/>
      <c r="LFW14" s="392"/>
      <c r="LFX14" s="392"/>
      <c r="LFY14" s="392"/>
      <c r="LFZ14" s="392"/>
      <c r="LGA14" s="392"/>
      <c r="LGB14" s="392"/>
      <c r="LGC14" s="392"/>
      <c r="LGD14" s="392"/>
      <c r="LGE14" s="392"/>
      <c r="LGF14" s="392"/>
      <c r="LGG14" s="392"/>
      <c r="LGH14" s="392"/>
      <c r="LGI14" s="392"/>
      <c r="LGJ14" s="392"/>
      <c r="LGK14" s="392"/>
      <c r="LGL14" s="392"/>
      <c r="LGM14" s="392"/>
      <c r="LGN14" s="392"/>
      <c r="LGO14" s="392"/>
      <c r="LGP14" s="392"/>
      <c r="LGQ14" s="392"/>
      <c r="LGR14" s="392"/>
      <c r="LGS14" s="392"/>
      <c r="LGT14" s="392"/>
      <c r="LGU14" s="392"/>
      <c r="LGV14" s="392"/>
      <c r="LGW14" s="392"/>
      <c r="LGX14" s="392"/>
      <c r="LGY14" s="392"/>
      <c r="LGZ14" s="392"/>
      <c r="LHA14" s="392"/>
      <c r="LHB14" s="392"/>
      <c r="LHC14" s="392"/>
      <c r="LHD14" s="392"/>
      <c r="LHE14" s="392"/>
      <c r="LHF14" s="392"/>
      <c r="LHG14" s="392"/>
      <c r="LHH14" s="392"/>
      <c r="LHI14" s="392"/>
      <c r="LHJ14" s="392"/>
      <c r="LHK14" s="392"/>
      <c r="LHL14" s="392"/>
      <c r="LHM14" s="392"/>
      <c r="LHN14" s="392"/>
      <c r="LHO14" s="392"/>
      <c r="LHP14" s="392"/>
      <c r="LHQ14" s="392"/>
      <c r="LHR14" s="392"/>
      <c r="LHS14" s="392"/>
      <c r="LHT14" s="392"/>
      <c r="LHU14" s="392"/>
      <c r="LHV14" s="392"/>
      <c r="LHW14" s="392"/>
      <c r="LHX14" s="392"/>
      <c r="LHY14" s="392"/>
      <c r="LHZ14" s="392"/>
      <c r="LIA14" s="392"/>
      <c r="LIB14" s="392"/>
      <c r="LIC14" s="392"/>
      <c r="LID14" s="392"/>
      <c r="LIE14" s="392"/>
      <c r="LIF14" s="392"/>
      <c r="LIG14" s="392"/>
      <c r="LIH14" s="392"/>
      <c r="LII14" s="392"/>
      <c r="LIJ14" s="392"/>
      <c r="LIK14" s="392"/>
      <c r="LIL14" s="392"/>
      <c r="LIM14" s="392"/>
      <c r="LIN14" s="392"/>
      <c r="LIO14" s="392"/>
      <c r="LIP14" s="392"/>
      <c r="LIQ14" s="392"/>
      <c r="LIR14" s="392"/>
      <c r="LIS14" s="392"/>
      <c r="LIT14" s="392"/>
      <c r="LIU14" s="392"/>
      <c r="LIV14" s="392"/>
      <c r="LIW14" s="392"/>
      <c r="LIX14" s="392"/>
      <c r="LIY14" s="392"/>
      <c r="LIZ14" s="392"/>
      <c r="LJA14" s="392"/>
      <c r="LJB14" s="392"/>
      <c r="LJC14" s="392"/>
      <c r="LJD14" s="392"/>
      <c r="LJE14" s="392"/>
      <c r="LJF14" s="392"/>
      <c r="LJG14" s="392"/>
      <c r="LJH14" s="392"/>
      <c r="LJI14" s="392"/>
      <c r="LJJ14" s="392"/>
      <c r="LJK14" s="392"/>
      <c r="LJL14" s="392"/>
      <c r="LJM14" s="392"/>
      <c r="LJN14" s="392"/>
      <c r="LJO14" s="392"/>
      <c r="LJP14" s="392"/>
      <c r="LJQ14" s="392"/>
      <c r="LJR14" s="392"/>
      <c r="LJS14" s="392"/>
      <c r="LJT14" s="392"/>
      <c r="LJU14" s="392"/>
      <c r="LJV14" s="392"/>
      <c r="LJW14" s="392"/>
      <c r="LJX14" s="392"/>
      <c r="LJY14" s="392"/>
      <c r="LJZ14" s="392"/>
      <c r="LKA14" s="392"/>
      <c r="LKB14" s="392"/>
      <c r="LKC14" s="392"/>
      <c r="LKD14" s="392"/>
      <c r="LKE14" s="392"/>
      <c r="LKF14" s="392"/>
      <c r="LKG14" s="392"/>
      <c r="LKH14" s="392"/>
      <c r="LKI14" s="392"/>
      <c r="LKJ14" s="392"/>
      <c r="LKK14" s="392"/>
      <c r="LKL14" s="392"/>
      <c r="LKM14" s="392"/>
      <c r="LKN14" s="392"/>
      <c r="LKO14" s="392"/>
      <c r="LKP14" s="392"/>
      <c r="LKQ14" s="392"/>
      <c r="LKR14" s="392"/>
      <c r="LKS14" s="392"/>
      <c r="LKT14" s="392"/>
      <c r="LKU14" s="392"/>
      <c r="LKV14" s="392"/>
      <c r="LKW14" s="392"/>
      <c r="LKX14" s="392"/>
      <c r="LKY14" s="392"/>
      <c r="LKZ14" s="392"/>
      <c r="LLA14" s="392"/>
      <c r="LLB14" s="392"/>
      <c r="LLC14" s="392"/>
      <c r="LLD14" s="392"/>
      <c r="LLE14" s="392"/>
      <c r="LLF14" s="392"/>
      <c r="LLG14" s="392"/>
      <c r="LLH14" s="392"/>
      <c r="LLI14" s="392"/>
      <c r="LLJ14" s="392"/>
      <c r="LLK14" s="392"/>
      <c r="LLL14" s="392"/>
      <c r="LLM14" s="392"/>
      <c r="LLN14" s="392"/>
      <c r="LLO14" s="392"/>
      <c r="LLP14" s="392"/>
      <c r="LLQ14" s="392"/>
      <c r="LLR14" s="392"/>
      <c r="LLS14" s="392"/>
      <c r="LLT14" s="392"/>
      <c r="LLU14" s="392"/>
      <c r="LLV14" s="392"/>
      <c r="LLW14" s="392"/>
      <c r="LLX14" s="392"/>
      <c r="LLY14" s="392"/>
      <c r="LLZ14" s="392"/>
      <c r="LMA14" s="392"/>
      <c r="LMB14" s="392"/>
      <c r="LMC14" s="392"/>
      <c r="LMD14" s="392"/>
      <c r="LME14" s="392"/>
      <c r="LMF14" s="392"/>
      <c r="LMG14" s="392"/>
      <c r="LMH14" s="392"/>
      <c r="LMI14" s="392"/>
      <c r="LMJ14" s="392"/>
      <c r="LMK14" s="392"/>
      <c r="LML14" s="392"/>
      <c r="LMM14" s="392"/>
      <c r="LMN14" s="392"/>
      <c r="LMO14" s="392"/>
      <c r="LMP14" s="392"/>
      <c r="LMQ14" s="392"/>
      <c r="LMR14" s="392"/>
      <c r="LMS14" s="392"/>
      <c r="LMT14" s="392"/>
      <c r="LMU14" s="392"/>
      <c r="LMV14" s="392"/>
      <c r="LMW14" s="392"/>
      <c r="LMX14" s="392"/>
      <c r="LMY14" s="392"/>
      <c r="LMZ14" s="392"/>
      <c r="LNA14" s="392"/>
      <c r="LNB14" s="392"/>
      <c r="LNC14" s="392"/>
      <c r="LND14" s="392"/>
      <c r="LNE14" s="392"/>
      <c r="LNF14" s="392"/>
      <c r="LNG14" s="392"/>
      <c r="LNH14" s="392"/>
      <c r="LNI14" s="392"/>
      <c r="LNJ14" s="392"/>
      <c r="LNK14" s="392"/>
      <c r="LNL14" s="392"/>
      <c r="LNM14" s="392"/>
      <c r="LNN14" s="392"/>
      <c r="LNO14" s="392"/>
      <c r="LNP14" s="392"/>
      <c r="LNQ14" s="392"/>
      <c r="LNR14" s="392"/>
      <c r="LNS14" s="392"/>
      <c r="LNT14" s="392"/>
      <c r="LNU14" s="392"/>
      <c r="LNV14" s="392"/>
      <c r="LNW14" s="392"/>
      <c r="LNX14" s="392"/>
      <c r="LNY14" s="392"/>
      <c r="LNZ14" s="392"/>
      <c r="LOA14" s="392"/>
      <c r="LOB14" s="392"/>
      <c r="LOC14" s="392"/>
      <c r="LOD14" s="392"/>
      <c r="LOE14" s="392"/>
      <c r="LOF14" s="392"/>
      <c r="LOG14" s="392"/>
      <c r="LOH14" s="392"/>
      <c r="LOI14" s="392"/>
      <c r="LOJ14" s="392"/>
      <c r="LOK14" s="392"/>
      <c r="LOL14" s="392"/>
      <c r="LOM14" s="392"/>
      <c r="LON14" s="392"/>
      <c r="LOO14" s="392"/>
      <c r="LOP14" s="392"/>
      <c r="LOQ14" s="392"/>
      <c r="LOR14" s="392"/>
      <c r="LOS14" s="392"/>
      <c r="LOT14" s="392"/>
      <c r="LOU14" s="392"/>
      <c r="LOV14" s="392"/>
      <c r="LOW14" s="392"/>
      <c r="LOX14" s="392"/>
      <c r="LOY14" s="392"/>
      <c r="LOZ14" s="392"/>
      <c r="LPA14" s="392"/>
      <c r="LPB14" s="392"/>
      <c r="LPC14" s="392"/>
      <c r="LPD14" s="392"/>
      <c r="LPE14" s="392"/>
      <c r="LPF14" s="392"/>
      <c r="LPG14" s="392"/>
      <c r="LPH14" s="392"/>
      <c r="LPI14" s="392"/>
      <c r="LPJ14" s="392"/>
      <c r="LPK14" s="392"/>
      <c r="LPL14" s="392"/>
      <c r="LPM14" s="392"/>
      <c r="LPN14" s="392"/>
      <c r="LPO14" s="392"/>
      <c r="LPP14" s="392"/>
      <c r="LPQ14" s="392"/>
      <c r="LPR14" s="392"/>
      <c r="LPS14" s="392"/>
      <c r="LPT14" s="392"/>
      <c r="LPU14" s="392"/>
      <c r="LPV14" s="392"/>
      <c r="LPW14" s="392"/>
      <c r="LPX14" s="392"/>
      <c r="LPY14" s="392"/>
      <c r="LPZ14" s="392"/>
      <c r="LQA14" s="392"/>
      <c r="LQB14" s="392"/>
      <c r="LQC14" s="392"/>
      <c r="LQD14" s="392"/>
      <c r="LQE14" s="392"/>
      <c r="LQF14" s="392"/>
      <c r="LQG14" s="392"/>
      <c r="LQH14" s="392"/>
      <c r="LQI14" s="392"/>
      <c r="LQJ14" s="392"/>
      <c r="LQK14" s="392"/>
      <c r="LQL14" s="392"/>
      <c r="LQM14" s="392"/>
      <c r="LQN14" s="392"/>
      <c r="LQO14" s="392"/>
      <c r="LQP14" s="392"/>
      <c r="LQQ14" s="392"/>
      <c r="LQR14" s="392"/>
      <c r="LQS14" s="392"/>
      <c r="LQT14" s="392"/>
      <c r="LQU14" s="392"/>
      <c r="LQV14" s="392"/>
      <c r="LQW14" s="392"/>
      <c r="LQX14" s="392"/>
      <c r="LQY14" s="392"/>
      <c r="LQZ14" s="392"/>
      <c r="LRA14" s="392"/>
      <c r="LRB14" s="392"/>
      <c r="LRC14" s="392"/>
      <c r="LRD14" s="392"/>
      <c r="LRE14" s="392"/>
      <c r="LRF14" s="392"/>
      <c r="LRG14" s="392"/>
      <c r="LRH14" s="392"/>
      <c r="LRI14" s="392"/>
      <c r="LRJ14" s="392"/>
      <c r="LRK14" s="392"/>
      <c r="LRL14" s="392"/>
      <c r="LRM14" s="392"/>
      <c r="LRN14" s="392"/>
      <c r="LRO14" s="392"/>
      <c r="LRP14" s="392"/>
      <c r="LRQ14" s="392"/>
      <c r="LRR14" s="392"/>
      <c r="LRS14" s="392"/>
      <c r="LRT14" s="392"/>
      <c r="LRU14" s="392"/>
      <c r="LRV14" s="392"/>
      <c r="LRW14" s="392"/>
      <c r="LRX14" s="392"/>
      <c r="LRY14" s="392"/>
      <c r="LRZ14" s="392"/>
      <c r="LSA14" s="392"/>
      <c r="LSB14" s="392"/>
      <c r="LSC14" s="392"/>
      <c r="LSD14" s="392"/>
      <c r="LSE14" s="392"/>
      <c r="LSF14" s="392"/>
      <c r="LSG14" s="392"/>
      <c r="LSH14" s="392"/>
      <c r="LSI14" s="392"/>
      <c r="LSJ14" s="392"/>
      <c r="LSK14" s="392"/>
      <c r="LSL14" s="392"/>
      <c r="LSM14" s="392"/>
      <c r="LSN14" s="392"/>
      <c r="LSO14" s="392"/>
      <c r="LSP14" s="392"/>
      <c r="LSQ14" s="392"/>
      <c r="LSR14" s="392"/>
      <c r="LSS14" s="392"/>
      <c r="LST14" s="392"/>
      <c r="LSU14" s="392"/>
      <c r="LSV14" s="392"/>
      <c r="LSW14" s="392"/>
      <c r="LSX14" s="392"/>
      <c r="LSY14" s="392"/>
      <c r="LSZ14" s="392"/>
      <c r="LTA14" s="392"/>
      <c r="LTB14" s="392"/>
      <c r="LTC14" s="392"/>
      <c r="LTD14" s="392"/>
      <c r="LTE14" s="392"/>
      <c r="LTF14" s="392"/>
      <c r="LTG14" s="392"/>
      <c r="LTH14" s="392"/>
      <c r="LTI14" s="392"/>
      <c r="LTJ14" s="392"/>
      <c r="LTK14" s="392"/>
      <c r="LTL14" s="392"/>
      <c r="LTM14" s="392"/>
      <c r="LTN14" s="392"/>
      <c r="LTO14" s="392"/>
      <c r="LTP14" s="392"/>
      <c r="LTQ14" s="392"/>
      <c r="LTR14" s="392"/>
      <c r="LTS14" s="392"/>
      <c r="LTT14" s="392"/>
      <c r="LTU14" s="392"/>
      <c r="LTV14" s="392"/>
      <c r="LTW14" s="392"/>
      <c r="LTX14" s="392"/>
      <c r="LTY14" s="392"/>
      <c r="LTZ14" s="392"/>
      <c r="LUA14" s="392"/>
      <c r="LUB14" s="392"/>
      <c r="LUC14" s="392"/>
      <c r="LUD14" s="392"/>
      <c r="LUE14" s="392"/>
      <c r="LUF14" s="392"/>
      <c r="LUG14" s="392"/>
      <c r="LUH14" s="392"/>
      <c r="LUI14" s="392"/>
      <c r="LUJ14" s="392"/>
      <c r="LUK14" s="392"/>
      <c r="LUL14" s="392"/>
      <c r="LUM14" s="392"/>
      <c r="LUN14" s="392"/>
      <c r="LUO14" s="392"/>
      <c r="LUP14" s="392"/>
      <c r="LUQ14" s="392"/>
      <c r="LUR14" s="392"/>
      <c r="LUS14" s="392"/>
      <c r="LUT14" s="392"/>
      <c r="LUU14" s="392"/>
      <c r="LUV14" s="392"/>
      <c r="LUW14" s="392"/>
      <c r="LUX14" s="392"/>
      <c r="LUY14" s="392"/>
      <c r="LUZ14" s="392"/>
      <c r="LVA14" s="392"/>
      <c r="LVB14" s="392"/>
      <c r="LVC14" s="392"/>
      <c r="LVD14" s="392"/>
      <c r="LVE14" s="392"/>
      <c r="LVF14" s="392"/>
      <c r="LVG14" s="392"/>
      <c r="LVH14" s="392"/>
      <c r="LVI14" s="392"/>
      <c r="LVJ14" s="392"/>
      <c r="LVK14" s="392"/>
      <c r="LVL14" s="392"/>
      <c r="LVM14" s="392"/>
      <c r="LVN14" s="392"/>
      <c r="LVO14" s="392"/>
      <c r="LVP14" s="392"/>
      <c r="LVQ14" s="392"/>
      <c r="LVR14" s="392"/>
      <c r="LVS14" s="392"/>
      <c r="LVT14" s="392"/>
      <c r="LVU14" s="392"/>
      <c r="LVV14" s="392"/>
      <c r="LVW14" s="392"/>
      <c r="LVX14" s="392"/>
      <c r="LVY14" s="392"/>
      <c r="LVZ14" s="392"/>
      <c r="LWA14" s="392"/>
      <c r="LWB14" s="392"/>
      <c r="LWC14" s="392"/>
      <c r="LWD14" s="392"/>
      <c r="LWE14" s="392"/>
      <c r="LWF14" s="392"/>
      <c r="LWG14" s="392"/>
      <c r="LWH14" s="392"/>
      <c r="LWI14" s="392"/>
      <c r="LWJ14" s="392"/>
      <c r="LWK14" s="392"/>
      <c r="LWL14" s="392"/>
      <c r="LWM14" s="392"/>
      <c r="LWN14" s="392"/>
      <c r="LWO14" s="392"/>
      <c r="LWP14" s="392"/>
      <c r="LWQ14" s="392"/>
      <c r="LWR14" s="392"/>
      <c r="LWS14" s="392"/>
      <c r="LWT14" s="392"/>
      <c r="LWU14" s="392"/>
      <c r="LWV14" s="392"/>
      <c r="LWW14" s="392"/>
      <c r="LWX14" s="392"/>
      <c r="LWY14" s="392"/>
      <c r="LWZ14" s="392"/>
      <c r="LXA14" s="392"/>
      <c r="LXB14" s="392"/>
      <c r="LXC14" s="392"/>
      <c r="LXD14" s="392"/>
      <c r="LXE14" s="392"/>
      <c r="LXF14" s="392"/>
      <c r="LXG14" s="392"/>
      <c r="LXH14" s="392"/>
      <c r="LXI14" s="392"/>
      <c r="LXJ14" s="392"/>
      <c r="LXK14" s="392"/>
      <c r="LXL14" s="392"/>
      <c r="LXM14" s="392"/>
      <c r="LXN14" s="392"/>
      <c r="LXO14" s="392"/>
      <c r="LXP14" s="392"/>
      <c r="LXQ14" s="392"/>
      <c r="LXR14" s="392"/>
      <c r="LXS14" s="392"/>
      <c r="LXT14" s="392"/>
      <c r="LXU14" s="392"/>
      <c r="LXV14" s="392"/>
      <c r="LXW14" s="392"/>
      <c r="LXX14" s="392"/>
      <c r="LXY14" s="392"/>
      <c r="LXZ14" s="392"/>
      <c r="LYA14" s="392"/>
      <c r="LYB14" s="392"/>
      <c r="LYC14" s="392"/>
      <c r="LYD14" s="392"/>
      <c r="LYE14" s="392"/>
      <c r="LYF14" s="392"/>
      <c r="LYG14" s="392"/>
      <c r="LYH14" s="392"/>
      <c r="LYI14" s="392"/>
      <c r="LYJ14" s="392"/>
      <c r="LYK14" s="392"/>
      <c r="LYL14" s="392"/>
      <c r="LYM14" s="392"/>
      <c r="LYN14" s="392"/>
      <c r="LYO14" s="392"/>
      <c r="LYP14" s="392"/>
      <c r="LYQ14" s="392"/>
      <c r="LYR14" s="392"/>
      <c r="LYS14" s="392"/>
      <c r="LYT14" s="392"/>
      <c r="LYU14" s="392"/>
      <c r="LYV14" s="392"/>
      <c r="LYW14" s="392"/>
      <c r="LYX14" s="392"/>
      <c r="LYY14" s="392"/>
      <c r="LYZ14" s="392"/>
      <c r="LZA14" s="392"/>
      <c r="LZB14" s="392"/>
      <c r="LZC14" s="392"/>
      <c r="LZD14" s="392"/>
      <c r="LZE14" s="392"/>
      <c r="LZF14" s="392"/>
      <c r="LZG14" s="392"/>
      <c r="LZH14" s="392"/>
      <c r="LZI14" s="392"/>
      <c r="LZJ14" s="392"/>
      <c r="LZK14" s="392"/>
      <c r="LZL14" s="392"/>
      <c r="LZM14" s="392"/>
      <c r="LZN14" s="392"/>
      <c r="LZO14" s="392"/>
      <c r="LZP14" s="392"/>
      <c r="LZQ14" s="392"/>
      <c r="LZR14" s="392"/>
      <c r="LZS14" s="392"/>
      <c r="LZT14" s="392"/>
      <c r="LZU14" s="392"/>
      <c r="LZV14" s="392"/>
      <c r="LZW14" s="392"/>
      <c r="LZX14" s="392"/>
      <c r="LZY14" s="392"/>
      <c r="LZZ14" s="392"/>
      <c r="MAA14" s="392"/>
      <c r="MAB14" s="392"/>
      <c r="MAC14" s="392"/>
      <c r="MAD14" s="392"/>
      <c r="MAE14" s="392"/>
      <c r="MAF14" s="392"/>
      <c r="MAG14" s="392"/>
      <c r="MAH14" s="392"/>
      <c r="MAI14" s="392"/>
      <c r="MAJ14" s="392"/>
      <c r="MAK14" s="392"/>
      <c r="MAL14" s="392"/>
      <c r="MAM14" s="392"/>
      <c r="MAN14" s="392"/>
      <c r="MAO14" s="392"/>
      <c r="MAP14" s="392"/>
      <c r="MAQ14" s="392"/>
      <c r="MAR14" s="392"/>
      <c r="MAS14" s="392"/>
      <c r="MAT14" s="392"/>
      <c r="MAU14" s="392"/>
      <c r="MAV14" s="392"/>
      <c r="MAW14" s="392"/>
      <c r="MAX14" s="392"/>
      <c r="MAY14" s="392"/>
      <c r="MAZ14" s="392"/>
      <c r="MBA14" s="392"/>
      <c r="MBB14" s="392"/>
      <c r="MBC14" s="392"/>
      <c r="MBD14" s="392"/>
      <c r="MBE14" s="392"/>
      <c r="MBF14" s="392"/>
      <c r="MBG14" s="392"/>
      <c r="MBH14" s="392"/>
      <c r="MBI14" s="392"/>
      <c r="MBJ14" s="392"/>
      <c r="MBK14" s="392"/>
      <c r="MBL14" s="392"/>
      <c r="MBM14" s="392"/>
      <c r="MBN14" s="392"/>
      <c r="MBO14" s="392"/>
      <c r="MBP14" s="392"/>
      <c r="MBQ14" s="392"/>
      <c r="MBR14" s="392"/>
      <c r="MBS14" s="392"/>
      <c r="MBT14" s="392"/>
      <c r="MBU14" s="392"/>
      <c r="MBV14" s="392"/>
      <c r="MBW14" s="392"/>
      <c r="MBX14" s="392"/>
      <c r="MBY14" s="392"/>
      <c r="MBZ14" s="392"/>
      <c r="MCA14" s="392"/>
      <c r="MCB14" s="392"/>
      <c r="MCC14" s="392"/>
      <c r="MCD14" s="392"/>
      <c r="MCE14" s="392"/>
      <c r="MCF14" s="392"/>
      <c r="MCG14" s="392"/>
      <c r="MCH14" s="392"/>
      <c r="MCI14" s="392"/>
      <c r="MCJ14" s="392"/>
      <c r="MCK14" s="392"/>
      <c r="MCL14" s="392"/>
      <c r="MCM14" s="392"/>
      <c r="MCN14" s="392"/>
      <c r="MCO14" s="392"/>
      <c r="MCP14" s="392"/>
      <c r="MCQ14" s="392"/>
      <c r="MCR14" s="392"/>
      <c r="MCS14" s="392"/>
      <c r="MCT14" s="392"/>
      <c r="MCU14" s="392"/>
      <c r="MCV14" s="392"/>
      <c r="MCW14" s="392"/>
      <c r="MCX14" s="392"/>
      <c r="MCY14" s="392"/>
      <c r="MCZ14" s="392"/>
      <c r="MDA14" s="392"/>
      <c r="MDB14" s="392"/>
      <c r="MDC14" s="392"/>
      <c r="MDD14" s="392"/>
      <c r="MDE14" s="392"/>
      <c r="MDF14" s="392"/>
      <c r="MDG14" s="392"/>
      <c r="MDH14" s="392"/>
      <c r="MDI14" s="392"/>
      <c r="MDJ14" s="392"/>
      <c r="MDK14" s="392"/>
      <c r="MDL14" s="392"/>
      <c r="MDM14" s="392"/>
      <c r="MDN14" s="392"/>
      <c r="MDO14" s="392"/>
      <c r="MDP14" s="392"/>
      <c r="MDQ14" s="392"/>
      <c r="MDR14" s="392"/>
      <c r="MDS14" s="392"/>
      <c r="MDT14" s="392"/>
      <c r="MDU14" s="392"/>
      <c r="MDV14" s="392"/>
      <c r="MDW14" s="392"/>
      <c r="MDX14" s="392"/>
      <c r="MDY14" s="392"/>
      <c r="MDZ14" s="392"/>
      <c r="MEA14" s="392"/>
      <c r="MEB14" s="392"/>
      <c r="MEC14" s="392"/>
      <c r="MED14" s="392"/>
      <c r="MEE14" s="392"/>
      <c r="MEF14" s="392"/>
      <c r="MEG14" s="392"/>
      <c r="MEH14" s="392"/>
      <c r="MEI14" s="392"/>
      <c r="MEJ14" s="392"/>
      <c r="MEK14" s="392"/>
      <c r="MEL14" s="392"/>
      <c r="MEM14" s="392"/>
      <c r="MEN14" s="392"/>
      <c r="MEO14" s="392"/>
      <c r="MEP14" s="392"/>
      <c r="MEQ14" s="392"/>
      <c r="MER14" s="392"/>
      <c r="MES14" s="392"/>
      <c r="MET14" s="392"/>
      <c r="MEU14" s="392"/>
      <c r="MEV14" s="392"/>
      <c r="MEW14" s="392"/>
      <c r="MEX14" s="392"/>
      <c r="MEY14" s="392"/>
      <c r="MEZ14" s="392"/>
      <c r="MFA14" s="392"/>
      <c r="MFB14" s="392"/>
      <c r="MFC14" s="392"/>
      <c r="MFD14" s="392"/>
      <c r="MFE14" s="392"/>
      <c r="MFF14" s="392"/>
      <c r="MFG14" s="392"/>
      <c r="MFH14" s="392"/>
      <c r="MFI14" s="392"/>
      <c r="MFJ14" s="392"/>
      <c r="MFK14" s="392"/>
      <c r="MFL14" s="392"/>
      <c r="MFM14" s="392"/>
      <c r="MFN14" s="392"/>
      <c r="MFO14" s="392"/>
      <c r="MFP14" s="392"/>
      <c r="MFQ14" s="392"/>
      <c r="MFR14" s="392"/>
      <c r="MFS14" s="392"/>
      <c r="MFT14" s="392"/>
      <c r="MFU14" s="392"/>
      <c r="MFV14" s="392"/>
      <c r="MFW14" s="392"/>
      <c r="MFX14" s="392"/>
      <c r="MFY14" s="392"/>
      <c r="MFZ14" s="392"/>
      <c r="MGA14" s="392"/>
      <c r="MGB14" s="392"/>
      <c r="MGC14" s="392"/>
      <c r="MGD14" s="392"/>
      <c r="MGE14" s="392"/>
      <c r="MGF14" s="392"/>
      <c r="MGG14" s="392"/>
      <c r="MGH14" s="392"/>
      <c r="MGI14" s="392"/>
      <c r="MGJ14" s="392"/>
      <c r="MGK14" s="392"/>
      <c r="MGL14" s="392"/>
      <c r="MGM14" s="392"/>
      <c r="MGN14" s="392"/>
      <c r="MGO14" s="392"/>
      <c r="MGP14" s="392"/>
      <c r="MGQ14" s="392"/>
      <c r="MGR14" s="392"/>
      <c r="MGS14" s="392"/>
      <c r="MGT14" s="392"/>
      <c r="MGU14" s="392"/>
      <c r="MGV14" s="392"/>
      <c r="MGW14" s="392"/>
      <c r="MGX14" s="392"/>
      <c r="MGY14" s="392"/>
      <c r="MGZ14" s="392"/>
      <c r="MHA14" s="392"/>
      <c r="MHB14" s="392"/>
      <c r="MHC14" s="392"/>
      <c r="MHD14" s="392"/>
      <c r="MHE14" s="392"/>
      <c r="MHF14" s="392"/>
      <c r="MHG14" s="392"/>
      <c r="MHH14" s="392"/>
      <c r="MHI14" s="392"/>
      <c r="MHJ14" s="392"/>
      <c r="MHK14" s="392"/>
      <c r="MHL14" s="392"/>
      <c r="MHM14" s="392"/>
      <c r="MHN14" s="392"/>
      <c r="MHO14" s="392"/>
      <c r="MHP14" s="392"/>
      <c r="MHQ14" s="392"/>
      <c r="MHR14" s="392"/>
      <c r="MHS14" s="392"/>
      <c r="MHT14" s="392"/>
      <c r="MHU14" s="392"/>
      <c r="MHV14" s="392"/>
      <c r="MHW14" s="392"/>
      <c r="MHX14" s="392"/>
      <c r="MHY14" s="392"/>
      <c r="MHZ14" s="392"/>
      <c r="MIA14" s="392"/>
      <c r="MIB14" s="392"/>
      <c r="MIC14" s="392"/>
      <c r="MID14" s="392"/>
      <c r="MIE14" s="392"/>
      <c r="MIF14" s="392"/>
      <c r="MIG14" s="392"/>
      <c r="MIH14" s="392"/>
      <c r="MII14" s="392"/>
      <c r="MIJ14" s="392"/>
      <c r="MIK14" s="392"/>
      <c r="MIL14" s="392"/>
      <c r="MIM14" s="392"/>
      <c r="MIN14" s="392"/>
      <c r="MIO14" s="392"/>
      <c r="MIP14" s="392"/>
      <c r="MIQ14" s="392"/>
      <c r="MIR14" s="392"/>
      <c r="MIS14" s="392"/>
      <c r="MIT14" s="392"/>
      <c r="MIU14" s="392"/>
      <c r="MIV14" s="392"/>
      <c r="MIW14" s="392"/>
      <c r="MIX14" s="392"/>
      <c r="MIY14" s="392"/>
      <c r="MIZ14" s="392"/>
      <c r="MJA14" s="392"/>
      <c r="MJB14" s="392"/>
      <c r="MJC14" s="392"/>
      <c r="MJD14" s="392"/>
      <c r="MJE14" s="392"/>
      <c r="MJF14" s="392"/>
      <c r="MJG14" s="392"/>
      <c r="MJH14" s="392"/>
      <c r="MJI14" s="392"/>
      <c r="MJJ14" s="392"/>
      <c r="MJK14" s="392"/>
      <c r="MJL14" s="392"/>
      <c r="MJM14" s="392"/>
      <c r="MJN14" s="392"/>
      <c r="MJO14" s="392"/>
      <c r="MJP14" s="392"/>
      <c r="MJQ14" s="392"/>
      <c r="MJR14" s="392"/>
      <c r="MJS14" s="392"/>
      <c r="MJT14" s="392"/>
      <c r="MJU14" s="392"/>
      <c r="MJV14" s="392"/>
      <c r="MJW14" s="392"/>
      <c r="MJX14" s="392"/>
      <c r="MJY14" s="392"/>
      <c r="MJZ14" s="392"/>
      <c r="MKA14" s="392"/>
      <c r="MKB14" s="392"/>
      <c r="MKC14" s="392"/>
      <c r="MKD14" s="392"/>
      <c r="MKE14" s="392"/>
      <c r="MKF14" s="392"/>
      <c r="MKG14" s="392"/>
      <c r="MKH14" s="392"/>
      <c r="MKI14" s="392"/>
      <c r="MKJ14" s="392"/>
      <c r="MKK14" s="392"/>
      <c r="MKL14" s="392"/>
      <c r="MKM14" s="392"/>
      <c r="MKN14" s="392"/>
      <c r="MKO14" s="392"/>
      <c r="MKP14" s="392"/>
      <c r="MKQ14" s="392"/>
      <c r="MKR14" s="392"/>
      <c r="MKS14" s="392"/>
      <c r="MKT14" s="392"/>
      <c r="MKU14" s="392"/>
      <c r="MKV14" s="392"/>
      <c r="MKW14" s="392"/>
      <c r="MKX14" s="392"/>
      <c r="MKY14" s="392"/>
      <c r="MKZ14" s="392"/>
      <c r="MLA14" s="392"/>
      <c r="MLB14" s="392"/>
      <c r="MLC14" s="392"/>
      <c r="MLD14" s="392"/>
      <c r="MLE14" s="392"/>
      <c r="MLF14" s="392"/>
      <c r="MLG14" s="392"/>
      <c r="MLH14" s="392"/>
      <c r="MLI14" s="392"/>
      <c r="MLJ14" s="392"/>
      <c r="MLK14" s="392"/>
      <c r="MLL14" s="392"/>
      <c r="MLM14" s="392"/>
      <c r="MLN14" s="392"/>
      <c r="MLO14" s="392"/>
      <c r="MLP14" s="392"/>
      <c r="MLQ14" s="392"/>
      <c r="MLR14" s="392"/>
      <c r="MLS14" s="392"/>
      <c r="MLT14" s="392"/>
      <c r="MLU14" s="392"/>
      <c r="MLV14" s="392"/>
      <c r="MLW14" s="392"/>
      <c r="MLX14" s="392"/>
      <c r="MLY14" s="392"/>
      <c r="MLZ14" s="392"/>
      <c r="MMA14" s="392"/>
      <c r="MMB14" s="392"/>
      <c r="MMC14" s="392"/>
      <c r="MMD14" s="392"/>
      <c r="MME14" s="392"/>
      <c r="MMF14" s="392"/>
      <c r="MMG14" s="392"/>
      <c r="MMH14" s="392"/>
      <c r="MMI14" s="392"/>
      <c r="MMJ14" s="392"/>
      <c r="MMK14" s="392"/>
      <c r="MML14" s="392"/>
      <c r="MMM14" s="392"/>
      <c r="MMN14" s="392"/>
      <c r="MMO14" s="392"/>
      <c r="MMP14" s="392"/>
      <c r="MMQ14" s="392"/>
      <c r="MMR14" s="392"/>
      <c r="MMS14" s="392"/>
      <c r="MMT14" s="392"/>
      <c r="MMU14" s="392"/>
      <c r="MMV14" s="392"/>
      <c r="MMW14" s="392"/>
      <c r="MMX14" s="392"/>
      <c r="MMY14" s="392"/>
      <c r="MMZ14" s="392"/>
      <c r="MNA14" s="392"/>
      <c r="MNB14" s="392"/>
      <c r="MNC14" s="392"/>
      <c r="MND14" s="392"/>
      <c r="MNE14" s="392"/>
      <c r="MNF14" s="392"/>
      <c r="MNG14" s="392"/>
      <c r="MNH14" s="392"/>
      <c r="MNI14" s="392"/>
      <c r="MNJ14" s="392"/>
      <c r="MNK14" s="392"/>
      <c r="MNL14" s="392"/>
      <c r="MNM14" s="392"/>
      <c r="MNN14" s="392"/>
      <c r="MNO14" s="392"/>
      <c r="MNP14" s="392"/>
      <c r="MNQ14" s="392"/>
      <c r="MNR14" s="392"/>
      <c r="MNS14" s="392"/>
      <c r="MNT14" s="392"/>
      <c r="MNU14" s="392"/>
      <c r="MNV14" s="392"/>
      <c r="MNW14" s="392"/>
      <c r="MNX14" s="392"/>
      <c r="MNY14" s="392"/>
      <c r="MNZ14" s="392"/>
      <c r="MOA14" s="392"/>
      <c r="MOB14" s="392"/>
      <c r="MOC14" s="392"/>
      <c r="MOD14" s="392"/>
      <c r="MOE14" s="392"/>
      <c r="MOF14" s="392"/>
      <c r="MOG14" s="392"/>
      <c r="MOH14" s="392"/>
      <c r="MOI14" s="392"/>
      <c r="MOJ14" s="392"/>
      <c r="MOK14" s="392"/>
      <c r="MOL14" s="392"/>
      <c r="MOM14" s="392"/>
      <c r="MON14" s="392"/>
      <c r="MOO14" s="392"/>
      <c r="MOP14" s="392"/>
      <c r="MOQ14" s="392"/>
      <c r="MOR14" s="392"/>
      <c r="MOS14" s="392"/>
      <c r="MOT14" s="392"/>
      <c r="MOU14" s="392"/>
      <c r="MOV14" s="392"/>
      <c r="MOW14" s="392"/>
      <c r="MOX14" s="392"/>
      <c r="MOY14" s="392"/>
      <c r="MOZ14" s="392"/>
      <c r="MPA14" s="392"/>
      <c r="MPB14" s="392"/>
      <c r="MPC14" s="392"/>
      <c r="MPD14" s="392"/>
      <c r="MPE14" s="392"/>
      <c r="MPF14" s="392"/>
      <c r="MPG14" s="392"/>
      <c r="MPH14" s="392"/>
      <c r="MPI14" s="392"/>
      <c r="MPJ14" s="392"/>
      <c r="MPK14" s="392"/>
      <c r="MPL14" s="392"/>
      <c r="MPM14" s="392"/>
      <c r="MPN14" s="392"/>
      <c r="MPO14" s="392"/>
      <c r="MPP14" s="392"/>
      <c r="MPQ14" s="392"/>
      <c r="MPR14" s="392"/>
      <c r="MPS14" s="392"/>
      <c r="MPT14" s="392"/>
      <c r="MPU14" s="392"/>
      <c r="MPV14" s="392"/>
      <c r="MPW14" s="392"/>
      <c r="MPX14" s="392"/>
      <c r="MPY14" s="392"/>
      <c r="MPZ14" s="392"/>
      <c r="MQA14" s="392"/>
      <c r="MQB14" s="392"/>
      <c r="MQC14" s="392"/>
      <c r="MQD14" s="392"/>
      <c r="MQE14" s="392"/>
      <c r="MQF14" s="392"/>
      <c r="MQG14" s="392"/>
      <c r="MQH14" s="392"/>
      <c r="MQI14" s="392"/>
      <c r="MQJ14" s="392"/>
      <c r="MQK14" s="392"/>
      <c r="MQL14" s="392"/>
      <c r="MQM14" s="392"/>
      <c r="MQN14" s="392"/>
      <c r="MQO14" s="392"/>
      <c r="MQP14" s="392"/>
      <c r="MQQ14" s="392"/>
      <c r="MQR14" s="392"/>
      <c r="MQS14" s="392"/>
      <c r="MQT14" s="392"/>
      <c r="MQU14" s="392"/>
      <c r="MQV14" s="392"/>
      <c r="MQW14" s="392"/>
      <c r="MQX14" s="392"/>
      <c r="MQY14" s="392"/>
      <c r="MQZ14" s="392"/>
      <c r="MRA14" s="392"/>
      <c r="MRB14" s="392"/>
      <c r="MRC14" s="392"/>
      <c r="MRD14" s="392"/>
      <c r="MRE14" s="392"/>
      <c r="MRF14" s="392"/>
      <c r="MRG14" s="392"/>
      <c r="MRH14" s="392"/>
      <c r="MRI14" s="392"/>
      <c r="MRJ14" s="392"/>
      <c r="MRK14" s="392"/>
      <c r="MRL14" s="392"/>
      <c r="MRM14" s="392"/>
      <c r="MRN14" s="392"/>
      <c r="MRO14" s="392"/>
      <c r="MRP14" s="392"/>
      <c r="MRQ14" s="392"/>
      <c r="MRR14" s="392"/>
      <c r="MRS14" s="392"/>
      <c r="MRT14" s="392"/>
      <c r="MRU14" s="392"/>
      <c r="MRV14" s="392"/>
      <c r="MRW14" s="392"/>
      <c r="MRX14" s="392"/>
      <c r="MRY14" s="392"/>
      <c r="MRZ14" s="392"/>
      <c r="MSA14" s="392"/>
      <c r="MSB14" s="392"/>
      <c r="MSC14" s="392"/>
      <c r="MSD14" s="392"/>
      <c r="MSE14" s="392"/>
      <c r="MSF14" s="392"/>
      <c r="MSG14" s="392"/>
      <c r="MSH14" s="392"/>
      <c r="MSI14" s="392"/>
      <c r="MSJ14" s="392"/>
      <c r="MSK14" s="392"/>
      <c r="MSL14" s="392"/>
      <c r="MSM14" s="392"/>
      <c r="MSN14" s="392"/>
      <c r="MSO14" s="392"/>
      <c r="MSP14" s="392"/>
      <c r="MSQ14" s="392"/>
      <c r="MSR14" s="392"/>
      <c r="MSS14" s="392"/>
      <c r="MST14" s="392"/>
      <c r="MSU14" s="392"/>
      <c r="MSV14" s="392"/>
      <c r="MSW14" s="392"/>
      <c r="MSX14" s="392"/>
      <c r="MSY14" s="392"/>
      <c r="MSZ14" s="392"/>
      <c r="MTA14" s="392"/>
      <c r="MTB14" s="392"/>
      <c r="MTC14" s="392"/>
      <c r="MTD14" s="392"/>
      <c r="MTE14" s="392"/>
      <c r="MTF14" s="392"/>
      <c r="MTG14" s="392"/>
      <c r="MTH14" s="392"/>
      <c r="MTI14" s="392"/>
      <c r="MTJ14" s="392"/>
      <c r="MTK14" s="392"/>
      <c r="MTL14" s="392"/>
      <c r="MTM14" s="392"/>
      <c r="MTN14" s="392"/>
      <c r="MTO14" s="392"/>
      <c r="MTP14" s="392"/>
      <c r="MTQ14" s="392"/>
      <c r="MTR14" s="392"/>
      <c r="MTS14" s="392"/>
      <c r="MTT14" s="392"/>
      <c r="MTU14" s="392"/>
      <c r="MTV14" s="392"/>
      <c r="MTW14" s="392"/>
      <c r="MTX14" s="392"/>
      <c r="MTY14" s="392"/>
      <c r="MTZ14" s="392"/>
      <c r="MUA14" s="392"/>
      <c r="MUB14" s="392"/>
      <c r="MUC14" s="392"/>
      <c r="MUD14" s="392"/>
      <c r="MUE14" s="392"/>
      <c r="MUF14" s="392"/>
      <c r="MUG14" s="392"/>
      <c r="MUH14" s="392"/>
      <c r="MUI14" s="392"/>
      <c r="MUJ14" s="392"/>
      <c r="MUK14" s="392"/>
      <c r="MUL14" s="392"/>
      <c r="MUM14" s="392"/>
      <c r="MUN14" s="392"/>
      <c r="MUO14" s="392"/>
      <c r="MUP14" s="392"/>
      <c r="MUQ14" s="392"/>
      <c r="MUR14" s="392"/>
      <c r="MUS14" s="392"/>
      <c r="MUT14" s="392"/>
      <c r="MUU14" s="392"/>
      <c r="MUV14" s="392"/>
      <c r="MUW14" s="392"/>
      <c r="MUX14" s="392"/>
      <c r="MUY14" s="392"/>
      <c r="MUZ14" s="392"/>
      <c r="MVA14" s="392"/>
      <c r="MVB14" s="392"/>
      <c r="MVC14" s="392"/>
      <c r="MVD14" s="392"/>
      <c r="MVE14" s="392"/>
      <c r="MVF14" s="392"/>
      <c r="MVG14" s="392"/>
      <c r="MVH14" s="392"/>
      <c r="MVI14" s="392"/>
      <c r="MVJ14" s="392"/>
      <c r="MVK14" s="392"/>
      <c r="MVL14" s="392"/>
      <c r="MVM14" s="392"/>
      <c r="MVN14" s="392"/>
      <c r="MVO14" s="392"/>
      <c r="MVP14" s="392"/>
      <c r="MVQ14" s="392"/>
      <c r="MVR14" s="392"/>
      <c r="MVS14" s="392"/>
      <c r="MVT14" s="392"/>
      <c r="MVU14" s="392"/>
      <c r="MVV14" s="392"/>
      <c r="MVW14" s="392"/>
      <c r="MVX14" s="392"/>
      <c r="MVY14" s="392"/>
      <c r="MVZ14" s="392"/>
      <c r="MWA14" s="392"/>
      <c r="MWB14" s="392"/>
      <c r="MWC14" s="392"/>
      <c r="MWD14" s="392"/>
      <c r="MWE14" s="392"/>
      <c r="MWF14" s="392"/>
      <c r="MWG14" s="392"/>
      <c r="MWH14" s="392"/>
      <c r="MWI14" s="392"/>
      <c r="MWJ14" s="392"/>
      <c r="MWK14" s="392"/>
      <c r="MWL14" s="392"/>
      <c r="MWM14" s="392"/>
      <c r="MWN14" s="392"/>
      <c r="MWO14" s="392"/>
      <c r="MWP14" s="392"/>
      <c r="MWQ14" s="392"/>
      <c r="MWR14" s="392"/>
      <c r="MWS14" s="392"/>
      <c r="MWT14" s="392"/>
      <c r="MWU14" s="392"/>
      <c r="MWV14" s="392"/>
      <c r="MWW14" s="392"/>
      <c r="MWX14" s="392"/>
      <c r="MWY14" s="392"/>
      <c r="MWZ14" s="392"/>
      <c r="MXA14" s="392"/>
      <c r="MXB14" s="392"/>
      <c r="MXC14" s="392"/>
      <c r="MXD14" s="392"/>
      <c r="MXE14" s="392"/>
      <c r="MXF14" s="392"/>
      <c r="MXG14" s="392"/>
      <c r="MXH14" s="392"/>
      <c r="MXI14" s="392"/>
      <c r="MXJ14" s="392"/>
      <c r="MXK14" s="392"/>
      <c r="MXL14" s="392"/>
      <c r="MXM14" s="392"/>
      <c r="MXN14" s="392"/>
      <c r="MXO14" s="392"/>
      <c r="MXP14" s="392"/>
      <c r="MXQ14" s="392"/>
      <c r="MXR14" s="392"/>
      <c r="MXS14" s="392"/>
      <c r="MXT14" s="392"/>
      <c r="MXU14" s="392"/>
      <c r="MXV14" s="392"/>
      <c r="MXW14" s="392"/>
      <c r="MXX14" s="392"/>
      <c r="MXY14" s="392"/>
      <c r="MXZ14" s="392"/>
      <c r="MYA14" s="392"/>
      <c r="MYB14" s="392"/>
      <c r="MYC14" s="392"/>
      <c r="MYD14" s="392"/>
      <c r="MYE14" s="392"/>
      <c r="MYF14" s="392"/>
      <c r="MYG14" s="392"/>
      <c r="MYH14" s="392"/>
      <c r="MYI14" s="392"/>
      <c r="MYJ14" s="392"/>
      <c r="MYK14" s="392"/>
      <c r="MYL14" s="392"/>
      <c r="MYM14" s="392"/>
      <c r="MYN14" s="392"/>
      <c r="MYO14" s="392"/>
      <c r="MYP14" s="392"/>
      <c r="MYQ14" s="392"/>
      <c r="MYR14" s="392"/>
      <c r="MYS14" s="392"/>
      <c r="MYT14" s="392"/>
      <c r="MYU14" s="392"/>
      <c r="MYV14" s="392"/>
      <c r="MYW14" s="392"/>
      <c r="MYX14" s="392"/>
      <c r="MYY14" s="392"/>
      <c r="MYZ14" s="392"/>
      <c r="MZA14" s="392"/>
      <c r="MZB14" s="392"/>
      <c r="MZC14" s="392"/>
      <c r="MZD14" s="392"/>
      <c r="MZE14" s="392"/>
      <c r="MZF14" s="392"/>
      <c r="MZG14" s="392"/>
      <c r="MZH14" s="392"/>
      <c r="MZI14" s="392"/>
      <c r="MZJ14" s="392"/>
      <c r="MZK14" s="392"/>
      <c r="MZL14" s="392"/>
      <c r="MZM14" s="392"/>
      <c r="MZN14" s="392"/>
      <c r="MZO14" s="392"/>
      <c r="MZP14" s="392"/>
      <c r="MZQ14" s="392"/>
      <c r="MZR14" s="392"/>
      <c r="MZS14" s="392"/>
      <c r="MZT14" s="392"/>
      <c r="MZU14" s="392"/>
      <c r="MZV14" s="392"/>
      <c r="MZW14" s="392"/>
      <c r="MZX14" s="392"/>
      <c r="MZY14" s="392"/>
      <c r="MZZ14" s="392"/>
      <c r="NAA14" s="392"/>
      <c r="NAB14" s="392"/>
      <c r="NAC14" s="392"/>
      <c r="NAD14" s="392"/>
      <c r="NAE14" s="392"/>
      <c r="NAF14" s="392"/>
      <c r="NAG14" s="392"/>
      <c r="NAH14" s="392"/>
      <c r="NAI14" s="392"/>
      <c r="NAJ14" s="392"/>
      <c r="NAK14" s="392"/>
      <c r="NAL14" s="392"/>
      <c r="NAM14" s="392"/>
      <c r="NAN14" s="392"/>
      <c r="NAO14" s="392"/>
      <c r="NAP14" s="392"/>
      <c r="NAQ14" s="392"/>
      <c r="NAR14" s="392"/>
      <c r="NAS14" s="392"/>
      <c r="NAT14" s="392"/>
      <c r="NAU14" s="392"/>
      <c r="NAV14" s="392"/>
      <c r="NAW14" s="392"/>
      <c r="NAX14" s="392"/>
      <c r="NAY14" s="392"/>
      <c r="NAZ14" s="392"/>
      <c r="NBA14" s="392"/>
      <c r="NBB14" s="392"/>
      <c r="NBC14" s="392"/>
      <c r="NBD14" s="392"/>
      <c r="NBE14" s="392"/>
      <c r="NBF14" s="392"/>
      <c r="NBG14" s="392"/>
      <c r="NBH14" s="392"/>
      <c r="NBI14" s="392"/>
      <c r="NBJ14" s="392"/>
      <c r="NBK14" s="392"/>
      <c r="NBL14" s="392"/>
      <c r="NBM14" s="392"/>
      <c r="NBN14" s="392"/>
      <c r="NBO14" s="392"/>
      <c r="NBP14" s="392"/>
      <c r="NBQ14" s="392"/>
      <c r="NBR14" s="392"/>
      <c r="NBS14" s="392"/>
      <c r="NBT14" s="392"/>
      <c r="NBU14" s="392"/>
      <c r="NBV14" s="392"/>
      <c r="NBW14" s="392"/>
      <c r="NBX14" s="392"/>
      <c r="NBY14" s="392"/>
      <c r="NBZ14" s="392"/>
      <c r="NCA14" s="392"/>
      <c r="NCB14" s="392"/>
      <c r="NCC14" s="392"/>
      <c r="NCD14" s="392"/>
      <c r="NCE14" s="392"/>
      <c r="NCF14" s="392"/>
      <c r="NCG14" s="392"/>
      <c r="NCH14" s="392"/>
      <c r="NCI14" s="392"/>
      <c r="NCJ14" s="392"/>
      <c r="NCK14" s="392"/>
      <c r="NCL14" s="392"/>
      <c r="NCM14" s="392"/>
      <c r="NCN14" s="392"/>
      <c r="NCO14" s="392"/>
      <c r="NCP14" s="392"/>
      <c r="NCQ14" s="392"/>
      <c r="NCR14" s="392"/>
      <c r="NCS14" s="392"/>
      <c r="NCT14" s="392"/>
      <c r="NCU14" s="392"/>
      <c r="NCV14" s="392"/>
      <c r="NCW14" s="392"/>
      <c r="NCX14" s="392"/>
      <c r="NCY14" s="392"/>
      <c r="NCZ14" s="392"/>
      <c r="NDA14" s="392"/>
      <c r="NDB14" s="392"/>
      <c r="NDC14" s="392"/>
      <c r="NDD14" s="392"/>
      <c r="NDE14" s="392"/>
      <c r="NDF14" s="392"/>
      <c r="NDG14" s="392"/>
      <c r="NDH14" s="392"/>
      <c r="NDI14" s="392"/>
      <c r="NDJ14" s="392"/>
      <c r="NDK14" s="392"/>
      <c r="NDL14" s="392"/>
      <c r="NDM14" s="392"/>
      <c r="NDN14" s="392"/>
      <c r="NDO14" s="392"/>
      <c r="NDP14" s="392"/>
      <c r="NDQ14" s="392"/>
      <c r="NDR14" s="392"/>
      <c r="NDS14" s="392"/>
      <c r="NDT14" s="392"/>
      <c r="NDU14" s="392"/>
      <c r="NDV14" s="392"/>
      <c r="NDW14" s="392"/>
      <c r="NDX14" s="392"/>
      <c r="NDY14" s="392"/>
      <c r="NDZ14" s="392"/>
      <c r="NEA14" s="392"/>
      <c r="NEB14" s="392"/>
      <c r="NEC14" s="392"/>
      <c r="NED14" s="392"/>
      <c r="NEE14" s="392"/>
      <c r="NEF14" s="392"/>
      <c r="NEG14" s="392"/>
      <c r="NEH14" s="392"/>
      <c r="NEI14" s="392"/>
      <c r="NEJ14" s="392"/>
      <c r="NEK14" s="392"/>
      <c r="NEL14" s="392"/>
      <c r="NEM14" s="392"/>
      <c r="NEN14" s="392"/>
      <c r="NEO14" s="392"/>
      <c r="NEP14" s="392"/>
      <c r="NEQ14" s="392"/>
      <c r="NER14" s="392"/>
      <c r="NES14" s="392"/>
      <c r="NET14" s="392"/>
      <c r="NEU14" s="392"/>
      <c r="NEV14" s="392"/>
      <c r="NEW14" s="392"/>
      <c r="NEX14" s="392"/>
      <c r="NEY14" s="392"/>
      <c r="NEZ14" s="392"/>
      <c r="NFA14" s="392"/>
      <c r="NFB14" s="392"/>
      <c r="NFC14" s="392"/>
      <c r="NFD14" s="392"/>
      <c r="NFE14" s="392"/>
      <c r="NFF14" s="392"/>
      <c r="NFG14" s="392"/>
      <c r="NFH14" s="392"/>
      <c r="NFI14" s="392"/>
      <c r="NFJ14" s="392"/>
      <c r="NFK14" s="392"/>
      <c r="NFL14" s="392"/>
      <c r="NFM14" s="392"/>
      <c r="NFN14" s="392"/>
      <c r="NFO14" s="392"/>
      <c r="NFP14" s="392"/>
      <c r="NFQ14" s="392"/>
      <c r="NFR14" s="392"/>
      <c r="NFS14" s="392"/>
      <c r="NFT14" s="392"/>
      <c r="NFU14" s="392"/>
      <c r="NFV14" s="392"/>
      <c r="NFW14" s="392"/>
      <c r="NFX14" s="392"/>
      <c r="NFY14" s="392"/>
      <c r="NFZ14" s="392"/>
      <c r="NGA14" s="392"/>
      <c r="NGB14" s="392"/>
      <c r="NGC14" s="392"/>
      <c r="NGD14" s="392"/>
      <c r="NGE14" s="392"/>
      <c r="NGF14" s="392"/>
      <c r="NGG14" s="392"/>
      <c r="NGH14" s="392"/>
      <c r="NGI14" s="392"/>
      <c r="NGJ14" s="392"/>
      <c r="NGK14" s="392"/>
      <c r="NGL14" s="392"/>
      <c r="NGM14" s="392"/>
      <c r="NGN14" s="392"/>
      <c r="NGO14" s="392"/>
      <c r="NGP14" s="392"/>
      <c r="NGQ14" s="392"/>
      <c r="NGR14" s="392"/>
      <c r="NGS14" s="392"/>
      <c r="NGT14" s="392"/>
      <c r="NGU14" s="392"/>
      <c r="NGV14" s="392"/>
      <c r="NGW14" s="392"/>
      <c r="NGX14" s="392"/>
      <c r="NGY14" s="392"/>
      <c r="NGZ14" s="392"/>
      <c r="NHA14" s="392"/>
      <c r="NHB14" s="392"/>
      <c r="NHC14" s="392"/>
      <c r="NHD14" s="392"/>
      <c r="NHE14" s="392"/>
      <c r="NHF14" s="392"/>
      <c r="NHG14" s="392"/>
      <c r="NHH14" s="392"/>
      <c r="NHI14" s="392"/>
      <c r="NHJ14" s="392"/>
      <c r="NHK14" s="392"/>
      <c r="NHL14" s="392"/>
      <c r="NHM14" s="392"/>
      <c r="NHN14" s="392"/>
      <c r="NHO14" s="392"/>
      <c r="NHP14" s="392"/>
      <c r="NHQ14" s="392"/>
      <c r="NHR14" s="392"/>
      <c r="NHS14" s="392"/>
      <c r="NHT14" s="392"/>
      <c r="NHU14" s="392"/>
      <c r="NHV14" s="392"/>
      <c r="NHW14" s="392"/>
      <c r="NHX14" s="392"/>
      <c r="NHY14" s="392"/>
      <c r="NHZ14" s="392"/>
      <c r="NIA14" s="392"/>
      <c r="NIB14" s="392"/>
      <c r="NIC14" s="392"/>
      <c r="NID14" s="392"/>
      <c r="NIE14" s="392"/>
      <c r="NIF14" s="392"/>
      <c r="NIG14" s="392"/>
      <c r="NIH14" s="392"/>
      <c r="NII14" s="392"/>
      <c r="NIJ14" s="392"/>
      <c r="NIK14" s="392"/>
      <c r="NIL14" s="392"/>
      <c r="NIM14" s="392"/>
      <c r="NIN14" s="392"/>
      <c r="NIO14" s="392"/>
      <c r="NIP14" s="392"/>
      <c r="NIQ14" s="392"/>
      <c r="NIR14" s="392"/>
      <c r="NIS14" s="392"/>
      <c r="NIT14" s="392"/>
      <c r="NIU14" s="392"/>
      <c r="NIV14" s="392"/>
      <c r="NIW14" s="392"/>
      <c r="NIX14" s="392"/>
      <c r="NIY14" s="392"/>
      <c r="NIZ14" s="392"/>
      <c r="NJA14" s="392"/>
      <c r="NJB14" s="392"/>
      <c r="NJC14" s="392"/>
      <c r="NJD14" s="392"/>
      <c r="NJE14" s="392"/>
      <c r="NJF14" s="392"/>
      <c r="NJG14" s="392"/>
      <c r="NJH14" s="392"/>
      <c r="NJI14" s="392"/>
      <c r="NJJ14" s="392"/>
      <c r="NJK14" s="392"/>
      <c r="NJL14" s="392"/>
      <c r="NJM14" s="392"/>
      <c r="NJN14" s="392"/>
      <c r="NJO14" s="392"/>
      <c r="NJP14" s="392"/>
      <c r="NJQ14" s="392"/>
      <c r="NJR14" s="392"/>
      <c r="NJS14" s="392"/>
      <c r="NJT14" s="392"/>
      <c r="NJU14" s="392"/>
      <c r="NJV14" s="392"/>
      <c r="NJW14" s="392"/>
      <c r="NJX14" s="392"/>
      <c r="NJY14" s="392"/>
      <c r="NJZ14" s="392"/>
      <c r="NKA14" s="392"/>
      <c r="NKB14" s="392"/>
      <c r="NKC14" s="392"/>
      <c r="NKD14" s="392"/>
      <c r="NKE14" s="392"/>
      <c r="NKF14" s="392"/>
      <c r="NKG14" s="392"/>
      <c r="NKH14" s="392"/>
      <c r="NKI14" s="392"/>
      <c r="NKJ14" s="392"/>
      <c r="NKK14" s="392"/>
      <c r="NKL14" s="392"/>
      <c r="NKM14" s="392"/>
      <c r="NKN14" s="392"/>
      <c r="NKO14" s="392"/>
      <c r="NKP14" s="392"/>
      <c r="NKQ14" s="392"/>
      <c r="NKR14" s="392"/>
      <c r="NKS14" s="392"/>
      <c r="NKT14" s="392"/>
      <c r="NKU14" s="392"/>
      <c r="NKV14" s="392"/>
      <c r="NKW14" s="392"/>
      <c r="NKX14" s="392"/>
      <c r="NKY14" s="392"/>
      <c r="NKZ14" s="392"/>
      <c r="NLA14" s="392"/>
      <c r="NLB14" s="392"/>
      <c r="NLC14" s="392"/>
      <c r="NLD14" s="392"/>
      <c r="NLE14" s="392"/>
      <c r="NLF14" s="392"/>
      <c r="NLG14" s="392"/>
      <c r="NLH14" s="392"/>
      <c r="NLI14" s="392"/>
      <c r="NLJ14" s="392"/>
      <c r="NLK14" s="392"/>
      <c r="NLL14" s="392"/>
      <c r="NLM14" s="392"/>
      <c r="NLN14" s="392"/>
      <c r="NLO14" s="392"/>
      <c r="NLP14" s="392"/>
      <c r="NLQ14" s="392"/>
      <c r="NLR14" s="392"/>
      <c r="NLS14" s="392"/>
      <c r="NLT14" s="392"/>
      <c r="NLU14" s="392"/>
      <c r="NLV14" s="392"/>
      <c r="NLW14" s="392"/>
      <c r="NLX14" s="392"/>
      <c r="NLY14" s="392"/>
      <c r="NLZ14" s="392"/>
      <c r="NMA14" s="392"/>
      <c r="NMB14" s="392"/>
      <c r="NMC14" s="392"/>
      <c r="NMD14" s="392"/>
      <c r="NME14" s="392"/>
      <c r="NMF14" s="392"/>
      <c r="NMG14" s="392"/>
      <c r="NMH14" s="392"/>
      <c r="NMI14" s="392"/>
      <c r="NMJ14" s="392"/>
      <c r="NMK14" s="392"/>
      <c r="NML14" s="392"/>
      <c r="NMM14" s="392"/>
      <c r="NMN14" s="392"/>
      <c r="NMO14" s="392"/>
      <c r="NMP14" s="392"/>
      <c r="NMQ14" s="392"/>
      <c r="NMR14" s="392"/>
      <c r="NMS14" s="392"/>
      <c r="NMT14" s="392"/>
      <c r="NMU14" s="392"/>
      <c r="NMV14" s="392"/>
      <c r="NMW14" s="392"/>
      <c r="NMX14" s="392"/>
      <c r="NMY14" s="392"/>
      <c r="NMZ14" s="392"/>
      <c r="NNA14" s="392"/>
      <c r="NNB14" s="392"/>
      <c r="NNC14" s="392"/>
      <c r="NND14" s="392"/>
      <c r="NNE14" s="392"/>
      <c r="NNF14" s="392"/>
      <c r="NNG14" s="392"/>
      <c r="NNH14" s="392"/>
      <c r="NNI14" s="392"/>
      <c r="NNJ14" s="392"/>
      <c r="NNK14" s="392"/>
      <c r="NNL14" s="392"/>
      <c r="NNM14" s="392"/>
      <c r="NNN14" s="392"/>
      <c r="NNO14" s="392"/>
      <c r="NNP14" s="392"/>
      <c r="NNQ14" s="392"/>
      <c r="NNR14" s="392"/>
      <c r="NNS14" s="392"/>
      <c r="NNT14" s="392"/>
      <c r="NNU14" s="392"/>
      <c r="NNV14" s="392"/>
      <c r="NNW14" s="392"/>
      <c r="NNX14" s="392"/>
      <c r="NNY14" s="392"/>
      <c r="NNZ14" s="392"/>
      <c r="NOA14" s="392"/>
      <c r="NOB14" s="392"/>
      <c r="NOC14" s="392"/>
      <c r="NOD14" s="392"/>
      <c r="NOE14" s="392"/>
      <c r="NOF14" s="392"/>
      <c r="NOG14" s="392"/>
      <c r="NOH14" s="392"/>
      <c r="NOI14" s="392"/>
      <c r="NOJ14" s="392"/>
      <c r="NOK14" s="392"/>
      <c r="NOL14" s="392"/>
      <c r="NOM14" s="392"/>
      <c r="NON14" s="392"/>
      <c r="NOO14" s="392"/>
      <c r="NOP14" s="392"/>
      <c r="NOQ14" s="392"/>
      <c r="NOR14" s="392"/>
      <c r="NOS14" s="392"/>
      <c r="NOT14" s="392"/>
      <c r="NOU14" s="392"/>
      <c r="NOV14" s="392"/>
      <c r="NOW14" s="392"/>
      <c r="NOX14" s="392"/>
      <c r="NOY14" s="392"/>
      <c r="NOZ14" s="392"/>
      <c r="NPA14" s="392"/>
      <c r="NPB14" s="392"/>
      <c r="NPC14" s="392"/>
      <c r="NPD14" s="392"/>
      <c r="NPE14" s="392"/>
      <c r="NPF14" s="392"/>
      <c r="NPG14" s="392"/>
      <c r="NPH14" s="392"/>
      <c r="NPI14" s="392"/>
      <c r="NPJ14" s="392"/>
      <c r="NPK14" s="392"/>
      <c r="NPL14" s="392"/>
      <c r="NPM14" s="392"/>
      <c r="NPN14" s="392"/>
      <c r="NPO14" s="392"/>
      <c r="NPP14" s="392"/>
      <c r="NPQ14" s="392"/>
      <c r="NPR14" s="392"/>
      <c r="NPS14" s="392"/>
      <c r="NPT14" s="392"/>
      <c r="NPU14" s="392"/>
      <c r="NPV14" s="392"/>
      <c r="NPW14" s="392"/>
      <c r="NPX14" s="392"/>
      <c r="NPY14" s="392"/>
      <c r="NPZ14" s="392"/>
      <c r="NQA14" s="392"/>
      <c r="NQB14" s="392"/>
      <c r="NQC14" s="392"/>
      <c r="NQD14" s="392"/>
      <c r="NQE14" s="392"/>
      <c r="NQF14" s="392"/>
      <c r="NQG14" s="392"/>
      <c r="NQH14" s="392"/>
      <c r="NQI14" s="392"/>
      <c r="NQJ14" s="392"/>
      <c r="NQK14" s="392"/>
      <c r="NQL14" s="392"/>
      <c r="NQM14" s="392"/>
      <c r="NQN14" s="392"/>
      <c r="NQO14" s="392"/>
      <c r="NQP14" s="392"/>
      <c r="NQQ14" s="392"/>
      <c r="NQR14" s="392"/>
      <c r="NQS14" s="392"/>
      <c r="NQT14" s="392"/>
      <c r="NQU14" s="392"/>
      <c r="NQV14" s="392"/>
      <c r="NQW14" s="392"/>
      <c r="NQX14" s="392"/>
      <c r="NQY14" s="392"/>
      <c r="NQZ14" s="392"/>
      <c r="NRA14" s="392"/>
      <c r="NRB14" s="392"/>
      <c r="NRC14" s="392"/>
      <c r="NRD14" s="392"/>
      <c r="NRE14" s="392"/>
      <c r="NRF14" s="392"/>
      <c r="NRG14" s="392"/>
      <c r="NRH14" s="392"/>
      <c r="NRI14" s="392"/>
      <c r="NRJ14" s="392"/>
      <c r="NRK14" s="392"/>
      <c r="NRL14" s="392"/>
      <c r="NRM14" s="392"/>
      <c r="NRN14" s="392"/>
      <c r="NRO14" s="392"/>
      <c r="NRP14" s="392"/>
      <c r="NRQ14" s="392"/>
      <c r="NRR14" s="392"/>
      <c r="NRS14" s="392"/>
      <c r="NRT14" s="392"/>
      <c r="NRU14" s="392"/>
      <c r="NRV14" s="392"/>
      <c r="NRW14" s="392"/>
      <c r="NRX14" s="392"/>
      <c r="NRY14" s="392"/>
      <c r="NRZ14" s="392"/>
      <c r="NSA14" s="392"/>
      <c r="NSB14" s="392"/>
      <c r="NSC14" s="392"/>
      <c r="NSD14" s="392"/>
      <c r="NSE14" s="392"/>
      <c r="NSF14" s="392"/>
      <c r="NSG14" s="392"/>
      <c r="NSH14" s="392"/>
      <c r="NSI14" s="392"/>
      <c r="NSJ14" s="392"/>
      <c r="NSK14" s="392"/>
      <c r="NSL14" s="392"/>
      <c r="NSM14" s="392"/>
      <c r="NSN14" s="392"/>
      <c r="NSO14" s="392"/>
      <c r="NSP14" s="392"/>
      <c r="NSQ14" s="392"/>
      <c r="NSR14" s="392"/>
      <c r="NSS14" s="392"/>
      <c r="NST14" s="392"/>
      <c r="NSU14" s="392"/>
      <c r="NSV14" s="392"/>
      <c r="NSW14" s="392"/>
      <c r="NSX14" s="392"/>
      <c r="NSY14" s="392"/>
      <c r="NSZ14" s="392"/>
      <c r="NTA14" s="392"/>
      <c r="NTB14" s="392"/>
      <c r="NTC14" s="392"/>
      <c r="NTD14" s="392"/>
      <c r="NTE14" s="392"/>
      <c r="NTF14" s="392"/>
      <c r="NTG14" s="392"/>
      <c r="NTH14" s="392"/>
      <c r="NTI14" s="392"/>
      <c r="NTJ14" s="392"/>
      <c r="NTK14" s="392"/>
      <c r="NTL14" s="392"/>
      <c r="NTM14" s="392"/>
      <c r="NTN14" s="392"/>
      <c r="NTO14" s="392"/>
      <c r="NTP14" s="392"/>
      <c r="NTQ14" s="392"/>
      <c r="NTR14" s="392"/>
      <c r="NTS14" s="392"/>
      <c r="NTT14" s="392"/>
      <c r="NTU14" s="392"/>
      <c r="NTV14" s="392"/>
      <c r="NTW14" s="392"/>
      <c r="NTX14" s="392"/>
      <c r="NTY14" s="392"/>
      <c r="NTZ14" s="392"/>
      <c r="NUA14" s="392"/>
      <c r="NUB14" s="392"/>
      <c r="NUC14" s="392"/>
      <c r="NUD14" s="392"/>
      <c r="NUE14" s="392"/>
      <c r="NUF14" s="392"/>
      <c r="NUG14" s="392"/>
      <c r="NUH14" s="392"/>
      <c r="NUI14" s="392"/>
      <c r="NUJ14" s="392"/>
      <c r="NUK14" s="392"/>
      <c r="NUL14" s="392"/>
      <c r="NUM14" s="392"/>
      <c r="NUN14" s="392"/>
      <c r="NUO14" s="392"/>
      <c r="NUP14" s="392"/>
      <c r="NUQ14" s="392"/>
      <c r="NUR14" s="392"/>
      <c r="NUS14" s="392"/>
      <c r="NUT14" s="392"/>
      <c r="NUU14" s="392"/>
      <c r="NUV14" s="392"/>
      <c r="NUW14" s="392"/>
      <c r="NUX14" s="392"/>
      <c r="NUY14" s="392"/>
      <c r="NUZ14" s="392"/>
      <c r="NVA14" s="392"/>
      <c r="NVB14" s="392"/>
      <c r="NVC14" s="392"/>
      <c r="NVD14" s="392"/>
      <c r="NVE14" s="392"/>
      <c r="NVF14" s="392"/>
      <c r="NVG14" s="392"/>
      <c r="NVH14" s="392"/>
      <c r="NVI14" s="392"/>
      <c r="NVJ14" s="392"/>
      <c r="NVK14" s="392"/>
      <c r="NVL14" s="392"/>
      <c r="NVM14" s="392"/>
      <c r="NVN14" s="392"/>
      <c r="NVO14" s="392"/>
      <c r="NVP14" s="392"/>
      <c r="NVQ14" s="392"/>
      <c r="NVR14" s="392"/>
      <c r="NVS14" s="392"/>
      <c r="NVT14" s="392"/>
      <c r="NVU14" s="392"/>
      <c r="NVV14" s="392"/>
      <c r="NVW14" s="392"/>
      <c r="NVX14" s="392"/>
      <c r="NVY14" s="392"/>
      <c r="NVZ14" s="392"/>
      <c r="NWA14" s="392"/>
      <c r="NWB14" s="392"/>
      <c r="NWC14" s="392"/>
      <c r="NWD14" s="392"/>
      <c r="NWE14" s="392"/>
      <c r="NWF14" s="392"/>
      <c r="NWG14" s="392"/>
      <c r="NWH14" s="392"/>
      <c r="NWI14" s="392"/>
      <c r="NWJ14" s="392"/>
      <c r="NWK14" s="392"/>
      <c r="NWL14" s="392"/>
      <c r="NWM14" s="392"/>
      <c r="NWN14" s="392"/>
      <c r="NWO14" s="392"/>
      <c r="NWP14" s="392"/>
      <c r="NWQ14" s="392"/>
      <c r="NWR14" s="392"/>
      <c r="NWS14" s="392"/>
      <c r="NWT14" s="392"/>
      <c r="NWU14" s="392"/>
      <c r="NWV14" s="392"/>
      <c r="NWW14" s="392"/>
      <c r="NWX14" s="392"/>
      <c r="NWY14" s="392"/>
      <c r="NWZ14" s="392"/>
      <c r="NXA14" s="392"/>
      <c r="NXB14" s="392"/>
      <c r="NXC14" s="392"/>
      <c r="NXD14" s="392"/>
      <c r="NXE14" s="392"/>
      <c r="NXF14" s="392"/>
      <c r="NXG14" s="392"/>
      <c r="NXH14" s="392"/>
      <c r="NXI14" s="392"/>
      <c r="NXJ14" s="392"/>
      <c r="NXK14" s="392"/>
      <c r="NXL14" s="392"/>
      <c r="NXM14" s="392"/>
      <c r="NXN14" s="392"/>
      <c r="NXO14" s="392"/>
      <c r="NXP14" s="392"/>
      <c r="NXQ14" s="392"/>
      <c r="NXR14" s="392"/>
      <c r="NXS14" s="392"/>
      <c r="NXT14" s="392"/>
      <c r="NXU14" s="392"/>
      <c r="NXV14" s="392"/>
      <c r="NXW14" s="392"/>
      <c r="NXX14" s="392"/>
      <c r="NXY14" s="392"/>
      <c r="NXZ14" s="392"/>
      <c r="NYA14" s="392"/>
      <c r="NYB14" s="392"/>
      <c r="NYC14" s="392"/>
      <c r="NYD14" s="392"/>
      <c r="NYE14" s="392"/>
      <c r="NYF14" s="392"/>
      <c r="NYG14" s="392"/>
      <c r="NYH14" s="392"/>
      <c r="NYI14" s="392"/>
      <c r="NYJ14" s="392"/>
      <c r="NYK14" s="392"/>
      <c r="NYL14" s="392"/>
      <c r="NYM14" s="392"/>
      <c r="NYN14" s="392"/>
      <c r="NYO14" s="392"/>
      <c r="NYP14" s="392"/>
      <c r="NYQ14" s="392"/>
      <c r="NYR14" s="392"/>
      <c r="NYS14" s="392"/>
      <c r="NYT14" s="392"/>
      <c r="NYU14" s="392"/>
      <c r="NYV14" s="392"/>
      <c r="NYW14" s="392"/>
      <c r="NYX14" s="392"/>
      <c r="NYY14" s="392"/>
      <c r="NYZ14" s="392"/>
      <c r="NZA14" s="392"/>
      <c r="NZB14" s="392"/>
      <c r="NZC14" s="392"/>
      <c r="NZD14" s="392"/>
      <c r="NZE14" s="392"/>
      <c r="NZF14" s="392"/>
      <c r="NZG14" s="392"/>
      <c r="NZH14" s="392"/>
      <c r="NZI14" s="392"/>
      <c r="NZJ14" s="392"/>
      <c r="NZK14" s="392"/>
      <c r="NZL14" s="392"/>
      <c r="NZM14" s="392"/>
      <c r="NZN14" s="392"/>
      <c r="NZO14" s="392"/>
      <c r="NZP14" s="392"/>
      <c r="NZQ14" s="392"/>
      <c r="NZR14" s="392"/>
      <c r="NZS14" s="392"/>
      <c r="NZT14" s="392"/>
      <c r="NZU14" s="392"/>
      <c r="NZV14" s="392"/>
      <c r="NZW14" s="392"/>
      <c r="NZX14" s="392"/>
      <c r="NZY14" s="392"/>
      <c r="NZZ14" s="392"/>
      <c r="OAA14" s="392"/>
      <c r="OAB14" s="392"/>
      <c r="OAC14" s="392"/>
      <c r="OAD14" s="392"/>
      <c r="OAE14" s="392"/>
      <c r="OAF14" s="392"/>
      <c r="OAG14" s="392"/>
      <c r="OAH14" s="392"/>
      <c r="OAI14" s="392"/>
      <c r="OAJ14" s="392"/>
      <c r="OAK14" s="392"/>
      <c r="OAL14" s="392"/>
      <c r="OAM14" s="392"/>
      <c r="OAN14" s="392"/>
      <c r="OAO14" s="392"/>
      <c r="OAP14" s="392"/>
      <c r="OAQ14" s="392"/>
      <c r="OAR14" s="392"/>
      <c r="OAS14" s="392"/>
      <c r="OAT14" s="392"/>
      <c r="OAU14" s="392"/>
      <c r="OAV14" s="392"/>
      <c r="OAW14" s="392"/>
      <c r="OAX14" s="392"/>
      <c r="OAY14" s="392"/>
      <c r="OAZ14" s="392"/>
      <c r="OBA14" s="392"/>
      <c r="OBB14" s="392"/>
      <c r="OBC14" s="392"/>
      <c r="OBD14" s="392"/>
      <c r="OBE14" s="392"/>
      <c r="OBF14" s="392"/>
      <c r="OBG14" s="392"/>
      <c r="OBH14" s="392"/>
      <c r="OBI14" s="392"/>
      <c r="OBJ14" s="392"/>
      <c r="OBK14" s="392"/>
      <c r="OBL14" s="392"/>
      <c r="OBM14" s="392"/>
      <c r="OBN14" s="392"/>
      <c r="OBO14" s="392"/>
      <c r="OBP14" s="392"/>
      <c r="OBQ14" s="392"/>
      <c r="OBR14" s="392"/>
      <c r="OBS14" s="392"/>
      <c r="OBT14" s="392"/>
      <c r="OBU14" s="392"/>
      <c r="OBV14" s="392"/>
      <c r="OBW14" s="392"/>
      <c r="OBX14" s="392"/>
      <c r="OBY14" s="392"/>
      <c r="OBZ14" s="392"/>
      <c r="OCA14" s="392"/>
      <c r="OCB14" s="392"/>
      <c r="OCC14" s="392"/>
      <c r="OCD14" s="392"/>
      <c r="OCE14" s="392"/>
      <c r="OCF14" s="392"/>
      <c r="OCG14" s="392"/>
      <c r="OCH14" s="392"/>
      <c r="OCI14" s="392"/>
      <c r="OCJ14" s="392"/>
      <c r="OCK14" s="392"/>
      <c r="OCL14" s="392"/>
      <c r="OCM14" s="392"/>
      <c r="OCN14" s="392"/>
      <c r="OCO14" s="392"/>
      <c r="OCP14" s="392"/>
      <c r="OCQ14" s="392"/>
      <c r="OCR14" s="392"/>
      <c r="OCS14" s="392"/>
      <c r="OCT14" s="392"/>
      <c r="OCU14" s="392"/>
      <c r="OCV14" s="392"/>
      <c r="OCW14" s="392"/>
      <c r="OCX14" s="392"/>
      <c r="OCY14" s="392"/>
      <c r="OCZ14" s="392"/>
      <c r="ODA14" s="392"/>
      <c r="ODB14" s="392"/>
      <c r="ODC14" s="392"/>
      <c r="ODD14" s="392"/>
      <c r="ODE14" s="392"/>
      <c r="ODF14" s="392"/>
      <c r="ODG14" s="392"/>
      <c r="ODH14" s="392"/>
      <c r="ODI14" s="392"/>
      <c r="ODJ14" s="392"/>
      <c r="ODK14" s="392"/>
      <c r="ODL14" s="392"/>
      <c r="ODM14" s="392"/>
      <c r="ODN14" s="392"/>
      <c r="ODO14" s="392"/>
      <c r="ODP14" s="392"/>
      <c r="ODQ14" s="392"/>
      <c r="ODR14" s="392"/>
      <c r="ODS14" s="392"/>
      <c r="ODT14" s="392"/>
      <c r="ODU14" s="392"/>
      <c r="ODV14" s="392"/>
      <c r="ODW14" s="392"/>
      <c r="ODX14" s="392"/>
      <c r="ODY14" s="392"/>
      <c r="ODZ14" s="392"/>
      <c r="OEA14" s="392"/>
      <c r="OEB14" s="392"/>
      <c r="OEC14" s="392"/>
      <c r="OED14" s="392"/>
      <c r="OEE14" s="392"/>
      <c r="OEF14" s="392"/>
      <c r="OEG14" s="392"/>
      <c r="OEH14" s="392"/>
      <c r="OEI14" s="392"/>
      <c r="OEJ14" s="392"/>
      <c r="OEK14" s="392"/>
      <c r="OEL14" s="392"/>
      <c r="OEM14" s="392"/>
      <c r="OEN14" s="392"/>
      <c r="OEO14" s="392"/>
      <c r="OEP14" s="392"/>
      <c r="OEQ14" s="392"/>
      <c r="OER14" s="392"/>
      <c r="OES14" s="392"/>
      <c r="OET14" s="392"/>
      <c r="OEU14" s="392"/>
      <c r="OEV14" s="392"/>
      <c r="OEW14" s="392"/>
      <c r="OEX14" s="392"/>
      <c r="OEY14" s="392"/>
      <c r="OEZ14" s="392"/>
      <c r="OFA14" s="392"/>
      <c r="OFB14" s="392"/>
      <c r="OFC14" s="392"/>
      <c r="OFD14" s="392"/>
      <c r="OFE14" s="392"/>
      <c r="OFF14" s="392"/>
      <c r="OFG14" s="392"/>
      <c r="OFH14" s="392"/>
      <c r="OFI14" s="392"/>
      <c r="OFJ14" s="392"/>
      <c r="OFK14" s="392"/>
      <c r="OFL14" s="392"/>
      <c r="OFM14" s="392"/>
      <c r="OFN14" s="392"/>
      <c r="OFO14" s="392"/>
      <c r="OFP14" s="392"/>
      <c r="OFQ14" s="392"/>
      <c r="OFR14" s="392"/>
      <c r="OFS14" s="392"/>
      <c r="OFT14" s="392"/>
      <c r="OFU14" s="392"/>
      <c r="OFV14" s="392"/>
      <c r="OFW14" s="392"/>
      <c r="OFX14" s="392"/>
      <c r="OFY14" s="392"/>
      <c r="OFZ14" s="392"/>
      <c r="OGA14" s="392"/>
      <c r="OGB14" s="392"/>
      <c r="OGC14" s="392"/>
      <c r="OGD14" s="392"/>
      <c r="OGE14" s="392"/>
      <c r="OGF14" s="392"/>
      <c r="OGG14" s="392"/>
      <c r="OGH14" s="392"/>
      <c r="OGI14" s="392"/>
      <c r="OGJ14" s="392"/>
      <c r="OGK14" s="392"/>
      <c r="OGL14" s="392"/>
      <c r="OGM14" s="392"/>
      <c r="OGN14" s="392"/>
      <c r="OGO14" s="392"/>
      <c r="OGP14" s="392"/>
      <c r="OGQ14" s="392"/>
      <c r="OGR14" s="392"/>
      <c r="OGS14" s="392"/>
      <c r="OGT14" s="392"/>
      <c r="OGU14" s="392"/>
      <c r="OGV14" s="392"/>
      <c r="OGW14" s="392"/>
      <c r="OGX14" s="392"/>
      <c r="OGY14" s="392"/>
      <c r="OGZ14" s="392"/>
      <c r="OHA14" s="392"/>
      <c r="OHB14" s="392"/>
      <c r="OHC14" s="392"/>
      <c r="OHD14" s="392"/>
      <c r="OHE14" s="392"/>
      <c r="OHF14" s="392"/>
      <c r="OHG14" s="392"/>
      <c r="OHH14" s="392"/>
      <c r="OHI14" s="392"/>
      <c r="OHJ14" s="392"/>
      <c r="OHK14" s="392"/>
      <c r="OHL14" s="392"/>
      <c r="OHM14" s="392"/>
      <c r="OHN14" s="392"/>
      <c r="OHO14" s="392"/>
      <c r="OHP14" s="392"/>
      <c r="OHQ14" s="392"/>
      <c r="OHR14" s="392"/>
      <c r="OHS14" s="392"/>
      <c r="OHT14" s="392"/>
      <c r="OHU14" s="392"/>
      <c r="OHV14" s="392"/>
      <c r="OHW14" s="392"/>
      <c r="OHX14" s="392"/>
      <c r="OHY14" s="392"/>
      <c r="OHZ14" s="392"/>
      <c r="OIA14" s="392"/>
      <c r="OIB14" s="392"/>
      <c r="OIC14" s="392"/>
      <c r="OID14" s="392"/>
      <c r="OIE14" s="392"/>
      <c r="OIF14" s="392"/>
      <c r="OIG14" s="392"/>
      <c r="OIH14" s="392"/>
      <c r="OII14" s="392"/>
      <c r="OIJ14" s="392"/>
      <c r="OIK14" s="392"/>
      <c r="OIL14" s="392"/>
      <c r="OIM14" s="392"/>
      <c r="OIN14" s="392"/>
      <c r="OIO14" s="392"/>
      <c r="OIP14" s="392"/>
      <c r="OIQ14" s="392"/>
      <c r="OIR14" s="392"/>
      <c r="OIS14" s="392"/>
      <c r="OIT14" s="392"/>
      <c r="OIU14" s="392"/>
      <c r="OIV14" s="392"/>
      <c r="OIW14" s="392"/>
      <c r="OIX14" s="392"/>
      <c r="OIY14" s="392"/>
      <c r="OIZ14" s="392"/>
      <c r="OJA14" s="392"/>
      <c r="OJB14" s="392"/>
      <c r="OJC14" s="392"/>
      <c r="OJD14" s="392"/>
      <c r="OJE14" s="392"/>
      <c r="OJF14" s="392"/>
      <c r="OJG14" s="392"/>
      <c r="OJH14" s="392"/>
      <c r="OJI14" s="392"/>
      <c r="OJJ14" s="392"/>
      <c r="OJK14" s="392"/>
      <c r="OJL14" s="392"/>
      <c r="OJM14" s="392"/>
      <c r="OJN14" s="392"/>
      <c r="OJO14" s="392"/>
      <c r="OJP14" s="392"/>
      <c r="OJQ14" s="392"/>
      <c r="OJR14" s="392"/>
      <c r="OJS14" s="392"/>
      <c r="OJT14" s="392"/>
      <c r="OJU14" s="392"/>
      <c r="OJV14" s="392"/>
      <c r="OJW14" s="392"/>
      <c r="OJX14" s="392"/>
      <c r="OJY14" s="392"/>
      <c r="OJZ14" s="392"/>
      <c r="OKA14" s="392"/>
      <c r="OKB14" s="392"/>
      <c r="OKC14" s="392"/>
      <c r="OKD14" s="392"/>
      <c r="OKE14" s="392"/>
      <c r="OKF14" s="392"/>
      <c r="OKG14" s="392"/>
      <c r="OKH14" s="392"/>
      <c r="OKI14" s="392"/>
      <c r="OKJ14" s="392"/>
      <c r="OKK14" s="392"/>
      <c r="OKL14" s="392"/>
      <c r="OKM14" s="392"/>
      <c r="OKN14" s="392"/>
      <c r="OKO14" s="392"/>
      <c r="OKP14" s="392"/>
      <c r="OKQ14" s="392"/>
      <c r="OKR14" s="392"/>
      <c r="OKS14" s="392"/>
      <c r="OKT14" s="392"/>
      <c r="OKU14" s="392"/>
      <c r="OKV14" s="392"/>
      <c r="OKW14" s="392"/>
      <c r="OKX14" s="392"/>
      <c r="OKY14" s="392"/>
      <c r="OKZ14" s="392"/>
      <c r="OLA14" s="392"/>
      <c r="OLB14" s="392"/>
      <c r="OLC14" s="392"/>
      <c r="OLD14" s="392"/>
      <c r="OLE14" s="392"/>
      <c r="OLF14" s="392"/>
      <c r="OLG14" s="392"/>
      <c r="OLH14" s="392"/>
      <c r="OLI14" s="392"/>
      <c r="OLJ14" s="392"/>
      <c r="OLK14" s="392"/>
      <c r="OLL14" s="392"/>
      <c r="OLM14" s="392"/>
      <c r="OLN14" s="392"/>
      <c r="OLO14" s="392"/>
      <c r="OLP14" s="392"/>
      <c r="OLQ14" s="392"/>
      <c r="OLR14" s="392"/>
      <c r="OLS14" s="392"/>
      <c r="OLT14" s="392"/>
      <c r="OLU14" s="392"/>
      <c r="OLV14" s="392"/>
      <c r="OLW14" s="392"/>
      <c r="OLX14" s="392"/>
      <c r="OLY14" s="392"/>
      <c r="OLZ14" s="392"/>
      <c r="OMA14" s="392"/>
      <c r="OMB14" s="392"/>
      <c r="OMC14" s="392"/>
      <c r="OMD14" s="392"/>
      <c r="OME14" s="392"/>
      <c r="OMF14" s="392"/>
      <c r="OMG14" s="392"/>
      <c r="OMH14" s="392"/>
      <c r="OMI14" s="392"/>
      <c r="OMJ14" s="392"/>
      <c r="OMK14" s="392"/>
      <c r="OML14" s="392"/>
      <c r="OMM14" s="392"/>
      <c r="OMN14" s="392"/>
      <c r="OMO14" s="392"/>
      <c r="OMP14" s="392"/>
      <c r="OMQ14" s="392"/>
      <c r="OMR14" s="392"/>
      <c r="OMS14" s="392"/>
      <c r="OMT14" s="392"/>
      <c r="OMU14" s="392"/>
      <c r="OMV14" s="392"/>
      <c r="OMW14" s="392"/>
      <c r="OMX14" s="392"/>
      <c r="OMY14" s="392"/>
      <c r="OMZ14" s="392"/>
      <c r="ONA14" s="392"/>
      <c r="ONB14" s="392"/>
      <c r="ONC14" s="392"/>
      <c r="OND14" s="392"/>
      <c r="ONE14" s="392"/>
      <c r="ONF14" s="392"/>
      <c r="ONG14" s="392"/>
      <c r="ONH14" s="392"/>
      <c r="ONI14" s="392"/>
      <c r="ONJ14" s="392"/>
      <c r="ONK14" s="392"/>
      <c r="ONL14" s="392"/>
      <c r="ONM14" s="392"/>
      <c r="ONN14" s="392"/>
      <c r="ONO14" s="392"/>
      <c r="ONP14" s="392"/>
      <c r="ONQ14" s="392"/>
      <c r="ONR14" s="392"/>
      <c r="ONS14" s="392"/>
      <c r="ONT14" s="392"/>
      <c r="ONU14" s="392"/>
      <c r="ONV14" s="392"/>
      <c r="ONW14" s="392"/>
      <c r="ONX14" s="392"/>
      <c r="ONY14" s="392"/>
      <c r="ONZ14" s="392"/>
      <c r="OOA14" s="392"/>
      <c r="OOB14" s="392"/>
      <c r="OOC14" s="392"/>
      <c r="OOD14" s="392"/>
      <c r="OOE14" s="392"/>
      <c r="OOF14" s="392"/>
      <c r="OOG14" s="392"/>
      <c r="OOH14" s="392"/>
      <c r="OOI14" s="392"/>
      <c r="OOJ14" s="392"/>
      <c r="OOK14" s="392"/>
      <c r="OOL14" s="392"/>
      <c r="OOM14" s="392"/>
      <c r="OON14" s="392"/>
      <c r="OOO14" s="392"/>
      <c r="OOP14" s="392"/>
      <c r="OOQ14" s="392"/>
      <c r="OOR14" s="392"/>
      <c r="OOS14" s="392"/>
      <c r="OOT14" s="392"/>
      <c r="OOU14" s="392"/>
      <c r="OOV14" s="392"/>
      <c r="OOW14" s="392"/>
      <c r="OOX14" s="392"/>
      <c r="OOY14" s="392"/>
      <c r="OOZ14" s="392"/>
      <c r="OPA14" s="392"/>
      <c r="OPB14" s="392"/>
      <c r="OPC14" s="392"/>
      <c r="OPD14" s="392"/>
      <c r="OPE14" s="392"/>
      <c r="OPF14" s="392"/>
      <c r="OPG14" s="392"/>
      <c r="OPH14" s="392"/>
      <c r="OPI14" s="392"/>
      <c r="OPJ14" s="392"/>
      <c r="OPK14" s="392"/>
      <c r="OPL14" s="392"/>
      <c r="OPM14" s="392"/>
      <c r="OPN14" s="392"/>
      <c r="OPO14" s="392"/>
      <c r="OPP14" s="392"/>
      <c r="OPQ14" s="392"/>
      <c r="OPR14" s="392"/>
      <c r="OPS14" s="392"/>
      <c r="OPT14" s="392"/>
      <c r="OPU14" s="392"/>
      <c r="OPV14" s="392"/>
      <c r="OPW14" s="392"/>
      <c r="OPX14" s="392"/>
      <c r="OPY14" s="392"/>
      <c r="OPZ14" s="392"/>
      <c r="OQA14" s="392"/>
      <c r="OQB14" s="392"/>
      <c r="OQC14" s="392"/>
      <c r="OQD14" s="392"/>
      <c r="OQE14" s="392"/>
      <c r="OQF14" s="392"/>
      <c r="OQG14" s="392"/>
      <c r="OQH14" s="392"/>
      <c r="OQI14" s="392"/>
      <c r="OQJ14" s="392"/>
      <c r="OQK14" s="392"/>
      <c r="OQL14" s="392"/>
      <c r="OQM14" s="392"/>
      <c r="OQN14" s="392"/>
      <c r="OQO14" s="392"/>
      <c r="OQP14" s="392"/>
      <c r="OQQ14" s="392"/>
      <c r="OQR14" s="392"/>
      <c r="OQS14" s="392"/>
      <c r="OQT14" s="392"/>
      <c r="OQU14" s="392"/>
      <c r="OQV14" s="392"/>
      <c r="OQW14" s="392"/>
      <c r="OQX14" s="392"/>
      <c r="OQY14" s="392"/>
      <c r="OQZ14" s="392"/>
      <c r="ORA14" s="392"/>
      <c r="ORB14" s="392"/>
      <c r="ORC14" s="392"/>
      <c r="ORD14" s="392"/>
      <c r="ORE14" s="392"/>
      <c r="ORF14" s="392"/>
      <c r="ORG14" s="392"/>
      <c r="ORH14" s="392"/>
      <c r="ORI14" s="392"/>
      <c r="ORJ14" s="392"/>
      <c r="ORK14" s="392"/>
      <c r="ORL14" s="392"/>
      <c r="ORM14" s="392"/>
      <c r="ORN14" s="392"/>
      <c r="ORO14" s="392"/>
      <c r="ORP14" s="392"/>
      <c r="ORQ14" s="392"/>
      <c r="ORR14" s="392"/>
      <c r="ORS14" s="392"/>
      <c r="ORT14" s="392"/>
      <c r="ORU14" s="392"/>
      <c r="ORV14" s="392"/>
      <c r="ORW14" s="392"/>
      <c r="ORX14" s="392"/>
      <c r="ORY14" s="392"/>
      <c r="ORZ14" s="392"/>
      <c r="OSA14" s="392"/>
      <c r="OSB14" s="392"/>
      <c r="OSC14" s="392"/>
      <c r="OSD14" s="392"/>
      <c r="OSE14" s="392"/>
      <c r="OSF14" s="392"/>
      <c r="OSG14" s="392"/>
      <c r="OSH14" s="392"/>
      <c r="OSI14" s="392"/>
      <c r="OSJ14" s="392"/>
      <c r="OSK14" s="392"/>
      <c r="OSL14" s="392"/>
      <c r="OSM14" s="392"/>
      <c r="OSN14" s="392"/>
      <c r="OSO14" s="392"/>
      <c r="OSP14" s="392"/>
      <c r="OSQ14" s="392"/>
      <c r="OSR14" s="392"/>
      <c r="OSS14" s="392"/>
      <c r="OST14" s="392"/>
      <c r="OSU14" s="392"/>
      <c r="OSV14" s="392"/>
      <c r="OSW14" s="392"/>
      <c r="OSX14" s="392"/>
      <c r="OSY14" s="392"/>
      <c r="OSZ14" s="392"/>
      <c r="OTA14" s="392"/>
      <c r="OTB14" s="392"/>
      <c r="OTC14" s="392"/>
      <c r="OTD14" s="392"/>
      <c r="OTE14" s="392"/>
      <c r="OTF14" s="392"/>
      <c r="OTG14" s="392"/>
      <c r="OTH14" s="392"/>
      <c r="OTI14" s="392"/>
      <c r="OTJ14" s="392"/>
      <c r="OTK14" s="392"/>
      <c r="OTL14" s="392"/>
      <c r="OTM14" s="392"/>
      <c r="OTN14" s="392"/>
      <c r="OTO14" s="392"/>
      <c r="OTP14" s="392"/>
      <c r="OTQ14" s="392"/>
      <c r="OTR14" s="392"/>
      <c r="OTS14" s="392"/>
      <c r="OTT14" s="392"/>
      <c r="OTU14" s="392"/>
      <c r="OTV14" s="392"/>
      <c r="OTW14" s="392"/>
      <c r="OTX14" s="392"/>
      <c r="OTY14" s="392"/>
      <c r="OTZ14" s="392"/>
      <c r="OUA14" s="392"/>
      <c r="OUB14" s="392"/>
      <c r="OUC14" s="392"/>
      <c r="OUD14" s="392"/>
      <c r="OUE14" s="392"/>
      <c r="OUF14" s="392"/>
      <c r="OUG14" s="392"/>
      <c r="OUH14" s="392"/>
      <c r="OUI14" s="392"/>
      <c r="OUJ14" s="392"/>
      <c r="OUK14" s="392"/>
      <c r="OUL14" s="392"/>
      <c r="OUM14" s="392"/>
      <c r="OUN14" s="392"/>
      <c r="OUO14" s="392"/>
      <c r="OUP14" s="392"/>
      <c r="OUQ14" s="392"/>
      <c r="OUR14" s="392"/>
      <c r="OUS14" s="392"/>
      <c r="OUT14" s="392"/>
      <c r="OUU14" s="392"/>
      <c r="OUV14" s="392"/>
      <c r="OUW14" s="392"/>
      <c r="OUX14" s="392"/>
      <c r="OUY14" s="392"/>
      <c r="OUZ14" s="392"/>
      <c r="OVA14" s="392"/>
      <c r="OVB14" s="392"/>
      <c r="OVC14" s="392"/>
      <c r="OVD14" s="392"/>
      <c r="OVE14" s="392"/>
      <c r="OVF14" s="392"/>
      <c r="OVG14" s="392"/>
      <c r="OVH14" s="392"/>
      <c r="OVI14" s="392"/>
      <c r="OVJ14" s="392"/>
      <c r="OVK14" s="392"/>
      <c r="OVL14" s="392"/>
      <c r="OVM14" s="392"/>
      <c r="OVN14" s="392"/>
      <c r="OVO14" s="392"/>
      <c r="OVP14" s="392"/>
      <c r="OVQ14" s="392"/>
      <c r="OVR14" s="392"/>
      <c r="OVS14" s="392"/>
      <c r="OVT14" s="392"/>
      <c r="OVU14" s="392"/>
      <c r="OVV14" s="392"/>
      <c r="OVW14" s="392"/>
      <c r="OVX14" s="392"/>
      <c r="OVY14" s="392"/>
      <c r="OVZ14" s="392"/>
      <c r="OWA14" s="392"/>
      <c r="OWB14" s="392"/>
      <c r="OWC14" s="392"/>
      <c r="OWD14" s="392"/>
      <c r="OWE14" s="392"/>
      <c r="OWF14" s="392"/>
      <c r="OWG14" s="392"/>
      <c r="OWH14" s="392"/>
      <c r="OWI14" s="392"/>
      <c r="OWJ14" s="392"/>
      <c r="OWK14" s="392"/>
      <c r="OWL14" s="392"/>
      <c r="OWM14" s="392"/>
      <c r="OWN14" s="392"/>
      <c r="OWO14" s="392"/>
      <c r="OWP14" s="392"/>
      <c r="OWQ14" s="392"/>
      <c r="OWR14" s="392"/>
      <c r="OWS14" s="392"/>
      <c r="OWT14" s="392"/>
      <c r="OWU14" s="392"/>
      <c r="OWV14" s="392"/>
      <c r="OWW14" s="392"/>
      <c r="OWX14" s="392"/>
      <c r="OWY14" s="392"/>
      <c r="OWZ14" s="392"/>
      <c r="OXA14" s="392"/>
      <c r="OXB14" s="392"/>
      <c r="OXC14" s="392"/>
      <c r="OXD14" s="392"/>
      <c r="OXE14" s="392"/>
      <c r="OXF14" s="392"/>
      <c r="OXG14" s="392"/>
      <c r="OXH14" s="392"/>
      <c r="OXI14" s="392"/>
      <c r="OXJ14" s="392"/>
      <c r="OXK14" s="392"/>
      <c r="OXL14" s="392"/>
      <c r="OXM14" s="392"/>
      <c r="OXN14" s="392"/>
      <c r="OXO14" s="392"/>
      <c r="OXP14" s="392"/>
      <c r="OXQ14" s="392"/>
      <c r="OXR14" s="392"/>
      <c r="OXS14" s="392"/>
      <c r="OXT14" s="392"/>
      <c r="OXU14" s="392"/>
      <c r="OXV14" s="392"/>
      <c r="OXW14" s="392"/>
      <c r="OXX14" s="392"/>
      <c r="OXY14" s="392"/>
      <c r="OXZ14" s="392"/>
      <c r="OYA14" s="392"/>
      <c r="OYB14" s="392"/>
      <c r="OYC14" s="392"/>
      <c r="OYD14" s="392"/>
      <c r="OYE14" s="392"/>
      <c r="OYF14" s="392"/>
      <c r="OYG14" s="392"/>
      <c r="OYH14" s="392"/>
      <c r="OYI14" s="392"/>
      <c r="OYJ14" s="392"/>
      <c r="OYK14" s="392"/>
      <c r="OYL14" s="392"/>
      <c r="OYM14" s="392"/>
      <c r="OYN14" s="392"/>
      <c r="OYO14" s="392"/>
      <c r="OYP14" s="392"/>
      <c r="OYQ14" s="392"/>
      <c r="OYR14" s="392"/>
      <c r="OYS14" s="392"/>
      <c r="OYT14" s="392"/>
      <c r="OYU14" s="392"/>
      <c r="OYV14" s="392"/>
      <c r="OYW14" s="392"/>
      <c r="OYX14" s="392"/>
      <c r="OYY14" s="392"/>
      <c r="OYZ14" s="392"/>
      <c r="OZA14" s="392"/>
      <c r="OZB14" s="392"/>
      <c r="OZC14" s="392"/>
      <c r="OZD14" s="392"/>
      <c r="OZE14" s="392"/>
      <c r="OZF14" s="392"/>
      <c r="OZG14" s="392"/>
      <c r="OZH14" s="392"/>
      <c r="OZI14" s="392"/>
      <c r="OZJ14" s="392"/>
      <c r="OZK14" s="392"/>
      <c r="OZL14" s="392"/>
      <c r="OZM14" s="392"/>
      <c r="OZN14" s="392"/>
      <c r="OZO14" s="392"/>
      <c r="OZP14" s="392"/>
      <c r="OZQ14" s="392"/>
      <c r="OZR14" s="392"/>
      <c r="OZS14" s="392"/>
      <c r="OZT14" s="392"/>
      <c r="OZU14" s="392"/>
      <c r="OZV14" s="392"/>
      <c r="OZW14" s="392"/>
      <c r="OZX14" s="392"/>
      <c r="OZY14" s="392"/>
      <c r="OZZ14" s="392"/>
      <c r="PAA14" s="392"/>
      <c r="PAB14" s="392"/>
      <c r="PAC14" s="392"/>
      <c r="PAD14" s="392"/>
      <c r="PAE14" s="392"/>
      <c r="PAF14" s="392"/>
      <c r="PAG14" s="392"/>
      <c r="PAH14" s="392"/>
      <c r="PAI14" s="392"/>
      <c r="PAJ14" s="392"/>
      <c r="PAK14" s="392"/>
      <c r="PAL14" s="392"/>
      <c r="PAM14" s="392"/>
      <c r="PAN14" s="392"/>
      <c r="PAO14" s="392"/>
      <c r="PAP14" s="392"/>
      <c r="PAQ14" s="392"/>
      <c r="PAR14" s="392"/>
      <c r="PAS14" s="392"/>
      <c r="PAT14" s="392"/>
      <c r="PAU14" s="392"/>
      <c r="PAV14" s="392"/>
      <c r="PAW14" s="392"/>
      <c r="PAX14" s="392"/>
      <c r="PAY14" s="392"/>
      <c r="PAZ14" s="392"/>
      <c r="PBA14" s="392"/>
      <c r="PBB14" s="392"/>
      <c r="PBC14" s="392"/>
      <c r="PBD14" s="392"/>
      <c r="PBE14" s="392"/>
      <c r="PBF14" s="392"/>
      <c r="PBG14" s="392"/>
      <c r="PBH14" s="392"/>
      <c r="PBI14" s="392"/>
      <c r="PBJ14" s="392"/>
      <c r="PBK14" s="392"/>
      <c r="PBL14" s="392"/>
      <c r="PBM14" s="392"/>
      <c r="PBN14" s="392"/>
      <c r="PBO14" s="392"/>
      <c r="PBP14" s="392"/>
      <c r="PBQ14" s="392"/>
      <c r="PBR14" s="392"/>
      <c r="PBS14" s="392"/>
      <c r="PBT14" s="392"/>
      <c r="PBU14" s="392"/>
      <c r="PBV14" s="392"/>
      <c r="PBW14" s="392"/>
      <c r="PBX14" s="392"/>
      <c r="PBY14" s="392"/>
      <c r="PBZ14" s="392"/>
      <c r="PCA14" s="392"/>
      <c r="PCB14" s="392"/>
      <c r="PCC14" s="392"/>
      <c r="PCD14" s="392"/>
      <c r="PCE14" s="392"/>
      <c r="PCF14" s="392"/>
      <c r="PCG14" s="392"/>
      <c r="PCH14" s="392"/>
      <c r="PCI14" s="392"/>
      <c r="PCJ14" s="392"/>
      <c r="PCK14" s="392"/>
      <c r="PCL14" s="392"/>
      <c r="PCM14" s="392"/>
      <c r="PCN14" s="392"/>
      <c r="PCO14" s="392"/>
      <c r="PCP14" s="392"/>
      <c r="PCQ14" s="392"/>
      <c r="PCR14" s="392"/>
      <c r="PCS14" s="392"/>
      <c r="PCT14" s="392"/>
      <c r="PCU14" s="392"/>
      <c r="PCV14" s="392"/>
      <c r="PCW14" s="392"/>
      <c r="PCX14" s="392"/>
      <c r="PCY14" s="392"/>
      <c r="PCZ14" s="392"/>
      <c r="PDA14" s="392"/>
      <c r="PDB14" s="392"/>
      <c r="PDC14" s="392"/>
      <c r="PDD14" s="392"/>
      <c r="PDE14" s="392"/>
      <c r="PDF14" s="392"/>
      <c r="PDG14" s="392"/>
      <c r="PDH14" s="392"/>
      <c r="PDI14" s="392"/>
      <c r="PDJ14" s="392"/>
      <c r="PDK14" s="392"/>
      <c r="PDL14" s="392"/>
      <c r="PDM14" s="392"/>
      <c r="PDN14" s="392"/>
      <c r="PDO14" s="392"/>
      <c r="PDP14" s="392"/>
      <c r="PDQ14" s="392"/>
      <c r="PDR14" s="392"/>
      <c r="PDS14" s="392"/>
      <c r="PDT14" s="392"/>
      <c r="PDU14" s="392"/>
      <c r="PDV14" s="392"/>
      <c r="PDW14" s="392"/>
      <c r="PDX14" s="392"/>
      <c r="PDY14" s="392"/>
      <c r="PDZ14" s="392"/>
      <c r="PEA14" s="392"/>
      <c r="PEB14" s="392"/>
      <c r="PEC14" s="392"/>
      <c r="PED14" s="392"/>
      <c r="PEE14" s="392"/>
      <c r="PEF14" s="392"/>
      <c r="PEG14" s="392"/>
      <c r="PEH14" s="392"/>
      <c r="PEI14" s="392"/>
      <c r="PEJ14" s="392"/>
      <c r="PEK14" s="392"/>
      <c r="PEL14" s="392"/>
      <c r="PEM14" s="392"/>
      <c r="PEN14" s="392"/>
      <c r="PEO14" s="392"/>
      <c r="PEP14" s="392"/>
      <c r="PEQ14" s="392"/>
      <c r="PER14" s="392"/>
      <c r="PES14" s="392"/>
      <c r="PET14" s="392"/>
      <c r="PEU14" s="392"/>
      <c r="PEV14" s="392"/>
      <c r="PEW14" s="392"/>
      <c r="PEX14" s="392"/>
      <c r="PEY14" s="392"/>
      <c r="PEZ14" s="392"/>
      <c r="PFA14" s="392"/>
      <c r="PFB14" s="392"/>
      <c r="PFC14" s="392"/>
      <c r="PFD14" s="392"/>
      <c r="PFE14" s="392"/>
      <c r="PFF14" s="392"/>
      <c r="PFG14" s="392"/>
      <c r="PFH14" s="392"/>
      <c r="PFI14" s="392"/>
      <c r="PFJ14" s="392"/>
      <c r="PFK14" s="392"/>
      <c r="PFL14" s="392"/>
      <c r="PFM14" s="392"/>
      <c r="PFN14" s="392"/>
      <c r="PFO14" s="392"/>
      <c r="PFP14" s="392"/>
      <c r="PFQ14" s="392"/>
      <c r="PFR14" s="392"/>
      <c r="PFS14" s="392"/>
      <c r="PFT14" s="392"/>
      <c r="PFU14" s="392"/>
      <c r="PFV14" s="392"/>
      <c r="PFW14" s="392"/>
      <c r="PFX14" s="392"/>
      <c r="PFY14" s="392"/>
      <c r="PFZ14" s="392"/>
      <c r="PGA14" s="392"/>
      <c r="PGB14" s="392"/>
      <c r="PGC14" s="392"/>
      <c r="PGD14" s="392"/>
      <c r="PGE14" s="392"/>
      <c r="PGF14" s="392"/>
      <c r="PGG14" s="392"/>
      <c r="PGH14" s="392"/>
      <c r="PGI14" s="392"/>
      <c r="PGJ14" s="392"/>
      <c r="PGK14" s="392"/>
      <c r="PGL14" s="392"/>
      <c r="PGM14" s="392"/>
      <c r="PGN14" s="392"/>
      <c r="PGO14" s="392"/>
      <c r="PGP14" s="392"/>
      <c r="PGQ14" s="392"/>
      <c r="PGR14" s="392"/>
      <c r="PGS14" s="392"/>
      <c r="PGT14" s="392"/>
      <c r="PGU14" s="392"/>
      <c r="PGV14" s="392"/>
      <c r="PGW14" s="392"/>
      <c r="PGX14" s="392"/>
      <c r="PGY14" s="392"/>
      <c r="PGZ14" s="392"/>
      <c r="PHA14" s="392"/>
      <c r="PHB14" s="392"/>
      <c r="PHC14" s="392"/>
      <c r="PHD14" s="392"/>
      <c r="PHE14" s="392"/>
      <c r="PHF14" s="392"/>
      <c r="PHG14" s="392"/>
      <c r="PHH14" s="392"/>
      <c r="PHI14" s="392"/>
      <c r="PHJ14" s="392"/>
      <c r="PHK14" s="392"/>
      <c r="PHL14" s="392"/>
      <c r="PHM14" s="392"/>
      <c r="PHN14" s="392"/>
      <c r="PHO14" s="392"/>
      <c r="PHP14" s="392"/>
      <c r="PHQ14" s="392"/>
      <c r="PHR14" s="392"/>
      <c r="PHS14" s="392"/>
      <c r="PHT14" s="392"/>
      <c r="PHU14" s="392"/>
      <c r="PHV14" s="392"/>
      <c r="PHW14" s="392"/>
      <c r="PHX14" s="392"/>
      <c r="PHY14" s="392"/>
      <c r="PHZ14" s="392"/>
      <c r="PIA14" s="392"/>
      <c r="PIB14" s="392"/>
      <c r="PIC14" s="392"/>
      <c r="PID14" s="392"/>
      <c r="PIE14" s="392"/>
      <c r="PIF14" s="392"/>
      <c r="PIG14" s="392"/>
      <c r="PIH14" s="392"/>
      <c r="PII14" s="392"/>
      <c r="PIJ14" s="392"/>
      <c r="PIK14" s="392"/>
      <c r="PIL14" s="392"/>
      <c r="PIM14" s="392"/>
      <c r="PIN14" s="392"/>
      <c r="PIO14" s="392"/>
      <c r="PIP14" s="392"/>
      <c r="PIQ14" s="392"/>
      <c r="PIR14" s="392"/>
      <c r="PIS14" s="392"/>
      <c r="PIT14" s="392"/>
      <c r="PIU14" s="392"/>
      <c r="PIV14" s="392"/>
      <c r="PIW14" s="392"/>
      <c r="PIX14" s="392"/>
      <c r="PIY14" s="392"/>
      <c r="PIZ14" s="392"/>
      <c r="PJA14" s="392"/>
      <c r="PJB14" s="392"/>
      <c r="PJC14" s="392"/>
      <c r="PJD14" s="392"/>
      <c r="PJE14" s="392"/>
      <c r="PJF14" s="392"/>
      <c r="PJG14" s="392"/>
      <c r="PJH14" s="392"/>
      <c r="PJI14" s="392"/>
      <c r="PJJ14" s="392"/>
      <c r="PJK14" s="392"/>
      <c r="PJL14" s="392"/>
      <c r="PJM14" s="392"/>
      <c r="PJN14" s="392"/>
      <c r="PJO14" s="392"/>
      <c r="PJP14" s="392"/>
      <c r="PJQ14" s="392"/>
      <c r="PJR14" s="392"/>
      <c r="PJS14" s="392"/>
      <c r="PJT14" s="392"/>
      <c r="PJU14" s="392"/>
      <c r="PJV14" s="392"/>
      <c r="PJW14" s="392"/>
      <c r="PJX14" s="392"/>
      <c r="PJY14" s="392"/>
      <c r="PJZ14" s="392"/>
      <c r="PKA14" s="392"/>
      <c r="PKB14" s="392"/>
      <c r="PKC14" s="392"/>
      <c r="PKD14" s="392"/>
      <c r="PKE14" s="392"/>
      <c r="PKF14" s="392"/>
      <c r="PKG14" s="392"/>
      <c r="PKH14" s="392"/>
      <c r="PKI14" s="392"/>
      <c r="PKJ14" s="392"/>
      <c r="PKK14" s="392"/>
      <c r="PKL14" s="392"/>
      <c r="PKM14" s="392"/>
      <c r="PKN14" s="392"/>
      <c r="PKO14" s="392"/>
      <c r="PKP14" s="392"/>
      <c r="PKQ14" s="392"/>
      <c r="PKR14" s="392"/>
      <c r="PKS14" s="392"/>
      <c r="PKT14" s="392"/>
      <c r="PKU14" s="392"/>
      <c r="PKV14" s="392"/>
      <c r="PKW14" s="392"/>
      <c r="PKX14" s="392"/>
      <c r="PKY14" s="392"/>
      <c r="PKZ14" s="392"/>
      <c r="PLA14" s="392"/>
      <c r="PLB14" s="392"/>
      <c r="PLC14" s="392"/>
      <c r="PLD14" s="392"/>
      <c r="PLE14" s="392"/>
      <c r="PLF14" s="392"/>
      <c r="PLG14" s="392"/>
      <c r="PLH14" s="392"/>
      <c r="PLI14" s="392"/>
      <c r="PLJ14" s="392"/>
      <c r="PLK14" s="392"/>
      <c r="PLL14" s="392"/>
      <c r="PLM14" s="392"/>
      <c r="PLN14" s="392"/>
      <c r="PLO14" s="392"/>
      <c r="PLP14" s="392"/>
      <c r="PLQ14" s="392"/>
      <c r="PLR14" s="392"/>
      <c r="PLS14" s="392"/>
      <c r="PLT14" s="392"/>
      <c r="PLU14" s="392"/>
      <c r="PLV14" s="392"/>
      <c r="PLW14" s="392"/>
      <c r="PLX14" s="392"/>
      <c r="PLY14" s="392"/>
      <c r="PLZ14" s="392"/>
      <c r="PMA14" s="392"/>
      <c r="PMB14" s="392"/>
      <c r="PMC14" s="392"/>
      <c r="PMD14" s="392"/>
      <c r="PME14" s="392"/>
      <c r="PMF14" s="392"/>
      <c r="PMG14" s="392"/>
      <c r="PMH14" s="392"/>
      <c r="PMI14" s="392"/>
      <c r="PMJ14" s="392"/>
      <c r="PMK14" s="392"/>
      <c r="PML14" s="392"/>
      <c r="PMM14" s="392"/>
      <c r="PMN14" s="392"/>
      <c r="PMO14" s="392"/>
      <c r="PMP14" s="392"/>
      <c r="PMQ14" s="392"/>
      <c r="PMR14" s="392"/>
      <c r="PMS14" s="392"/>
      <c r="PMT14" s="392"/>
      <c r="PMU14" s="392"/>
      <c r="PMV14" s="392"/>
      <c r="PMW14" s="392"/>
      <c r="PMX14" s="392"/>
      <c r="PMY14" s="392"/>
      <c r="PMZ14" s="392"/>
      <c r="PNA14" s="392"/>
      <c r="PNB14" s="392"/>
      <c r="PNC14" s="392"/>
      <c r="PND14" s="392"/>
      <c r="PNE14" s="392"/>
      <c r="PNF14" s="392"/>
      <c r="PNG14" s="392"/>
      <c r="PNH14" s="392"/>
      <c r="PNI14" s="392"/>
      <c r="PNJ14" s="392"/>
      <c r="PNK14" s="392"/>
      <c r="PNL14" s="392"/>
      <c r="PNM14" s="392"/>
      <c r="PNN14" s="392"/>
      <c r="PNO14" s="392"/>
      <c r="PNP14" s="392"/>
      <c r="PNQ14" s="392"/>
      <c r="PNR14" s="392"/>
      <c r="PNS14" s="392"/>
      <c r="PNT14" s="392"/>
      <c r="PNU14" s="392"/>
      <c r="PNV14" s="392"/>
      <c r="PNW14" s="392"/>
      <c r="PNX14" s="392"/>
      <c r="PNY14" s="392"/>
      <c r="PNZ14" s="392"/>
      <c r="POA14" s="392"/>
      <c r="POB14" s="392"/>
      <c r="POC14" s="392"/>
      <c r="POD14" s="392"/>
      <c r="POE14" s="392"/>
      <c r="POF14" s="392"/>
      <c r="POG14" s="392"/>
      <c r="POH14" s="392"/>
      <c r="POI14" s="392"/>
      <c r="POJ14" s="392"/>
      <c r="POK14" s="392"/>
      <c r="POL14" s="392"/>
      <c r="POM14" s="392"/>
      <c r="PON14" s="392"/>
      <c r="POO14" s="392"/>
      <c r="POP14" s="392"/>
      <c r="POQ14" s="392"/>
      <c r="POR14" s="392"/>
      <c r="POS14" s="392"/>
      <c r="POT14" s="392"/>
      <c r="POU14" s="392"/>
      <c r="POV14" s="392"/>
      <c r="POW14" s="392"/>
      <c r="POX14" s="392"/>
      <c r="POY14" s="392"/>
      <c r="POZ14" s="392"/>
      <c r="PPA14" s="392"/>
      <c r="PPB14" s="392"/>
      <c r="PPC14" s="392"/>
      <c r="PPD14" s="392"/>
      <c r="PPE14" s="392"/>
      <c r="PPF14" s="392"/>
      <c r="PPG14" s="392"/>
      <c r="PPH14" s="392"/>
      <c r="PPI14" s="392"/>
      <c r="PPJ14" s="392"/>
      <c r="PPK14" s="392"/>
      <c r="PPL14" s="392"/>
      <c r="PPM14" s="392"/>
      <c r="PPN14" s="392"/>
      <c r="PPO14" s="392"/>
      <c r="PPP14" s="392"/>
      <c r="PPQ14" s="392"/>
      <c r="PPR14" s="392"/>
      <c r="PPS14" s="392"/>
      <c r="PPT14" s="392"/>
      <c r="PPU14" s="392"/>
      <c r="PPV14" s="392"/>
      <c r="PPW14" s="392"/>
      <c r="PPX14" s="392"/>
      <c r="PPY14" s="392"/>
      <c r="PPZ14" s="392"/>
      <c r="PQA14" s="392"/>
      <c r="PQB14" s="392"/>
      <c r="PQC14" s="392"/>
      <c r="PQD14" s="392"/>
      <c r="PQE14" s="392"/>
      <c r="PQF14" s="392"/>
      <c r="PQG14" s="392"/>
      <c r="PQH14" s="392"/>
      <c r="PQI14" s="392"/>
      <c r="PQJ14" s="392"/>
      <c r="PQK14" s="392"/>
      <c r="PQL14" s="392"/>
      <c r="PQM14" s="392"/>
      <c r="PQN14" s="392"/>
      <c r="PQO14" s="392"/>
      <c r="PQP14" s="392"/>
      <c r="PQQ14" s="392"/>
      <c r="PQR14" s="392"/>
      <c r="PQS14" s="392"/>
      <c r="PQT14" s="392"/>
      <c r="PQU14" s="392"/>
      <c r="PQV14" s="392"/>
      <c r="PQW14" s="392"/>
      <c r="PQX14" s="392"/>
      <c r="PQY14" s="392"/>
      <c r="PQZ14" s="392"/>
      <c r="PRA14" s="392"/>
      <c r="PRB14" s="392"/>
      <c r="PRC14" s="392"/>
      <c r="PRD14" s="392"/>
      <c r="PRE14" s="392"/>
      <c r="PRF14" s="392"/>
      <c r="PRG14" s="392"/>
      <c r="PRH14" s="392"/>
      <c r="PRI14" s="392"/>
      <c r="PRJ14" s="392"/>
      <c r="PRK14" s="392"/>
      <c r="PRL14" s="392"/>
      <c r="PRM14" s="392"/>
      <c r="PRN14" s="392"/>
      <c r="PRO14" s="392"/>
      <c r="PRP14" s="392"/>
      <c r="PRQ14" s="392"/>
      <c r="PRR14" s="392"/>
      <c r="PRS14" s="392"/>
      <c r="PRT14" s="392"/>
      <c r="PRU14" s="392"/>
      <c r="PRV14" s="392"/>
      <c r="PRW14" s="392"/>
      <c r="PRX14" s="392"/>
      <c r="PRY14" s="392"/>
      <c r="PRZ14" s="392"/>
      <c r="PSA14" s="392"/>
      <c r="PSB14" s="392"/>
      <c r="PSC14" s="392"/>
      <c r="PSD14" s="392"/>
      <c r="PSE14" s="392"/>
      <c r="PSF14" s="392"/>
      <c r="PSG14" s="392"/>
      <c r="PSH14" s="392"/>
      <c r="PSI14" s="392"/>
      <c r="PSJ14" s="392"/>
      <c r="PSK14" s="392"/>
      <c r="PSL14" s="392"/>
      <c r="PSM14" s="392"/>
      <c r="PSN14" s="392"/>
      <c r="PSO14" s="392"/>
      <c r="PSP14" s="392"/>
      <c r="PSQ14" s="392"/>
      <c r="PSR14" s="392"/>
      <c r="PSS14" s="392"/>
      <c r="PST14" s="392"/>
      <c r="PSU14" s="392"/>
      <c r="PSV14" s="392"/>
      <c r="PSW14" s="392"/>
      <c r="PSX14" s="392"/>
      <c r="PSY14" s="392"/>
      <c r="PSZ14" s="392"/>
      <c r="PTA14" s="392"/>
      <c r="PTB14" s="392"/>
      <c r="PTC14" s="392"/>
      <c r="PTD14" s="392"/>
      <c r="PTE14" s="392"/>
      <c r="PTF14" s="392"/>
      <c r="PTG14" s="392"/>
      <c r="PTH14" s="392"/>
      <c r="PTI14" s="392"/>
      <c r="PTJ14" s="392"/>
      <c r="PTK14" s="392"/>
      <c r="PTL14" s="392"/>
      <c r="PTM14" s="392"/>
      <c r="PTN14" s="392"/>
      <c r="PTO14" s="392"/>
      <c r="PTP14" s="392"/>
      <c r="PTQ14" s="392"/>
      <c r="PTR14" s="392"/>
      <c r="PTS14" s="392"/>
      <c r="PTT14" s="392"/>
      <c r="PTU14" s="392"/>
      <c r="PTV14" s="392"/>
      <c r="PTW14" s="392"/>
      <c r="PTX14" s="392"/>
      <c r="PTY14" s="392"/>
      <c r="PTZ14" s="392"/>
      <c r="PUA14" s="392"/>
      <c r="PUB14" s="392"/>
      <c r="PUC14" s="392"/>
      <c r="PUD14" s="392"/>
      <c r="PUE14" s="392"/>
      <c r="PUF14" s="392"/>
      <c r="PUG14" s="392"/>
      <c r="PUH14" s="392"/>
      <c r="PUI14" s="392"/>
      <c r="PUJ14" s="392"/>
      <c r="PUK14" s="392"/>
      <c r="PUL14" s="392"/>
      <c r="PUM14" s="392"/>
      <c r="PUN14" s="392"/>
      <c r="PUO14" s="392"/>
      <c r="PUP14" s="392"/>
      <c r="PUQ14" s="392"/>
      <c r="PUR14" s="392"/>
      <c r="PUS14" s="392"/>
      <c r="PUT14" s="392"/>
      <c r="PUU14" s="392"/>
      <c r="PUV14" s="392"/>
      <c r="PUW14" s="392"/>
      <c r="PUX14" s="392"/>
      <c r="PUY14" s="392"/>
      <c r="PUZ14" s="392"/>
      <c r="PVA14" s="392"/>
      <c r="PVB14" s="392"/>
      <c r="PVC14" s="392"/>
      <c r="PVD14" s="392"/>
      <c r="PVE14" s="392"/>
      <c r="PVF14" s="392"/>
      <c r="PVG14" s="392"/>
      <c r="PVH14" s="392"/>
      <c r="PVI14" s="392"/>
      <c r="PVJ14" s="392"/>
      <c r="PVK14" s="392"/>
      <c r="PVL14" s="392"/>
      <c r="PVM14" s="392"/>
      <c r="PVN14" s="392"/>
      <c r="PVO14" s="392"/>
      <c r="PVP14" s="392"/>
      <c r="PVQ14" s="392"/>
      <c r="PVR14" s="392"/>
      <c r="PVS14" s="392"/>
      <c r="PVT14" s="392"/>
      <c r="PVU14" s="392"/>
      <c r="PVV14" s="392"/>
      <c r="PVW14" s="392"/>
      <c r="PVX14" s="392"/>
      <c r="PVY14" s="392"/>
      <c r="PVZ14" s="392"/>
      <c r="PWA14" s="392"/>
      <c r="PWB14" s="392"/>
      <c r="PWC14" s="392"/>
      <c r="PWD14" s="392"/>
      <c r="PWE14" s="392"/>
      <c r="PWF14" s="392"/>
      <c r="PWG14" s="392"/>
      <c r="PWH14" s="392"/>
      <c r="PWI14" s="392"/>
      <c r="PWJ14" s="392"/>
      <c r="PWK14" s="392"/>
      <c r="PWL14" s="392"/>
      <c r="PWM14" s="392"/>
      <c r="PWN14" s="392"/>
      <c r="PWO14" s="392"/>
      <c r="PWP14" s="392"/>
      <c r="PWQ14" s="392"/>
      <c r="PWR14" s="392"/>
      <c r="PWS14" s="392"/>
      <c r="PWT14" s="392"/>
      <c r="PWU14" s="392"/>
      <c r="PWV14" s="392"/>
      <c r="PWW14" s="392"/>
      <c r="PWX14" s="392"/>
      <c r="PWY14" s="392"/>
      <c r="PWZ14" s="392"/>
      <c r="PXA14" s="392"/>
      <c r="PXB14" s="392"/>
      <c r="PXC14" s="392"/>
      <c r="PXD14" s="392"/>
      <c r="PXE14" s="392"/>
      <c r="PXF14" s="392"/>
      <c r="PXG14" s="392"/>
      <c r="PXH14" s="392"/>
      <c r="PXI14" s="392"/>
      <c r="PXJ14" s="392"/>
      <c r="PXK14" s="392"/>
      <c r="PXL14" s="392"/>
      <c r="PXM14" s="392"/>
      <c r="PXN14" s="392"/>
      <c r="PXO14" s="392"/>
      <c r="PXP14" s="392"/>
      <c r="PXQ14" s="392"/>
      <c r="PXR14" s="392"/>
      <c r="PXS14" s="392"/>
      <c r="PXT14" s="392"/>
      <c r="PXU14" s="392"/>
      <c r="PXV14" s="392"/>
      <c r="PXW14" s="392"/>
      <c r="PXX14" s="392"/>
      <c r="PXY14" s="392"/>
      <c r="PXZ14" s="392"/>
      <c r="PYA14" s="392"/>
      <c r="PYB14" s="392"/>
      <c r="PYC14" s="392"/>
      <c r="PYD14" s="392"/>
      <c r="PYE14" s="392"/>
      <c r="PYF14" s="392"/>
      <c r="PYG14" s="392"/>
      <c r="PYH14" s="392"/>
      <c r="PYI14" s="392"/>
      <c r="PYJ14" s="392"/>
      <c r="PYK14" s="392"/>
      <c r="PYL14" s="392"/>
      <c r="PYM14" s="392"/>
      <c r="PYN14" s="392"/>
      <c r="PYO14" s="392"/>
      <c r="PYP14" s="392"/>
      <c r="PYQ14" s="392"/>
      <c r="PYR14" s="392"/>
      <c r="PYS14" s="392"/>
      <c r="PYT14" s="392"/>
      <c r="PYU14" s="392"/>
      <c r="PYV14" s="392"/>
      <c r="PYW14" s="392"/>
      <c r="PYX14" s="392"/>
      <c r="PYY14" s="392"/>
      <c r="PYZ14" s="392"/>
      <c r="PZA14" s="392"/>
      <c r="PZB14" s="392"/>
      <c r="PZC14" s="392"/>
      <c r="PZD14" s="392"/>
      <c r="PZE14" s="392"/>
      <c r="PZF14" s="392"/>
      <c r="PZG14" s="392"/>
      <c r="PZH14" s="392"/>
      <c r="PZI14" s="392"/>
      <c r="PZJ14" s="392"/>
      <c r="PZK14" s="392"/>
      <c r="PZL14" s="392"/>
      <c r="PZM14" s="392"/>
      <c r="PZN14" s="392"/>
      <c r="PZO14" s="392"/>
      <c r="PZP14" s="392"/>
      <c r="PZQ14" s="392"/>
      <c r="PZR14" s="392"/>
      <c r="PZS14" s="392"/>
      <c r="PZT14" s="392"/>
      <c r="PZU14" s="392"/>
      <c r="PZV14" s="392"/>
      <c r="PZW14" s="392"/>
      <c r="PZX14" s="392"/>
      <c r="PZY14" s="392"/>
      <c r="PZZ14" s="392"/>
      <c r="QAA14" s="392"/>
      <c r="QAB14" s="392"/>
      <c r="QAC14" s="392"/>
      <c r="QAD14" s="392"/>
      <c r="QAE14" s="392"/>
      <c r="QAF14" s="392"/>
      <c r="QAG14" s="392"/>
      <c r="QAH14" s="392"/>
      <c r="QAI14" s="392"/>
      <c r="QAJ14" s="392"/>
      <c r="QAK14" s="392"/>
      <c r="QAL14" s="392"/>
      <c r="QAM14" s="392"/>
      <c r="QAN14" s="392"/>
      <c r="QAO14" s="392"/>
      <c r="QAP14" s="392"/>
      <c r="QAQ14" s="392"/>
      <c r="QAR14" s="392"/>
      <c r="QAS14" s="392"/>
      <c r="QAT14" s="392"/>
      <c r="QAU14" s="392"/>
      <c r="QAV14" s="392"/>
      <c r="QAW14" s="392"/>
      <c r="QAX14" s="392"/>
      <c r="QAY14" s="392"/>
      <c r="QAZ14" s="392"/>
      <c r="QBA14" s="392"/>
      <c r="QBB14" s="392"/>
      <c r="QBC14" s="392"/>
      <c r="QBD14" s="392"/>
      <c r="QBE14" s="392"/>
      <c r="QBF14" s="392"/>
      <c r="QBG14" s="392"/>
      <c r="QBH14" s="392"/>
      <c r="QBI14" s="392"/>
      <c r="QBJ14" s="392"/>
      <c r="QBK14" s="392"/>
      <c r="QBL14" s="392"/>
      <c r="QBM14" s="392"/>
      <c r="QBN14" s="392"/>
      <c r="QBO14" s="392"/>
      <c r="QBP14" s="392"/>
      <c r="QBQ14" s="392"/>
      <c r="QBR14" s="392"/>
      <c r="QBS14" s="392"/>
      <c r="QBT14" s="392"/>
      <c r="QBU14" s="392"/>
      <c r="QBV14" s="392"/>
      <c r="QBW14" s="392"/>
      <c r="QBX14" s="392"/>
      <c r="QBY14" s="392"/>
      <c r="QBZ14" s="392"/>
      <c r="QCA14" s="392"/>
      <c r="QCB14" s="392"/>
      <c r="QCC14" s="392"/>
      <c r="QCD14" s="392"/>
      <c r="QCE14" s="392"/>
      <c r="QCF14" s="392"/>
      <c r="QCG14" s="392"/>
      <c r="QCH14" s="392"/>
      <c r="QCI14" s="392"/>
      <c r="QCJ14" s="392"/>
      <c r="QCK14" s="392"/>
      <c r="QCL14" s="392"/>
      <c r="QCM14" s="392"/>
      <c r="QCN14" s="392"/>
      <c r="QCO14" s="392"/>
      <c r="QCP14" s="392"/>
      <c r="QCQ14" s="392"/>
      <c r="QCR14" s="392"/>
      <c r="QCS14" s="392"/>
      <c r="QCT14" s="392"/>
      <c r="QCU14" s="392"/>
      <c r="QCV14" s="392"/>
      <c r="QCW14" s="392"/>
      <c r="QCX14" s="392"/>
      <c r="QCY14" s="392"/>
      <c r="QCZ14" s="392"/>
      <c r="QDA14" s="392"/>
      <c r="QDB14" s="392"/>
      <c r="QDC14" s="392"/>
      <c r="QDD14" s="392"/>
      <c r="QDE14" s="392"/>
      <c r="QDF14" s="392"/>
      <c r="QDG14" s="392"/>
      <c r="QDH14" s="392"/>
      <c r="QDI14" s="392"/>
      <c r="QDJ14" s="392"/>
      <c r="QDK14" s="392"/>
      <c r="QDL14" s="392"/>
      <c r="QDM14" s="392"/>
      <c r="QDN14" s="392"/>
      <c r="QDO14" s="392"/>
      <c r="QDP14" s="392"/>
      <c r="QDQ14" s="392"/>
      <c r="QDR14" s="392"/>
      <c r="QDS14" s="392"/>
      <c r="QDT14" s="392"/>
      <c r="QDU14" s="392"/>
      <c r="QDV14" s="392"/>
      <c r="QDW14" s="392"/>
      <c r="QDX14" s="392"/>
      <c r="QDY14" s="392"/>
      <c r="QDZ14" s="392"/>
      <c r="QEA14" s="392"/>
      <c r="QEB14" s="392"/>
      <c r="QEC14" s="392"/>
      <c r="QED14" s="392"/>
      <c r="QEE14" s="392"/>
      <c r="QEF14" s="392"/>
      <c r="QEG14" s="392"/>
      <c r="QEH14" s="392"/>
      <c r="QEI14" s="392"/>
      <c r="QEJ14" s="392"/>
      <c r="QEK14" s="392"/>
      <c r="QEL14" s="392"/>
      <c r="QEM14" s="392"/>
      <c r="QEN14" s="392"/>
      <c r="QEO14" s="392"/>
      <c r="QEP14" s="392"/>
      <c r="QEQ14" s="392"/>
      <c r="QER14" s="392"/>
      <c r="QES14" s="392"/>
      <c r="QET14" s="392"/>
      <c r="QEU14" s="392"/>
      <c r="QEV14" s="392"/>
      <c r="QEW14" s="392"/>
      <c r="QEX14" s="392"/>
      <c r="QEY14" s="392"/>
      <c r="QEZ14" s="392"/>
      <c r="QFA14" s="392"/>
      <c r="QFB14" s="392"/>
      <c r="QFC14" s="392"/>
      <c r="QFD14" s="392"/>
      <c r="QFE14" s="392"/>
      <c r="QFF14" s="392"/>
      <c r="QFG14" s="392"/>
      <c r="QFH14" s="392"/>
      <c r="QFI14" s="392"/>
      <c r="QFJ14" s="392"/>
      <c r="QFK14" s="392"/>
      <c r="QFL14" s="392"/>
      <c r="QFM14" s="392"/>
      <c r="QFN14" s="392"/>
      <c r="QFO14" s="392"/>
      <c r="QFP14" s="392"/>
      <c r="QFQ14" s="392"/>
      <c r="QFR14" s="392"/>
      <c r="QFS14" s="392"/>
      <c r="QFT14" s="392"/>
      <c r="QFU14" s="392"/>
      <c r="QFV14" s="392"/>
      <c r="QFW14" s="392"/>
      <c r="QFX14" s="392"/>
      <c r="QFY14" s="392"/>
      <c r="QFZ14" s="392"/>
      <c r="QGA14" s="392"/>
      <c r="QGB14" s="392"/>
      <c r="QGC14" s="392"/>
      <c r="QGD14" s="392"/>
      <c r="QGE14" s="392"/>
      <c r="QGF14" s="392"/>
      <c r="QGG14" s="392"/>
      <c r="QGH14" s="392"/>
      <c r="QGI14" s="392"/>
      <c r="QGJ14" s="392"/>
      <c r="QGK14" s="392"/>
      <c r="QGL14" s="392"/>
      <c r="QGM14" s="392"/>
      <c r="QGN14" s="392"/>
      <c r="QGO14" s="392"/>
      <c r="QGP14" s="392"/>
      <c r="QGQ14" s="392"/>
      <c r="QGR14" s="392"/>
      <c r="QGS14" s="392"/>
      <c r="QGT14" s="392"/>
      <c r="QGU14" s="392"/>
      <c r="QGV14" s="392"/>
      <c r="QGW14" s="392"/>
      <c r="QGX14" s="392"/>
      <c r="QGY14" s="392"/>
      <c r="QGZ14" s="392"/>
      <c r="QHA14" s="392"/>
      <c r="QHB14" s="392"/>
      <c r="QHC14" s="392"/>
      <c r="QHD14" s="392"/>
      <c r="QHE14" s="392"/>
      <c r="QHF14" s="392"/>
      <c r="QHG14" s="392"/>
      <c r="QHH14" s="392"/>
      <c r="QHI14" s="392"/>
      <c r="QHJ14" s="392"/>
      <c r="QHK14" s="392"/>
      <c r="QHL14" s="392"/>
      <c r="QHM14" s="392"/>
      <c r="QHN14" s="392"/>
      <c r="QHO14" s="392"/>
      <c r="QHP14" s="392"/>
      <c r="QHQ14" s="392"/>
      <c r="QHR14" s="392"/>
      <c r="QHS14" s="392"/>
      <c r="QHT14" s="392"/>
      <c r="QHU14" s="392"/>
      <c r="QHV14" s="392"/>
      <c r="QHW14" s="392"/>
      <c r="QHX14" s="392"/>
      <c r="QHY14" s="392"/>
      <c r="QHZ14" s="392"/>
      <c r="QIA14" s="392"/>
      <c r="QIB14" s="392"/>
      <c r="QIC14" s="392"/>
      <c r="QID14" s="392"/>
      <c r="QIE14" s="392"/>
      <c r="QIF14" s="392"/>
      <c r="QIG14" s="392"/>
      <c r="QIH14" s="392"/>
      <c r="QII14" s="392"/>
      <c r="QIJ14" s="392"/>
      <c r="QIK14" s="392"/>
      <c r="QIL14" s="392"/>
      <c r="QIM14" s="392"/>
      <c r="QIN14" s="392"/>
      <c r="QIO14" s="392"/>
      <c r="QIP14" s="392"/>
      <c r="QIQ14" s="392"/>
      <c r="QIR14" s="392"/>
      <c r="QIS14" s="392"/>
      <c r="QIT14" s="392"/>
      <c r="QIU14" s="392"/>
      <c r="QIV14" s="392"/>
      <c r="QIW14" s="392"/>
      <c r="QIX14" s="392"/>
      <c r="QIY14" s="392"/>
      <c r="QIZ14" s="392"/>
      <c r="QJA14" s="392"/>
      <c r="QJB14" s="392"/>
      <c r="QJC14" s="392"/>
      <c r="QJD14" s="392"/>
      <c r="QJE14" s="392"/>
      <c r="QJF14" s="392"/>
      <c r="QJG14" s="392"/>
      <c r="QJH14" s="392"/>
      <c r="QJI14" s="392"/>
      <c r="QJJ14" s="392"/>
      <c r="QJK14" s="392"/>
      <c r="QJL14" s="392"/>
      <c r="QJM14" s="392"/>
      <c r="QJN14" s="392"/>
      <c r="QJO14" s="392"/>
      <c r="QJP14" s="392"/>
      <c r="QJQ14" s="392"/>
      <c r="QJR14" s="392"/>
      <c r="QJS14" s="392"/>
      <c r="QJT14" s="392"/>
      <c r="QJU14" s="392"/>
      <c r="QJV14" s="392"/>
      <c r="QJW14" s="392"/>
      <c r="QJX14" s="392"/>
      <c r="QJY14" s="392"/>
      <c r="QJZ14" s="392"/>
      <c r="QKA14" s="392"/>
      <c r="QKB14" s="392"/>
      <c r="QKC14" s="392"/>
      <c r="QKD14" s="392"/>
      <c r="QKE14" s="392"/>
      <c r="QKF14" s="392"/>
      <c r="QKG14" s="392"/>
      <c r="QKH14" s="392"/>
      <c r="QKI14" s="392"/>
      <c r="QKJ14" s="392"/>
      <c r="QKK14" s="392"/>
      <c r="QKL14" s="392"/>
      <c r="QKM14" s="392"/>
      <c r="QKN14" s="392"/>
      <c r="QKO14" s="392"/>
      <c r="QKP14" s="392"/>
      <c r="QKQ14" s="392"/>
      <c r="QKR14" s="392"/>
      <c r="QKS14" s="392"/>
      <c r="QKT14" s="392"/>
      <c r="QKU14" s="392"/>
      <c r="QKV14" s="392"/>
      <c r="QKW14" s="392"/>
      <c r="QKX14" s="392"/>
      <c r="QKY14" s="392"/>
      <c r="QKZ14" s="392"/>
      <c r="QLA14" s="392"/>
      <c r="QLB14" s="392"/>
      <c r="QLC14" s="392"/>
      <c r="QLD14" s="392"/>
      <c r="QLE14" s="392"/>
      <c r="QLF14" s="392"/>
      <c r="QLG14" s="392"/>
      <c r="QLH14" s="392"/>
      <c r="QLI14" s="392"/>
      <c r="QLJ14" s="392"/>
      <c r="QLK14" s="392"/>
      <c r="QLL14" s="392"/>
      <c r="QLM14" s="392"/>
      <c r="QLN14" s="392"/>
      <c r="QLO14" s="392"/>
      <c r="QLP14" s="392"/>
      <c r="QLQ14" s="392"/>
      <c r="QLR14" s="392"/>
      <c r="QLS14" s="392"/>
      <c r="QLT14" s="392"/>
      <c r="QLU14" s="392"/>
      <c r="QLV14" s="392"/>
      <c r="QLW14" s="392"/>
      <c r="QLX14" s="392"/>
      <c r="QLY14" s="392"/>
      <c r="QLZ14" s="392"/>
      <c r="QMA14" s="392"/>
      <c r="QMB14" s="392"/>
      <c r="QMC14" s="392"/>
      <c r="QMD14" s="392"/>
      <c r="QME14" s="392"/>
      <c r="QMF14" s="392"/>
      <c r="QMG14" s="392"/>
      <c r="QMH14" s="392"/>
      <c r="QMI14" s="392"/>
      <c r="QMJ14" s="392"/>
      <c r="QMK14" s="392"/>
      <c r="QML14" s="392"/>
      <c r="QMM14" s="392"/>
      <c r="QMN14" s="392"/>
      <c r="QMO14" s="392"/>
      <c r="QMP14" s="392"/>
      <c r="QMQ14" s="392"/>
      <c r="QMR14" s="392"/>
      <c r="QMS14" s="392"/>
      <c r="QMT14" s="392"/>
      <c r="QMU14" s="392"/>
      <c r="QMV14" s="392"/>
      <c r="QMW14" s="392"/>
      <c r="QMX14" s="392"/>
      <c r="QMY14" s="392"/>
      <c r="QMZ14" s="392"/>
      <c r="QNA14" s="392"/>
      <c r="QNB14" s="392"/>
      <c r="QNC14" s="392"/>
      <c r="QND14" s="392"/>
      <c r="QNE14" s="392"/>
      <c r="QNF14" s="392"/>
      <c r="QNG14" s="392"/>
      <c r="QNH14" s="392"/>
      <c r="QNI14" s="392"/>
      <c r="QNJ14" s="392"/>
      <c r="QNK14" s="392"/>
      <c r="QNL14" s="392"/>
      <c r="QNM14" s="392"/>
      <c r="QNN14" s="392"/>
      <c r="QNO14" s="392"/>
      <c r="QNP14" s="392"/>
      <c r="QNQ14" s="392"/>
      <c r="QNR14" s="392"/>
      <c r="QNS14" s="392"/>
      <c r="QNT14" s="392"/>
      <c r="QNU14" s="392"/>
      <c r="QNV14" s="392"/>
      <c r="QNW14" s="392"/>
      <c r="QNX14" s="392"/>
      <c r="QNY14" s="392"/>
      <c r="QNZ14" s="392"/>
      <c r="QOA14" s="392"/>
      <c r="QOB14" s="392"/>
      <c r="QOC14" s="392"/>
      <c r="QOD14" s="392"/>
      <c r="QOE14" s="392"/>
      <c r="QOF14" s="392"/>
      <c r="QOG14" s="392"/>
      <c r="QOH14" s="392"/>
      <c r="QOI14" s="392"/>
      <c r="QOJ14" s="392"/>
      <c r="QOK14" s="392"/>
      <c r="QOL14" s="392"/>
      <c r="QOM14" s="392"/>
      <c r="QON14" s="392"/>
      <c r="QOO14" s="392"/>
      <c r="QOP14" s="392"/>
      <c r="QOQ14" s="392"/>
      <c r="QOR14" s="392"/>
      <c r="QOS14" s="392"/>
      <c r="QOT14" s="392"/>
      <c r="QOU14" s="392"/>
      <c r="QOV14" s="392"/>
      <c r="QOW14" s="392"/>
      <c r="QOX14" s="392"/>
      <c r="QOY14" s="392"/>
      <c r="QOZ14" s="392"/>
      <c r="QPA14" s="392"/>
      <c r="QPB14" s="392"/>
      <c r="QPC14" s="392"/>
      <c r="QPD14" s="392"/>
      <c r="QPE14" s="392"/>
      <c r="QPF14" s="392"/>
      <c r="QPG14" s="392"/>
      <c r="QPH14" s="392"/>
      <c r="QPI14" s="392"/>
      <c r="QPJ14" s="392"/>
      <c r="QPK14" s="392"/>
      <c r="QPL14" s="392"/>
      <c r="QPM14" s="392"/>
      <c r="QPN14" s="392"/>
      <c r="QPO14" s="392"/>
      <c r="QPP14" s="392"/>
      <c r="QPQ14" s="392"/>
      <c r="QPR14" s="392"/>
      <c r="QPS14" s="392"/>
      <c r="QPT14" s="392"/>
      <c r="QPU14" s="392"/>
      <c r="QPV14" s="392"/>
      <c r="QPW14" s="392"/>
      <c r="QPX14" s="392"/>
      <c r="QPY14" s="392"/>
      <c r="QPZ14" s="392"/>
      <c r="QQA14" s="392"/>
      <c r="QQB14" s="392"/>
      <c r="QQC14" s="392"/>
      <c r="QQD14" s="392"/>
      <c r="QQE14" s="392"/>
      <c r="QQF14" s="392"/>
      <c r="QQG14" s="392"/>
      <c r="QQH14" s="392"/>
      <c r="QQI14" s="392"/>
      <c r="QQJ14" s="392"/>
      <c r="QQK14" s="392"/>
      <c r="QQL14" s="392"/>
      <c r="QQM14" s="392"/>
      <c r="QQN14" s="392"/>
      <c r="QQO14" s="392"/>
      <c r="QQP14" s="392"/>
      <c r="QQQ14" s="392"/>
      <c r="QQR14" s="392"/>
      <c r="QQS14" s="392"/>
      <c r="QQT14" s="392"/>
      <c r="QQU14" s="392"/>
      <c r="QQV14" s="392"/>
      <c r="QQW14" s="392"/>
      <c r="QQX14" s="392"/>
      <c r="QQY14" s="392"/>
      <c r="QQZ14" s="392"/>
      <c r="QRA14" s="392"/>
      <c r="QRB14" s="392"/>
      <c r="QRC14" s="392"/>
      <c r="QRD14" s="392"/>
      <c r="QRE14" s="392"/>
      <c r="QRF14" s="392"/>
      <c r="QRG14" s="392"/>
      <c r="QRH14" s="392"/>
      <c r="QRI14" s="392"/>
      <c r="QRJ14" s="392"/>
      <c r="QRK14" s="392"/>
      <c r="QRL14" s="392"/>
      <c r="QRM14" s="392"/>
      <c r="QRN14" s="392"/>
      <c r="QRO14" s="392"/>
      <c r="QRP14" s="392"/>
      <c r="QRQ14" s="392"/>
      <c r="QRR14" s="392"/>
      <c r="QRS14" s="392"/>
      <c r="QRT14" s="392"/>
      <c r="QRU14" s="392"/>
      <c r="QRV14" s="392"/>
      <c r="QRW14" s="392"/>
      <c r="QRX14" s="392"/>
      <c r="QRY14" s="392"/>
      <c r="QRZ14" s="392"/>
      <c r="QSA14" s="392"/>
      <c r="QSB14" s="392"/>
      <c r="QSC14" s="392"/>
      <c r="QSD14" s="392"/>
      <c r="QSE14" s="392"/>
      <c r="QSF14" s="392"/>
      <c r="QSG14" s="392"/>
      <c r="QSH14" s="392"/>
      <c r="QSI14" s="392"/>
      <c r="QSJ14" s="392"/>
      <c r="QSK14" s="392"/>
      <c r="QSL14" s="392"/>
      <c r="QSM14" s="392"/>
      <c r="QSN14" s="392"/>
      <c r="QSO14" s="392"/>
      <c r="QSP14" s="392"/>
      <c r="QSQ14" s="392"/>
      <c r="QSR14" s="392"/>
      <c r="QSS14" s="392"/>
      <c r="QST14" s="392"/>
      <c r="QSU14" s="392"/>
      <c r="QSV14" s="392"/>
      <c r="QSW14" s="392"/>
      <c r="QSX14" s="392"/>
      <c r="QSY14" s="392"/>
      <c r="QSZ14" s="392"/>
      <c r="QTA14" s="392"/>
      <c r="QTB14" s="392"/>
      <c r="QTC14" s="392"/>
      <c r="QTD14" s="392"/>
      <c r="QTE14" s="392"/>
      <c r="QTF14" s="392"/>
      <c r="QTG14" s="392"/>
      <c r="QTH14" s="392"/>
      <c r="QTI14" s="392"/>
      <c r="QTJ14" s="392"/>
      <c r="QTK14" s="392"/>
      <c r="QTL14" s="392"/>
      <c r="QTM14" s="392"/>
      <c r="QTN14" s="392"/>
      <c r="QTO14" s="392"/>
      <c r="QTP14" s="392"/>
      <c r="QTQ14" s="392"/>
      <c r="QTR14" s="392"/>
      <c r="QTS14" s="392"/>
      <c r="QTT14" s="392"/>
      <c r="QTU14" s="392"/>
      <c r="QTV14" s="392"/>
      <c r="QTW14" s="392"/>
      <c r="QTX14" s="392"/>
      <c r="QTY14" s="392"/>
      <c r="QTZ14" s="392"/>
      <c r="QUA14" s="392"/>
      <c r="QUB14" s="392"/>
      <c r="QUC14" s="392"/>
      <c r="QUD14" s="392"/>
      <c r="QUE14" s="392"/>
      <c r="QUF14" s="392"/>
      <c r="QUG14" s="392"/>
      <c r="QUH14" s="392"/>
      <c r="QUI14" s="392"/>
      <c r="QUJ14" s="392"/>
      <c r="QUK14" s="392"/>
      <c r="QUL14" s="392"/>
      <c r="QUM14" s="392"/>
      <c r="QUN14" s="392"/>
      <c r="QUO14" s="392"/>
      <c r="QUP14" s="392"/>
      <c r="QUQ14" s="392"/>
      <c r="QUR14" s="392"/>
      <c r="QUS14" s="392"/>
      <c r="QUT14" s="392"/>
      <c r="QUU14" s="392"/>
      <c r="QUV14" s="392"/>
      <c r="QUW14" s="392"/>
      <c r="QUX14" s="392"/>
      <c r="QUY14" s="392"/>
      <c r="QUZ14" s="392"/>
      <c r="QVA14" s="392"/>
      <c r="QVB14" s="392"/>
      <c r="QVC14" s="392"/>
      <c r="QVD14" s="392"/>
      <c r="QVE14" s="392"/>
      <c r="QVF14" s="392"/>
      <c r="QVG14" s="392"/>
      <c r="QVH14" s="392"/>
      <c r="QVI14" s="392"/>
      <c r="QVJ14" s="392"/>
      <c r="QVK14" s="392"/>
      <c r="QVL14" s="392"/>
      <c r="QVM14" s="392"/>
      <c r="QVN14" s="392"/>
      <c r="QVO14" s="392"/>
      <c r="QVP14" s="392"/>
      <c r="QVQ14" s="392"/>
      <c r="QVR14" s="392"/>
      <c r="QVS14" s="392"/>
      <c r="QVT14" s="392"/>
      <c r="QVU14" s="392"/>
      <c r="QVV14" s="392"/>
      <c r="QVW14" s="392"/>
      <c r="QVX14" s="392"/>
      <c r="QVY14" s="392"/>
      <c r="QVZ14" s="392"/>
      <c r="QWA14" s="392"/>
      <c r="QWB14" s="392"/>
      <c r="QWC14" s="392"/>
      <c r="QWD14" s="392"/>
      <c r="QWE14" s="392"/>
      <c r="QWF14" s="392"/>
      <c r="QWG14" s="392"/>
      <c r="QWH14" s="392"/>
      <c r="QWI14" s="392"/>
      <c r="QWJ14" s="392"/>
      <c r="QWK14" s="392"/>
      <c r="QWL14" s="392"/>
      <c r="QWM14" s="392"/>
      <c r="QWN14" s="392"/>
      <c r="QWO14" s="392"/>
      <c r="QWP14" s="392"/>
      <c r="QWQ14" s="392"/>
      <c r="QWR14" s="392"/>
      <c r="QWS14" s="392"/>
      <c r="QWT14" s="392"/>
      <c r="QWU14" s="392"/>
      <c r="QWV14" s="392"/>
      <c r="QWW14" s="392"/>
      <c r="QWX14" s="392"/>
      <c r="QWY14" s="392"/>
      <c r="QWZ14" s="392"/>
      <c r="QXA14" s="392"/>
      <c r="QXB14" s="392"/>
      <c r="QXC14" s="392"/>
      <c r="QXD14" s="392"/>
      <c r="QXE14" s="392"/>
      <c r="QXF14" s="392"/>
      <c r="QXG14" s="392"/>
      <c r="QXH14" s="392"/>
      <c r="QXI14" s="392"/>
      <c r="QXJ14" s="392"/>
      <c r="QXK14" s="392"/>
      <c r="QXL14" s="392"/>
      <c r="QXM14" s="392"/>
      <c r="QXN14" s="392"/>
      <c r="QXO14" s="392"/>
      <c r="QXP14" s="392"/>
      <c r="QXQ14" s="392"/>
      <c r="QXR14" s="392"/>
      <c r="QXS14" s="392"/>
      <c r="QXT14" s="392"/>
      <c r="QXU14" s="392"/>
      <c r="QXV14" s="392"/>
      <c r="QXW14" s="392"/>
      <c r="QXX14" s="392"/>
      <c r="QXY14" s="392"/>
      <c r="QXZ14" s="392"/>
      <c r="QYA14" s="392"/>
      <c r="QYB14" s="392"/>
      <c r="QYC14" s="392"/>
      <c r="QYD14" s="392"/>
      <c r="QYE14" s="392"/>
      <c r="QYF14" s="392"/>
      <c r="QYG14" s="392"/>
      <c r="QYH14" s="392"/>
      <c r="QYI14" s="392"/>
      <c r="QYJ14" s="392"/>
      <c r="QYK14" s="392"/>
      <c r="QYL14" s="392"/>
      <c r="QYM14" s="392"/>
      <c r="QYN14" s="392"/>
      <c r="QYO14" s="392"/>
      <c r="QYP14" s="392"/>
      <c r="QYQ14" s="392"/>
      <c r="QYR14" s="392"/>
      <c r="QYS14" s="392"/>
      <c r="QYT14" s="392"/>
      <c r="QYU14" s="392"/>
      <c r="QYV14" s="392"/>
      <c r="QYW14" s="392"/>
      <c r="QYX14" s="392"/>
      <c r="QYY14" s="392"/>
      <c r="QYZ14" s="392"/>
      <c r="QZA14" s="392"/>
      <c r="QZB14" s="392"/>
      <c r="QZC14" s="392"/>
      <c r="QZD14" s="392"/>
      <c r="QZE14" s="392"/>
      <c r="QZF14" s="392"/>
      <c r="QZG14" s="392"/>
      <c r="QZH14" s="392"/>
      <c r="QZI14" s="392"/>
      <c r="QZJ14" s="392"/>
      <c r="QZK14" s="392"/>
      <c r="QZL14" s="392"/>
      <c r="QZM14" s="392"/>
      <c r="QZN14" s="392"/>
      <c r="QZO14" s="392"/>
      <c r="QZP14" s="392"/>
      <c r="QZQ14" s="392"/>
      <c r="QZR14" s="392"/>
      <c r="QZS14" s="392"/>
      <c r="QZT14" s="392"/>
      <c r="QZU14" s="392"/>
      <c r="QZV14" s="392"/>
      <c r="QZW14" s="392"/>
      <c r="QZX14" s="392"/>
      <c r="QZY14" s="392"/>
      <c r="QZZ14" s="392"/>
      <c r="RAA14" s="392"/>
      <c r="RAB14" s="392"/>
      <c r="RAC14" s="392"/>
      <c r="RAD14" s="392"/>
      <c r="RAE14" s="392"/>
      <c r="RAF14" s="392"/>
      <c r="RAG14" s="392"/>
      <c r="RAH14" s="392"/>
      <c r="RAI14" s="392"/>
      <c r="RAJ14" s="392"/>
      <c r="RAK14" s="392"/>
      <c r="RAL14" s="392"/>
      <c r="RAM14" s="392"/>
      <c r="RAN14" s="392"/>
      <c r="RAO14" s="392"/>
      <c r="RAP14" s="392"/>
      <c r="RAQ14" s="392"/>
      <c r="RAR14" s="392"/>
      <c r="RAS14" s="392"/>
      <c r="RAT14" s="392"/>
      <c r="RAU14" s="392"/>
      <c r="RAV14" s="392"/>
      <c r="RAW14" s="392"/>
      <c r="RAX14" s="392"/>
      <c r="RAY14" s="392"/>
      <c r="RAZ14" s="392"/>
      <c r="RBA14" s="392"/>
      <c r="RBB14" s="392"/>
      <c r="RBC14" s="392"/>
      <c r="RBD14" s="392"/>
      <c r="RBE14" s="392"/>
      <c r="RBF14" s="392"/>
      <c r="RBG14" s="392"/>
      <c r="RBH14" s="392"/>
      <c r="RBI14" s="392"/>
      <c r="RBJ14" s="392"/>
      <c r="RBK14" s="392"/>
      <c r="RBL14" s="392"/>
      <c r="RBM14" s="392"/>
      <c r="RBN14" s="392"/>
      <c r="RBO14" s="392"/>
      <c r="RBP14" s="392"/>
      <c r="RBQ14" s="392"/>
      <c r="RBR14" s="392"/>
      <c r="RBS14" s="392"/>
      <c r="RBT14" s="392"/>
      <c r="RBU14" s="392"/>
      <c r="RBV14" s="392"/>
      <c r="RBW14" s="392"/>
      <c r="RBX14" s="392"/>
      <c r="RBY14" s="392"/>
      <c r="RBZ14" s="392"/>
      <c r="RCA14" s="392"/>
      <c r="RCB14" s="392"/>
      <c r="RCC14" s="392"/>
      <c r="RCD14" s="392"/>
      <c r="RCE14" s="392"/>
      <c r="RCF14" s="392"/>
      <c r="RCG14" s="392"/>
      <c r="RCH14" s="392"/>
      <c r="RCI14" s="392"/>
      <c r="RCJ14" s="392"/>
      <c r="RCK14" s="392"/>
      <c r="RCL14" s="392"/>
      <c r="RCM14" s="392"/>
      <c r="RCN14" s="392"/>
      <c r="RCO14" s="392"/>
      <c r="RCP14" s="392"/>
      <c r="RCQ14" s="392"/>
      <c r="RCR14" s="392"/>
      <c r="RCS14" s="392"/>
      <c r="RCT14" s="392"/>
      <c r="RCU14" s="392"/>
      <c r="RCV14" s="392"/>
      <c r="RCW14" s="392"/>
      <c r="RCX14" s="392"/>
      <c r="RCY14" s="392"/>
      <c r="RCZ14" s="392"/>
      <c r="RDA14" s="392"/>
      <c r="RDB14" s="392"/>
      <c r="RDC14" s="392"/>
      <c r="RDD14" s="392"/>
      <c r="RDE14" s="392"/>
      <c r="RDF14" s="392"/>
      <c r="RDG14" s="392"/>
      <c r="RDH14" s="392"/>
      <c r="RDI14" s="392"/>
      <c r="RDJ14" s="392"/>
      <c r="RDK14" s="392"/>
      <c r="RDL14" s="392"/>
      <c r="RDM14" s="392"/>
      <c r="RDN14" s="392"/>
      <c r="RDO14" s="392"/>
      <c r="RDP14" s="392"/>
      <c r="RDQ14" s="392"/>
      <c r="RDR14" s="392"/>
      <c r="RDS14" s="392"/>
      <c r="RDT14" s="392"/>
      <c r="RDU14" s="392"/>
      <c r="RDV14" s="392"/>
      <c r="RDW14" s="392"/>
      <c r="RDX14" s="392"/>
      <c r="RDY14" s="392"/>
      <c r="RDZ14" s="392"/>
      <c r="REA14" s="392"/>
      <c r="REB14" s="392"/>
      <c r="REC14" s="392"/>
      <c r="RED14" s="392"/>
      <c r="REE14" s="392"/>
      <c r="REF14" s="392"/>
      <c r="REG14" s="392"/>
      <c r="REH14" s="392"/>
      <c r="REI14" s="392"/>
      <c r="REJ14" s="392"/>
      <c r="REK14" s="392"/>
      <c r="REL14" s="392"/>
      <c r="REM14" s="392"/>
      <c r="REN14" s="392"/>
      <c r="REO14" s="392"/>
      <c r="REP14" s="392"/>
      <c r="REQ14" s="392"/>
      <c r="RER14" s="392"/>
      <c r="RES14" s="392"/>
      <c r="RET14" s="392"/>
      <c r="REU14" s="392"/>
      <c r="REV14" s="392"/>
      <c r="REW14" s="392"/>
      <c r="REX14" s="392"/>
      <c r="REY14" s="392"/>
      <c r="REZ14" s="392"/>
      <c r="RFA14" s="392"/>
      <c r="RFB14" s="392"/>
      <c r="RFC14" s="392"/>
      <c r="RFD14" s="392"/>
      <c r="RFE14" s="392"/>
      <c r="RFF14" s="392"/>
      <c r="RFG14" s="392"/>
      <c r="RFH14" s="392"/>
      <c r="RFI14" s="392"/>
      <c r="RFJ14" s="392"/>
      <c r="RFK14" s="392"/>
      <c r="RFL14" s="392"/>
      <c r="RFM14" s="392"/>
      <c r="RFN14" s="392"/>
      <c r="RFO14" s="392"/>
      <c r="RFP14" s="392"/>
      <c r="RFQ14" s="392"/>
      <c r="RFR14" s="392"/>
      <c r="RFS14" s="392"/>
      <c r="RFT14" s="392"/>
      <c r="RFU14" s="392"/>
      <c r="RFV14" s="392"/>
      <c r="RFW14" s="392"/>
      <c r="RFX14" s="392"/>
      <c r="RFY14" s="392"/>
      <c r="RFZ14" s="392"/>
      <c r="RGA14" s="392"/>
      <c r="RGB14" s="392"/>
      <c r="RGC14" s="392"/>
      <c r="RGD14" s="392"/>
      <c r="RGE14" s="392"/>
      <c r="RGF14" s="392"/>
      <c r="RGG14" s="392"/>
      <c r="RGH14" s="392"/>
      <c r="RGI14" s="392"/>
      <c r="RGJ14" s="392"/>
      <c r="RGK14" s="392"/>
      <c r="RGL14" s="392"/>
      <c r="RGM14" s="392"/>
      <c r="RGN14" s="392"/>
      <c r="RGO14" s="392"/>
      <c r="RGP14" s="392"/>
      <c r="RGQ14" s="392"/>
      <c r="RGR14" s="392"/>
      <c r="RGS14" s="392"/>
      <c r="RGT14" s="392"/>
      <c r="RGU14" s="392"/>
      <c r="RGV14" s="392"/>
      <c r="RGW14" s="392"/>
      <c r="RGX14" s="392"/>
      <c r="RGY14" s="392"/>
      <c r="RGZ14" s="392"/>
      <c r="RHA14" s="392"/>
      <c r="RHB14" s="392"/>
      <c r="RHC14" s="392"/>
      <c r="RHD14" s="392"/>
      <c r="RHE14" s="392"/>
      <c r="RHF14" s="392"/>
      <c r="RHG14" s="392"/>
      <c r="RHH14" s="392"/>
      <c r="RHI14" s="392"/>
      <c r="RHJ14" s="392"/>
      <c r="RHK14" s="392"/>
      <c r="RHL14" s="392"/>
      <c r="RHM14" s="392"/>
      <c r="RHN14" s="392"/>
      <c r="RHO14" s="392"/>
      <c r="RHP14" s="392"/>
      <c r="RHQ14" s="392"/>
      <c r="RHR14" s="392"/>
      <c r="RHS14" s="392"/>
      <c r="RHT14" s="392"/>
      <c r="RHU14" s="392"/>
      <c r="RHV14" s="392"/>
      <c r="RHW14" s="392"/>
      <c r="RHX14" s="392"/>
      <c r="RHY14" s="392"/>
      <c r="RHZ14" s="392"/>
      <c r="RIA14" s="392"/>
      <c r="RIB14" s="392"/>
      <c r="RIC14" s="392"/>
      <c r="RID14" s="392"/>
      <c r="RIE14" s="392"/>
      <c r="RIF14" s="392"/>
      <c r="RIG14" s="392"/>
      <c r="RIH14" s="392"/>
      <c r="RII14" s="392"/>
      <c r="RIJ14" s="392"/>
      <c r="RIK14" s="392"/>
      <c r="RIL14" s="392"/>
      <c r="RIM14" s="392"/>
      <c r="RIN14" s="392"/>
      <c r="RIO14" s="392"/>
      <c r="RIP14" s="392"/>
      <c r="RIQ14" s="392"/>
      <c r="RIR14" s="392"/>
      <c r="RIS14" s="392"/>
      <c r="RIT14" s="392"/>
      <c r="RIU14" s="392"/>
      <c r="RIV14" s="392"/>
      <c r="RIW14" s="392"/>
      <c r="RIX14" s="392"/>
      <c r="RIY14" s="392"/>
      <c r="RIZ14" s="392"/>
      <c r="RJA14" s="392"/>
      <c r="RJB14" s="392"/>
      <c r="RJC14" s="392"/>
      <c r="RJD14" s="392"/>
      <c r="RJE14" s="392"/>
      <c r="RJF14" s="392"/>
      <c r="RJG14" s="392"/>
      <c r="RJH14" s="392"/>
      <c r="RJI14" s="392"/>
      <c r="RJJ14" s="392"/>
      <c r="RJK14" s="392"/>
      <c r="RJL14" s="392"/>
      <c r="RJM14" s="392"/>
      <c r="RJN14" s="392"/>
      <c r="RJO14" s="392"/>
      <c r="RJP14" s="392"/>
      <c r="RJQ14" s="392"/>
      <c r="RJR14" s="392"/>
      <c r="RJS14" s="392"/>
      <c r="RJT14" s="392"/>
      <c r="RJU14" s="392"/>
      <c r="RJV14" s="392"/>
      <c r="RJW14" s="392"/>
      <c r="RJX14" s="392"/>
      <c r="RJY14" s="392"/>
      <c r="RJZ14" s="392"/>
      <c r="RKA14" s="392"/>
      <c r="RKB14" s="392"/>
      <c r="RKC14" s="392"/>
      <c r="RKD14" s="392"/>
      <c r="RKE14" s="392"/>
      <c r="RKF14" s="392"/>
      <c r="RKG14" s="392"/>
      <c r="RKH14" s="392"/>
      <c r="RKI14" s="392"/>
      <c r="RKJ14" s="392"/>
      <c r="RKK14" s="392"/>
      <c r="RKL14" s="392"/>
      <c r="RKM14" s="392"/>
      <c r="RKN14" s="392"/>
      <c r="RKO14" s="392"/>
      <c r="RKP14" s="392"/>
      <c r="RKQ14" s="392"/>
      <c r="RKR14" s="392"/>
      <c r="RKS14" s="392"/>
      <c r="RKT14" s="392"/>
      <c r="RKU14" s="392"/>
      <c r="RKV14" s="392"/>
      <c r="RKW14" s="392"/>
      <c r="RKX14" s="392"/>
      <c r="RKY14" s="392"/>
      <c r="RKZ14" s="392"/>
      <c r="RLA14" s="392"/>
      <c r="RLB14" s="392"/>
      <c r="RLC14" s="392"/>
      <c r="RLD14" s="392"/>
      <c r="RLE14" s="392"/>
      <c r="RLF14" s="392"/>
      <c r="RLG14" s="392"/>
      <c r="RLH14" s="392"/>
      <c r="RLI14" s="392"/>
      <c r="RLJ14" s="392"/>
      <c r="RLK14" s="392"/>
      <c r="RLL14" s="392"/>
      <c r="RLM14" s="392"/>
      <c r="RLN14" s="392"/>
      <c r="RLO14" s="392"/>
      <c r="RLP14" s="392"/>
      <c r="RLQ14" s="392"/>
      <c r="RLR14" s="392"/>
      <c r="RLS14" s="392"/>
      <c r="RLT14" s="392"/>
      <c r="RLU14" s="392"/>
      <c r="RLV14" s="392"/>
      <c r="RLW14" s="392"/>
      <c r="RLX14" s="392"/>
      <c r="RLY14" s="392"/>
      <c r="RLZ14" s="392"/>
      <c r="RMA14" s="392"/>
      <c r="RMB14" s="392"/>
      <c r="RMC14" s="392"/>
      <c r="RMD14" s="392"/>
      <c r="RME14" s="392"/>
      <c r="RMF14" s="392"/>
      <c r="RMG14" s="392"/>
      <c r="RMH14" s="392"/>
      <c r="RMI14" s="392"/>
      <c r="RMJ14" s="392"/>
      <c r="RMK14" s="392"/>
      <c r="RML14" s="392"/>
      <c r="RMM14" s="392"/>
      <c r="RMN14" s="392"/>
      <c r="RMO14" s="392"/>
      <c r="RMP14" s="392"/>
      <c r="RMQ14" s="392"/>
      <c r="RMR14" s="392"/>
      <c r="RMS14" s="392"/>
      <c r="RMT14" s="392"/>
      <c r="RMU14" s="392"/>
      <c r="RMV14" s="392"/>
      <c r="RMW14" s="392"/>
      <c r="RMX14" s="392"/>
      <c r="RMY14" s="392"/>
      <c r="RMZ14" s="392"/>
      <c r="RNA14" s="392"/>
      <c r="RNB14" s="392"/>
      <c r="RNC14" s="392"/>
      <c r="RND14" s="392"/>
      <c r="RNE14" s="392"/>
      <c r="RNF14" s="392"/>
      <c r="RNG14" s="392"/>
      <c r="RNH14" s="392"/>
      <c r="RNI14" s="392"/>
      <c r="RNJ14" s="392"/>
      <c r="RNK14" s="392"/>
      <c r="RNL14" s="392"/>
      <c r="RNM14" s="392"/>
      <c r="RNN14" s="392"/>
      <c r="RNO14" s="392"/>
      <c r="RNP14" s="392"/>
      <c r="RNQ14" s="392"/>
      <c r="RNR14" s="392"/>
      <c r="RNS14" s="392"/>
      <c r="RNT14" s="392"/>
      <c r="RNU14" s="392"/>
      <c r="RNV14" s="392"/>
      <c r="RNW14" s="392"/>
      <c r="RNX14" s="392"/>
      <c r="RNY14" s="392"/>
      <c r="RNZ14" s="392"/>
      <c r="ROA14" s="392"/>
      <c r="ROB14" s="392"/>
      <c r="ROC14" s="392"/>
      <c r="ROD14" s="392"/>
      <c r="ROE14" s="392"/>
      <c r="ROF14" s="392"/>
      <c r="ROG14" s="392"/>
      <c r="ROH14" s="392"/>
      <c r="ROI14" s="392"/>
      <c r="ROJ14" s="392"/>
      <c r="ROK14" s="392"/>
      <c r="ROL14" s="392"/>
      <c r="ROM14" s="392"/>
      <c r="RON14" s="392"/>
      <c r="ROO14" s="392"/>
      <c r="ROP14" s="392"/>
      <c r="ROQ14" s="392"/>
      <c r="ROR14" s="392"/>
      <c r="ROS14" s="392"/>
      <c r="ROT14" s="392"/>
      <c r="ROU14" s="392"/>
      <c r="ROV14" s="392"/>
      <c r="ROW14" s="392"/>
      <c r="ROX14" s="392"/>
      <c r="ROY14" s="392"/>
      <c r="ROZ14" s="392"/>
      <c r="RPA14" s="392"/>
      <c r="RPB14" s="392"/>
      <c r="RPC14" s="392"/>
      <c r="RPD14" s="392"/>
      <c r="RPE14" s="392"/>
      <c r="RPF14" s="392"/>
      <c r="RPG14" s="392"/>
      <c r="RPH14" s="392"/>
      <c r="RPI14" s="392"/>
      <c r="RPJ14" s="392"/>
      <c r="RPK14" s="392"/>
      <c r="RPL14" s="392"/>
      <c r="RPM14" s="392"/>
      <c r="RPN14" s="392"/>
      <c r="RPO14" s="392"/>
      <c r="RPP14" s="392"/>
      <c r="RPQ14" s="392"/>
      <c r="RPR14" s="392"/>
      <c r="RPS14" s="392"/>
      <c r="RPT14" s="392"/>
      <c r="RPU14" s="392"/>
      <c r="RPV14" s="392"/>
      <c r="RPW14" s="392"/>
      <c r="RPX14" s="392"/>
      <c r="RPY14" s="392"/>
      <c r="RPZ14" s="392"/>
      <c r="RQA14" s="392"/>
      <c r="RQB14" s="392"/>
      <c r="RQC14" s="392"/>
      <c r="RQD14" s="392"/>
      <c r="RQE14" s="392"/>
      <c r="RQF14" s="392"/>
      <c r="RQG14" s="392"/>
      <c r="RQH14" s="392"/>
      <c r="RQI14" s="392"/>
      <c r="RQJ14" s="392"/>
      <c r="RQK14" s="392"/>
      <c r="RQL14" s="392"/>
      <c r="RQM14" s="392"/>
      <c r="RQN14" s="392"/>
      <c r="RQO14" s="392"/>
      <c r="RQP14" s="392"/>
      <c r="RQQ14" s="392"/>
      <c r="RQR14" s="392"/>
      <c r="RQS14" s="392"/>
      <c r="RQT14" s="392"/>
      <c r="RQU14" s="392"/>
      <c r="RQV14" s="392"/>
      <c r="RQW14" s="392"/>
      <c r="RQX14" s="392"/>
      <c r="RQY14" s="392"/>
      <c r="RQZ14" s="392"/>
      <c r="RRA14" s="392"/>
      <c r="RRB14" s="392"/>
      <c r="RRC14" s="392"/>
      <c r="RRD14" s="392"/>
      <c r="RRE14" s="392"/>
      <c r="RRF14" s="392"/>
      <c r="RRG14" s="392"/>
      <c r="RRH14" s="392"/>
      <c r="RRI14" s="392"/>
      <c r="RRJ14" s="392"/>
      <c r="RRK14" s="392"/>
      <c r="RRL14" s="392"/>
      <c r="RRM14" s="392"/>
      <c r="RRN14" s="392"/>
      <c r="RRO14" s="392"/>
      <c r="RRP14" s="392"/>
      <c r="RRQ14" s="392"/>
      <c r="RRR14" s="392"/>
      <c r="RRS14" s="392"/>
      <c r="RRT14" s="392"/>
      <c r="RRU14" s="392"/>
      <c r="RRV14" s="392"/>
      <c r="RRW14" s="392"/>
      <c r="RRX14" s="392"/>
      <c r="RRY14" s="392"/>
      <c r="RRZ14" s="392"/>
      <c r="RSA14" s="392"/>
      <c r="RSB14" s="392"/>
      <c r="RSC14" s="392"/>
      <c r="RSD14" s="392"/>
      <c r="RSE14" s="392"/>
      <c r="RSF14" s="392"/>
      <c r="RSG14" s="392"/>
      <c r="RSH14" s="392"/>
      <c r="RSI14" s="392"/>
      <c r="RSJ14" s="392"/>
      <c r="RSK14" s="392"/>
      <c r="RSL14" s="392"/>
      <c r="RSM14" s="392"/>
      <c r="RSN14" s="392"/>
      <c r="RSO14" s="392"/>
      <c r="RSP14" s="392"/>
      <c r="RSQ14" s="392"/>
      <c r="RSR14" s="392"/>
      <c r="RSS14" s="392"/>
      <c r="RST14" s="392"/>
      <c r="RSU14" s="392"/>
      <c r="RSV14" s="392"/>
      <c r="RSW14" s="392"/>
      <c r="RSX14" s="392"/>
      <c r="RSY14" s="392"/>
      <c r="RSZ14" s="392"/>
      <c r="RTA14" s="392"/>
      <c r="RTB14" s="392"/>
      <c r="RTC14" s="392"/>
      <c r="RTD14" s="392"/>
      <c r="RTE14" s="392"/>
      <c r="RTF14" s="392"/>
      <c r="RTG14" s="392"/>
      <c r="RTH14" s="392"/>
      <c r="RTI14" s="392"/>
      <c r="RTJ14" s="392"/>
      <c r="RTK14" s="392"/>
      <c r="RTL14" s="392"/>
      <c r="RTM14" s="392"/>
      <c r="RTN14" s="392"/>
      <c r="RTO14" s="392"/>
      <c r="RTP14" s="392"/>
      <c r="RTQ14" s="392"/>
      <c r="RTR14" s="392"/>
      <c r="RTS14" s="392"/>
      <c r="RTT14" s="392"/>
      <c r="RTU14" s="392"/>
      <c r="RTV14" s="392"/>
      <c r="RTW14" s="392"/>
      <c r="RTX14" s="392"/>
      <c r="RTY14" s="392"/>
      <c r="RTZ14" s="392"/>
      <c r="RUA14" s="392"/>
      <c r="RUB14" s="392"/>
      <c r="RUC14" s="392"/>
      <c r="RUD14" s="392"/>
      <c r="RUE14" s="392"/>
      <c r="RUF14" s="392"/>
      <c r="RUG14" s="392"/>
      <c r="RUH14" s="392"/>
      <c r="RUI14" s="392"/>
      <c r="RUJ14" s="392"/>
      <c r="RUK14" s="392"/>
      <c r="RUL14" s="392"/>
      <c r="RUM14" s="392"/>
      <c r="RUN14" s="392"/>
      <c r="RUO14" s="392"/>
      <c r="RUP14" s="392"/>
      <c r="RUQ14" s="392"/>
      <c r="RUR14" s="392"/>
      <c r="RUS14" s="392"/>
      <c r="RUT14" s="392"/>
      <c r="RUU14" s="392"/>
      <c r="RUV14" s="392"/>
      <c r="RUW14" s="392"/>
      <c r="RUX14" s="392"/>
      <c r="RUY14" s="392"/>
      <c r="RUZ14" s="392"/>
      <c r="RVA14" s="392"/>
      <c r="RVB14" s="392"/>
      <c r="RVC14" s="392"/>
      <c r="RVD14" s="392"/>
      <c r="RVE14" s="392"/>
      <c r="RVF14" s="392"/>
      <c r="RVG14" s="392"/>
      <c r="RVH14" s="392"/>
      <c r="RVI14" s="392"/>
      <c r="RVJ14" s="392"/>
      <c r="RVK14" s="392"/>
      <c r="RVL14" s="392"/>
      <c r="RVM14" s="392"/>
      <c r="RVN14" s="392"/>
      <c r="RVO14" s="392"/>
      <c r="RVP14" s="392"/>
      <c r="RVQ14" s="392"/>
      <c r="RVR14" s="392"/>
      <c r="RVS14" s="392"/>
      <c r="RVT14" s="392"/>
      <c r="RVU14" s="392"/>
      <c r="RVV14" s="392"/>
      <c r="RVW14" s="392"/>
      <c r="RVX14" s="392"/>
      <c r="RVY14" s="392"/>
      <c r="RVZ14" s="392"/>
      <c r="RWA14" s="392"/>
      <c r="RWB14" s="392"/>
      <c r="RWC14" s="392"/>
      <c r="RWD14" s="392"/>
      <c r="RWE14" s="392"/>
      <c r="RWF14" s="392"/>
      <c r="RWG14" s="392"/>
      <c r="RWH14" s="392"/>
      <c r="RWI14" s="392"/>
      <c r="RWJ14" s="392"/>
      <c r="RWK14" s="392"/>
      <c r="RWL14" s="392"/>
      <c r="RWM14" s="392"/>
      <c r="RWN14" s="392"/>
      <c r="RWO14" s="392"/>
      <c r="RWP14" s="392"/>
      <c r="RWQ14" s="392"/>
      <c r="RWR14" s="392"/>
      <c r="RWS14" s="392"/>
      <c r="RWT14" s="392"/>
      <c r="RWU14" s="392"/>
      <c r="RWV14" s="392"/>
      <c r="RWW14" s="392"/>
      <c r="RWX14" s="392"/>
      <c r="RWY14" s="392"/>
      <c r="RWZ14" s="392"/>
      <c r="RXA14" s="392"/>
      <c r="RXB14" s="392"/>
      <c r="RXC14" s="392"/>
      <c r="RXD14" s="392"/>
      <c r="RXE14" s="392"/>
      <c r="RXF14" s="392"/>
      <c r="RXG14" s="392"/>
      <c r="RXH14" s="392"/>
      <c r="RXI14" s="392"/>
      <c r="RXJ14" s="392"/>
      <c r="RXK14" s="392"/>
      <c r="RXL14" s="392"/>
      <c r="RXM14" s="392"/>
      <c r="RXN14" s="392"/>
      <c r="RXO14" s="392"/>
      <c r="RXP14" s="392"/>
      <c r="RXQ14" s="392"/>
      <c r="RXR14" s="392"/>
      <c r="RXS14" s="392"/>
      <c r="RXT14" s="392"/>
      <c r="RXU14" s="392"/>
      <c r="RXV14" s="392"/>
      <c r="RXW14" s="392"/>
      <c r="RXX14" s="392"/>
      <c r="RXY14" s="392"/>
      <c r="RXZ14" s="392"/>
      <c r="RYA14" s="392"/>
      <c r="RYB14" s="392"/>
      <c r="RYC14" s="392"/>
      <c r="RYD14" s="392"/>
      <c r="RYE14" s="392"/>
      <c r="RYF14" s="392"/>
      <c r="RYG14" s="392"/>
      <c r="RYH14" s="392"/>
      <c r="RYI14" s="392"/>
      <c r="RYJ14" s="392"/>
      <c r="RYK14" s="392"/>
      <c r="RYL14" s="392"/>
      <c r="RYM14" s="392"/>
      <c r="RYN14" s="392"/>
      <c r="RYO14" s="392"/>
      <c r="RYP14" s="392"/>
      <c r="RYQ14" s="392"/>
      <c r="RYR14" s="392"/>
      <c r="RYS14" s="392"/>
      <c r="RYT14" s="392"/>
      <c r="RYU14" s="392"/>
      <c r="RYV14" s="392"/>
      <c r="RYW14" s="392"/>
      <c r="RYX14" s="392"/>
      <c r="RYY14" s="392"/>
      <c r="RYZ14" s="392"/>
      <c r="RZA14" s="392"/>
      <c r="RZB14" s="392"/>
      <c r="RZC14" s="392"/>
      <c r="RZD14" s="392"/>
      <c r="RZE14" s="392"/>
      <c r="RZF14" s="392"/>
      <c r="RZG14" s="392"/>
      <c r="RZH14" s="392"/>
      <c r="RZI14" s="392"/>
      <c r="RZJ14" s="392"/>
      <c r="RZK14" s="392"/>
      <c r="RZL14" s="392"/>
      <c r="RZM14" s="392"/>
      <c r="RZN14" s="392"/>
      <c r="RZO14" s="392"/>
      <c r="RZP14" s="392"/>
      <c r="RZQ14" s="392"/>
      <c r="RZR14" s="392"/>
      <c r="RZS14" s="392"/>
      <c r="RZT14" s="392"/>
      <c r="RZU14" s="392"/>
      <c r="RZV14" s="392"/>
      <c r="RZW14" s="392"/>
      <c r="RZX14" s="392"/>
      <c r="RZY14" s="392"/>
      <c r="RZZ14" s="392"/>
      <c r="SAA14" s="392"/>
      <c r="SAB14" s="392"/>
      <c r="SAC14" s="392"/>
      <c r="SAD14" s="392"/>
      <c r="SAE14" s="392"/>
      <c r="SAF14" s="392"/>
      <c r="SAG14" s="392"/>
      <c r="SAH14" s="392"/>
      <c r="SAI14" s="392"/>
      <c r="SAJ14" s="392"/>
      <c r="SAK14" s="392"/>
      <c r="SAL14" s="392"/>
      <c r="SAM14" s="392"/>
      <c r="SAN14" s="392"/>
      <c r="SAO14" s="392"/>
      <c r="SAP14" s="392"/>
      <c r="SAQ14" s="392"/>
      <c r="SAR14" s="392"/>
      <c r="SAS14" s="392"/>
      <c r="SAT14" s="392"/>
      <c r="SAU14" s="392"/>
      <c r="SAV14" s="392"/>
      <c r="SAW14" s="392"/>
      <c r="SAX14" s="392"/>
      <c r="SAY14" s="392"/>
      <c r="SAZ14" s="392"/>
      <c r="SBA14" s="392"/>
      <c r="SBB14" s="392"/>
      <c r="SBC14" s="392"/>
      <c r="SBD14" s="392"/>
      <c r="SBE14" s="392"/>
      <c r="SBF14" s="392"/>
      <c r="SBG14" s="392"/>
      <c r="SBH14" s="392"/>
      <c r="SBI14" s="392"/>
      <c r="SBJ14" s="392"/>
      <c r="SBK14" s="392"/>
      <c r="SBL14" s="392"/>
      <c r="SBM14" s="392"/>
      <c r="SBN14" s="392"/>
      <c r="SBO14" s="392"/>
      <c r="SBP14" s="392"/>
      <c r="SBQ14" s="392"/>
      <c r="SBR14" s="392"/>
      <c r="SBS14" s="392"/>
      <c r="SBT14" s="392"/>
      <c r="SBU14" s="392"/>
      <c r="SBV14" s="392"/>
      <c r="SBW14" s="392"/>
      <c r="SBX14" s="392"/>
      <c r="SBY14" s="392"/>
      <c r="SBZ14" s="392"/>
      <c r="SCA14" s="392"/>
      <c r="SCB14" s="392"/>
      <c r="SCC14" s="392"/>
      <c r="SCD14" s="392"/>
      <c r="SCE14" s="392"/>
      <c r="SCF14" s="392"/>
      <c r="SCG14" s="392"/>
      <c r="SCH14" s="392"/>
      <c r="SCI14" s="392"/>
      <c r="SCJ14" s="392"/>
      <c r="SCK14" s="392"/>
      <c r="SCL14" s="392"/>
      <c r="SCM14" s="392"/>
      <c r="SCN14" s="392"/>
      <c r="SCO14" s="392"/>
      <c r="SCP14" s="392"/>
      <c r="SCQ14" s="392"/>
      <c r="SCR14" s="392"/>
      <c r="SCS14" s="392"/>
      <c r="SCT14" s="392"/>
      <c r="SCU14" s="392"/>
      <c r="SCV14" s="392"/>
      <c r="SCW14" s="392"/>
      <c r="SCX14" s="392"/>
      <c r="SCY14" s="392"/>
      <c r="SCZ14" s="392"/>
      <c r="SDA14" s="392"/>
      <c r="SDB14" s="392"/>
      <c r="SDC14" s="392"/>
      <c r="SDD14" s="392"/>
      <c r="SDE14" s="392"/>
      <c r="SDF14" s="392"/>
      <c r="SDG14" s="392"/>
      <c r="SDH14" s="392"/>
      <c r="SDI14" s="392"/>
      <c r="SDJ14" s="392"/>
      <c r="SDK14" s="392"/>
      <c r="SDL14" s="392"/>
      <c r="SDM14" s="392"/>
      <c r="SDN14" s="392"/>
      <c r="SDO14" s="392"/>
      <c r="SDP14" s="392"/>
      <c r="SDQ14" s="392"/>
      <c r="SDR14" s="392"/>
      <c r="SDS14" s="392"/>
      <c r="SDT14" s="392"/>
      <c r="SDU14" s="392"/>
      <c r="SDV14" s="392"/>
      <c r="SDW14" s="392"/>
      <c r="SDX14" s="392"/>
      <c r="SDY14" s="392"/>
      <c r="SDZ14" s="392"/>
      <c r="SEA14" s="392"/>
      <c r="SEB14" s="392"/>
      <c r="SEC14" s="392"/>
      <c r="SED14" s="392"/>
      <c r="SEE14" s="392"/>
      <c r="SEF14" s="392"/>
      <c r="SEG14" s="392"/>
      <c r="SEH14" s="392"/>
      <c r="SEI14" s="392"/>
      <c r="SEJ14" s="392"/>
      <c r="SEK14" s="392"/>
      <c r="SEL14" s="392"/>
      <c r="SEM14" s="392"/>
      <c r="SEN14" s="392"/>
      <c r="SEO14" s="392"/>
      <c r="SEP14" s="392"/>
      <c r="SEQ14" s="392"/>
      <c r="SER14" s="392"/>
      <c r="SES14" s="392"/>
      <c r="SET14" s="392"/>
      <c r="SEU14" s="392"/>
      <c r="SEV14" s="392"/>
      <c r="SEW14" s="392"/>
      <c r="SEX14" s="392"/>
      <c r="SEY14" s="392"/>
      <c r="SEZ14" s="392"/>
      <c r="SFA14" s="392"/>
      <c r="SFB14" s="392"/>
      <c r="SFC14" s="392"/>
      <c r="SFD14" s="392"/>
      <c r="SFE14" s="392"/>
      <c r="SFF14" s="392"/>
      <c r="SFG14" s="392"/>
      <c r="SFH14" s="392"/>
      <c r="SFI14" s="392"/>
      <c r="SFJ14" s="392"/>
      <c r="SFK14" s="392"/>
      <c r="SFL14" s="392"/>
      <c r="SFM14" s="392"/>
      <c r="SFN14" s="392"/>
      <c r="SFO14" s="392"/>
      <c r="SFP14" s="392"/>
      <c r="SFQ14" s="392"/>
      <c r="SFR14" s="392"/>
      <c r="SFS14" s="392"/>
      <c r="SFT14" s="392"/>
      <c r="SFU14" s="392"/>
      <c r="SFV14" s="392"/>
      <c r="SFW14" s="392"/>
      <c r="SFX14" s="392"/>
      <c r="SFY14" s="392"/>
      <c r="SFZ14" s="392"/>
      <c r="SGA14" s="392"/>
      <c r="SGB14" s="392"/>
      <c r="SGC14" s="392"/>
      <c r="SGD14" s="392"/>
      <c r="SGE14" s="392"/>
      <c r="SGF14" s="392"/>
      <c r="SGG14" s="392"/>
      <c r="SGH14" s="392"/>
      <c r="SGI14" s="392"/>
      <c r="SGJ14" s="392"/>
      <c r="SGK14" s="392"/>
      <c r="SGL14" s="392"/>
      <c r="SGM14" s="392"/>
      <c r="SGN14" s="392"/>
      <c r="SGO14" s="392"/>
      <c r="SGP14" s="392"/>
      <c r="SGQ14" s="392"/>
      <c r="SGR14" s="392"/>
      <c r="SGS14" s="392"/>
      <c r="SGT14" s="392"/>
      <c r="SGU14" s="392"/>
      <c r="SGV14" s="392"/>
      <c r="SGW14" s="392"/>
      <c r="SGX14" s="392"/>
      <c r="SGY14" s="392"/>
      <c r="SGZ14" s="392"/>
      <c r="SHA14" s="392"/>
      <c r="SHB14" s="392"/>
      <c r="SHC14" s="392"/>
      <c r="SHD14" s="392"/>
      <c r="SHE14" s="392"/>
      <c r="SHF14" s="392"/>
      <c r="SHG14" s="392"/>
      <c r="SHH14" s="392"/>
      <c r="SHI14" s="392"/>
      <c r="SHJ14" s="392"/>
      <c r="SHK14" s="392"/>
      <c r="SHL14" s="392"/>
      <c r="SHM14" s="392"/>
      <c r="SHN14" s="392"/>
      <c r="SHO14" s="392"/>
      <c r="SHP14" s="392"/>
      <c r="SHQ14" s="392"/>
      <c r="SHR14" s="392"/>
      <c r="SHS14" s="392"/>
      <c r="SHT14" s="392"/>
      <c r="SHU14" s="392"/>
      <c r="SHV14" s="392"/>
      <c r="SHW14" s="392"/>
      <c r="SHX14" s="392"/>
      <c r="SHY14" s="392"/>
      <c r="SHZ14" s="392"/>
      <c r="SIA14" s="392"/>
      <c r="SIB14" s="392"/>
      <c r="SIC14" s="392"/>
      <c r="SID14" s="392"/>
      <c r="SIE14" s="392"/>
      <c r="SIF14" s="392"/>
      <c r="SIG14" s="392"/>
      <c r="SIH14" s="392"/>
      <c r="SII14" s="392"/>
      <c r="SIJ14" s="392"/>
      <c r="SIK14" s="392"/>
      <c r="SIL14" s="392"/>
      <c r="SIM14" s="392"/>
      <c r="SIN14" s="392"/>
      <c r="SIO14" s="392"/>
      <c r="SIP14" s="392"/>
      <c r="SIQ14" s="392"/>
      <c r="SIR14" s="392"/>
      <c r="SIS14" s="392"/>
      <c r="SIT14" s="392"/>
      <c r="SIU14" s="392"/>
      <c r="SIV14" s="392"/>
      <c r="SIW14" s="392"/>
      <c r="SIX14" s="392"/>
      <c r="SIY14" s="392"/>
      <c r="SIZ14" s="392"/>
      <c r="SJA14" s="392"/>
      <c r="SJB14" s="392"/>
      <c r="SJC14" s="392"/>
      <c r="SJD14" s="392"/>
      <c r="SJE14" s="392"/>
      <c r="SJF14" s="392"/>
      <c r="SJG14" s="392"/>
      <c r="SJH14" s="392"/>
      <c r="SJI14" s="392"/>
      <c r="SJJ14" s="392"/>
      <c r="SJK14" s="392"/>
      <c r="SJL14" s="392"/>
      <c r="SJM14" s="392"/>
      <c r="SJN14" s="392"/>
      <c r="SJO14" s="392"/>
      <c r="SJP14" s="392"/>
      <c r="SJQ14" s="392"/>
      <c r="SJR14" s="392"/>
      <c r="SJS14" s="392"/>
      <c r="SJT14" s="392"/>
      <c r="SJU14" s="392"/>
      <c r="SJV14" s="392"/>
      <c r="SJW14" s="392"/>
      <c r="SJX14" s="392"/>
      <c r="SJY14" s="392"/>
      <c r="SJZ14" s="392"/>
      <c r="SKA14" s="392"/>
      <c r="SKB14" s="392"/>
      <c r="SKC14" s="392"/>
      <c r="SKD14" s="392"/>
      <c r="SKE14" s="392"/>
      <c r="SKF14" s="392"/>
      <c r="SKG14" s="392"/>
      <c r="SKH14" s="392"/>
      <c r="SKI14" s="392"/>
      <c r="SKJ14" s="392"/>
      <c r="SKK14" s="392"/>
      <c r="SKL14" s="392"/>
      <c r="SKM14" s="392"/>
      <c r="SKN14" s="392"/>
      <c r="SKO14" s="392"/>
      <c r="SKP14" s="392"/>
      <c r="SKQ14" s="392"/>
      <c r="SKR14" s="392"/>
      <c r="SKS14" s="392"/>
      <c r="SKT14" s="392"/>
      <c r="SKU14" s="392"/>
      <c r="SKV14" s="392"/>
      <c r="SKW14" s="392"/>
      <c r="SKX14" s="392"/>
      <c r="SKY14" s="392"/>
      <c r="SKZ14" s="392"/>
      <c r="SLA14" s="392"/>
      <c r="SLB14" s="392"/>
      <c r="SLC14" s="392"/>
      <c r="SLD14" s="392"/>
      <c r="SLE14" s="392"/>
      <c r="SLF14" s="392"/>
      <c r="SLG14" s="392"/>
      <c r="SLH14" s="392"/>
      <c r="SLI14" s="392"/>
      <c r="SLJ14" s="392"/>
      <c r="SLK14" s="392"/>
      <c r="SLL14" s="392"/>
      <c r="SLM14" s="392"/>
      <c r="SLN14" s="392"/>
      <c r="SLO14" s="392"/>
      <c r="SLP14" s="392"/>
      <c r="SLQ14" s="392"/>
      <c r="SLR14" s="392"/>
      <c r="SLS14" s="392"/>
      <c r="SLT14" s="392"/>
      <c r="SLU14" s="392"/>
      <c r="SLV14" s="392"/>
      <c r="SLW14" s="392"/>
      <c r="SLX14" s="392"/>
      <c r="SLY14" s="392"/>
      <c r="SLZ14" s="392"/>
      <c r="SMA14" s="392"/>
      <c r="SMB14" s="392"/>
      <c r="SMC14" s="392"/>
      <c r="SMD14" s="392"/>
      <c r="SME14" s="392"/>
      <c r="SMF14" s="392"/>
      <c r="SMG14" s="392"/>
      <c r="SMH14" s="392"/>
      <c r="SMI14" s="392"/>
      <c r="SMJ14" s="392"/>
      <c r="SMK14" s="392"/>
      <c r="SML14" s="392"/>
      <c r="SMM14" s="392"/>
      <c r="SMN14" s="392"/>
      <c r="SMO14" s="392"/>
      <c r="SMP14" s="392"/>
      <c r="SMQ14" s="392"/>
      <c r="SMR14" s="392"/>
      <c r="SMS14" s="392"/>
      <c r="SMT14" s="392"/>
      <c r="SMU14" s="392"/>
      <c r="SMV14" s="392"/>
      <c r="SMW14" s="392"/>
      <c r="SMX14" s="392"/>
      <c r="SMY14" s="392"/>
      <c r="SMZ14" s="392"/>
      <c r="SNA14" s="392"/>
      <c r="SNB14" s="392"/>
      <c r="SNC14" s="392"/>
      <c r="SND14" s="392"/>
      <c r="SNE14" s="392"/>
      <c r="SNF14" s="392"/>
      <c r="SNG14" s="392"/>
      <c r="SNH14" s="392"/>
      <c r="SNI14" s="392"/>
      <c r="SNJ14" s="392"/>
      <c r="SNK14" s="392"/>
      <c r="SNL14" s="392"/>
      <c r="SNM14" s="392"/>
      <c r="SNN14" s="392"/>
      <c r="SNO14" s="392"/>
      <c r="SNP14" s="392"/>
      <c r="SNQ14" s="392"/>
      <c r="SNR14" s="392"/>
      <c r="SNS14" s="392"/>
      <c r="SNT14" s="392"/>
      <c r="SNU14" s="392"/>
      <c r="SNV14" s="392"/>
      <c r="SNW14" s="392"/>
      <c r="SNX14" s="392"/>
      <c r="SNY14" s="392"/>
      <c r="SNZ14" s="392"/>
      <c r="SOA14" s="392"/>
      <c r="SOB14" s="392"/>
      <c r="SOC14" s="392"/>
      <c r="SOD14" s="392"/>
      <c r="SOE14" s="392"/>
      <c r="SOF14" s="392"/>
      <c r="SOG14" s="392"/>
      <c r="SOH14" s="392"/>
      <c r="SOI14" s="392"/>
      <c r="SOJ14" s="392"/>
      <c r="SOK14" s="392"/>
      <c r="SOL14" s="392"/>
      <c r="SOM14" s="392"/>
      <c r="SON14" s="392"/>
      <c r="SOO14" s="392"/>
      <c r="SOP14" s="392"/>
      <c r="SOQ14" s="392"/>
      <c r="SOR14" s="392"/>
      <c r="SOS14" s="392"/>
      <c r="SOT14" s="392"/>
      <c r="SOU14" s="392"/>
      <c r="SOV14" s="392"/>
      <c r="SOW14" s="392"/>
      <c r="SOX14" s="392"/>
      <c r="SOY14" s="392"/>
      <c r="SOZ14" s="392"/>
      <c r="SPA14" s="392"/>
      <c r="SPB14" s="392"/>
      <c r="SPC14" s="392"/>
      <c r="SPD14" s="392"/>
      <c r="SPE14" s="392"/>
      <c r="SPF14" s="392"/>
      <c r="SPG14" s="392"/>
      <c r="SPH14" s="392"/>
      <c r="SPI14" s="392"/>
      <c r="SPJ14" s="392"/>
      <c r="SPK14" s="392"/>
      <c r="SPL14" s="392"/>
      <c r="SPM14" s="392"/>
      <c r="SPN14" s="392"/>
      <c r="SPO14" s="392"/>
      <c r="SPP14" s="392"/>
      <c r="SPQ14" s="392"/>
      <c r="SPR14" s="392"/>
      <c r="SPS14" s="392"/>
      <c r="SPT14" s="392"/>
      <c r="SPU14" s="392"/>
      <c r="SPV14" s="392"/>
      <c r="SPW14" s="392"/>
      <c r="SPX14" s="392"/>
      <c r="SPY14" s="392"/>
      <c r="SPZ14" s="392"/>
      <c r="SQA14" s="392"/>
      <c r="SQB14" s="392"/>
      <c r="SQC14" s="392"/>
      <c r="SQD14" s="392"/>
      <c r="SQE14" s="392"/>
      <c r="SQF14" s="392"/>
      <c r="SQG14" s="392"/>
      <c r="SQH14" s="392"/>
      <c r="SQI14" s="392"/>
      <c r="SQJ14" s="392"/>
      <c r="SQK14" s="392"/>
      <c r="SQL14" s="392"/>
      <c r="SQM14" s="392"/>
      <c r="SQN14" s="392"/>
      <c r="SQO14" s="392"/>
      <c r="SQP14" s="392"/>
      <c r="SQQ14" s="392"/>
      <c r="SQR14" s="392"/>
      <c r="SQS14" s="392"/>
      <c r="SQT14" s="392"/>
      <c r="SQU14" s="392"/>
      <c r="SQV14" s="392"/>
      <c r="SQW14" s="392"/>
      <c r="SQX14" s="392"/>
      <c r="SQY14" s="392"/>
      <c r="SQZ14" s="392"/>
      <c r="SRA14" s="392"/>
      <c r="SRB14" s="392"/>
      <c r="SRC14" s="392"/>
      <c r="SRD14" s="392"/>
      <c r="SRE14" s="392"/>
      <c r="SRF14" s="392"/>
      <c r="SRG14" s="392"/>
      <c r="SRH14" s="392"/>
      <c r="SRI14" s="392"/>
      <c r="SRJ14" s="392"/>
      <c r="SRK14" s="392"/>
      <c r="SRL14" s="392"/>
      <c r="SRM14" s="392"/>
      <c r="SRN14" s="392"/>
      <c r="SRO14" s="392"/>
      <c r="SRP14" s="392"/>
      <c r="SRQ14" s="392"/>
      <c r="SRR14" s="392"/>
      <c r="SRS14" s="392"/>
      <c r="SRT14" s="392"/>
      <c r="SRU14" s="392"/>
      <c r="SRV14" s="392"/>
      <c r="SRW14" s="392"/>
      <c r="SRX14" s="392"/>
      <c r="SRY14" s="392"/>
      <c r="SRZ14" s="392"/>
      <c r="SSA14" s="392"/>
      <c r="SSB14" s="392"/>
      <c r="SSC14" s="392"/>
      <c r="SSD14" s="392"/>
      <c r="SSE14" s="392"/>
      <c r="SSF14" s="392"/>
      <c r="SSG14" s="392"/>
      <c r="SSH14" s="392"/>
      <c r="SSI14" s="392"/>
      <c r="SSJ14" s="392"/>
      <c r="SSK14" s="392"/>
      <c r="SSL14" s="392"/>
      <c r="SSM14" s="392"/>
      <c r="SSN14" s="392"/>
      <c r="SSO14" s="392"/>
      <c r="SSP14" s="392"/>
      <c r="SSQ14" s="392"/>
      <c r="SSR14" s="392"/>
      <c r="SSS14" s="392"/>
      <c r="SST14" s="392"/>
      <c r="SSU14" s="392"/>
      <c r="SSV14" s="392"/>
      <c r="SSW14" s="392"/>
      <c r="SSX14" s="392"/>
      <c r="SSY14" s="392"/>
      <c r="SSZ14" s="392"/>
      <c r="STA14" s="392"/>
      <c r="STB14" s="392"/>
      <c r="STC14" s="392"/>
      <c r="STD14" s="392"/>
      <c r="STE14" s="392"/>
      <c r="STF14" s="392"/>
      <c r="STG14" s="392"/>
      <c r="STH14" s="392"/>
      <c r="STI14" s="392"/>
      <c r="STJ14" s="392"/>
      <c r="STK14" s="392"/>
      <c r="STL14" s="392"/>
      <c r="STM14" s="392"/>
      <c r="STN14" s="392"/>
      <c r="STO14" s="392"/>
      <c r="STP14" s="392"/>
      <c r="STQ14" s="392"/>
      <c r="STR14" s="392"/>
      <c r="STS14" s="392"/>
      <c r="STT14" s="392"/>
      <c r="STU14" s="392"/>
      <c r="STV14" s="392"/>
      <c r="STW14" s="392"/>
      <c r="STX14" s="392"/>
      <c r="STY14" s="392"/>
      <c r="STZ14" s="392"/>
      <c r="SUA14" s="392"/>
      <c r="SUB14" s="392"/>
      <c r="SUC14" s="392"/>
      <c r="SUD14" s="392"/>
      <c r="SUE14" s="392"/>
      <c r="SUF14" s="392"/>
      <c r="SUG14" s="392"/>
      <c r="SUH14" s="392"/>
      <c r="SUI14" s="392"/>
      <c r="SUJ14" s="392"/>
      <c r="SUK14" s="392"/>
      <c r="SUL14" s="392"/>
      <c r="SUM14" s="392"/>
      <c r="SUN14" s="392"/>
      <c r="SUO14" s="392"/>
      <c r="SUP14" s="392"/>
      <c r="SUQ14" s="392"/>
      <c r="SUR14" s="392"/>
      <c r="SUS14" s="392"/>
      <c r="SUT14" s="392"/>
      <c r="SUU14" s="392"/>
      <c r="SUV14" s="392"/>
      <c r="SUW14" s="392"/>
      <c r="SUX14" s="392"/>
      <c r="SUY14" s="392"/>
      <c r="SUZ14" s="392"/>
      <c r="SVA14" s="392"/>
      <c r="SVB14" s="392"/>
      <c r="SVC14" s="392"/>
      <c r="SVD14" s="392"/>
      <c r="SVE14" s="392"/>
      <c r="SVF14" s="392"/>
      <c r="SVG14" s="392"/>
      <c r="SVH14" s="392"/>
      <c r="SVI14" s="392"/>
      <c r="SVJ14" s="392"/>
      <c r="SVK14" s="392"/>
      <c r="SVL14" s="392"/>
      <c r="SVM14" s="392"/>
      <c r="SVN14" s="392"/>
      <c r="SVO14" s="392"/>
      <c r="SVP14" s="392"/>
      <c r="SVQ14" s="392"/>
      <c r="SVR14" s="392"/>
      <c r="SVS14" s="392"/>
      <c r="SVT14" s="392"/>
      <c r="SVU14" s="392"/>
      <c r="SVV14" s="392"/>
      <c r="SVW14" s="392"/>
      <c r="SVX14" s="392"/>
      <c r="SVY14" s="392"/>
      <c r="SVZ14" s="392"/>
      <c r="SWA14" s="392"/>
      <c r="SWB14" s="392"/>
      <c r="SWC14" s="392"/>
      <c r="SWD14" s="392"/>
      <c r="SWE14" s="392"/>
      <c r="SWF14" s="392"/>
      <c r="SWG14" s="392"/>
      <c r="SWH14" s="392"/>
      <c r="SWI14" s="392"/>
      <c r="SWJ14" s="392"/>
      <c r="SWK14" s="392"/>
      <c r="SWL14" s="392"/>
      <c r="SWM14" s="392"/>
      <c r="SWN14" s="392"/>
      <c r="SWO14" s="392"/>
      <c r="SWP14" s="392"/>
      <c r="SWQ14" s="392"/>
      <c r="SWR14" s="392"/>
      <c r="SWS14" s="392"/>
      <c r="SWT14" s="392"/>
      <c r="SWU14" s="392"/>
      <c r="SWV14" s="392"/>
      <c r="SWW14" s="392"/>
      <c r="SWX14" s="392"/>
      <c r="SWY14" s="392"/>
      <c r="SWZ14" s="392"/>
      <c r="SXA14" s="392"/>
      <c r="SXB14" s="392"/>
      <c r="SXC14" s="392"/>
      <c r="SXD14" s="392"/>
      <c r="SXE14" s="392"/>
      <c r="SXF14" s="392"/>
      <c r="SXG14" s="392"/>
      <c r="SXH14" s="392"/>
      <c r="SXI14" s="392"/>
      <c r="SXJ14" s="392"/>
      <c r="SXK14" s="392"/>
      <c r="SXL14" s="392"/>
      <c r="SXM14" s="392"/>
      <c r="SXN14" s="392"/>
      <c r="SXO14" s="392"/>
      <c r="SXP14" s="392"/>
      <c r="SXQ14" s="392"/>
      <c r="SXR14" s="392"/>
      <c r="SXS14" s="392"/>
      <c r="SXT14" s="392"/>
      <c r="SXU14" s="392"/>
      <c r="SXV14" s="392"/>
      <c r="SXW14" s="392"/>
      <c r="SXX14" s="392"/>
      <c r="SXY14" s="392"/>
      <c r="SXZ14" s="392"/>
      <c r="SYA14" s="392"/>
      <c r="SYB14" s="392"/>
      <c r="SYC14" s="392"/>
      <c r="SYD14" s="392"/>
      <c r="SYE14" s="392"/>
      <c r="SYF14" s="392"/>
      <c r="SYG14" s="392"/>
      <c r="SYH14" s="392"/>
      <c r="SYI14" s="392"/>
      <c r="SYJ14" s="392"/>
      <c r="SYK14" s="392"/>
      <c r="SYL14" s="392"/>
      <c r="SYM14" s="392"/>
      <c r="SYN14" s="392"/>
      <c r="SYO14" s="392"/>
      <c r="SYP14" s="392"/>
      <c r="SYQ14" s="392"/>
      <c r="SYR14" s="392"/>
      <c r="SYS14" s="392"/>
      <c r="SYT14" s="392"/>
      <c r="SYU14" s="392"/>
      <c r="SYV14" s="392"/>
      <c r="SYW14" s="392"/>
      <c r="SYX14" s="392"/>
      <c r="SYY14" s="392"/>
      <c r="SYZ14" s="392"/>
      <c r="SZA14" s="392"/>
      <c r="SZB14" s="392"/>
      <c r="SZC14" s="392"/>
      <c r="SZD14" s="392"/>
      <c r="SZE14" s="392"/>
      <c r="SZF14" s="392"/>
      <c r="SZG14" s="392"/>
      <c r="SZH14" s="392"/>
      <c r="SZI14" s="392"/>
      <c r="SZJ14" s="392"/>
      <c r="SZK14" s="392"/>
      <c r="SZL14" s="392"/>
      <c r="SZM14" s="392"/>
      <c r="SZN14" s="392"/>
      <c r="SZO14" s="392"/>
      <c r="SZP14" s="392"/>
      <c r="SZQ14" s="392"/>
      <c r="SZR14" s="392"/>
      <c r="SZS14" s="392"/>
      <c r="SZT14" s="392"/>
      <c r="SZU14" s="392"/>
      <c r="SZV14" s="392"/>
      <c r="SZW14" s="392"/>
      <c r="SZX14" s="392"/>
      <c r="SZY14" s="392"/>
      <c r="SZZ14" s="392"/>
      <c r="TAA14" s="392"/>
      <c r="TAB14" s="392"/>
      <c r="TAC14" s="392"/>
      <c r="TAD14" s="392"/>
      <c r="TAE14" s="392"/>
      <c r="TAF14" s="392"/>
      <c r="TAG14" s="392"/>
      <c r="TAH14" s="392"/>
      <c r="TAI14" s="392"/>
      <c r="TAJ14" s="392"/>
      <c r="TAK14" s="392"/>
      <c r="TAL14" s="392"/>
      <c r="TAM14" s="392"/>
      <c r="TAN14" s="392"/>
      <c r="TAO14" s="392"/>
      <c r="TAP14" s="392"/>
      <c r="TAQ14" s="392"/>
      <c r="TAR14" s="392"/>
      <c r="TAS14" s="392"/>
      <c r="TAT14" s="392"/>
      <c r="TAU14" s="392"/>
      <c r="TAV14" s="392"/>
      <c r="TAW14" s="392"/>
      <c r="TAX14" s="392"/>
      <c r="TAY14" s="392"/>
      <c r="TAZ14" s="392"/>
      <c r="TBA14" s="392"/>
      <c r="TBB14" s="392"/>
      <c r="TBC14" s="392"/>
      <c r="TBD14" s="392"/>
      <c r="TBE14" s="392"/>
      <c r="TBF14" s="392"/>
      <c r="TBG14" s="392"/>
      <c r="TBH14" s="392"/>
      <c r="TBI14" s="392"/>
      <c r="TBJ14" s="392"/>
      <c r="TBK14" s="392"/>
      <c r="TBL14" s="392"/>
      <c r="TBM14" s="392"/>
      <c r="TBN14" s="392"/>
      <c r="TBO14" s="392"/>
      <c r="TBP14" s="392"/>
      <c r="TBQ14" s="392"/>
      <c r="TBR14" s="392"/>
      <c r="TBS14" s="392"/>
      <c r="TBT14" s="392"/>
      <c r="TBU14" s="392"/>
      <c r="TBV14" s="392"/>
      <c r="TBW14" s="392"/>
      <c r="TBX14" s="392"/>
      <c r="TBY14" s="392"/>
      <c r="TBZ14" s="392"/>
      <c r="TCA14" s="392"/>
      <c r="TCB14" s="392"/>
      <c r="TCC14" s="392"/>
      <c r="TCD14" s="392"/>
      <c r="TCE14" s="392"/>
      <c r="TCF14" s="392"/>
      <c r="TCG14" s="392"/>
      <c r="TCH14" s="392"/>
      <c r="TCI14" s="392"/>
      <c r="TCJ14" s="392"/>
      <c r="TCK14" s="392"/>
      <c r="TCL14" s="392"/>
      <c r="TCM14" s="392"/>
      <c r="TCN14" s="392"/>
      <c r="TCO14" s="392"/>
      <c r="TCP14" s="392"/>
      <c r="TCQ14" s="392"/>
      <c r="TCR14" s="392"/>
      <c r="TCS14" s="392"/>
      <c r="TCT14" s="392"/>
      <c r="TCU14" s="392"/>
      <c r="TCV14" s="392"/>
      <c r="TCW14" s="392"/>
      <c r="TCX14" s="392"/>
      <c r="TCY14" s="392"/>
      <c r="TCZ14" s="392"/>
      <c r="TDA14" s="392"/>
      <c r="TDB14" s="392"/>
      <c r="TDC14" s="392"/>
      <c r="TDD14" s="392"/>
      <c r="TDE14" s="392"/>
      <c r="TDF14" s="392"/>
      <c r="TDG14" s="392"/>
      <c r="TDH14" s="392"/>
      <c r="TDI14" s="392"/>
      <c r="TDJ14" s="392"/>
      <c r="TDK14" s="392"/>
      <c r="TDL14" s="392"/>
      <c r="TDM14" s="392"/>
      <c r="TDN14" s="392"/>
      <c r="TDO14" s="392"/>
      <c r="TDP14" s="392"/>
      <c r="TDQ14" s="392"/>
      <c r="TDR14" s="392"/>
      <c r="TDS14" s="392"/>
      <c r="TDT14" s="392"/>
      <c r="TDU14" s="392"/>
      <c r="TDV14" s="392"/>
      <c r="TDW14" s="392"/>
      <c r="TDX14" s="392"/>
      <c r="TDY14" s="392"/>
      <c r="TDZ14" s="392"/>
      <c r="TEA14" s="392"/>
      <c r="TEB14" s="392"/>
      <c r="TEC14" s="392"/>
      <c r="TED14" s="392"/>
      <c r="TEE14" s="392"/>
      <c r="TEF14" s="392"/>
      <c r="TEG14" s="392"/>
      <c r="TEH14" s="392"/>
      <c r="TEI14" s="392"/>
      <c r="TEJ14" s="392"/>
      <c r="TEK14" s="392"/>
      <c r="TEL14" s="392"/>
      <c r="TEM14" s="392"/>
      <c r="TEN14" s="392"/>
      <c r="TEO14" s="392"/>
      <c r="TEP14" s="392"/>
      <c r="TEQ14" s="392"/>
      <c r="TER14" s="392"/>
      <c r="TES14" s="392"/>
      <c r="TET14" s="392"/>
      <c r="TEU14" s="392"/>
      <c r="TEV14" s="392"/>
      <c r="TEW14" s="392"/>
      <c r="TEX14" s="392"/>
      <c r="TEY14" s="392"/>
      <c r="TEZ14" s="392"/>
      <c r="TFA14" s="392"/>
      <c r="TFB14" s="392"/>
      <c r="TFC14" s="392"/>
      <c r="TFD14" s="392"/>
      <c r="TFE14" s="392"/>
      <c r="TFF14" s="392"/>
      <c r="TFG14" s="392"/>
      <c r="TFH14" s="392"/>
      <c r="TFI14" s="392"/>
      <c r="TFJ14" s="392"/>
      <c r="TFK14" s="392"/>
      <c r="TFL14" s="392"/>
      <c r="TFM14" s="392"/>
      <c r="TFN14" s="392"/>
      <c r="TFO14" s="392"/>
      <c r="TFP14" s="392"/>
      <c r="TFQ14" s="392"/>
      <c r="TFR14" s="392"/>
      <c r="TFS14" s="392"/>
      <c r="TFT14" s="392"/>
      <c r="TFU14" s="392"/>
      <c r="TFV14" s="392"/>
      <c r="TFW14" s="392"/>
      <c r="TFX14" s="392"/>
      <c r="TFY14" s="392"/>
      <c r="TFZ14" s="392"/>
      <c r="TGA14" s="392"/>
      <c r="TGB14" s="392"/>
      <c r="TGC14" s="392"/>
      <c r="TGD14" s="392"/>
      <c r="TGE14" s="392"/>
      <c r="TGF14" s="392"/>
      <c r="TGG14" s="392"/>
      <c r="TGH14" s="392"/>
      <c r="TGI14" s="392"/>
      <c r="TGJ14" s="392"/>
      <c r="TGK14" s="392"/>
      <c r="TGL14" s="392"/>
      <c r="TGM14" s="392"/>
      <c r="TGN14" s="392"/>
      <c r="TGO14" s="392"/>
      <c r="TGP14" s="392"/>
      <c r="TGQ14" s="392"/>
      <c r="TGR14" s="392"/>
      <c r="TGS14" s="392"/>
      <c r="TGT14" s="392"/>
      <c r="TGU14" s="392"/>
      <c r="TGV14" s="392"/>
      <c r="TGW14" s="392"/>
      <c r="TGX14" s="392"/>
      <c r="TGY14" s="392"/>
      <c r="TGZ14" s="392"/>
      <c r="THA14" s="392"/>
      <c r="THB14" s="392"/>
      <c r="THC14" s="392"/>
      <c r="THD14" s="392"/>
      <c r="THE14" s="392"/>
      <c r="THF14" s="392"/>
      <c r="THG14" s="392"/>
      <c r="THH14" s="392"/>
      <c r="THI14" s="392"/>
      <c r="THJ14" s="392"/>
      <c r="THK14" s="392"/>
      <c r="THL14" s="392"/>
      <c r="THM14" s="392"/>
      <c r="THN14" s="392"/>
      <c r="THO14" s="392"/>
      <c r="THP14" s="392"/>
      <c r="THQ14" s="392"/>
      <c r="THR14" s="392"/>
      <c r="THS14" s="392"/>
      <c r="THT14" s="392"/>
      <c r="THU14" s="392"/>
      <c r="THV14" s="392"/>
      <c r="THW14" s="392"/>
      <c r="THX14" s="392"/>
      <c r="THY14" s="392"/>
      <c r="THZ14" s="392"/>
      <c r="TIA14" s="392"/>
      <c r="TIB14" s="392"/>
      <c r="TIC14" s="392"/>
      <c r="TID14" s="392"/>
      <c r="TIE14" s="392"/>
      <c r="TIF14" s="392"/>
      <c r="TIG14" s="392"/>
      <c r="TIH14" s="392"/>
      <c r="TII14" s="392"/>
      <c r="TIJ14" s="392"/>
      <c r="TIK14" s="392"/>
      <c r="TIL14" s="392"/>
      <c r="TIM14" s="392"/>
      <c r="TIN14" s="392"/>
      <c r="TIO14" s="392"/>
      <c r="TIP14" s="392"/>
      <c r="TIQ14" s="392"/>
      <c r="TIR14" s="392"/>
      <c r="TIS14" s="392"/>
      <c r="TIT14" s="392"/>
      <c r="TIU14" s="392"/>
      <c r="TIV14" s="392"/>
      <c r="TIW14" s="392"/>
      <c r="TIX14" s="392"/>
      <c r="TIY14" s="392"/>
      <c r="TIZ14" s="392"/>
      <c r="TJA14" s="392"/>
      <c r="TJB14" s="392"/>
      <c r="TJC14" s="392"/>
      <c r="TJD14" s="392"/>
      <c r="TJE14" s="392"/>
      <c r="TJF14" s="392"/>
      <c r="TJG14" s="392"/>
      <c r="TJH14" s="392"/>
      <c r="TJI14" s="392"/>
      <c r="TJJ14" s="392"/>
      <c r="TJK14" s="392"/>
      <c r="TJL14" s="392"/>
      <c r="TJM14" s="392"/>
      <c r="TJN14" s="392"/>
      <c r="TJO14" s="392"/>
      <c r="TJP14" s="392"/>
      <c r="TJQ14" s="392"/>
      <c r="TJR14" s="392"/>
      <c r="TJS14" s="392"/>
      <c r="TJT14" s="392"/>
      <c r="TJU14" s="392"/>
      <c r="TJV14" s="392"/>
      <c r="TJW14" s="392"/>
      <c r="TJX14" s="392"/>
      <c r="TJY14" s="392"/>
      <c r="TJZ14" s="392"/>
      <c r="TKA14" s="392"/>
      <c r="TKB14" s="392"/>
      <c r="TKC14" s="392"/>
      <c r="TKD14" s="392"/>
      <c r="TKE14" s="392"/>
      <c r="TKF14" s="392"/>
      <c r="TKG14" s="392"/>
      <c r="TKH14" s="392"/>
      <c r="TKI14" s="392"/>
      <c r="TKJ14" s="392"/>
      <c r="TKK14" s="392"/>
      <c r="TKL14" s="392"/>
      <c r="TKM14" s="392"/>
      <c r="TKN14" s="392"/>
      <c r="TKO14" s="392"/>
      <c r="TKP14" s="392"/>
      <c r="TKQ14" s="392"/>
      <c r="TKR14" s="392"/>
      <c r="TKS14" s="392"/>
      <c r="TKT14" s="392"/>
      <c r="TKU14" s="392"/>
      <c r="TKV14" s="392"/>
      <c r="TKW14" s="392"/>
      <c r="TKX14" s="392"/>
      <c r="TKY14" s="392"/>
      <c r="TKZ14" s="392"/>
      <c r="TLA14" s="392"/>
      <c r="TLB14" s="392"/>
      <c r="TLC14" s="392"/>
      <c r="TLD14" s="392"/>
      <c r="TLE14" s="392"/>
      <c r="TLF14" s="392"/>
      <c r="TLG14" s="392"/>
      <c r="TLH14" s="392"/>
      <c r="TLI14" s="392"/>
      <c r="TLJ14" s="392"/>
      <c r="TLK14" s="392"/>
      <c r="TLL14" s="392"/>
      <c r="TLM14" s="392"/>
      <c r="TLN14" s="392"/>
      <c r="TLO14" s="392"/>
      <c r="TLP14" s="392"/>
      <c r="TLQ14" s="392"/>
      <c r="TLR14" s="392"/>
      <c r="TLS14" s="392"/>
      <c r="TLT14" s="392"/>
      <c r="TLU14" s="392"/>
      <c r="TLV14" s="392"/>
      <c r="TLW14" s="392"/>
      <c r="TLX14" s="392"/>
      <c r="TLY14" s="392"/>
      <c r="TLZ14" s="392"/>
      <c r="TMA14" s="392"/>
      <c r="TMB14" s="392"/>
      <c r="TMC14" s="392"/>
      <c r="TMD14" s="392"/>
      <c r="TME14" s="392"/>
      <c r="TMF14" s="392"/>
      <c r="TMG14" s="392"/>
      <c r="TMH14" s="392"/>
      <c r="TMI14" s="392"/>
      <c r="TMJ14" s="392"/>
      <c r="TMK14" s="392"/>
      <c r="TML14" s="392"/>
      <c r="TMM14" s="392"/>
      <c r="TMN14" s="392"/>
      <c r="TMO14" s="392"/>
      <c r="TMP14" s="392"/>
      <c r="TMQ14" s="392"/>
      <c r="TMR14" s="392"/>
      <c r="TMS14" s="392"/>
      <c r="TMT14" s="392"/>
      <c r="TMU14" s="392"/>
      <c r="TMV14" s="392"/>
      <c r="TMW14" s="392"/>
      <c r="TMX14" s="392"/>
      <c r="TMY14" s="392"/>
      <c r="TMZ14" s="392"/>
      <c r="TNA14" s="392"/>
      <c r="TNB14" s="392"/>
      <c r="TNC14" s="392"/>
      <c r="TND14" s="392"/>
      <c r="TNE14" s="392"/>
      <c r="TNF14" s="392"/>
      <c r="TNG14" s="392"/>
      <c r="TNH14" s="392"/>
      <c r="TNI14" s="392"/>
      <c r="TNJ14" s="392"/>
      <c r="TNK14" s="392"/>
      <c r="TNL14" s="392"/>
      <c r="TNM14" s="392"/>
      <c r="TNN14" s="392"/>
      <c r="TNO14" s="392"/>
      <c r="TNP14" s="392"/>
      <c r="TNQ14" s="392"/>
      <c r="TNR14" s="392"/>
      <c r="TNS14" s="392"/>
      <c r="TNT14" s="392"/>
      <c r="TNU14" s="392"/>
      <c r="TNV14" s="392"/>
      <c r="TNW14" s="392"/>
      <c r="TNX14" s="392"/>
      <c r="TNY14" s="392"/>
      <c r="TNZ14" s="392"/>
      <c r="TOA14" s="392"/>
      <c r="TOB14" s="392"/>
      <c r="TOC14" s="392"/>
      <c r="TOD14" s="392"/>
      <c r="TOE14" s="392"/>
      <c r="TOF14" s="392"/>
      <c r="TOG14" s="392"/>
      <c r="TOH14" s="392"/>
      <c r="TOI14" s="392"/>
      <c r="TOJ14" s="392"/>
      <c r="TOK14" s="392"/>
      <c r="TOL14" s="392"/>
      <c r="TOM14" s="392"/>
      <c r="TON14" s="392"/>
      <c r="TOO14" s="392"/>
      <c r="TOP14" s="392"/>
      <c r="TOQ14" s="392"/>
      <c r="TOR14" s="392"/>
      <c r="TOS14" s="392"/>
      <c r="TOT14" s="392"/>
      <c r="TOU14" s="392"/>
      <c r="TOV14" s="392"/>
      <c r="TOW14" s="392"/>
      <c r="TOX14" s="392"/>
      <c r="TOY14" s="392"/>
      <c r="TOZ14" s="392"/>
      <c r="TPA14" s="392"/>
      <c r="TPB14" s="392"/>
      <c r="TPC14" s="392"/>
      <c r="TPD14" s="392"/>
      <c r="TPE14" s="392"/>
      <c r="TPF14" s="392"/>
      <c r="TPG14" s="392"/>
      <c r="TPH14" s="392"/>
      <c r="TPI14" s="392"/>
      <c r="TPJ14" s="392"/>
      <c r="TPK14" s="392"/>
      <c r="TPL14" s="392"/>
      <c r="TPM14" s="392"/>
      <c r="TPN14" s="392"/>
      <c r="TPO14" s="392"/>
      <c r="TPP14" s="392"/>
      <c r="TPQ14" s="392"/>
      <c r="TPR14" s="392"/>
      <c r="TPS14" s="392"/>
      <c r="TPT14" s="392"/>
      <c r="TPU14" s="392"/>
      <c r="TPV14" s="392"/>
      <c r="TPW14" s="392"/>
      <c r="TPX14" s="392"/>
      <c r="TPY14" s="392"/>
      <c r="TPZ14" s="392"/>
      <c r="TQA14" s="392"/>
      <c r="TQB14" s="392"/>
      <c r="TQC14" s="392"/>
      <c r="TQD14" s="392"/>
      <c r="TQE14" s="392"/>
      <c r="TQF14" s="392"/>
      <c r="TQG14" s="392"/>
      <c r="TQH14" s="392"/>
      <c r="TQI14" s="392"/>
      <c r="TQJ14" s="392"/>
      <c r="TQK14" s="392"/>
      <c r="TQL14" s="392"/>
      <c r="TQM14" s="392"/>
      <c r="TQN14" s="392"/>
      <c r="TQO14" s="392"/>
      <c r="TQP14" s="392"/>
      <c r="TQQ14" s="392"/>
      <c r="TQR14" s="392"/>
      <c r="TQS14" s="392"/>
      <c r="TQT14" s="392"/>
      <c r="TQU14" s="392"/>
      <c r="TQV14" s="392"/>
      <c r="TQW14" s="392"/>
      <c r="TQX14" s="392"/>
      <c r="TQY14" s="392"/>
      <c r="TQZ14" s="392"/>
      <c r="TRA14" s="392"/>
      <c r="TRB14" s="392"/>
      <c r="TRC14" s="392"/>
      <c r="TRD14" s="392"/>
      <c r="TRE14" s="392"/>
      <c r="TRF14" s="392"/>
      <c r="TRG14" s="392"/>
      <c r="TRH14" s="392"/>
      <c r="TRI14" s="392"/>
      <c r="TRJ14" s="392"/>
      <c r="TRK14" s="392"/>
      <c r="TRL14" s="392"/>
      <c r="TRM14" s="392"/>
      <c r="TRN14" s="392"/>
      <c r="TRO14" s="392"/>
      <c r="TRP14" s="392"/>
      <c r="TRQ14" s="392"/>
      <c r="TRR14" s="392"/>
      <c r="TRS14" s="392"/>
      <c r="TRT14" s="392"/>
      <c r="TRU14" s="392"/>
      <c r="TRV14" s="392"/>
      <c r="TRW14" s="392"/>
      <c r="TRX14" s="392"/>
      <c r="TRY14" s="392"/>
      <c r="TRZ14" s="392"/>
      <c r="TSA14" s="392"/>
      <c r="TSB14" s="392"/>
      <c r="TSC14" s="392"/>
      <c r="TSD14" s="392"/>
      <c r="TSE14" s="392"/>
      <c r="TSF14" s="392"/>
      <c r="TSG14" s="392"/>
      <c r="TSH14" s="392"/>
      <c r="TSI14" s="392"/>
      <c r="TSJ14" s="392"/>
      <c r="TSK14" s="392"/>
      <c r="TSL14" s="392"/>
      <c r="TSM14" s="392"/>
      <c r="TSN14" s="392"/>
      <c r="TSO14" s="392"/>
      <c r="TSP14" s="392"/>
      <c r="TSQ14" s="392"/>
      <c r="TSR14" s="392"/>
      <c r="TSS14" s="392"/>
      <c r="TST14" s="392"/>
      <c r="TSU14" s="392"/>
      <c r="TSV14" s="392"/>
      <c r="TSW14" s="392"/>
      <c r="TSX14" s="392"/>
      <c r="TSY14" s="392"/>
      <c r="TSZ14" s="392"/>
      <c r="TTA14" s="392"/>
      <c r="TTB14" s="392"/>
      <c r="TTC14" s="392"/>
      <c r="TTD14" s="392"/>
      <c r="TTE14" s="392"/>
      <c r="TTF14" s="392"/>
      <c r="TTG14" s="392"/>
      <c r="TTH14" s="392"/>
      <c r="TTI14" s="392"/>
      <c r="TTJ14" s="392"/>
      <c r="TTK14" s="392"/>
      <c r="TTL14" s="392"/>
      <c r="TTM14" s="392"/>
      <c r="TTN14" s="392"/>
      <c r="TTO14" s="392"/>
      <c r="TTP14" s="392"/>
      <c r="TTQ14" s="392"/>
      <c r="TTR14" s="392"/>
      <c r="TTS14" s="392"/>
      <c r="TTT14" s="392"/>
      <c r="TTU14" s="392"/>
      <c r="TTV14" s="392"/>
      <c r="TTW14" s="392"/>
      <c r="TTX14" s="392"/>
      <c r="TTY14" s="392"/>
      <c r="TTZ14" s="392"/>
      <c r="TUA14" s="392"/>
      <c r="TUB14" s="392"/>
      <c r="TUC14" s="392"/>
      <c r="TUD14" s="392"/>
      <c r="TUE14" s="392"/>
      <c r="TUF14" s="392"/>
      <c r="TUG14" s="392"/>
      <c r="TUH14" s="392"/>
      <c r="TUI14" s="392"/>
      <c r="TUJ14" s="392"/>
      <c r="TUK14" s="392"/>
      <c r="TUL14" s="392"/>
      <c r="TUM14" s="392"/>
      <c r="TUN14" s="392"/>
      <c r="TUO14" s="392"/>
      <c r="TUP14" s="392"/>
      <c r="TUQ14" s="392"/>
      <c r="TUR14" s="392"/>
      <c r="TUS14" s="392"/>
      <c r="TUT14" s="392"/>
      <c r="TUU14" s="392"/>
      <c r="TUV14" s="392"/>
      <c r="TUW14" s="392"/>
      <c r="TUX14" s="392"/>
      <c r="TUY14" s="392"/>
      <c r="TUZ14" s="392"/>
      <c r="TVA14" s="392"/>
      <c r="TVB14" s="392"/>
      <c r="TVC14" s="392"/>
      <c r="TVD14" s="392"/>
      <c r="TVE14" s="392"/>
      <c r="TVF14" s="392"/>
      <c r="TVG14" s="392"/>
      <c r="TVH14" s="392"/>
      <c r="TVI14" s="392"/>
      <c r="TVJ14" s="392"/>
      <c r="TVK14" s="392"/>
      <c r="TVL14" s="392"/>
      <c r="TVM14" s="392"/>
      <c r="TVN14" s="392"/>
      <c r="TVO14" s="392"/>
      <c r="TVP14" s="392"/>
      <c r="TVQ14" s="392"/>
      <c r="TVR14" s="392"/>
      <c r="TVS14" s="392"/>
      <c r="TVT14" s="392"/>
      <c r="TVU14" s="392"/>
      <c r="TVV14" s="392"/>
      <c r="TVW14" s="392"/>
      <c r="TVX14" s="392"/>
      <c r="TVY14" s="392"/>
      <c r="TVZ14" s="392"/>
      <c r="TWA14" s="392"/>
      <c r="TWB14" s="392"/>
      <c r="TWC14" s="392"/>
      <c r="TWD14" s="392"/>
      <c r="TWE14" s="392"/>
      <c r="TWF14" s="392"/>
      <c r="TWG14" s="392"/>
      <c r="TWH14" s="392"/>
      <c r="TWI14" s="392"/>
      <c r="TWJ14" s="392"/>
      <c r="TWK14" s="392"/>
      <c r="TWL14" s="392"/>
      <c r="TWM14" s="392"/>
      <c r="TWN14" s="392"/>
      <c r="TWO14" s="392"/>
      <c r="TWP14" s="392"/>
      <c r="TWQ14" s="392"/>
      <c r="TWR14" s="392"/>
      <c r="TWS14" s="392"/>
      <c r="TWT14" s="392"/>
      <c r="TWU14" s="392"/>
      <c r="TWV14" s="392"/>
      <c r="TWW14" s="392"/>
      <c r="TWX14" s="392"/>
      <c r="TWY14" s="392"/>
      <c r="TWZ14" s="392"/>
      <c r="TXA14" s="392"/>
      <c r="TXB14" s="392"/>
      <c r="TXC14" s="392"/>
      <c r="TXD14" s="392"/>
      <c r="TXE14" s="392"/>
      <c r="TXF14" s="392"/>
      <c r="TXG14" s="392"/>
      <c r="TXH14" s="392"/>
      <c r="TXI14" s="392"/>
      <c r="TXJ14" s="392"/>
      <c r="TXK14" s="392"/>
      <c r="TXL14" s="392"/>
      <c r="TXM14" s="392"/>
      <c r="TXN14" s="392"/>
      <c r="TXO14" s="392"/>
      <c r="TXP14" s="392"/>
      <c r="TXQ14" s="392"/>
      <c r="TXR14" s="392"/>
      <c r="TXS14" s="392"/>
      <c r="TXT14" s="392"/>
      <c r="TXU14" s="392"/>
      <c r="TXV14" s="392"/>
      <c r="TXW14" s="392"/>
      <c r="TXX14" s="392"/>
      <c r="TXY14" s="392"/>
      <c r="TXZ14" s="392"/>
      <c r="TYA14" s="392"/>
      <c r="TYB14" s="392"/>
      <c r="TYC14" s="392"/>
      <c r="TYD14" s="392"/>
      <c r="TYE14" s="392"/>
      <c r="TYF14" s="392"/>
      <c r="TYG14" s="392"/>
      <c r="TYH14" s="392"/>
      <c r="TYI14" s="392"/>
      <c r="TYJ14" s="392"/>
      <c r="TYK14" s="392"/>
      <c r="TYL14" s="392"/>
      <c r="TYM14" s="392"/>
      <c r="TYN14" s="392"/>
      <c r="TYO14" s="392"/>
      <c r="TYP14" s="392"/>
      <c r="TYQ14" s="392"/>
      <c r="TYR14" s="392"/>
      <c r="TYS14" s="392"/>
      <c r="TYT14" s="392"/>
      <c r="TYU14" s="392"/>
      <c r="TYV14" s="392"/>
      <c r="TYW14" s="392"/>
      <c r="TYX14" s="392"/>
      <c r="TYY14" s="392"/>
      <c r="TYZ14" s="392"/>
      <c r="TZA14" s="392"/>
      <c r="TZB14" s="392"/>
      <c r="TZC14" s="392"/>
      <c r="TZD14" s="392"/>
      <c r="TZE14" s="392"/>
      <c r="TZF14" s="392"/>
      <c r="TZG14" s="392"/>
      <c r="TZH14" s="392"/>
      <c r="TZI14" s="392"/>
      <c r="TZJ14" s="392"/>
      <c r="TZK14" s="392"/>
      <c r="TZL14" s="392"/>
      <c r="TZM14" s="392"/>
      <c r="TZN14" s="392"/>
      <c r="TZO14" s="392"/>
      <c r="TZP14" s="392"/>
      <c r="TZQ14" s="392"/>
      <c r="TZR14" s="392"/>
      <c r="TZS14" s="392"/>
      <c r="TZT14" s="392"/>
      <c r="TZU14" s="392"/>
      <c r="TZV14" s="392"/>
      <c r="TZW14" s="392"/>
      <c r="TZX14" s="392"/>
      <c r="TZY14" s="392"/>
      <c r="TZZ14" s="392"/>
      <c r="UAA14" s="392"/>
      <c r="UAB14" s="392"/>
      <c r="UAC14" s="392"/>
      <c r="UAD14" s="392"/>
      <c r="UAE14" s="392"/>
      <c r="UAF14" s="392"/>
      <c r="UAG14" s="392"/>
      <c r="UAH14" s="392"/>
      <c r="UAI14" s="392"/>
      <c r="UAJ14" s="392"/>
      <c r="UAK14" s="392"/>
      <c r="UAL14" s="392"/>
      <c r="UAM14" s="392"/>
      <c r="UAN14" s="392"/>
      <c r="UAO14" s="392"/>
      <c r="UAP14" s="392"/>
      <c r="UAQ14" s="392"/>
      <c r="UAR14" s="392"/>
      <c r="UAS14" s="392"/>
      <c r="UAT14" s="392"/>
      <c r="UAU14" s="392"/>
      <c r="UAV14" s="392"/>
      <c r="UAW14" s="392"/>
      <c r="UAX14" s="392"/>
      <c r="UAY14" s="392"/>
      <c r="UAZ14" s="392"/>
      <c r="UBA14" s="392"/>
      <c r="UBB14" s="392"/>
      <c r="UBC14" s="392"/>
      <c r="UBD14" s="392"/>
      <c r="UBE14" s="392"/>
      <c r="UBF14" s="392"/>
      <c r="UBG14" s="392"/>
      <c r="UBH14" s="392"/>
      <c r="UBI14" s="392"/>
      <c r="UBJ14" s="392"/>
      <c r="UBK14" s="392"/>
      <c r="UBL14" s="392"/>
      <c r="UBM14" s="392"/>
      <c r="UBN14" s="392"/>
      <c r="UBO14" s="392"/>
      <c r="UBP14" s="392"/>
      <c r="UBQ14" s="392"/>
      <c r="UBR14" s="392"/>
      <c r="UBS14" s="392"/>
      <c r="UBT14" s="392"/>
      <c r="UBU14" s="392"/>
      <c r="UBV14" s="392"/>
      <c r="UBW14" s="392"/>
      <c r="UBX14" s="392"/>
      <c r="UBY14" s="392"/>
      <c r="UBZ14" s="392"/>
      <c r="UCA14" s="392"/>
      <c r="UCB14" s="392"/>
      <c r="UCC14" s="392"/>
      <c r="UCD14" s="392"/>
      <c r="UCE14" s="392"/>
      <c r="UCF14" s="392"/>
      <c r="UCG14" s="392"/>
      <c r="UCH14" s="392"/>
      <c r="UCI14" s="392"/>
      <c r="UCJ14" s="392"/>
      <c r="UCK14" s="392"/>
      <c r="UCL14" s="392"/>
      <c r="UCM14" s="392"/>
      <c r="UCN14" s="392"/>
      <c r="UCO14" s="392"/>
      <c r="UCP14" s="392"/>
      <c r="UCQ14" s="392"/>
      <c r="UCR14" s="392"/>
      <c r="UCS14" s="392"/>
      <c r="UCT14" s="392"/>
      <c r="UCU14" s="392"/>
      <c r="UCV14" s="392"/>
      <c r="UCW14" s="392"/>
      <c r="UCX14" s="392"/>
      <c r="UCY14" s="392"/>
      <c r="UCZ14" s="392"/>
      <c r="UDA14" s="392"/>
      <c r="UDB14" s="392"/>
      <c r="UDC14" s="392"/>
      <c r="UDD14" s="392"/>
      <c r="UDE14" s="392"/>
      <c r="UDF14" s="392"/>
      <c r="UDG14" s="392"/>
      <c r="UDH14" s="392"/>
      <c r="UDI14" s="392"/>
      <c r="UDJ14" s="392"/>
      <c r="UDK14" s="392"/>
      <c r="UDL14" s="392"/>
      <c r="UDM14" s="392"/>
      <c r="UDN14" s="392"/>
      <c r="UDO14" s="392"/>
      <c r="UDP14" s="392"/>
      <c r="UDQ14" s="392"/>
      <c r="UDR14" s="392"/>
      <c r="UDS14" s="392"/>
      <c r="UDT14" s="392"/>
      <c r="UDU14" s="392"/>
      <c r="UDV14" s="392"/>
      <c r="UDW14" s="392"/>
      <c r="UDX14" s="392"/>
      <c r="UDY14" s="392"/>
      <c r="UDZ14" s="392"/>
      <c r="UEA14" s="392"/>
      <c r="UEB14" s="392"/>
      <c r="UEC14" s="392"/>
      <c r="UED14" s="392"/>
      <c r="UEE14" s="392"/>
      <c r="UEF14" s="392"/>
      <c r="UEG14" s="392"/>
      <c r="UEH14" s="392"/>
      <c r="UEI14" s="392"/>
      <c r="UEJ14" s="392"/>
      <c r="UEK14" s="392"/>
      <c r="UEL14" s="392"/>
      <c r="UEM14" s="392"/>
      <c r="UEN14" s="392"/>
      <c r="UEO14" s="392"/>
      <c r="UEP14" s="392"/>
      <c r="UEQ14" s="392"/>
      <c r="UER14" s="392"/>
      <c r="UES14" s="392"/>
      <c r="UET14" s="392"/>
      <c r="UEU14" s="392"/>
      <c r="UEV14" s="392"/>
      <c r="UEW14" s="392"/>
      <c r="UEX14" s="392"/>
      <c r="UEY14" s="392"/>
      <c r="UEZ14" s="392"/>
      <c r="UFA14" s="392"/>
      <c r="UFB14" s="392"/>
      <c r="UFC14" s="392"/>
      <c r="UFD14" s="392"/>
      <c r="UFE14" s="392"/>
      <c r="UFF14" s="392"/>
      <c r="UFG14" s="392"/>
      <c r="UFH14" s="392"/>
      <c r="UFI14" s="392"/>
      <c r="UFJ14" s="392"/>
      <c r="UFK14" s="392"/>
      <c r="UFL14" s="392"/>
      <c r="UFM14" s="392"/>
      <c r="UFN14" s="392"/>
      <c r="UFO14" s="392"/>
      <c r="UFP14" s="392"/>
      <c r="UFQ14" s="392"/>
      <c r="UFR14" s="392"/>
      <c r="UFS14" s="392"/>
      <c r="UFT14" s="392"/>
      <c r="UFU14" s="392"/>
      <c r="UFV14" s="392"/>
      <c r="UFW14" s="392"/>
      <c r="UFX14" s="392"/>
      <c r="UFY14" s="392"/>
      <c r="UFZ14" s="392"/>
      <c r="UGA14" s="392"/>
      <c r="UGB14" s="392"/>
      <c r="UGC14" s="392"/>
      <c r="UGD14" s="392"/>
      <c r="UGE14" s="392"/>
      <c r="UGF14" s="392"/>
      <c r="UGG14" s="392"/>
      <c r="UGH14" s="392"/>
      <c r="UGI14" s="392"/>
      <c r="UGJ14" s="392"/>
      <c r="UGK14" s="392"/>
      <c r="UGL14" s="392"/>
      <c r="UGM14" s="392"/>
      <c r="UGN14" s="392"/>
      <c r="UGO14" s="392"/>
      <c r="UGP14" s="392"/>
      <c r="UGQ14" s="392"/>
      <c r="UGR14" s="392"/>
      <c r="UGS14" s="392"/>
      <c r="UGT14" s="392"/>
      <c r="UGU14" s="392"/>
      <c r="UGV14" s="392"/>
      <c r="UGW14" s="392"/>
      <c r="UGX14" s="392"/>
      <c r="UGY14" s="392"/>
      <c r="UGZ14" s="392"/>
      <c r="UHA14" s="392"/>
      <c r="UHB14" s="392"/>
      <c r="UHC14" s="392"/>
      <c r="UHD14" s="392"/>
      <c r="UHE14" s="392"/>
      <c r="UHF14" s="392"/>
      <c r="UHG14" s="392"/>
      <c r="UHH14" s="392"/>
      <c r="UHI14" s="392"/>
      <c r="UHJ14" s="392"/>
      <c r="UHK14" s="392"/>
      <c r="UHL14" s="392"/>
      <c r="UHM14" s="392"/>
      <c r="UHN14" s="392"/>
      <c r="UHO14" s="392"/>
      <c r="UHP14" s="392"/>
      <c r="UHQ14" s="392"/>
      <c r="UHR14" s="392"/>
      <c r="UHS14" s="392"/>
      <c r="UHT14" s="392"/>
      <c r="UHU14" s="392"/>
      <c r="UHV14" s="392"/>
      <c r="UHW14" s="392"/>
      <c r="UHX14" s="392"/>
      <c r="UHY14" s="392"/>
      <c r="UHZ14" s="392"/>
      <c r="UIA14" s="392"/>
      <c r="UIB14" s="392"/>
      <c r="UIC14" s="392"/>
      <c r="UID14" s="392"/>
      <c r="UIE14" s="392"/>
      <c r="UIF14" s="392"/>
      <c r="UIG14" s="392"/>
      <c r="UIH14" s="392"/>
      <c r="UII14" s="392"/>
      <c r="UIJ14" s="392"/>
      <c r="UIK14" s="392"/>
      <c r="UIL14" s="392"/>
      <c r="UIM14" s="392"/>
      <c r="UIN14" s="392"/>
      <c r="UIO14" s="392"/>
      <c r="UIP14" s="392"/>
      <c r="UIQ14" s="392"/>
      <c r="UIR14" s="392"/>
      <c r="UIS14" s="392"/>
      <c r="UIT14" s="392"/>
      <c r="UIU14" s="392"/>
      <c r="UIV14" s="392"/>
      <c r="UIW14" s="392"/>
      <c r="UIX14" s="392"/>
      <c r="UIY14" s="392"/>
      <c r="UIZ14" s="392"/>
      <c r="UJA14" s="392"/>
      <c r="UJB14" s="392"/>
      <c r="UJC14" s="392"/>
      <c r="UJD14" s="392"/>
      <c r="UJE14" s="392"/>
      <c r="UJF14" s="392"/>
      <c r="UJG14" s="392"/>
      <c r="UJH14" s="392"/>
      <c r="UJI14" s="392"/>
      <c r="UJJ14" s="392"/>
      <c r="UJK14" s="392"/>
      <c r="UJL14" s="392"/>
      <c r="UJM14" s="392"/>
      <c r="UJN14" s="392"/>
      <c r="UJO14" s="392"/>
      <c r="UJP14" s="392"/>
      <c r="UJQ14" s="392"/>
      <c r="UJR14" s="392"/>
      <c r="UJS14" s="392"/>
      <c r="UJT14" s="392"/>
      <c r="UJU14" s="392"/>
      <c r="UJV14" s="392"/>
      <c r="UJW14" s="392"/>
      <c r="UJX14" s="392"/>
      <c r="UJY14" s="392"/>
      <c r="UJZ14" s="392"/>
      <c r="UKA14" s="392"/>
      <c r="UKB14" s="392"/>
      <c r="UKC14" s="392"/>
      <c r="UKD14" s="392"/>
      <c r="UKE14" s="392"/>
      <c r="UKF14" s="392"/>
      <c r="UKG14" s="392"/>
      <c r="UKH14" s="392"/>
      <c r="UKI14" s="392"/>
      <c r="UKJ14" s="392"/>
      <c r="UKK14" s="392"/>
      <c r="UKL14" s="392"/>
      <c r="UKM14" s="392"/>
      <c r="UKN14" s="392"/>
      <c r="UKO14" s="392"/>
      <c r="UKP14" s="392"/>
      <c r="UKQ14" s="392"/>
      <c r="UKR14" s="392"/>
      <c r="UKS14" s="392"/>
      <c r="UKT14" s="392"/>
      <c r="UKU14" s="392"/>
      <c r="UKV14" s="392"/>
      <c r="UKW14" s="392"/>
      <c r="UKX14" s="392"/>
      <c r="UKY14" s="392"/>
      <c r="UKZ14" s="392"/>
      <c r="ULA14" s="392"/>
      <c r="ULB14" s="392"/>
      <c r="ULC14" s="392"/>
      <c r="ULD14" s="392"/>
      <c r="ULE14" s="392"/>
      <c r="ULF14" s="392"/>
      <c r="ULG14" s="392"/>
      <c r="ULH14" s="392"/>
      <c r="ULI14" s="392"/>
      <c r="ULJ14" s="392"/>
      <c r="ULK14" s="392"/>
      <c r="ULL14" s="392"/>
      <c r="ULM14" s="392"/>
      <c r="ULN14" s="392"/>
      <c r="ULO14" s="392"/>
      <c r="ULP14" s="392"/>
      <c r="ULQ14" s="392"/>
      <c r="ULR14" s="392"/>
      <c r="ULS14" s="392"/>
      <c r="ULT14" s="392"/>
      <c r="ULU14" s="392"/>
      <c r="ULV14" s="392"/>
      <c r="ULW14" s="392"/>
      <c r="ULX14" s="392"/>
      <c r="ULY14" s="392"/>
      <c r="ULZ14" s="392"/>
      <c r="UMA14" s="392"/>
      <c r="UMB14" s="392"/>
      <c r="UMC14" s="392"/>
      <c r="UMD14" s="392"/>
      <c r="UME14" s="392"/>
      <c r="UMF14" s="392"/>
      <c r="UMG14" s="392"/>
      <c r="UMH14" s="392"/>
      <c r="UMI14" s="392"/>
      <c r="UMJ14" s="392"/>
      <c r="UMK14" s="392"/>
      <c r="UML14" s="392"/>
      <c r="UMM14" s="392"/>
      <c r="UMN14" s="392"/>
      <c r="UMO14" s="392"/>
      <c r="UMP14" s="392"/>
      <c r="UMQ14" s="392"/>
      <c r="UMR14" s="392"/>
      <c r="UMS14" s="392"/>
      <c r="UMT14" s="392"/>
      <c r="UMU14" s="392"/>
      <c r="UMV14" s="392"/>
      <c r="UMW14" s="392"/>
      <c r="UMX14" s="392"/>
      <c r="UMY14" s="392"/>
      <c r="UMZ14" s="392"/>
      <c r="UNA14" s="392"/>
      <c r="UNB14" s="392"/>
      <c r="UNC14" s="392"/>
      <c r="UND14" s="392"/>
      <c r="UNE14" s="392"/>
      <c r="UNF14" s="392"/>
      <c r="UNG14" s="392"/>
      <c r="UNH14" s="392"/>
      <c r="UNI14" s="392"/>
      <c r="UNJ14" s="392"/>
      <c r="UNK14" s="392"/>
      <c r="UNL14" s="392"/>
      <c r="UNM14" s="392"/>
      <c r="UNN14" s="392"/>
      <c r="UNO14" s="392"/>
      <c r="UNP14" s="392"/>
      <c r="UNQ14" s="392"/>
      <c r="UNR14" s="392"/>
      <c r="UNS14" s="392"/>
      <c r="UNT14" s="392"/>
      <c r="UNU14" s="392"/>
      <c r="UNV14" s="392"/>
      <c r="UNW14" s="392"/>
      <c r="UNX14" s="392"/>
      <c r="UNY14" s="392"/>
      <c r="UNZ14" s="392"/>
      <c r="UOA14" s="392"/>
      <c r="UOB14" s="392"/>
      <c r="UOC14" s="392"/>
      <c r="UOD14" s="392"/>
      <c r="UOE14" s="392"/>
      <c r="UOF14" s="392"/>
      <c r="UOG14" s="392"/>
      <c r="UOH14" s="392"/>
      <c r="UOI14" s="392"/>
      <c r="UOJ14" s="392"/>
      <c r="UOK14" s="392"/>
      <c r="UOL14" s="392"/>
      <c r="UOM14" s="392"/>
      <c r="UON14" s="392"/>
      <c r="UOO14" s="392"/>
      <c r="UOP14" s="392"/>
      <c r="UOQ14" s="392"/>
      <c r="UOR14" s="392"/>
      <c r="UOS14" s="392"/>
      <c r="UOT14" s="392"/>
      <c r="UOU14" s="392"/>
      <c r="UOV14" s="392"/>
      <c r="UOW14" s="392"/>
      <c r="UOX14" s="392"/>
      <c r="UOY14" s="392"/>
      <c r="UOZ14" s="392"/>
      <c r="UPA14" s="392"/>
      <c r="UPB14" s="392"/>
      <c r="UPC14" s="392"/>
      <c r="UPD14" s="392"/>
      <c r="UPE14" s="392"/>
      <c r="UPF14" s="392"/>
      <c r="UPG14" s="392"/>
      <c r="UPH14" s="392"/>
      <c r="UPI14" s="392"/>
      <c r="UPJ14" s="392"/>
      <c r="UPK14" s="392"/>
      <c r="UPL14" s="392"/>
      <c r="UPM14" s="392"/>
      <c r="UPN14" s="392"/>
      <c r="UPO14" s="392"/>
      <c r="UPP14" s="392"/>
      <c r="UPQ14" s="392"/>
      <c r="UPR14" s="392"/>
      <c r="UPS14" s="392"/>
      <c r="UPT14" s="392"/>
      <c r="UPU14" s="392"/>
      <c r="UPV14" s="392"/>
      <c r="UPW14" s="392"/>
      <c r="UPX14" s="392"/>
      <c r="UPY14" s="392"/>
      <c r="UPZ14" s="392"/>
      <c r="UQA14" s="392"/>
      <c r="UQB14" s="392"/>
      <c r="UQC14" s="392"/>
      <c r="UQD14" s="392"/>
      <c r="UQE14" s="392"/>
      <c r="UQF14" s="392"/>
      <c r="UQG14" s="392"/>
      <c r="UQH14" s="392"/>
      <c r="UQI14" s="392"/>
      <c r="UQJ14" s="392"/>
      <c r="UQK14" s="392"/>
      <c r="UQL14" s="392"/>
      <c r="UQM14" s="392"/>
      <c r="UQN14" s="392"/>
      <c r="UQO14" s="392"/>
      <c r="UQP14" s="392"/>
      <c r="UQQ14" s="392"/>
      <c r="UQR14" s="392"/>
      <c r="UQS14" s="392"/>
      <c r="UQT14" s="392"/>
      <c r="UQU14" s="392"/>
      <c r="UQV14" s="392"/>
      <c r="UQW14" s="392"/>
      <c r="UQX14" s="392"/>
      <c r="UQY14" s="392"/>
      <c r="UQZ14" s="392"/>
      <c r="URA14" s="392"/>
      <c r="URB14" s="392"/>
      <c r="URC14" s="392"/>
      <c r="URD14" s="392"/>
      <c r="URE14" s="392"/>
      <c r="URF14" s="392"/>
      <c r="URG14" s="392"/>
      <c r="URH14" s="392"/>
      <c r="URI14" s="392"/>
      <c r="URJ14" s="392"/>
      <c r="URK14" s="392"/>
      <c r="URL14" s="392"/>
      <c r="URM14" s="392"/>
      <c r="URN14" s="392"/>
      <c r="URO14" s="392"/>
      <c r="URP14" s="392"/>
      <c r="URQ14" s="392"/>
      <c r="URR14" s="392"/>
      <c r="URS14" s="392"/>
      <c r="URT14" s="392"/>
      <c r="URU14" s="392"/>
      <c r="URV14" s="392"/>
      <c r="URW14" s="392"/>
      <c r="URX14" s="392"/>
      <c r="URY14" s="392"/>
      <c r="URZ14" s="392"/>
      <c r="USA14" s="392"/>
      <c r="USB14" s="392"/>
      <c r="USC14" s="392"/>
      <c r="USD14" s="392"/>
      <c r="USE14" s="392"/>
      <c r="USF14" s="392"/>
      <c r="USG14" s="392"/>
      <c r="USH14" s="392"/>
      <c r="USI14" s="392"/>
      <c r="USJ14" s="392"/>
      <c r="USK14" s="392"/>
      <c r="USL14" s="392"/>
      <c r="USM14" s="392"/>
      <c r="USN14" s="392"/>
      <c r="USO14" s="392"/>
      <c r="USP14" s="392"/>
      <c r="USQ14" s="392"/>
      <c r="USR14" s="392"/>
      <c r="USS14" s="392"/>
      <c r="UST14" s="392"/>
      <c r="USU14" s="392"/>
      <c r="USV14" s="392"/>
      <c r="USW14" s="392"/>
      <c r="USX14" s="392"/>
      <c r="USY14" s="392"/>
      <c r="USZ14" s="392"/>
      <c r="UTA14" s="392"/>
      <c r="UTB14" s="392"/>
      <c r="UTC14" s="392"/>
      <c r="UTD14" s="392"/>
      <c r="UTE14" s="392"/>
      <c r="UTF14" s="392"/>
      <c r="UTG14" s="392"/>
      <c r="UTH14" s="392"/>
      <c r="UTI14" s="392"/>
      <c r="UTJ14" s="392"/>
      <c r="UTK14" s="392"/>
      <c r="UTL14" s="392"/>
      <c r="UTM14" s="392"/>
      <c r="UTN14" s="392"/>
      <c r="UTO14" s="392"/>
      <c r="UTP14" s="392"/>
      <c r="UTQ14" s="392"/>
      <c r="UTR14" s="392"/>
      <c r="UTS14" s="392"/>
      <c r="UTT14" s="392"/>
      <c r="UTU14" s="392"/>
      <c r="UTV14" s="392"/>
      <c r="UTW14" s="392"/>
      <c r="UTX14" s="392"/>
      <c r="UTY14" s="392"/>
      <c r="UTZ14" s="392"/>
      <c r="UUA14" s="392"/>
      <c r="UUB14" s="392"/>
      <c r="UUC14" s="392"/>
      <c r="UUD14" s="392"/>
      <c r="UUE14" s="392"/>
      <c r="UUF14" s="392"/>
      <c r="UUG14" s="392"/>
      <c r="UUH14" s="392"/>
      <c r="UUI14" s="392"/>
      <c r="UUJ14" s="392"/>
      <c r="UUK14" s="392"/>
      <c r="UUL14" s="392"/>
      <c r="UUM14" s="392"/>
      <c r="UUN14" s="392"/>
      <c r="UUO14" s="392"/>
      <c r="UUP14" s="392"/>
      <c r="UUQ14" s="392"/>
      <c r="UUR14" s="392"/>
      <c r="UUS14" s="392"/>
      <c r="UUT14" s="392"/>
      <c r="UUU14" s="392"/>
      <c r="UUV14" s="392"/>
      <c r="UUW14" s="392"/>
      <c r="UUX14" s="392"/>
      <c r="UUY14" s="392"/>
      <c r="UUZ14" s="392"/>
      <c r="UVA14" s="392"/>
      <c r="UVB14" s="392"/>
      <c r="UVC14" s="392"/>
      <c r="UVD14" s="392"/>
      <c r="UVE14" s="392"/>
      <c r="UVF14" s="392"/>
      <c r="UVG14" s="392"/>
      <c r="UVH14" s="392"/>
      <c r="UVI14" s="392"/>
      <c r="UVJ14" s="392"/>
      <c r="UVK14" s="392"/>
      <c r="UVL14" s="392"/>
      <c r="UVM14" s="392"/>
      <c r="UVN14" s="392"/>
      <c r="UVO14" s="392"/>
      <c r="UVP14" s="392"/>
      <c r="UVQ14" s="392"/>
      <c r="UVR14" s="392"/>
      <c r="UVS14" s="392"/>
      <c r="UVT14" s="392"/>
      <c r="UVU14" s="392"/>
      <c r="UVV14" s="392"/>
      <c r="UVW14" s="392"/>
      <c r="UVX14" s="392"/>
      <c r="UVY14" s="392"/>
      <c r="UVZ14" s="392"/>
      <c r="UWA14" s="392"/>
      <c r="UWB14" s="392"/>
      <c r="UWC14" s="392"/>
      <c r="UWD14" s="392"/>
      <c r="UWE14" s="392"/>
      <c r="UWF14" s="392"/>
      <c r="UWG14" s="392"/>
      <c r="UWH14" s="392"/>
      <c r="UWI14" s="392"/>
      <c r="UWJ14" s="392"/>
      <c r="UWK14" s="392"/>
      <c r="UWL14" s="392"/>
      <c r="UWM14" s="392"/>
      <c r="UWN14" s="392"/>
      <c r="UWO14" s="392"/>
      <c r="UWP14" s="392"/>
      <c r="UWQ14" s="392"/>
      <c r="UWR14" s="392"/>
      <c r="UWS14" s="392"/>
      <c r="UWT14" s="392"/>
      <c r="UWU14" s="392"/>
      <c r="UWV14" s="392"/>
      <c r="UWW14" s="392"/>
      <c r="UWX14" s="392"/>
      <c r="UWY14" s="392"/>
      <c r="UWZ14" s="392"/>
      <c r="UXA14" s="392"/>
      <c r="UXB14" s="392"/>
      <c r="UXC14" s="392"/>
      <c r="UXD14" s="392"/>
      <c r="UXE14" s="392"/>
      <c r="UXF14" s="392"/>
      <c r="UXG14" s="392"/>
      <c r="UXH14" s="392"/>
      <c r="UXI14" s="392"/>
      <c r="UXJ14" s="392"/>
      <c r="UXK14" s="392"/>
      <c r="UXL14" s="392"/>
      <c r="UXM14" s="392"/>
      <c r="UXN14" s="392"/>
      <c r="UXO14" s="392"/>
      <c r="UXP14" s="392"/>
      <c r="UXQ14" s="392"/>
      <c r="UXR14" s="392"/>
      <c r="UXS14" s="392"/>
      <c r="UXT14" s="392"/>
      <c r="UXU14" s="392"/>
      <c r="UXV14" s="392"/>
      <c r="UXW14" s="392"/>
      <c r="UXX14" s="392"/>
      <c r="UXY14" s="392"/>
      <c r="UXZ14" s="392"/>
      <c r="UYA14" s="392"/>
      <c r="UYB14" s="392"/>
      <c r="UYC14" s="392"/>
      <c r="UYD14" s="392"/>
      <c r="UYE14" s="392"/>
      <c r="UYF14" s="392"/>
      <c r="UYG14" s="392"/>
      <c r="UYH14" s="392"/>
      <c r="UYI14" s="392"/>
      <c r="UYJ14" s="392"/>
      <c r="UYK14" s="392"/>
      <c r="UYL14" s="392"/>
      <c r="UYM14" s="392"/>
      <c r="UYN14" s="392"/>
      <c r="UYO14" s="392"/>
      <c r="UYP14" s="392"/>
      <c r="UYQ14" s="392"/>
      <c r="UYR14" s="392"/>
      <c r="UYS14" s="392"/>
      <c r="UYT14" s="392"/>
      <c r="UYU14" s="392"/>
      <c r="UYV14" s="392"/>
      <c r="UYW14" s="392"/>
      <c r="UYX14" s="392"/>
      <c r="UYY14" s="392"/>
      <c r="UYZ14" s="392"/>
      <c r="UZA14" s="392"/>
      <c r="UZB14" s="392"/>
      <c r="UZC14" s="392"/>
      <c r="UZD14" s="392"/>
      <c r="UZE14" s="392"/>
      <c r="UZF14" s="392"/>
      <c r="UZG14" s="392"/>
      <c r="UZH14" s="392"/>
      <c r="UZI14" s="392"/>
      <c r="UZJ14" s="392"/>
      <c r="UZK14" s="392"/>
      <c r="UZL14" s="392"/>
      <c r="UZM14" s="392"/>
      <c r="UZN14" s="392"/>
      <c r="UZO14" s="392"/>
      <c r="UZP14" s="392"/>
      <c r="UZQ14" s="392"/>
      <c r="UZR14" s="392"/>
      <c r="UZS14" s="392"/>
      <c r="UZT14" s="392"/>
      <c r="UZU14" s="392"/>
      <c r="UZV14" s="392"/>
      <c r="UZW14" s="392"/>
      <c r="UZX14" s="392"/>
      <c r="UZY14" s="392"/>
      <c r="UZZ14" s="392"/>
      <c r="VAA14" s="392"/>
      <c r="VAB14" s="392"/>
      <c r="VAC14" s="392"/>
      <c r="VAD14" s="392"/>
      <c r="VAE14" s="392"/>
      <c r="VAF14" s="392"/>
      <c r="VAG14" s="392"/>
      <c r="VAH14" s="392"/>
      <c r="VAI14" s="392"/>
      <c r="VAJ14" s="392"/>
      <c r="VAK14" s="392"/>
      <c r="VAL14" s="392"/>
      <c r="VAM14" s="392"/>
      <c r="VAN14" s="392"/>
      <c r="VAO14" s="392"/>
      <c r="VAP14" s="392"/>
      <c r="VAQ14" s="392"/>
      <c r="VAR14" s="392"/>
      <c r="VAS14" s="392"/>
      <c r="VAT14" s="392"/>
      <c r="VAU14" s="392"/>
      <c r="VAV14" s="392"/>
      <c r="VAW14" s="392"/>
      <c r="VAX14" s="392"/>
      <c r="VAY14" s="392"/>
      <c r="VAZ14" s="392"/>
      <c r="VBA14" s="392"/>
      <c r="VBB14" s="392"/>
      <c r="VBC14" s="392"/>
      <c r="VBD14" s="392"/>
      <c r="VBE14" s="392"/>
      <c r="VBF14" s="392"/>
      <c r="VBG14" s="392"/>
      <c r="VBH14" s="392"/>
      <c r="VBI14" s="392"/>
      <c r="VBJ14" s="392"/>
      <c r="VBK14" s="392"/>
      <c r="VBL14" s="392"/>
      <c r="VBM14" s="392"/>
      <c r="VBN14" s="392"/>
      <c r="VBO14" s="392"/>
      <c r="VBP14" s="392"/>
      <c r="VBQ14" s="392"/>
      <c r="VBR14" s="392"/>
      <c r="VBS14" s="392"/>
      <c r="VBT14" s="392"/>
      <c r="VBU14" s="392"/>
      <c r="VBV14" s="392"/>
      <c r="VBW14" s="392"/>
      <c r="VBX14" s="392"/>
      <c r="VBY14" s="392"/>
      <c r="VBZ14" s="392"/>
      <c r="VCA14" s="392"/>
      <c r="VCB14" s="392"/>
      <c r="VCC14" s="392"/>
      <c r="VCD14" s="392"/>
      <c r="VCE14" s="392"/>
      <c r="VCF14" s="392"/>
      <c r="VCG14" s="392"/>
      <c r="VCH14" s="392"/>
      <c r="VCI14" s="392"/>
      <c r="VCJ14" s="392"/>
      <c r="VCK14" s="392"/>
      <c r="VCL14" s="392"/>
      <c r="VCM14" s="392"/>
      <c r="VCN14" s="392"/>
      <c r="VCO14" s="392"/>
      <c r="VCP14" s="392"/>
      <c r="VCQ14" s="392"/>
      <c r="VCR14" s="392"/>
      <c r="VCS14" s="392"/>
      <c r="VCT14" s="392"/>
      <c r="VCU14" s="392"/>
      <c r="VCV14" s="392"/>
      <c r="VCW14" s="392"/>
      <c r="VCX14" s="392"/>
      <c r="VCY14" s="392"/>
      <c r="VCZ14" s="392"/>
      <c r="VDA14" s="392"/>
      <c r="VDB14" s="392"/>
      <c r="VDC14" s="392"/>
      <c r="VDD14" s="392"/>
      <c r="VDE14" s="392"/>
      <c r="VDF14" s="392"/>
      <c r="VDG14" s="392"/>
      <c r="VDH14" s="392"/>
      <c r="VDI14" s="392"/>
      <c r="VDJ14" s="392"/>
      <c r="VDK14" s="392"/>
      <c r="VDL14" s="392"/>
      <c r="VDM14" s="392"/>
      <c r="VDN14" s="392"/>
      <c r="VDO14" s="392"/>
      <c r="VDP14" s="392"/>
      <c r="VDQ14" s="392"/>
      <c r="VDR14" s="392"/>
      <c r="VDS14" s="392"/>
      <c r="VDT14" s="392"/>
      <c r="VDU14" s="392"/>
      <c r="VDV14" s="392"/>
      <c r="VDW14" s="392"/>
      <c r="VDX14" s="392"/>
      <c r="VDY14" s="392"/>
      <c r="VDZ14" s="392"/>
      <c r="VEA14" s="392"/>
      <c r="VEB14" s="392"/>
      <c r="VEC14" s="392"/>
      <c r="VED14" s="392"/>
      <c r="VEE14" s="392"/>
      <c r="VEF14" s="392"/>
      <c r="VEG14" s="392"/>
      <c r="VEH14" s="392"/>
      <c r="VEI14" s="392"/>
      <c r="VEJ14" s="392"/>
      <c r="VEK14" s="392"/>
      <c r="VEL14" s="392"/>
      <c r="VEM14" s="392"/>
      <c r="VEN14" s="392"/>
      <c r="VEO14" s="392"/>
      <c r="VEP14" s="392"/>
      <c r="VEQ14" s="392"/>
      <c r="VER14" s="392"/>
      <c r="VES14" s="392"/>
      <c r="VET14" s="392"/>
      <c r="VEU14" s="392"/>
      <c r="VEV14" s="392"/>
      <c r="VEW14" s="392"/>
      <c r="VEX14" s="392"/>
      <c r="VEY14" s="392"/>
      <c r="VEZ14" s="392"/>
      <c r="VFA14" s="392"/>
      <c r="VFB14" s="392"/>
      <c r="VFC14" s="392"/>
      <c r="VFD14" s="392"/>
      <c r="VFE14" s="392"/>
      <c r="VFF14" s="392"/>
      <c r="VFG14" s="392"/>
      <c r="VFH14" s="392"/>
      <c r="VFI14" s="392"/>
      <c r="VFJ14" s="392"/>
      <c r="VFK14" s="392"/>
      <c r="VFL14" s="392"/>
      <c r="VFM14" s="392"/>
      <c r="VFN14" s="392"/>
      <c r="VFO14" s="392"/>
      <c r="VFP14" s="392"/>
      <c r="VFQ14" s="392"/>
      <c r="VFR14" s="392"/>
      <c r="VFS14" s="392"/>
      <c r="VFT14" s="392"/>
      <c r="VFU14" s="392"/>
      <c r="VFV14" s="392"/>
      <c r="VFW14" s="392"/>
      <c r="VFX14" s="392"/>
      <c r="VFY14" s="392"/>
      <c r="VFZ14" s="392"/>
      <c r="VGA14" s="392"/>
      <c r="VGB14" s="392"/>
      <c r="VGC14" s="392"/>
      <c r="VGD14" s="392"/>
      <c r="VGE14" s="392"/>
      <c r="VGF14" s="392"/>
      <c r="VGG14" s="392"/>
      <c r="VGH14" s="392"/>
      <c r="VGI14" s="392"/>
      <c r="VGJ14" s="392"/>
      <c r="VGK14" s="392"/>
      <c r="VGL14" s="392"/>
      <c r="VGM14" s="392"/>
      <c r="VGN14" s="392"/>
      <c r="VGO14" s="392"/>
      <c r="VGP14" s="392"/>
      <c r="VGQ14" s="392"/>
      <c r="VGR14" s="392"/>
      <c r="VGS14" s="392"/>
      <c r="VGT14" s="392"/>
      <c r="VGU14" s="392"/>
      <c r="VGV14" s="392"/>
      <c r="VGW14" s="392"/>
      <c r="VGX14" s="392"/>
      <c r="VGY14" s="392"/>
      <c r="VGZ14" s="392"/>
      <c r="VHA14" s="392"/>
      <c r="VHB14" s="392"/>
      <c r="VHC14" s="392"/>
      <c r="VHD14" s="392"/>
      <c r="VHE14" s="392"/>
      <c r="VHF14" s="392"/>
      <c r="VHG14" s="392"/>
      <c r="VHH14" s="392"/>
      <c r="VHI14" s="392"/>
      <c r="VHJ14" s="392"/>
      <c r="VHK14" s="392"/>
      <c r="VHL14" s="392"/>
      <c r="VHM14" s="392"/>
      <c r="VHN14" s="392"/>
      <c r="VHO14" s="392"/>
      <c r="VHP14" s="392"/>
      <c r="VHQ14" s="392"/>
      <c r="VHR14" s="392"/>
      <c r="VHS14" s="392"/>
      <c r="VHT14" s="392"/>
      <c r="VHU14" s="392"/>
      <c r="VHV14" s="392"/>
      <c r="VHW14" s="392"/>
      <c r="VHX14" s="392"/>
      <c r="VHY14" s="392"/>
      <c r="VHZ14" s="392"/>
      <c r="VIA14" s="392"/>
      <c r="VIB14" s="392"/>
      <c r="VIC14" s="392"/>
      <c r="VID14" s="392"/>
      <c r="VIE14" s="392"/>
      <c r="VIF14" s="392"/>
      <c r="VIG14" s="392"/>
      <c r="VIH14" s="392"/>
      <c r="VII14" s="392"/>
      <c r="VIJ14" s="392"/>
      <c r="VIK14" s="392"/>
      <c r="VIL14" s="392"/>
      <c r="VIM14" s="392"/>
      <c r="VIN14" s="392"/>
      <c r="VIO14" s="392"/>
      <c r="VIP14" s="392"/>
      <c r="VIQ14" s="392"/>
      <c r="VIR14" s="392"/>
      <c r="VIS14" s="392"/>
      <c r="VIT14" s="392"/>
      <c r="VIU14" s="392"/>
      <c r="VIV14" s="392"/>
      <c r="VIW14" s="392"/>
      <c r="VIX14" s="392"/>
      <c r="VIY14" s="392"/>
      <c r="VIZ14" s="392"/>
      <c r="VJA14" s="392"/>
      <c r="VJB14" s="392"/>
      <c r="VJC14" s="392"/>
      <c r="VJD14" s="392"/>
      <c r="VJE14" s="392"/>
      <c r="VJF14" s="392"/>
      <c r="VJG14" s="392"/>
      <c r="VJH14" s="392"/>
      <c r="VJI14" s="392"/>
      <c r="VJJ14" s="392"/>
      <c r="VJK14" s="392"/>
      <c r="VJL14" s="392"/>
      <c r="VJM14" s="392"/>
      <c r="VJN14" s="392"/>
      <c r="VJO14" s="392"/>
      <c r="VJP14" s="392"/>
      <c r="VJQ14" s="392"/>
      <c r="VJR14" s="392"/>
      <c r="VJS14" s="392"/>
      <c r="VJT14" s="392"/>
      <c r="VJU14" s="392"/>
      <c r="VJV14" s="392"/>
      <c r="VJW14" s="392"/>
      <c r="VJX14" s="392"/>
      <c r="VJY14" s="392"/>
      <c r="VJZ14" s="392"/>
      <c r="VKA14" s="392"/>
      <c r="VKB14" s="392"/>
      <c r="VKC14" s="392"/>
      <c r="VKD14" s="392"/>
      <c r="VKE14" s="392"/>
      <c r="VKF14" s="392"/>
      <c r="VKG14" s="392"/>
      <c r="VKH14" s="392"/>
      <c r="VKI14" s="392"/>
      <c r="VKJ14" s="392"/>
      <c r="VKK14" s="392"/>
      <c r="VKL14" s="392"/>
      <c r="VKM14" s="392"/>
      <c r="VKN14" s="392"/>
      <c r="VKO14" s="392"/>
      <c r="VKP14" s="392"/>
      <c r="VKQ14" s="392"/>
      <c r="VKR14" s="392"/>
      <c r="VKS14" s="392"/>
      <c r="VKT14" s="392"/>
      <c r="VKU14" s="392"/>
      <c r="VKV14" s="392"/>
      <c r="VKW14" s="392"/>
      <c r="VKX14" s="392"/>
      <c r="VKY14" s="392"/>
      <c r="VKZ14" s="392"/>
      <c r="VLA14" s="392"/>
      <c r="VLB14" s="392"/>
      <c r="VLC14" s="392"/>
      <c r="VLD14" s="392"/>
      <c r="VLE14" s="392"/>
      <c r="VLF14" s="392"/>
      <c r="VLG14" s="392"/>
      <c r="VLH14" s="392"/>
      <c r="VLI14" s="392"/>
      <c r="VLJ14" s="392"/>
      <c r="VLK14" s="392"/>
      <c r="VLL14" s="392"/>
      <c r="VLM14" s="392"/>
      <c r="VLN14" s="392"/>
      <c r="VLO14" s="392"/>
      <c r="VLP14" s="392"/>
      <c r="VLQ14" s="392"/>
      <c r="VLR14" s="392"/>
      <c r="VLS14" s="392"/>
      <c r="VLT14" s="392"/>
      <c r="VLU14" s="392"/>
      <c r="VLV14" s="392"/>
      <c r="VLW14" s="392"/>
      <c r="VLX14" s="392"/>
      <c r="VLY14" s="392"/>
      <c r="VLZ14" s="392"/>
      <c r="VMA14" s="392"/>
      <c r="VMB14" s="392"/>
      <c r="VMC14" s="392"/>
      <c r="VMD14" s="392"/>
      <c r="VME14" s="392"/>
      <c r="VMF14" s="392"/>
      <c r="VMG14" s="392"/>
      <c r="VMH14" s="392"/>
      <c r="VMI14" s="392"/>
      <c r="VMJ14" s="392"/>
      <c r="VMK14" s="392"/>
      <c r="VML14" s="392"/>
      <c r="VMM14" s="392"/>
      <c r="VMN14" s="392"/>
      <c r="VMO14" s="392"/>
      <c r="VMP14" s="392"/>
      <c r="VMQ14" s="392"/>
      <c r="VMR14" s="392"/>
      <c r="VMS14" s="392"/>
      <c r="VMT14" s="392"/>
      <c r="VMU14" s="392"/>
      <c r="VMV14" s="392"/>
      <c r="VMW14" s="392"/>
      <c r="VMX14" s="392"/>
      <c r="VMY14" s="392"/>
      <c r="VMZ14" s="392"/>
      <c r="VNA14" s="392"/>
      <c r="VNB14" s="392"/>
      <c r="VNC14" s="392"/>
      <c r="VND14" s="392"/>
      <c r="VNE14" s="392"/>
      <c r="VNF14" s="392"/>
      <c r="VNG14" s="392"/>
      <c r="VNH14" s="392"/>
      <c r="VNI14" s="392"/>
      <c r="VNJ14" s="392"/>
      <c r="VNK14" s="392"/>
      <c r="VNL14" s="392"/>
      <c r="VNM14" s="392"/>
      <c r="VNN14" s="392"/>
      <c r="VNO14" s="392"/>
      <c r="VNP14" s="392"/>
      <c r="VNQ14" s="392"/>
      <c r="VNR14" s="392"/>
      <c r="VNS14" s="392"/>
      <c r="VNT14" s="392"/>
      <c r="VNU14" s="392"/>
      <c r="VNV14" s="392"/>
      <c r="VNW14" s="392"/>
      <c r="VNX14" s="392"/>
      <c r="VNY14" s="392"/>
      <c r="VNZ14" s="392"/>
      <c r="VOA14" s="392"/>
      <c r="VOB14" s="392"/>
      <c r="VOC14" s="392"/>
      <c r="VOD14" s="392"/>
      <c r="VOE14" s="392"/>
      <c r="VOF14" s="392"/>
      <c r="VOG14" s="392"/>
      <c r="VOH14" s="392"/>
      <c r="VOI14" s="392"/>
      <c r="VOJ14" s="392"/>
      <c r="VOK14" s="392"/>
      <c r="VOL14" s="392"/>
      <c r="VOM14" s="392"/>
      <c r="VON14" s="392"/>
      <c r="VOO14" s="392"/>
      <c r="VOP14" s="392"/>
      <c r="VOQ14" s="392"/>
      <c r="VOR14" s="392"/>
      <c r="VOS14" s="392"/>
      <c r="VOT14" s="392"/>
      <c r="VOU14" s="392"/>
      <c r="VOV14" s="392"/>
      <c r="VOW14" s="392"/>
      <c r="VOX14" s="392"/>
      <c r="VOY14" s="392"/>
      <c r="VOZ14" s="392"/>
      <c r="VPA14" s="392"/>
      <c r="VPB14" s="392"/>
      <c r="VPC14" s="392"/>
      <c r="VPD14" s="392"/>
      <c r="VPE14" s="392"/>
      <c r="VPF14" s="392"/>
      <c r="VPG14" s="392"/>
      <c r="VPH14" s="392"/>
      <c r="VPI14" s="392"/>
      <c r="VPJ14" s="392"/>
      <c r="VPK14" s="392"/>
      <c r="VPL14" s="392"/>
      <c r="VPM14" s="392"/>
      <c r="VPN14" s="392"/>
      <c r="VPO14" s="392"/>
      <c r="VPP14" s="392"/>
      <c r="VPQ14" s="392"/>
      <c r="VPR14" s="392"/>
      <c r="VPS14" s="392"/>
      <c r="VPT14" s="392"/>
      <c r="VPU14" s="392"/>
      <c r="VPV14" s="392"/>
      <c r="VPW14" s="392"/>
      <c r="VPX14" s="392"/>
      <c r="VPY14" s="392"/>
      <c r="VPZ14" s="392"/>
      <c r="VQA14" s="392"/>
      <c r="VQB14" s="392"/>
      <c r="VQC14" s="392"/>
      <c r="VQD14" s="392"/>
      <c r="VQE14" s="392"/>
      <c r="VQF14" s="392"/>
      <c r="VQG14" s="392"/>
      <c r="VQH14" s="392"/>
      <c r="VQI14" s="392"/>
      <c r="VQJ14" s="392"/>
      <c r="VQK14" s="392"/>
      <c r="VQL14" s="392"/>
      <c r="VQM14" s="392"/>
      <c r="VQN14" s="392"/>
      <c r="VQO14" s="392"/>
      <c r="VQP14" s="392"/>
      <c r="VQQ14" s="392"/>
      <c r="VQR14" s="392"/>
      <c r="VQS14" s="392"/>
      <c r="VQT14" s="392"/>
      <c r="VQU14" s="392"/>
      <c r="VQV14" s="392"/>
      <c r="VQW14" s="392"/>
      <c r="VQX14" s="392"/>
      <c r="VQY14" s="392"/>
      <c r="VQZ14" s="392"/>
      <c r="VRA14" s="392"/>
      <c r="VRB14" s="392"/>
      <c r="VRC14" s="392"/>
      <c r="VRD14" s="392"/>
      <c r="VRE14" s="392"/>
      <c r="VRF14" s="392"/>
      <c r="VRG14" s="392"/>
      <c r="VRH14" s="392"/>
      <c r="VRI14" s="392"/>
      <c r="VRJ14" s="392"/>
      <c r="VRK14" s="392"/>
      <c r="VRL14" s="392"/>
      <c r="VRM14" s="392"/>
      <c r="VRN14" s="392"/>
      <c r="VRO14" s="392"/>
      <c r="VRP14" s="392"/>
      <c r="VRQ14" s="392"/>
      <c r="VRR14" s="392"/>
      <c r="VRS14" s="392"/>
      <c r="VRT14" s="392"/>
      <c r="VRU14" s="392"/>
      <c r="VRV14" s="392"/>
      <c r="VRW14" s="392"/>
      <c r="VRX14" s="392"/>
      <c r="VRY14" s="392"/>
      <c r="VRZ14" s="392"/>
      <c r="VSA14" s="392"/>
      <c r="VSB14" s="392"/>
      <c r="VSC14" s="392"/>
      <c r="VSD14" s="392"/>
      <c r="VSE14" s="392"/>
      <c r="VSF14" s="392"/>
      <c r="VSG14" s="392"/>
      <c r="VSH14" s="392"/>
      <c r="VSI14" s="392"/>
      <c r="VSJ14" s="392"/>
      <c r="VSK14" s="392"/>
      <c r="VSL14" s="392"/>
      <c r="VSM14" s="392"/>
      <c r="VSN14" s="392"/>
      <c r="VSO14" s="392"/>
      <c r="VSP14" s="392"/>
      <c r="VSQ14" s="392"/>
      <c r="VSR14" s="392"/>
      <c r="VSS14" s="392"/>
      <c r="VST14" s="392"/>
      <c r="VSU14" s="392"/>
      <c r="VSV14" s="392"/>
      <c r="VSW14" s="392"/>
      <c r="VSX14" s="392"/>
      <c r="VSY14" s="392"/>
      <c r="VSZ14" s="392"/>
      <c r="VTA14" s="392"/>
      <c r="VTB14" s="392"/>
      <c r="VTC14" s="392"/>
      <c r="VTD14" s="392"/>
      <c r="VTE14" s="392"/>
      <c r="VTF14" s="392"/>
      <c r="VTG14" s="392"/>
      <c r="VTH14" s="392"/>
      <c r="VTI14" s="392"/>
      <c r="VTJ14" s="392"/>
      <c r="VTK14" s="392"/>
      <c r="VTL14" s="392"/>
      <c r="VTM14" s="392"/>
      <c r="VTN14" s="392"/>
      <c r="VTO14" s="392"/>
      <c r="VTP14" s="392"/>
      <c r="VTQ14" s="392"/>
      <c r="VTR14" s="392"/>
      <c r="VTS14" s="392"/>
      <c r="VTT14" s="392"/>
      <c r="VTU14" s="392"/>
      <c r="VTV14" s="392"/>
      <c r="VTW14" s="392"/>
      <c r="VTX14" s="392"/>
      <c r="VTY14" s="392"/>
      <c r="VTZ14" s="392"/>
      <c r="VUA14" s="392"/>
      <c r="VUB14" s="392"/>
      <c r="VUC14" s="392"/>
      <c r="VUD14" s="392"/>
      <c r="VUE14" s="392"/>
      <c r="VUF14" s="392"/>
      <c r="VUG14" s="392"/>
      <c r="VUH14" s="392"/>
      <c r="VUI14" s="392"/>
      <c r="VUJ14" s="392"/>
      <c r="VUK14" s="392"/>
      <c r="VUL14" s="392"/>
      <c r="VUM14" s="392"/>
      <c r="VUN14" s="392"/>
      <c r="VUO14" s="392"/>
      <c r="VUP14" s="392"/>
      <c r="VUQ14" s="392"/>
      <c r="VUR14" s="392"/>
      <c r="VUS14" s="392"/>
      <c r="VUT14" s="392"/>
      <c r="VUU14" s="392"/>
      <c r="VUV14" s="392"/>
      <c r="VUW14" s="392"/>
      <c r="VUX14" s="392"/>
      <c r="VUY14" s="392"/>
      <c r="VUZ14" s="392"/>
      <c r="VVA14" s="392"/>
      <c r="VVB14" s="392"/>
      <c r="VVC14" s="392"/>
      <c r="VVD14" s="392"/>
      <c r="VVE14" s="392"/>
      <c r="VVF14" s="392"/>
      <c r="VVG14" s="392"/>
      <c r="VVH14" s="392"/>
      <c r="VVI14" s="392"/>
      <c r="VVJ14" s="392"/>
      <c r="VVK14" s="392"/>
      <c r="VVL14" s="392"/>
      <c r="VVM14" s="392"/>
      <c r="VVN14" s="392"/>
      <c r="VVO14" s="392"/>
      <c r="VVP14" s="392"/>
      <c r="VVQ14" s="392"/>
      <c r="VVR14" s="392"/>
      <c r="VVS14" s="392"/>
      <c r="VVT14" s="392"/>
      <c r="VVU14" s="392"/>
      <c r="VVV14" s="392"/>
      <c r="VVW14" s="392"/>
      <c r="VVX14" s="392"/>
      <c r="VVY14" s="392"/>
      <c r="VVZ14" s="392"/>
      <c r="VWA14" s="392"/>
      <c r="VWB14" s="392"/>
      <c r="VWC14" s="392"/>
      <c r="VWD14" s="392"/>
      <c r="VWE14" s="392"/>
      <c r="VWF14" s="392"/>
      <c r="VWG14" s="392"/>
      <c r="VWH14" s="392"/>
      <c r="VWI14" s="392"/>
      <c r="VWJ14" s="392"/>
      <c r="VWK14" s="392"/>
      <c r="VWL14" s="392"/>
      <c r="VWM14" s="392"/>
      <c r="VWN14" s="392"/>
      <c r="VWO14" s="392"/>
      <c r="VWP14" s="392"/>
      <c r="VWQ14" s="392"/>
      <c r="VWR14" s="392"/>
      <c r="VWS14" s="392"/>
      <c r="VWT14" s="392"/>
      <c r="VWU14" s="392"/>
      <c r="VWV14" s="392"/>
      <c r="VWW14" s="392"/>
      <c r="VWX14" s="392"/>
      <c r="VWY14" s="392"/>
      <c r="VWZ14" s="392"/>
      <c r="VXA14" s="392"/>
      <c r="VXB14" s="392"/>
      <c r="VXC14" s="392"/>
      <c r="VXD14" s="392"/>
      <c r="VXE14" s="392"/>
      <c r="VXF14" s="392"/>
      <c r="VXG14" s="392"/>
      <c r="VXH14" s="392"/>
      <c r="VXI14" s="392"/>
      <c r="VXJ14" s="392"/>
      <c r="VXK14" s="392"/>
      <c r="VXL14" s="392"/>
      <c r="VXM14" s="392"/>
      <c r="VXN14" s="392"/>
      <c r="VXO14" s="392"/>
      <c r="VXP14" s="392"/>
      <c r="VXQ14" s="392"/>
      <c r="VXR14" s="392"/>
      <c r="VXS14" s="392"/>
      <c r="VXT14" s="392"/>
      <c r="VXU14" s="392"/>
      <c r="VXV14" s="392"/>
      <c r="VXW14" s="392"/>
      <c r="VXX14" s="392"/>
      <c r="VXY14" s="392"/>
      <c r="VXZ14" s="392"/>
      <c r="VYA14" s="392"/>
      <c r="VYB14" s="392"/>
      <c r="VYC14" s="392"/>
      <c r="VYD14" s="392"/>
      <c r="VYE14" s="392"/>
      <c r="VYF14" s="392"/>
      <c r="VYG14" s="392"/>
      <c r="VYH14" s="392"/>
      <c r="VYI14" s="392"/>
      <c r="VYJ14" s="392"/>
      <c r="VYK14" s="392"/>
      <c r="VYL14" s="392"/>
      <c r="VYM14" s="392"/>
      <c r="VYN14" s="392"/>
      <c r="VYO14" s="392"/>
      <c r="VYP14" s="392"/>
      <c r="VYQ14" s="392"/>
      <c r="VYR14" s="392"/>
      <c r="VYS14" s="392"/>
      <c r="VYT14" s="392"/>
      <c r="VYU14" s="392"/>
      <c r="VYV14" s="392"/>
      <c r="VYW14" s="392"/>
      <c r="VYX14" s="392"/>
      <c r="VYY14" s="392"/>
      <c r="VYZ14" s="392"/>
      <c r="VZA14" s="392"/>
      <c r="VZB14" s="392"/>
      <c r="VZC14" s="392"/>
      <c r="VZD14" s="392"/>
      <c r="VZE14" s="392"/>
      <c r="VZF14" s="392"/>
      <c r="VZG14" s="392"/>
      <c r="VZH14" s="392"/>
      <c r="VZI14" s="392"/>
      <c r="VZJ14" s="392"/>
      <c r="VZK14" s="392"/>
      <c r="VZL14" s="392"/>
      <c r="VZM14" s="392"/>
      <c r="VZN14" s="392"/>
      <c r="VZO14" s="392"/>
      <c r="VZP14" s="392"/>
      <c r="VZQ14" s="392"/>
      <c r="VZR14" s="392"/>
      <c r="VZS14" s="392"/>
      <c r="VZT14" s="392"/>
      <c r="VZU14" s="392"/>
      <c r="VZV14" s="392"/>
      <c r="VZW14" s="392"/>
      <c r="VZX14" s="392"/>
      <c r="VZY14" s="392"/>
      <c r="VZZ14" s="392"/>
      <c r="WAA14" s="392"/>
      <c r="WAB14" s="392"/>
      <c r="WAC14" s="392"/>
      <c r="WAD14" s="392"/>
      <c r="WAE14" s="392"/>
      <c r="WAF14" s="392"/>
      <c r="WAG14" s="392"/>
      <c r="WAH14" s="392"/>
      <c r="WAI14" s="392"/>
      <c r="WAJ14" s="392"/>
      <c r="WAK14" s="392"/>
      <c r="WAL14" s="392"/>
      <c r="WAM14" s="392"/>
      <c r="WAN14" s="392"/>
      <c r="WAO14" s="392"/>
      <c r="WAP14" s="392"/>
      <c r="WAQ14" s="392"/>
      <c r="WAR14" s="392"/>
      <c r="WAS14" s="392"/>
      <c r="WAT14" s="392"/>
      <c r="WAU14" s="392"/>
      <c r="WAV14" s="392"/>
      <c r="WAW14" s="392"/>
      <c r="WAX14" s="392"/>
      <c r="WAY14" s="392"/>
      <c r="WAZ14" s="392"/>
      <c r="WBA14" s="392"/>
      <c r="WBB14" s="392"/>
      <c r="WBC14" s="392"/>
      <c r="WBD14" s="392"/>
      <c r="WBE14" s="392"/>
      <c r="WBF14" s="392"/>
      <c r="WBG14" s="392"/>
      <c r="WBH14" s="392"/>
      <c r="WBI14" s="392"/>
      <c r="WBJ14" s="392"/>
      <c r="WBK14" s="392"/>
      <c r="WBL14" s="392"/>
      <c r="WBM14" s="392"/>
      <c r="WBN14" s="392"/>
      <c r="WBO14" s="392"/>
      <c r="WBP14" s="392"/>
      <c r="WBQ14" s="392"/>
      <c r="WBR14" s="392"/>
      <c r="WBS14" s="392"/>
      <c r="WBT14" s="392"/>
      <c r="WBU14" s="392"/>
      <c r="WBV14" s="392"/>
      <c r="WBW14" s="392"/>
      <c r="WBX14" s="392"/>
      <c r="WBY14" s="392"/>
      <c r="WBZ14" s="392"/>
      <c r="WCA14" s="392"/>
      <c r="WCB14" s="392"/>
      <c r="WCC14" s="392"/>
      <c r="WCD14" s="392"/>
      <c r="WCE14" s="392"/>
      <c r="WCF14" s="392"/>
      <c r="WCG14" s="392"/>
      <c r="WCH14" s="392"/>
      <c r="WCI14" s="392"/>
      <c r="WCJ14" s="392"/>
      <c r="WCK14" s="392"/>
      <c r="WCL14" s="392"/>
      <c r="WCM14" s="392"/>
      <c r="WCN14" s="392"/>
      <c r="WCO14" s="392"/>
      <c r="WCP14" s="392"/>
      <c r="WCQ14" s="392"/>
      <c r="WCR14" s="392"/>
      <c r="WCS14" s="392"/>
      <c r="WCT14" s="392"/>
      <c r="WCU14" s="392"/>
      <c r="WCV14" s="392"/>
      <c r="WCW14" s="392"/>
      <c r="WCX14" s="392"/>
      <c r="WCY14" s="392"/>
      <c r="WCZ14" s="392"/>
      <c r="WDA14" s="392"/>
      <c r="WDB14" s="392"/>
      <c r="WDC14" s="392"/>
      <c r="WDD14" s="392"/>
      <c r="WDE14" s="392"/>
      <c r="WDF14" s="392"/>
      <c r="WDG14" s="392"/>
      <c r="WDH14" s="392"/>
      <c r="WDI14" s="392"/>
      <c r="WDJ14" s="392"/>
      <c r="WDK14" s="392"/>
      <c r="WDL14" s="392"/>
      <c r="WDM14" s="392"/>
      <c r="WDN14" s="392"/>
      <c r="WDO14" s="392"/>
      <c r="WDP14" s="392"/>
      <c r="WDQ14" s="392"/>
      <c r="WDR14" s="392"/>
      <c r="WDS14" s="392"/>
      <c r="WDT14" s="392"/>
      <c r="WDU14" s="392"/>
      <c r="WDV14" s="392"/>
      <c r="WDW14" s="392"/>
      <c r="WDX14" s="392"/>
      <c r="WDY14" s="392"/>
      <c r="WDZ14" s="392"/>
      <c r="WEA14" s="392"/>
      <c r="WEB14" s="392"/>
      <c r="WEC14" s="392"/>
      <c r="WED14" s="392"/>
      <c r="WEE14" s="392"/>
      <c r="WEF14" s="392"/>
      <c r="WEG14" s="392"/>
      <c r="WEH14" s="392"/>
      <c r="WEI14" s="392"/>
      <c r="WEJ14" s="392"/>
      <c r="WEK14" s="392"/>
      <c r="WEL14" s="392"/>
      <c r="WEM14" s="392"/>
      <c r="WEN14" s="392"/>
      <c r="WEO14" s="392"/>
      <c r="WEP14" s="392"/>
      <c r="WEQ14" s="392"/>
      <c r="WER14" s="392"/>
      <c r="WES14" s="392"/>
      <c r="WET14" s="392"/>
      <c r="WEU14" s="392"/>
      <c r="WEV14" s="392"/>
      <c r="WEW14" s="392"/>
      <c r="WEX14" s="392"/>
      <c r="WEY14" s="392"/>
      <c r="WEZ14" s="392"/>
      <c r="WFA14" s="392"/>
      <c r="WFB14" s="392"/>
      <c r="WFC14" s="392"/>
      <c r="WFD14" s="392"/>
      <c r="WFE14" s="392"/>
      <c r="WFF14" s="392"/>
      <c r="WFG14" s="392"/>
      <c r="WFH14" s="392"/>
      <c r="WFI14" s="392"/>
      <c r="WFJ14" s="392"/>
      <c r="WFK14" s="392"/>
      <c r="WFL14" s="392"/>
      <c r="WFM14" s="392"/>
      <c r="WFN14" s="392"/>
      <c r="WFO14" s="392"/>
      <c r="WFP14" s="392"/>
      <c r="WFQ14" s="392"/>
      <c r="WFR14" s="392"/>
      <c r="WFS14" s="392"/>
      <c r="WFT14" s="392"/>
      <c r="WFU14" s="392"/>
      <c r="WFV14" s="392"/>
      <c r="WFW14" s="392"/>
      <c r="WFX14" s="392"/>
      <c r="WFY14" s="392"/>
      <c r="WFZ14" s="392"/>
      <c r="WGA14" s="392"/>
      <c r="WGB14" s="392"/>
      <c r="WGC14" s="392"/>
      <c r="WGD14" s="392"/>
      <c r="WGE14" s="392"/>
      <c r="WGF14" s="392"/>
      <c r="WGG14" s="392"/>
      <c r="WGH14" s="392"/>
      <c r="WGI14" s="392"/>
      <c r="WGJ14" s="392"/>
      <c r="WGK14" s="392"/>
      <c r="WGL14" s="392"/>
      <c r="WGM14" s="392"/>
      <c r="WGN14" s="392"/>
      <c r="WGO14" s="392"/>
      <c r="WGP14" s="392"/>
      <c r="WGQ14" s="392"/>
      <c r="WGR14" s="392"/>
      <c r="WGS14" s="392"/>
      <c r="WGT14" s="392"/>
      <c r="WGU14" s="392"/>
      <c r="WGV14" s="392"/>
      <c r="WGW14" s="392"/>
      <c r="WGX14" s="392"/>
      <c r="WGY14" s="392"/>
      <c r="WGZ14" s="392"/>
      <c r="WHA14" s="392"/>
      <c r="WHB14" s="392"/>
      <c r="WHC14" s="392"/>
      <c r="WHD14" s="392"/>
      <c r="WHE14" s="392"/>
      <c r="WHF14" s="392"/>
      <c r="WHG14" s="392"/>
      <c r="WHH14" s="392"/>
      <c r="WHI14" s="392"/>
      <c r="WHJ14" s="392"/>
      <c r="WHK14" s="392"/>
      <c r="WHL14" s="392"/>
      <c r="WHM14" s="392"/>
      <c r="WHN14" s="392"/>
      <c r="WHO14" s="392"/>
      <c r="WHP14" s="392"/>
      <c r="WHQ14" s="392"/>
      <c r="WHR14" s="392"/>
      <c r="WHS14" s="392"/>
      <c r="WHT14" s="392"/>
      <c r="WHU14" s="392"/>
      <c r="WHV14" s="392"/>
      <c r="WHW14" s="392"/>
      <c r="WHX14" s="392"/>
      <c r="WHY14" s="392"/>
      <c r="WHZ14" s="392"/>
      <c r="WIA14" s="392"/>
      <c r="WIB14" s="392"/>
      <c r="WIC14" s="392"/>
      <c r="WID14" s="392"/>
      <c r="WIE14" s="392"/>
      <c r="WIF14" s="392"/>
      <c r="WIG14" s="392"/>
      <c r="WIH14" s="392"/>
      <c r="WII14" s="392"/>
      <c r="WIJ14" s="392"/>
      <c r="WIK14" s="392"/>
      <c r="WIL14" s="392"/>
      <c r="WIM14" s="392"/>
      <c r="WIN14" s="392"/>
      <c r="WIO14" s="392"/>
      <c r="WIP14" s="392"/>
      <c r="WIQ14" s="392"/>
      <c r="WIR14" s="392"/>
      <c r="WIS14" s="392"/>
      <c r="WIT14" s="392"/>
      <c r="WIU14" s="392"/>
      <c r="WIV14" s="392"/>
      <c r="WIW14" s="392"/>
      <c r="WIX14" s="392"/>
      <c r="WIY14" s="392"/>
      <c r="WIZ14" s="392"/>
      <c r="WJA14" s="392"/>
      <c r="WJB14" s="392"/>
      <c r="WJC14" s="392"/>
      <c r="WJD14" s="392"/>
      <c r="WJE14" s="392"/>
      <c r="WJF14" s="392"/>
      <c r="WJG14" s="392"/>
      <c r="WJH14" s="392"/>
      <c r="WJI14" s="392"/>
      <c r="WJJ14" s="392"/>
      <c r="WJK14" s="392"/>
      <c r="WJL14" s="392"/>
      <c r="WJM14" s="392"/>
      <c r="WJN14" s="392"/>
      <c r="WJO14" s="392"/>
      <c r="WJP14" s="392"/>
      <c r="WJQ14" s="392"/>
      <c r="WJR14" s="392"/>
      <c r="WJS14" s="392"/>
      <c r="WJT14" s="392"/>
      <c r="WJU14" s="392"/>
      <c r="WJV14" s="392"/>
      <c r="WJW14" s="392"/>
      <c r="WJX14" s="392"/>
      <c r="WJY14" s="392"/>
      <c r="WJZ14" s="392"/>
      <c r="WKA14" s="392"/>
      <c r="WKB14" s="392"/>
      <c r="WKC14" s="392"/>
      <c r="WKD14" s="392"/>
      <c r="WKE14" s="392"/>
      <c r="WKF14" s="392"/>
      <c r="WKG14" s="392"/>
      <c r="WKH14" s="392"/>
      <c r="WKI14" s="392"/>
      <c r="WKJ14" s="392"/>
      <c r="WKK14" s="392"/>
      <c r="WKL14" s="392"/>
      <c r="WKM14" s="392"/>
      <c r="WKN14" s="392"/>
      <c r="WKO14" s="392"/>
      <c r="WKP14" s="392"/>
      <c r="WKQ14" s="392"/>
      <c r="WKR14" s="392"/>
      <c r="WKS14" s="392"/>
      <c r="WKT14" s="392"/>
      <c r="WKU14" s="392"/>
      <c r="WKV14" s="392"/>
      <c r="WKW14" s="392"/>
      <c r="WKX14" s="392"/>
      <c r="WKY14" s="392"/>
      <c r="WKZ14" s="392"/>
      <c r="WLA14" s="392"/>
      <c r="WLB14" s="392"/>
      <c r="WLC14" s="392"/>
      <c r="WLD14" s="392"/>
      <c r="WLE14" s="392"/>
      <c r="WLF14" s="392"/>
      <c r="WLG14" s="392"/>
      <c r="WLH14" s="392"/>
      <c r="WLI14" s="392"/>
      <c r="WLJ14" s="392"/>
      <c r="WLK14" s="392"/>
      <c r="WLL14" s="392"/>
      <c r="WLM14" s="392"/>
      <c r="WLN14" s="392"/>
      <c r="WLO14" s="392"/>
      <c r="WLP14" s="392"/>
      <c r="WLQ14" s="392"/>
      <c r="WLR14" s="392"/>
      <c r="WLS14" s="392"/>
      <c r="WLT14" s="392"/>
      <c r="WLU14" s="392"/>
      <c r="WLV14" s="392"/>
      <c r="WLW14" s="392"/>
      <c r="WLX14" s="392"/>
      <c r="WLY14" s="392"/>
      <c r="WLZ14" s="392"/>
      <c r="WMA14" s="392"/>
      <c r="WMB14" s="392"/>
      <c r="WMC14" s="392"/>
      <c r="WMD14" s="392"/>
      <c r="WME14" s="392"/>
      <c r="WMF14" s="392"/>
      <c r="WMG14" s="392"/>
      <c r="WMH14" s="392"/>
      <c r="WMI14" s="392"/>
      <c r="WMJ14" s="392"/>
      <c r="WMK14" s="392"/>
      <c r="WML14" s="392"/>
      <c r="WMM14" s="392"/>
      <c r="WMN14" s="392"/>
      <c r="WMO14" s="392"/>
      <c r="WMP14" s="392"/>
      <c r="WMQ14" s="392"/>
      <c r="WMR14" s="392"/>
      <c r="WMS14" s="392"/>
      <c r="WMT14" s="392"/>
      <c r="WMU14" s="392"/>
      <c r="WMV14" s="392"/>
      <c r="WMW14" s="392"/>
      <c r="WMX14" s="392"/>
      <c r="WMY14" s="392"/>
      <c r="WMZ14" s="392"/>
      <c r="WNA14" s="392"/>
      <c r="WNB14" s="392"/>
      <c r="WNC14" s="392"/>
      <c r="WND14" s="392"/>
      <c r="WNE14" s="392"/>
      <c r="WNF14" s="392"/>
      <c r="WNG14" s="392"/>
      <c r="WNH14" s="392"/>
      <c r="WNI14" s="392"/>
      <c r="WNJ14" s="392"/>
      <c r="WNK14" s="392"/>
      <c r="WNL14" s="392"/>
      <c r="WNM14" s="392"/>
      <c r="WNN14" s="392"/>
      <c r="WNO14" s="392"/>
      <c r="WNP14" s="392"/>
      <c r="WNQ14" s="392"/>
      <c r="WNR14" s="392"/>
      <c r="WNS14" s="392"/>
      <c r="WNT14" s="392"/>
      <c r="WNU14" s="392"/>
      <c r="WNV14" s="392"/>
      <c r="WNW14" s="392"/>
      <c r="WNX14" s="392"/>
      <c r="WNY14" s="392"/>
      <c r="WNZ14" s="392"/>
      <c r="WOA14" s="392"/>
      <c r="WOB14" s="392"/>
      <c r="WOC14" s="392"/>
      <c r="WOD14" s="392"/>
      <c r="WOE14" s="392"/>
      <c r="WOF14" s="392"/>
      <c r="WOG14" s="392"/>
      <c r="WOH14" s="392"/>
      <c r="WOI14" s="392"/>
      <c r="WOJ14" s="392"/>
      <c r="WOK14" s="392"/>
      <c r="WOL14" s="392"/>
      <c r="WOM14" s="392"/>
      <c r="WON14" s="392"/>
      <c r="WOO14" s="392"/>
      <c r="WOP14" s="392"/>
      <c r="WOQ14" s="392"/>
      <c r="WOR14" s="392"/>
      <c r="WOS14" s="392"/>
      <c r="WOT14" s="392"/>
      <c r="WOU14" s="392"/>
      <c r="WOV14" s="392"/>
      <c r="WOW14" s="392"/>
      <c r="WOX14" s="392"/>
      <c r="WOY14" s="392"/>
      <c r="WOZ14" s="392"/>
      <c r="WPA14" s="392"/>
      <c r="WPB14" s="392"/>
      <c r="WPC14" s="392"/>
      <c r="WPD14" s="392"/>
      <c r="WPE14" s="392"/>
      <c r="WPF14" s="392"/>
      <c r="WPG14" s="392"/>
      <c r="WPH14" s="392"/>
      <c r="WPI14" s="392"/>
      <c r="WPJ14" s="392"/>
      <c r="WPK14" s="392"/>
      <c r="WPL14" s="392"/>
      <c r="WPM14" s="392"/>
      <c r="WPN14" s="392"/>
      <c r="WPO14" s="392"/>
      <c r="WPP14" s="392"/>
      <c r="WPQ14" s="392"/>
      <c r="WPR14" s="392"/>
      <c r="WPS14" s="392"/>
      <c r="WPT14" s="392"/>
      <c r="WPU14" s="392"/>
      <c r="WPV14" s="392"/>
      <c r="WPW14" s="392"/>
      <c r="WPX14" s="392"/>
      <c r="WPY14" s="392"/>
      <c r="WPZ14" s="392"/>
      <c r="WQA14" s="392"/>
      <c r="WQB14" s="392"/>
      <c r="WQC14" s="392"/>
      <c r="WQD14" s="392"/>
      <c r="WQE14" s="392"/>
      <c r="WQF14" s="392"/>
      <c r="WQG14" s="392"/>
      <c r="WQH14" s="392"/>
      <c r="WQI14" s="392"/>
      <c r="WQJ14" s="392"/>
      <c r="WQK14" s="392"/>
      <c r="WQL14" s="392"/>
      <c r="WQM14" s="392"/>
      <c r="WQN14" s="392"/>
      <c r="WQO14" s="392"/>
      <c r="WQP14" s="392"/>
      <c r="WQQ14" s="392"/>
      <c r="WQR14" s="392"/>
      <c r="WQS14" s="392"/>
      <c r="WQT14" s="392"/>
      <c r="WQU14" s="392"/>
      <c r="WQV14" s="392"/>
      <c r="WQW14" s="392"/>
      <c r="WQX14" s="392"/>
      <c r="WQY14" s="392"/>
      <c r="WQZ14" s="392"/>
      <c r="WRA14" s="392"/>
      <c r="WRB14" s="392"/>
      <c r="WRC14" s="392"/>
      <c r="WRD14" s="392"/>
      <c r="WRE14" s="392"/>
      <c r="WRF14" s="392"/>
      <c r="WRG14" s="392"/>
      <c r="WRH14" s="392"/>
      <c r="WRI14" s="392"/>
      <c r="WRJ14" s="392"/>
      <c r="WRK14" s="392"/>
      <c r="WRL14" s="392"/>
      <c r="WRM14" s="392"/>
      <c r="WRN14" s="392"/>
      <c r="WRO14" s="392"/>
      <c r="WRP14" s="392"/>
      <c r="WRQ14" s="392"/>
      <c r="WRR14" s="392"/>
      <c r="WRS14" s="392"/>
      <c r="WRT14" s="392"/>
      <c r="WRU14" s="392"/>
      <c r="WRV14" s="392"/>
      <c r="WRW14" s="392"/>
      <c r="WRX14" s="392"/>
      <c r="WRY14" s="392"/>
      <c r="WRZ14" s="392"/>
      <c r="WSA14" s="392"/>
      <c r="WSB14" s="392"/>
      <c r="WSC14" s="392"/>
      <c r="WSD14" s="392"/>
      <c r="WSE14" s="392"/>
      <c r="WSF14" s="392"/>
      <c r="WSG14" s="392"/>
      <c r="WSH14" s="392"/>
      <c r="WSI14" s="392"/>
      <c r="WSJ14" s="392"/>
      <c r="WSK14" s="392"/>
      <c r="WSL14" s="392"/>
      <c r="WSM14" s="392"/>
      <c r="WSN14" s="392"/>
      <c r="WSO14" s="392"/>
      <c r="WSP14" s="392"/>
      <c r="WSQ14" s="392"/>
      <c r="WSR14" s="392"/>
      <c r="WSS14" s="392"/>
      <c r="WST14" s="392"/>
      <c r="WSU14" s="392"/>
      <c r="WSV14" s="392"/>
      <c r="WSW14" s="392"/>
      <c r="WSX14" s="392"/>
      <c r="WSY14" s="392"/>
      <c r="WSZ14" s="392"/>
      <c r="WTA14" s="392"/>
      <c r="WTB14" s="392"/>
      <c r="WTC14" s="392"/>
      <c r="WTD14" s="392"/>
      <c r="WTE14" s="392"/>
      <c r="WTF14" s="392"/>
      <c r="WTG14" s="392"/>
      <c r="WTH14" s="392"/>
      <c r="WTI14" s="392"/>
      <c r="WTJ14" s="392"/>
      <c r="WTK14" s="392"/>
      <c r="WTL14" s="392"/>
      <c r="WTM14" s="392"/>
      <c r="WTN14" s="392"/>
      <c r="WTO14" s="392"/>
      <c r="WTP14" s="392"/>
      <c r="WTQ14" s="392"/>
      <c r="WTR14" s="392"/>
      <c r="WTS14" s="392"/>
      <c r="WTT14" s="392"/>
      <c r="WTU14" s="392"/>
      <c r="WTV14" s="392"/>
      <c r="WTW14" s="392"/>
      <c r="WTX14" s="392"/>
      <c r="WTY14" s="392"/>
      <c r="WTZ14" s="392"/>
      <c r="WUA14" s="392"/>
      <c r="WUB14" s="392"/>
      <c r="WUC14" s="392"/>
      <c r="WUD14" s="392"/>
      <c r="WUE14" s="392"/>
      <c r="WUF14" s="392"/>
      <c r="WUG14" s="392"/>
      <c r="WUH14" s="392"/>
      <c r="WUI14" s="392"/>
      <c r="WUJ14" s="392"/>
      <c r="WUK14" s="392"/>
      <c r="WUL14" s="392"/>
      <c r="WUM14" s="392"/>
      <c r="WUN14" s="392"/>
      <c r="WUO14" s="392"/>
      <c r="WUP14" s="392"/>
      <c r="WUQ14" s="392"/>
      <c r="WUR14" s="392"/>
      <c r="WUS14" s="392"/>
      <c r="WUT14" s="392"/>
      <c r="WUU14" s="392"/>
      <c r="WUV14" s="392"/>
      <c r="WUW14" s="392"/>
      <c r="WUX14" s="392"/>
      <c r="WUY14" s="392"/>
      <c r="WUZ14" s="392"/>
      <c r="WVA14" s="392"/>
      <c r="WVB14" s="392"/>
      <c r="WVC14" s="392"/>
      <c r="WVD14" s="392"/>
      <c r="WVE14" s="392"/>
      <c r="WVF14" s="392"/>
      <c r="WVG14" s="392"/>
      <c r="WVH14" s="392"/>
      <c r="WVI14" s="392"/>
      <c r="WVJ14" s="392"/>
      <c r="WVK14" s="392"/>
      <c r="WVL14" s="392"/>
      <c r="WVM14" s="392"/>
      <c r="WVN14" s="392"/>
      <c r="WVO14" s="392"/>
      <c r="WVP14" s="392"/>
      <c r="WVQ14" s="392"/>
      <c r="WVR14" s="392"/>
      <c r="WVS14" s="392"/>
      <c r="WVT14" s="392"/>
      <c r="WVU14" s="392"/>
      <c r="WVV14" s="392"/>
      <c r="WVW14" s="392"/>
      <c r="WVX14" s="392"/>
      <c r="WVY14" s="392"/>
      <c r="WVZ14" s="392"/>
      <c r="WWA14" s="392"/>
      <c r="WWB14" s="392"/>
      <c r="WWC14" s="392"/>
      <c r="WWD14" s="392"/>
      <c r="WWE14" s="392"/>
      <c r="WWF14" s="392"/>
      <c r="WWG14" s="392"/>
      <c r="WWH14" s="392"/>
      <c r="WWI14" s="392"/>
      <c r="WWJ14" s="392"/>
      <c r="WWK14" s="392"/>
      <c r="WWL14" s="392"/>
      <c r="WWM14" s="392"/>
      <c r="WWN14" s="392"/>
      <c r="WWO14" s="392"/>
      <c r="WWP14" s="392"/>
      <c r="WWQ14" s="392"/>
      <c r="WWR14" s="392"/>
      <c r="WWS14" s="392"/>
      <c r="WWT14" s="392"/>
      <c r="WWU14" s="392"/>
      <c r="WWV14" s="392"/>
      <c r="WWW14" s="392"/>
      <c r="WWX14" s="392"/>
      <c r="WWY14" s="392"/>
      <c r="WWZ14" s="392"/>
      <c r="WXA14" s="392"/>
      <c r="WXB14" s="392"/>
      <c r="WXC14" s="392"/>
      <c r="WXD14" s="392"/>
      <c r="WXE14" s="392"/>
      <c r="WXF14" s="392"/>
      <c r="WXG14" s="392"/>
      <c r="WXH14" s="392"/>
      <c r="WXI14" s="392"/>
      <c r="WXJ14" s="392"/>
      <c r="WXK14" s="392"/>
      <c r="WXL14" s="392"/>
      <c r="WXM14" s="392"/>
      <c r="WXN14" s="392"/>
      <c r="WXO14" s="392"/>
      <c r="WXP14" s="392"/>
      <c r="WXQ14" s="392"/>
      <c r="WXR14" s="392"/>
      <c r="WXS14" s="392"/>
      <c r="WXT14" s="392"/>
      <c r="WXU14" s="392"/>
      <c r="WXV14" s="392"/>
      <c r="WXW14" s="392"/>
      <c r="WXX14" s="392"/>
      <c r="WXY14" s="392"/>
      <c r="WXZ14" s="392"/>
      <c r="WYA14" s="392"/>
      <c r="WYB14" s="392"/>
      <c r="WYC14" s="392"/>
      <c r="WYD14" s="392"/>
      <c r="WYE14" s="392"/>
      <c r="WYF14" s="392"/>
      <c r="WYG14" s="392"/>
      <c r="WYH14" s="392"/>
      <c r="WYI14" s="392"/>
      <c r="WYJ14" s="392"/>
      <c r="WYK14" s="392"/>
      <c r="WYL14" s="392"/>
      <c r="WYM14" s="392"/>
      <c r="WYN14" s="392"/>
      <c r="WYO14" s="392"/>
      <c r="WYP14" s="392"/>
      <c r="WYQ14" s="392"/>
      <c r="WYR14" s="392"/>
      <c r="WYS14" s="392"/>
      <c r="WYT14" s="392"/>
      <c r="WYU14" s="392"/>
      <c r="WYV14" s="392"/>
      <c r="WYW14" s="392"/>
      <c r="WYX14" s="392"/>
      <c r="WYY14" s="392"/>
      <c r="WYZ14" s="392"/>
      <c r="WZA14" s="392"/>
      <c r="WZB14" s="392"/>
      <c r="WZC14" s="392"/>
      <c r="WZD14" s="392"/>
      <c r="WZE14" s="392"/>
      <c r="WZF14" s="392"/>
      <c r="WZG14" s="392"/>
      <c r="WZH14" s="392"/>
      <c r="WZI14" s="392"/>
      <c r="WZJ14" s="392"/>
      <c r="WZK14" s="392"/>
      <c r="WZL14" s="392"/>
      <c r="WZM14" s="392"/>
      <c r="WZN14" s="392"/>
      <c r="WZO14" s="392"/>
      <c r="WZP14" s="392"/>
      <c r="WZQ14" s="392"/>
      <c r="WZR14" s="392"/>
      <c r="WZS14" s="392"/>
      <c r="WZT14" s="392"/>
      <c r="WZU14" s="392"/>
      <c r="WZV14" s="392"/>
      <c r="WZW14" s="392"/>
      <c r="WZX14" s="392"/>
      <c r="WZY14" s="392"/>
      <c r="WZZ14" s="392"/>
      <c r="XAA14" s="392"/>
      <c r="XAB14" s="392"/>
      <c r="XAC14" s="392"/>
      <c r="XAD14" s="392"/>
      <c r="XAE14" s="392"/>
      <c r="XAF14" s="392"/>
      <c r="XAG14" s="392"/>
      <c r="XAH14" s="392"/>
      <c r="XAI14" s="392"/>
      <c r="XAJ14" s="392"/>
      <c r="XAK14" s="392"/>
      <c r="XAL14" s="392"/>
      <c r="XAM14" s="392"/>
      <c r="XAN14" s="392"/>
      <c r="XAO14" s="392"/>
      <c r="XAP14" s="392"/>
      <c r="XAQ14" s="392"/>
      <c r="XAR14" s="392"/>
      <c r="XAS14" s="392"/>
      <c r="XAT14" s="392"/>
      <c r="XAU14" s="392"/>
      <c r="XAV14" s="392"/>
      <c r="XAW14" s="392"/>
      <c r="XAX14" s="392"/>
      <c r="XAY14" s="392"/>
      <c r="XAZ14" s="392"/>
      <c r="XBA14" s="392"/>
      <c r="XBB14" s="392"/>
      <c r="XBC14" s="392"/>
      <c r="XBD14" s="392"/>
      <c r="XBE14" s="392"/>
      <c r="XBF14" s="392"/>
      <c r="XBG14" s="392"/>
      <c r="XBH14" s="392"/>
      <c r="XBI14" s="392"/>
      <c r="XBJ14" s="392"/>
      <c r="XBK14" s="392"/>
      <c r="XBL14" s="392"/>
      <c r="XBM14" s="392"/>
      <c r="XBN14" s="392"/>
      <c r="XBO14" s="392"/>
      <c r="XBP14" s="392"/>
      <c r="XBQ14" s="392"/>
      <c r="XBR14" s="392"/>
      <c r="XBS14" s="392"/>
      <c r="XBT14" s="392"/>
      <c r="XBU14" s="392"/>
      <c r="XBV14" s="392"/>
      <c r="XBW14" s="392"/>
      <c r="XBX14" s="392"/>
      <c r="XBY14" s="392"/>
      <c r="XBZ14" s="392"/>
      <c r="XCA14" s="392"/>
      <c r="XCB14" s="392"/>
      <c r="XCC14" s="392"/>
      <c r="XCD14" s="392"/>
      <c r="XCE14" s="392"/>
      <c r="XCF14" s="392"/>
      <c r="XCG14" s="392"/>
      <c r="XCH14" s="392"/>
      <c r="XCI14" s="392"/>
      <c r="XCJ14" s="392"/>
      <c r="XCK14" s="392"/>
      <c r="XCL14" s="392"/>
      <c r="XCM14" s="392"/>
      <c r="XCN14" s="392"/>
      <c r="XCO14" s="392"/>
      <c r="XCP14" s="392"/>
      <c r="XCQ14" s="392"/>
      <c r="XCR14" s="392"/>
      <c r="XCS14" s="392"/>
      <c r="XCT14" s="392"/>
      <c r="XCU14" s="392"/>
      <c r="XCV14" s="392"/>
      <c r="XCW14" s="392"/>
      <c r="XCX14" s="392"/>
      <c r="XCY14" s="392"/>
      <c r="XCZ14" s="392"/>
      <c r="XDA14" s="392"/>
      <c r="XDB14" s="392"/>
      <c r="XDC14" s="392"/>
      <c r="XDD14" s="392"/>
      <c r="XDE14" s="392"/>
      <c r="XDF14" s="392"/>
      <c r="XDG14" s="392"/>
      <c r="XDH14" s="392"/>
      <c r="XDI14" s="392"/>
      <c r="XDJ14" s="392"/>
      <c r="XDK14" s="392"/>
      <c r="XDL14" s="392"/>
      <c r="XDM14" s="392"/>
      <c r="XDN14" s="392"/>
      <c r="XDO14" s="392"/>
      <c r="XDP14" s="392"/>
      <c r="XDQ14" s="392"/>
      <c r="XDR14" s="392"/>
      <c r="XDS14" s="392"/>
      <c r="XDT14" s="392"/>
      <c r="XDU14" s="392"/>
      <c r="XDV14" s="392"/>
      <c r="XDW14" s="392"/>
      <c r="XDX14" s="392"/>
      <c r="XDY14" s="392"/>
      <c r="XDZ14" s="392"/>
      <c r="XEA14" s="392"/>
      <c r="XEB14" s="392"/>
      <c r="XEC14" s="392"/>
      <c r="XED14" s="392"/>
      <c r="XEE14" s="392"/>
      <c r="XEF14" s="392"/>
      <c r="XEG14" s="392"/>
      <c r="XEH14" s="392"/>
      <c r="XEI14" s="392"/>
      <c r="XEJ14" s="392"/>
      <c r="XEK14" s="392"/>
      <c r="XEL14" s="392"/>
      <c r="XEM14" s="392"/>
      <c r="XEN14" s="392"/>
      <c r="XEO14" s="392"/>
      <c r="XEP14" s="392"/>
      <c r="XEQ14" s="392"/>
      <c r="XER14" s="392"/>
      <c r="XES14" s="392"/>
      <c r="XET14" s="392"/>
      <c r="XEU14" s="392"/>
      <c r="XEV14" s="392"/>
      <c r="XEW14" s="392"/>
    </row>
    <row r="15" spans="2:16377" ht="3" customHeight="1" thickBot="1">
      <c r="B15" s="397"/>
      <c r="C15" s="569"/>
      <c r="D15" s="397"/>
      <c r="E15" s="273"/>
      <c r="F15" s="274"/>
      <c r="G15" s="273"/>
      <c r="H15" s="275"/>
      <c r="I15" s="276"/>
      <c r="J15" s="384"/>
    </row>
    <row r="16" spans="2:16377" ht="30" customHeight="1">
      <c r="B16" s="857" t="s">
        <v>522</v>
      </c>
      <c r="C16" s="858"/>
      <c r="D16" s="865" t="s">
        <v>7</v>
      </c>
      <c r="E16" s="866"/>
      <c r="F16" s="277"/>
      <c r="G16" s="867"/>
      <c r="H16" s="868"/>
      <c r="I16" s="869"/>
      <c r="J16" s="384"/>
    </row>
    <row r="17" spans="2:10" ht="13.5" customHeight="1">
      <c r="B17" s="859"/>
      <c r="C17" s="860"/>
      <c r="D17" s="876" t="s">
        <v>111</v>
      </c>
      <c r="E17" s="877"/>
      <c r="F17" s="398"/>
      <c r="G17" s="870"/>
      <c r="H17" s="871"/>
      <c r="I17" s="872"/>
      <c r="J17" s="384"/>
    </row>
    <row r="18" spans="2:10">
      <c r="B18" s="859"/>
      <c r="C18" s="860"/>
      <c r="D18" s="876" t="s">
        <v>117</v>
      </c>
      <c r="E18" s="877"/>
      <c r="F18" s="278"/>
      <c r="G18" s="870"/>
      <c r="H18" s="871"/>
      <c r="I18" s="872"/>
      <c r="J18" s="384"/>
    </row>
    <row r="19" spans="2:10">
      <c r="B19" s="859"/>
      <c r="C19" s="860"/>
      <c r="D19" s="876" t="s">
        <v>125</v>
      </c>
      <c r="E19" s="877"/>
      <c r="F19" s="279"/>
      <c r="G19" s="870"/>
      <c r="H19" s="871"/>
      <c r="I19" s="872"/>
      <c r="J19" s="384"/>
    </row>
    <row r="20" spans="2:10" ht="17.25" customHeight="1">
      <c r="B20" s="861"/>
      <c r="C20" s="862"/>
      <c r="D20" s="876" t="s">
        <v>131</v>
      </c>
      <c r="E20" s="877"/>
      <c r="F20" s="280"/>
      <c r="G20" s="870"/>
      <c r="H20" s="871"/>
      <c r="I20" s="872"/>
      <c r="J20" s="384"/>
    </row>
    <row r="21" spans="2:10" ht="15.75" thickBot="1">
      <c r="B21" s="863"/>
      <c r="C21" s="864"/>
      <c r="D21" s="878" t="s">
        <v>134</v>
      </c>
      <c r="E21" s="879"/>
      <c r="F21" s="281"/>
      <c r="G21" s="873"/>
      <c r="H21" s="874"/>
      <c r="I21" s="875"/>
      <c r="J21" s="384"/>
    </row>
    <row r="22" spans="2:10" ht="3" customHeight="1" thickBot="1">
      <c r="B22" s="384"/>
      <c r="C22" s="399"/>
      <c r="D22" s="384"/>
      <c r="E22" s="384"/>
      <c r="F22" s="399"/>
      <c r="G22" s="384"/>
      <c r="H22" s="400"/>
      <c r="I22" s="435"/>
      <c r="J22" s="401"/>
    </row>
    <row r="23" spans="2:10" s="385" customFormat="1">
      <c r="B23" s="883" t="s">
        <v>1</v>
      </c>
      <c r="C23" s="885" t="s">
        <v>2</v>
      </c>
      <c r="D23" s="883" t="s">
        <v>3</v>
      </c>
      <c r="E23" s="883" t="s">
        <v>4</v>
      </c>
      <c r="F23" s="885" t="s">
        <v>5</v>
      </c>
      <c r="G23" s="402" t="s">
        <v>523</v>
      </c>
      <c r="H23" s="887" t="s">
        <v>721</v>
      </c>
      <c r="I23" s="880" t="s">
        <v>524</v>
      </c>
      <c r="J23" s="401"/>
    </row>
    <row r="24" spans="2:10" s="385" customFormat="1">
      <c r="B24" s="884"/>
      <c r="C24" s="886" t="s">
        <v>2</v>
      </c>
      <c r="D24" s="884"/>
      <c r="E24" s="884" t="s">
        <v>4</v>
      </c>
      <c r="F24" s="886"/>
      <c r="G24" s="403" t="s">
        <v>525</v>
      </c>
      <c r="H24" s="888"/>
      <c r="I24" s="881"/>
      <c r="J24" s="401"/>
    </row>
    <row r="25" spans="2:10" s="385" customFormat="1" ht="51">
      <c r="B25" s="1041" t="s">
        <v>7</v>
      </c>
      <c r="C25" s="1041" t="s">
        <v>8</v>
      </c>
      <c r="D25" s="700" t="s">
        <v>9</v>
      </c>
      <c r="E25" s="571" t="s">
        <v>10</v>
      </c>
      <c r="F25" s="700" t="s">
        <v>11</v>
      </c>
      <c r="G25" s="404" t="s">
        <v>511</v>
      </c>
      <c r="H25" s="711" t="s">
        <v>12</v>
      </c>
      <c r="I25" s="575" t="s">
        <v>526</v>
      </c>
      <c r="J25" s="401"/>
    </row>
    <row r="26" spans="2:10" s="385" customFormat="1" ht="46.5" customHeight="1">
      <c r="B26" s="882"/>
      <c r="C26" s="882"/>
      <c r="D26" s="1041" t="s">
        <v>13</v>
      </c>
      <c r="E26" s="571" t="s">
        <v>274</v>
      </c>
      <c r="F26" s="700" t="s">
        <v>14</v>
      </c>
      <c r="G26" s="404" t="s">
        <v>511</v>
      </c>
      <c r="H26" s="655" t="s">
        <v>297</v>
      </c>
      <c r="I26" s="575" t="s">
        <v>526</v>
      </c>
      <c r="J26" s="401"/>
    </row>
    <row r="27" spans="2:10" s="385" customFormat="1" ht="42.75" customHeight="1">
      <c r="B27" s="882"/>
      <c r="C27" s="882"/>
      <c r="D27" s="882"/>
      <c r="E27" s="571" t="s">
        <v>275</v>
      </c>
      <c r="F27" s="700" t="s">
        <v>14</v>
      </c>
      <c r="G27" s="404" t="s">
        <v>511</v>
      </c>
      <c r="H27" s="655" t="s">
        <v>276</v>
      </c>
      <c r="I27" s="575" t="s">
        <v>526</v>
      </c>
      <c r="J27" s="401"/>
    </row>
    <row r="28" spans="2:10" s="385" customFormat="1" ht="42.75" customHeight="1">
      <c r="B28" s="882"/>
      <c r="C28" s="882"/>
      <c r="D28" s="882"/>
      <c r="E28" s="571" t="s">
        <v>277</v>
      </c>
      <c r="F28" s="700" t="s">
        <v>15</v>
      </c>
      <c r="G28" s="404" t="s">
        <v>511</v>
      </c>
      <c r="H28" s="655" t="s">
        <v>278</v>
      </c>
      <c r="I28" s="575" t="s">
        <v>526</v>
      </c>
      <c r="J28" s="401"/>
    </row>
    <row r="29" spans="2:10" s="385" customFormat="1" ht="93.75" customHeight="1">
      <c r="B29" s="882"/>
      <c r="C29" s="882"/>
      <c r="D29" s="882"/>
      <c r="E29" s="574" t="s">
        <v>742</v>
      </c>
      <c r="F29" s="711" t="s">
        <v>50</v>
      </c>
      <c r="G29" s="404" t="s">
        <v>511</v>
      </c>
      <c r="H29" s="655" t="s">
        <v>743</v>
      </c>
      <c r="I29" s="575" t="s">
        <v>526</v>
      </c>
      <c r="J29" s="401"/>
    </row>
    <row r="30" spans="2:10" s="385" customFormat="1" ht="84.75" customHeight="1">
      <c r="B30" s="882"/>
      <c r="C30" s="882"/>
      <c r="D30" s="700" t="s">
        <v>16</v>
      </c>
      <c r="E30" s="571" t="s">
        <v>17</v>
      </c>
      <c r="F30" s="700" t="s">
        <v>18</v>
      </c>
      <c r="G30" s="404" t="s">
        <v>511</v>
      </c>
      <c r="H30" s="655" t="s">
        <v>279</v>
      </c>
      <c r="I30" s="575" t="s">
        <v>526</v>
      </c>
      <c r="J30" s="401"/>
    </row>
    <row r="31" spans="2:10" s="385" customFormat="1" ht="68.25" customHeight="1">
      <c r="B31" s="882"/>
      <c r="C31" s="882"/>
      <c r="D31" s="882" t="s">
        <v>19</v>
      </c>
      <c r="E31" s="574" t="s">
        <v>634</v>
      </c>
      <c r="F31" s="701" t="s">
        <v>20</v>
      </c>
      <c r="G31" s="404" t="s">
        <v>511</v>
      </c>
      <c r="H31" s="655" t="s">
        <v>407</v>
      </c>
      <c r="I31" s="575" t="s">
        <v>526</v>
      </c>
      <c r="J31" s="401"/>
    </row>
    <row r="32" spans="2:10" s="385" customFormat="1" ht="51" customHeight="1">
      <c r="B32" s="882"/>
      <c r="C32" s="882"/>
      <c r="D32" s="882"/>
      <c r="E32" s="571" t="s">
        <v>281</v>
      </c>
      <c r="F32" s="701" t="s">
        <v>21</v>
      </c>
      <c r="G32" s="404" t="s">
        <v>511</v>
      </c>
      <c r="H32" s="662" t="s">
        <v>282</v>
      </c>
      <c r="I32" s="575" t="s">
        <v>526</v>
      </c>
      <c r="J32" s="401"/>
    </row>
    <row r="33" spans="2:10" s="385" customFormat="1" ht="58.5" customHeight="1">
      <c r="B33" s="882"/>
      <c r="C33" s="882"/>
      <c r="D33" s="882"/>
      <c r="E33" s="571" t="s">
        <v>408</v>
      </c>
      <c r="F33" s="582" t="s">
        <v>21</v>
      </c>
      <c r="G33" s="404" t="s">
        <v>511</v>
      </c>
      <c r="H33" s="655" t="s">
        <v>283</v>
      </c>
      <c r="I33" s="575" t="s">
        <v>526</v>
      </c>
      <c r="J33" s="401"/>
    </row>
    <row r="34" spans="2:10" s="385" customFormat="1" ht="51.75" customHeight="1">
      <c r="B34" s="882"/>
      <c r="C34" s="700" t="s">
        <v>22</v>
      </c>
      <c r="D34" s="700" t="s">
        <v>23</v>
      </c>
      <c r="E34" s="571" t="s">
        <v>24</v>
      </c>
      <c r="F34" s="700" t="s">
        <v>25</v>
      </c>
      <c r="G34" s="404" t="s">
        <v>511</v>
      </c>
      <c r="H34" s="662" t="s">
        <v>284</v>
      </c>
      <c r="I34" s="575" t="s">
        <v>526</v>
      </c>
      <c r="J34" s="401"/>
    </row>
    <row r="35" spans="2:10" s="385" customFormat="1" ht="42.75" customHeight="1">
      <c r="B35" s="882"/>
      <c r="C35" s="882" t="s">
        <v>26</v>
      </c>
      <c r="D35" s="1041" t="s">
        <v>27</v>
      </c>
      <c r="E35" s="574" t="s">
        <v>635</v>
      </c>
      <c r="F35" s="700" t="s">
        <v>21</v>
      </c>
      <c r="G35" s="404" t="s">
        <v>511</v>
      </c>
      <c r="H35" s="662" t="s">
        <v>285</v>
      </c>
      <c r="I35" s="575" t="s">
        <v>526</v>
      </c>
      <c r="J35" s="401"/>
    </row>
    <row r="36" spans="2:10" s="385" customFormat="1" ht="87.75" customHeight="1">
      <c r="B36" s="882"/>
      <c r="C36" s="882"/>
      <c r="D36" s="882"/>
      <c r="E36" s="574" t="s">
        <v>744</v>
      </c>
      <c r="F36" s="700" t="s">
        <v>29</v>
      </c>
      <c r="G36" s="404" t="s">
        <v>511</v>
      </c>
      <c r="H36" s="663" t="s">
        <v>745</v>
      </c>
      <c r="I36" s="575" t="s">
        <v>526</v>
      </c>
      <c r="J36" s="401"/>
    </row>
    <row r="37" spans="2:10" s="385" customFormat="1" ht="65.25" customHeight="1">
      <c r="B37" s="882"/>
      <c r="C37" s="882"/>
      <c r="D37" s="882"/>
      <c r="E37" s="574" t="s">
        <v>628</v>
      </c>
      <c r="F37" s="700" t="s">
        <v>29</v>
      </c>
      <c r="G37" s="404" t="s">
        <v>511</v>
      </c>
      <c r="H37" s="662" t="s">
        <v>411</v>
      </c>
      <c r="I37" s="575" t="s">
        <v>526</v>
      </c>
      <c r="J37" s="401"/>
    </row>
    <row r="38" spans="2:10" s="385" customFormat="1" ht="45" customHeight="1">
      <c r="B38" s="882"/>
      <c r="C38" s="882"/>
      <c r="D38" s="882"/>
      <c r="E38" s="571" t="s">
        <v>286</v>
      </c>
      <c r="F38" s="700" t="s">
        <v>29</v>
      </c>
      <c r="G38" s="404" t="s">
        <v>511</v>
      </c>
      <c r="H38" s="656" t="s">
        <v>287</v>
      </c>
      <c r="I38" s="575" t="s">
        <v>526</v>
      </c>
      <c r="J38" s="401"/>
    </row>
    <row r="39" spans="2:10" s="385" customFormat="1" ht="49.5" customHeight="1">
      <c r="B39" s="882"/>
      <c r="C39" s="882"/>
      <c r="D39" s="882"/>
      <c r="E39" s="571" t="s">
        <v>288</v>
      </c>
      <c r="F39" s="700" t="s">
        <v>29</v>
      </c>
      <c r="G39" s="404" t="s">
        <v>511</v>
      </c>
      <c r="H39" s="656" t="s">
        <v>289</v>
      </c>
      <c r="I39" s="575" t="s">
        <v>526</v>
      </c>
      <c r="J39" s="401"/>
    </row>
    <row r="40" spans="2:10" s="385" customFormat="1" ht="48" customHeight="1">
      <c r="B40" s="882"/>
      <c r="C40" s="882"/>
      <c r="D40" s="882"/>
      <c r="E40" s="571" t="s">
        <v>290</v>
      </c>
      <c r="F40" s="700" t="s">
        <v>29</v>
      </c>
      <c r="G40" s="404" t="s">
        <v>511</v>
      </c>
      <c r="H40" s="656" t="s">
        <v>291</v>
      </c>
      <c r="I40" s="575" t="s">
        <v>526</v>
      </c>
      <c r="J40" s="401"/>
    </row>
    <row r="41" spans="2:10" s="385" customFormat="1" ht="58.5" customHeight="1">
      <c r="B41" s="882"/>
      <c r="C41" s="882"/>
      <c r="D41" s="882"/>
      <c r="E41" s="571" t="s">
        <v>292</v>
      </c>
      <c r="F41" s="700" t="s">
        <v>29</v>
      </c>
      <c r="G41" s="404" t="s">
        <v>511</v>
      </c>
      <c r="H41" s="656" t="s">
        <v>293</v>
      </c>
      <c r="I41" s="575" t="s">
        <v>526</v>
      </c>
      <c r="J41" s="401"/>
    </row>
    <row r="42" spans="2:10" s="385" customFormat="1" ht="42" customHeight="1">
      <c r="B42" s="882"/>
      <c r="C42" s="882"/>
      <c r="D42" s="882" t="s">
        <v>35</v>
      </c>
      <c r="E42" s="571" t="s">
        <v>294</v>
      </c>
      <c r="F42" s="700" t="s">
        <v>14</v>
      </c>
      <c r="G42" s="404" t="s">
        <v>511</v>
      </c>
      <c r="H42" s="655" t="s">
        <v>295</v>
      </c>
      <c r="I42" s="575" t="s">
        <v>526</v>
      </c>
      <c r="J42" s="401"/>
    </row>
    <row r="43" spans="2:10" s="385" customFormat="1" ht="42" customHeight="1">
      <c r="B43" s="882"/>
      <c r="C43" s="882"/>
      <c r="D43" s="882"/>
      <c r="E43" s="571" t="s">
        <v>296</v>
      </c>
      <c r="F43" s="700" t="s">
        <v>14</v>
      </c>
      <c r="G43" s="404" t="s">
        <v>511</v>
      </c>
      <c r="H43" s="655" t="s">
        <v>297</v>
      </c>
      <c r="I43" s="575" t="s">
        <v>526</v>
      </c>
      <c r="J43" s="401"/>
    </row>
    <row r="44" spans="2:10" s="385" customFormat="1" ht="42" customHeight="1">
      <c r="B44" s="882"/>
      <c r="C44" s="882"/>
      <c r="D44" s="882"/>
      <c r="E44" s="571" t="s">
        <v>298</v>
      </c>
      <c r="F44" s="700" t="s">
        <v>36</v>
      </c>
      <c r="G44" s="404" t="s">
        <v>511</v>
      </c>
      <c r="H44" s="655" t="s">
        <v>299</v>
      </c>
      <c r="I44" s="575" t="s">
        <v>526</v>
      </c>
      <c r="J44" s="401"/>
    </row>
    <row r="45" spans="2:10" s="385" customFormat="1" ht="76.5" customHeight="1">
      <c r="B45" s="882"/>
      <c r="C45" s="882"/>
      <c r="D45" s="882" t="s">
        <v>37</v>
      </c>
      <c r="E45" s="571" t="s">
        <v>300</v>
      </c>
      <c r="F45" s="700" t="s">
        <v>38</v>
      </c>
      <c r="G45" s="404" t="s">
        <v>511</v>
      </c>
      <c r="H45" s="655" t="s">
        <v>636</v>
      </c>
      <c r="I45" s="575" t="s">
        <v>526</v>
      </c>
      <c r="J45" s="401"/>
    </row>
    <row r="46" spans="2:10" s="385" customFormat="1" ht="63" customHeight="1">
      <c r="B46" s="882"/>
      <c r="C46" s="882"/>
      <c r="D46" s="882"/>
      <c r="E46" s="571" t="s">
        <v>301</v>
      </c>
      <c r="F46" s="700" t="s">
        <v>38</v>
      </c>
      <c r="G46" s="404" t="s">
        <v>511</v>
      </c>
      <c r="H46" s="655" t="s">
        <v>302</v>
      </c>
      <c r="I46" s="575" t="s">
        <v>526</v>
      </c>
      <c r="J46" s="401"/>
    </row>
    <row r="47" spans="2:10" s="385" customFormat="1" ht="69" customHeight="1">
      <c r="B47" s="882"/>
      <c r="C47" s="882"/>
      <c r="D47" s="882"/>
      <c r="E47" s="571" t="s">
        <v>303</v>
      </c>
      <c r="F47" s="700" t="s">
        <v>38</v>
      </c>
      <c r="G47" s="404" t="s">
        <v>511</v>
      </c>
      <c r="H47" s="662" t="s">
        <v>304</v>
      </c>
      <c r="I47" s="575" t="s">
        <v>526</v>
      </c>
      <c r="J47" s="401"/>
    </row>
    <row r="48" spans="2:10" s="385" customFormat="1" ht="48" customHeight="1">
      <c r="B48" s="882"/>
      <c r="C48" s="882"/>
      <c r="D48" s="882"/>
      <c r="E48" s="571" t="s">
        <v>305</v>
      </c>
      <c r="F48" s="700" t="s">
        <v>38</v>
      </c>
      <c r="G48" s="404" t="s">
        <v>511</v>
      </c>
      <c r="H48" s="655" t="s">
        <v>396</v>
      </c>
      <c r="I48" s="575" t="s">
        <v>526</v>
      </c>
      <c r="J48" s="401"/>
    </row>
    <row r="49" spans="2:10" s="385" customFormat="1" ht="48.75" customHeight="1">
      <c r="B49" s="882"/>
      <c r="C49" s="882"/>
      <c r="D49" s="882"/>
      <c r="E49" s="571" t="s">
        <v>306</v>
      </c>
      <c r="F49" s="700" t="s">
        <v>39</v>
      </c>
      <c r="G49" s="404" t="s">
        <v>511</v>
      </c>
      <c r="H49" s="655" t="s">
        <v>307</v>
      </c>
      <c r="I49" s="575" t="s">
        <v>526</v>
      </c>
      <c r="J49" s="401"/>
    </row>
    <row r="50" spans="2:10" s="385" customFormat="1" ht="71.25" customHeight="1">
      <c r="B50" s="882"/>
      <c r="C50" s="882"/>
      <c r="D50" s="882" t="s">
        <v>40</v>
      </c>
      <c r="E50" s="571" t="s">
        <v>308</v>
      </c>
      <c r="F50" s="700" t="s">
        <v>41</v>
      </c>
      <c r="G50" s="404" t="s">
        <v>511</v>
      </c>
      <c r="H50" s="655" t="s">
        <v>637</v>
      </c>
      <c r="I50" s="575" t="s">
        <v>526</v>
      </c>
      <c r="J50" s="401"/>
    </row>
    <row r="51" spans="2:10" s="385" customFormat="1" ht="51.75" customHeight="1">
      <c r="B51" s="882"/>
      <c r="C51" s="882"/>
      <c r="D51" s="882"/>
      <c r="E51" s="571" t="s">
        <v>310</v>
      </c>
      <c r="F51" s="700" t="s">
        <v>41</v>
      </c>
      <c r="G51" s="404" t="s">
        <v>511</v>
      </c>
      <c r="H51" s="655" t="s">
        <v>311</v>
      </c>
      <c r="I51" s="575" t="s">
        <v>526</v>
      </c>
      <c r="J51" s="401"/>
    </row>
    <row r="52" spans="2:10" s="385" customFormat="1" ht="47.25" customHeight="1">
      <c r="B52" s="882"/>
      <c r="C52" s="882"/>
      <c r="D52" s="882"/>
      <c r="E52" s="571" t="s">
        <v>312</v>
      </c>
      <c r="F52" s="700" t="s">
        <v>43</v>
      </c>
      <c r="G52" s="404" t="s">
        <v>511</v>
      </c>
      <c r="H52" s="655" t="s">
        <v>313</v>
      </c>
      <c r="I52" s="575" t="s">
        <v>526</v>
      </c>
      <c r="J52" s="401"/>
    </row>
    <row r="53" spans="2:10" s="385" customFormat="1" ht="43.5" customHeight="1">
      <c r="B53" s="882"/>
      <c r="C53" s="882"/>
      <c r="D53" s="882"/>
      <c r="E53" s="571" t="s">
        <v>431</v>
      </c>
      <c r="F53" s="700" t="s">
        <v>41</v>
      </c>
      <c r="G53" s="404" t="s">
        <v>511</v>
      </c>
      <c r="H53" s="655" t="s">
        <v>314</v>
      </c>
      <c r="I53" s="575" t="s">
        <v>526</v>
      </c>
      <c r="J53" s="401"/>
    </row>
    <row r="54" spans="2:10" s="385" customFormat="1" ht="42" customHeight="1">
      <c r="B54" s="882"/>
      <c r="C54" s="882"/>
      <c r="D54" s="882"/>
      <c r="E54" s="571" t="s">
        <v>315</v>
      </c>
      <c r="F54" s="700" t="s">
        <v>41</v>
      </c>
      <c r="G54" s="404" t="s">
        <v>511</v>
      </c>
      <c r="H54" s="655" t="s">
        <v>316</v>
      </c>
      <c r="I54" s="575" t="s">
        <v>526</v>
      </c>
      <c r="J54" s="401"/>
    </row>
    <row r="55" spans="2:10" s="385" customFormat="1" ht="45" customHeight="1">
      <c r="B55" s="882"/>
      <c r="C55" s="882"/>
      <c r="D55" s="882" t="s">
        <v>45</v>
      </c>
      <c r="E55" s="585" t="s">
        <v>317</v>
      </c>
      <c r="F55" s="701" t="s">
        <v>46</v>
      </c>
      <c r="G55" s="404" t="s">
        <v>511</v>
      </c>
      <c r="H55" s="654" t="s">
        <v>746</v>
      </c>
      <c r="I55" s="575" t="s">
        <v>526</v>
      </c>
      <c r="J55" s="401"/>
    </row>
    <row r="56" spans="2:10" s="385" customFormat="1" ht="40.5" customHeight="1">
      <c r="B56" s="882"/>
      <c r="C56" s="882"/>
      <c r="D56" s="882"/>
      <c r="E56" s="585" t="s">
        <v>319</v>
      </c>
      <c r="F56" s="700" t="s">
        <v>48</v>
      </c>
      <c r="G56" s="404" t="s">
        <v>511</v>
      </c>
      <c r="H56" s="655" t="s">
        <v>320</v>
      </c>
      <c r="I56" s="575" t="s">
        <v>526</v>
      </c>
      <c r="J56" s="401"/>
    </row>
    <row r="57" spans="2:10" s="385" customFormat="1" ht="38.25">
      <c r="B57" s="882"/>
      <c r="C57" s="882"/>
      <c r="D57" s="882"/>
      <c r="E57" s="585" t="s">
        <v>321</v>
      </c>
      <c r="F57" s="700" t="s">
        <v>50</v>
      </c>
      <c r="G57" s="404" t="s">
        <v>511</v>
      </c>
      <c r="H57" s="655" t="s">
        <v>322</v>
      </c>
      <c r="I57" s="575" t="s">
        <v>526</v>
      </c>
      <c r="J57" s="401"/>
    </row>
    <row r="58" spans="2:10" s="385" customFormat="1" ht="48.75" customHeight="1">
      <c r="B58" s="882"/>
      <c r="C58" s="882"/>
      <c r="D58" s="882"/>
      <c r="E58" s="585" t="s">
        <v>323</v>
      </c>
      <c r="F58" s="700" t="s">
        <v>29</v>
      </c>
      <c r="G58" s="404" t="s">
        <v>511</v>
      </c>
      <c r="H58" s="655" t="s">
        <v>322</v>
      </c>
      <c r="I58" s="575" t="s">
        <v>526</v>
      </c>
      <c r="J58" s="401"/>
    </row>
    <row r="59" spans="2:10" s="385" customFormat="1" ht="38.25">
      <c r="B59" s="882"/>
      <c r="C59" s="882"/>
      <c r="D59" s="882"/>
      <c r="E59" s="585" t="s">
        <v>324</v>
      </c>
      <c r="F59" s="700" t="s">
        <v>53</v>
      </c>
      <c r="G59" s="404" t="s">
        <v>511</v>
      </c>
      <c r="H59" s="655" t="s">
        <v>325</v>
      </c>
      <c r="I59" s="575" t="s">
        <v>526</v>
      </c>
      <c r="J59" s="401"/>
    </row>
    <row r="60" spans="2:10" s="385" customFormat="1" ht="54" customHeight="1">
      <c r="B60" s="882"/>
      <c r="C60" s="882"/>
      <c r="D60" s="882"/>
      <c r="E60" s="585" t="s">
        <v>326</v>
      </c>
      <c r="F60" s="700" t="s">
        <v>54</v>
      </c>
      <c r="G60" s="404" t="s">
        <v>511</v>
      </c>
      <c r="H60" s="655" t="s">
        <v>327</v>
      </c>
      <c r="I60" s="575" t="s">
        <v>526</v>
      </c>
      <c r="J60" s="401"/>
    </row>
    <row r="61" spans="2:10" s="385" customFormat="1" ht="48" customHeight="1">
      <c r="B61" s="882"/>
      <c r="C61" s="882"/>
      <c r="D61" s="882"/>
      <c r="E61" s="571" t="s">
        <v>412</v>
      </c>
      <c r="F61" s="700" t="s">
        <v>54</v>
      </c>
      <c r="G61" s="404" t="s">
        <v>511</v>
      </c>
      <c r="H61" s="655" t="s">
        <v>328</v>
      </c>
      <c r="I61" s="575" t="s">
        <v>526</v>
      </c>
      <c r="J61" s="401"/>
    </row>
    <row r="62" spans="2:10" s="385" customFormat="1" ht="48.75" customHeight="1">
      <c r="B62" s="882"/>
      <c r="C62" s="882"/>
      <c r="D62" s="882" t="s">
        <v>55</v>
      </c>
      <c r="E62" s="571" t="s">
        <v>329</v>
      </c>
      <c r="F62" s="700" t="s">
        <v>21</v>
      </c>
      <c r="G62" s="404" t="s">
        <v>511</v>
      </c>
      <c r="H62" s="655" t="s">
        <v>330</v>
      </c>
      <c r="I62" s="575" t="s">
        <v>526</v>
      </c>
      <c r="J62" s="401"/>
    </row>
    <row r="63" spans="2:10" s="385" customFormat="1" ht="49.5" customHeight="1">
      <c r="B63" s="882"/>
      <c r="C63" s="882"/>
      <c r="D63" s="882"/>
      <c r="E63" s="571" t="s">
        <v>331</v>
      </c>
      <c r="F63" s="700" t="s">
        <v>332</v>
      </c>
      <c r="G63" s="404" t="s">
        <v>511</v>
      </c>
      <c r="H63" s="655" t="s">
        <v>333</v>
      </c>
      <c r="I63" s="575" t="s">
        <v>526</v>
      </c>
      <c r="J63" s="401"/>
    </row>
    <row r="64" spans="2:10" s="385" customFormat="1" ht="49.5" customHeight="1">
      <c r="B64" s="882"/>
      <c r="C64" s="882"/>
      <c r="D64" s="882"/>
      <c r="E64" s="571" t="s">
        <v>432</v>
      </c>
      <c r="F64" s="700" t="s">
        <v>41</v>
      </c>
      <c r="G64" s="404" t="s">
        <v>511</v>
      </c>
      <c r="H64" s="655" t="s">
        <v>334</v>
      </c>
      <c r="I64" s="575" t="s">
        <v>526</v>
      </c>
      <c r="J64" s="401"/>
    </row>
    <row r="65" spans="2:10" s="385" customFormat="1" ht="63.75" customHeight="1">
      <c r="B65" s="882"/>
      <c r="C65" s="882" t="s">
        <v>56</v>
      </c>
      <c r="D65" s="882" t="s">
        <v>57</v>
      </c>
      <c r="E65" s="571" t="s">
        <v>335</v>
      </c>
      <c r="F65" s="700" t="s">
        <v>50</v>
      </c>
      <c r="G65" s="404" t="s">
        <v>511</v>
      </c>
      <c r="H65" s="655" t="s">
        <v>629</v>
      </c>
      <c r="I65" s="575" t="s">
        <v>526</v>
      </c>
      <c r="J65" s="401"/>
    </row>
    <row r="66" spans="2:10" s="385" customFormat="1" ht="98.25" customHeight="1">
      <c r="B66" s="882"/>
      <c r="C66" s="882"/>
      <c r="D66" s="882"/>
      <c r="E66" s="574" t="s">
        <v>337</v>
      </c>
      <c r="F66" s="700" t="s">
        <v>58</v>
      </c>
      <c r="G66" s="404" t="s">
        <v>511</v>
      </c>
      <c r="H66" s="655" t="s">
        <v>747</v>
      </c>
      <c r="I66" s="575" t="s">
        <v>526</v>
      </c>
      <c r="J66" s="401"/>
    </row>
    <row r="67" spans="2:10" s="385" customFormat="1" ht="53.25" customHeight="1">
      <c r="B67" s="882"/>
      <c r="C67" s="889" t="s">
        <v>59</v>
      </c>
      <c r="D67" s="889" t="s">
        <v>60</v>
      </c>
      <c r="E67" s="571" t="s">
        <v>433</v>
      </c>
      <c r="F67" s="700" t="s">
        <v>41</v>
      </c>
      <c r="G67" s="404" t="s">
        <v>511</v>
      </c>
      <c r="H67" s="655" t="s">
        <v>339</v>
      </c>
      <c r="I67" s="575" t="s">
        <v>526</v>
      </c>
      <c r="J67" s="401"/>
    </row>
    <row r="68" spans="2:10" s="385" customFormat="1" ht="56.25" customHeight="1">
      <c r="B68" s="882"/>
      <c r="C68" s="889"/>
      <c r="D68" s="889"/>
      <c r="E68" s="571" t="s">
        <v>434</v>
      </c>
      <c r="F68" s="700" t="s">
        <v>61</v>
      </c>
      <c r="G68" s="404" t="s">
        <v>511</v>
      </c>
      <c r="H68" s="655" t="s">
        <v>340</v>
      </c>
      <c r="I68" s="575" t="s">
        <v>526</v>
      </c>
      <c r="J68" s="401"/>
    </row>
    <row r="69" spans="2:10" s="385" customFormat="1" ht="45" customHeight="1">
      <c r="B69" s="882"/>
      <c r="C69" s="889"/>
      <c r="D69" s="889"/>
      <c r="E69" s="586" t="s">
        <v>630</v>
      </c>
      <c r="F69" s="700" t="s">
        <v>62</v>
      </c>
      <c r="G69" s="404" t="s">
        <v>511</v>
      </c>
      <c r="H69" s="655" t="s">
        <v>342</v>
      </c>
      <c r="I69" s="575" t="s">
        <v>526</v>
      </c>
      <c r="J69" s="401"/>
    </row>
    <row r="70" spans="2:10" s="385" customFormat="1" ht="50.25" customHeight="1">
      <c r="B70" s="882"/>
      <c r="C70" s="889"/>
      <c r="D70" s="889"/>
      <c r="E70" s="571" t="s">
        <v>343</v>
      </c>
      <c r="F70" s="700" t="s">
        <v>63</v>
      </c>
      <c r="G70" s="404" t="s">
        <v>511</v>
      </c>
      <c r="H70" s="655" t="s">
        <v>627</v>
      </c>
      <c r="I70" s="575" t="s">
        <v>526</v>
      </c>
      <c r="J70" s="401"/>
    </row>
    <row r="71" spans="2:10" s="385" customFormat="1" ht="44.25" customHeight="1">
      <c r="B71" s="882"/>
      <c r="C71" s="889"/>
      <c r="D71" s="889"/>
      <c r="E71" s="571" t="s">
        <v>413</v>
      </c>
      <c r="F71" s="700" t="s">
        <v>43</v>
      </c>
      <c r="G71" s="404" t="s">
        <v>511</v>
      </c>
      <c r="H71" s="655" t="s">
        <v>344</v>
      </c>
      <c r="I71" s="575" t="s">
        <v>526</v>
      </c>
      <c r="J71" s="401"/>
    </row>
    <row r="72" spans="2:10" s="385" customFormat="1" ht="63" customHeight="1">
      <c r="B72" s="882"/>
      <c r="C72" s="889"/>
      <c r="D72" s="889"/>
      <c r="E72" s="571" t="s">
        <v>345</v>
      </c>
      <c r="F72" s="700" t="s">
        <v>64</v>
      </c>
      <c r="G72" s="404" t="s">
        <v>511</v>
      </c>
      <c r="H72" s="655" t="s">
        <v>414</v>
      </c>
      <c r="I72" s="575" t="s">
        <v>526</v>
      </c>
      <c r="J72" s="401"/>
    </row>
    <row r="73" spans="2:10" s="385" customFormat="1" ht="72.75" customHeight="1">
      <c r="B73" s="882"/>
      <c r="C73" s="889"/>
      <c r="D73" s="889"/>
      <c r="E73" s="574" t="s">
        <v>630</v>
      </c>
      <c r="F73" s="711" t="s">
        <v>631</v>
      </c>
      <c r="G73" s="404" t="s">
        <v>511</v>
      </c>
      <c r="H73" s="655" t="s">
        <v>342</v>
      </c>
      <c r="I73" s="575" t="s">
        <v>526</v>
      </c>
      <c r="J73" s="401"/>
    </row>
    <row r="74" spans="2:10" s="385" customFormat="1" ht="63" customHeight="1">
      <c r="B74" s="882"/>
      <c r="C74" s="889" t="s">
        <v>66</v>
      </c>
      <c r="D74" s="889" t="s">
        <v>67</v>
      </c>
      <c r="E74" s="571" t="s">
        <v>68</v>
      </c>
      <c r="F74" s="700" t="s">
        <v>63</v>
      </c>
      <c r="G74" s="404" t="s">
        <v>511</v>
      </c>
      <c r="H74" s="655" t="s">
        <v>346</v>
      </c>
      <c r="I74" s="575" t="s">
        <v>526</v>
      </c>
      <c r="J74" s="401"/>
    </row>
    <row r="75" spans="2:10" s="385" customFormat="1" ht="52.5" customHeight="1">
      <c r="B75" s="882"/>
      <c r="C75" s="889"/>
      <c r="D75" s="889"/>
      <c r="E75" s="571" t="s">
        <v>69</v>
      </c>
      <c r="F75" s="700" t="s">
        <v>70</v>
      </c>
      <c r="G75" s="404" t="s">
        <v>511</v>
      </c>
      <c r="H75" s="655" t="s">
        <v>632</v>
      </c>
      <c r="I75" s="575" t="s">
        <v>526</v>
      </c>
      <c r="J75" s="401"/>
    </row>
    <row r="76" spans="2:10" s="385" customFormat="1" ht="38.25" customHeight="1">
      <c r="B76" s="882"/>
      <c r="C76" s="1041" t="s">
        <v>71</v>
      </c>
      <c r="D76" s="889" t="s">
        <v>72</v>
      </c>
      <c r="E76" s="571" t="s">
        <v>347</v>
      </c>
      <c r="F76" s="700" t="s">
        <v>73</v>
      </c>
      <c r="G76" s="404" t="s">
        <v>511</v>
      </c>
      <c r="H76" s="655" t="s">
        <v>348</v>
      </c>
      <c r="I76" s="575" t="s">
        <v>526</v>
      </c>
      <c r="J76" s="401"/>
    </row>
    <row r="77" spans="2:10" s="385" customFormat="1" ht="44.25" customHeight="1">
      <c r="B77" s="882"/>
      <c r="C77" s="882"/>
      <c r="D77" s="889"/>
      <c r="E77" s="571" t="s">
        <v>349</v>
      </c>
      <c r="F77" s="700" t="s">
        <v>73</v>
      </c>
      <c r="G77" s="404" t="s">
        <v>511</v>
      </c>
      <c r="H77" s="655" t="s">
        <v>350</v>
      </c>
      <c r="I77" s="575" t="s">
        <v>526</v>
      </c>
      <c r="J77" s="401"/>
    </row>
    <row r="78" spans="2:10" s="385" customFormat="1" ht="58.5" customHeight="1">
      <c r="B78" s="882"/>
      <c r="C78" s="882"/>
      <c r="D78" s="889"/>
      <c r="E78" s="571" t="s">
        <v>351</v>
      </c>
      <c r="F78" s="700" t="s">
        <v>74</v>
      </c>
      <c r="G78" s="404" t="s">
        <v>511</v>
      </c>
      <c r="H78" s="655" t="s">
        <v>352</v>
      </c>
      <c r="I78" s="575" t="s">
        <v>526</v>
      </c>
      <c r="J78" s="401"/>
    </row>
    <row r="79" spans="2:10" s="385" customFormat="1" ht="155.25" customHeight="1">
      <c r="B79" s="882"/>
      <c r="C79" s="882"/>
      <c r="D79" s="1042" t="s">
        <v>75</v>
      </c>
      <c r="E79" s="574" t="s">
        <v>748</v>
      </c>
      <c r="F79" s="711" t="s">
        <v>749</v>
      </c>
      <c r="G79" s="404" t="s">
        <v>511</v>
      </c>
      <c r="H79" s="654" t="s">
        <v>751</v>
      </c>
      <c r="I79" s="575" t="s">
        <v>526</v>
      </c>
      <c r="J79" s="401"/>
    </row>
    <row r="80" spans="2:10" s="385" customFormat="1" ht="84.75" customHeight="1">
      <c r="B80" s="882"/>
      <c r="C80" s="882"/>
      <c r="D80" s="1043"/>
      <c r="E80" s="571" t="s">
        <v>76</v>
      </c>
      <c r="F80" s="700" t="s">
        <v>74</v>
      </c>
      <c r="G80" s="404" t="s">
        <v>511</v>
      </c>
      <c r="H80" s="655" t="s">
        <v>278</v>
      </c>
      <c r="I80" s="575" t="s">
        <v>526</v>
      </c>
      <c r="J80" s="401"/>
    </row>
    <row r="81" spans="2:10" s="385" customFormat="1" ht="83.25" customHeight="1">
      <c r="B81" s="882"/>
      <c r="C81" s="882"/>
      <c r="D81" s="701" t="s">
        <v>77</v>
      </c>
      <c r="E81" s="571" t="s">
        <v>78</v>
      </c>
      <c r="F81" s="700" t="s">
        <v>79</v>
      </c>
      <c r="G81" s="404" t="s">
        <v>511</v>
      </c>
      <c r="H81" s="655" t="s">
        <v>333</v>
      </c>
      <c r="I81" s="575" t="s">
        <v>526</v>
      </c>
      <c r="J81" s="401"/>
    </row>
    <row r="82" spans="2:10" s="385" customFormat="1" ht="76.5" customHeight="1">
      <c r="B82" s="882"/>
      <c r="C82" s="889" t="s">
        <v>38</v>
      </c>
      <c r="D82" s="701" t="s">
        <v>80</v>
      </c>
      <c r="E82" s="571" t="s">
        <v>81</v>
      </c>
      <c r="F82" s="700" t="s">
        <v>38</v>
      </c>
      <c r="G82" s="404" t="s">
        <v>511</v>
      </c>
      <c r="H82" s="711" t="s">
        <v>12</v>
      </c>
      <c r="I82" s="575" t="s">
        <v>526</v>
      </c>
      <c r="J82" s="401"/>
    </row>
    <row r="83" spans="2:10" s="385" customFormat="1" ht="80.25" customHeight="1">
      <c r="B83" s="882"/>
      <c r="C83" s="889"/>
      <c r="D83" s="889" t="s">
        <v>82</v>
      </c>
      <c r="E83" s="571" t="s">
        <v>83</v>
      </c>
      <c r="F83" s="700" t="s">
        <v>84</v>
      </c>
      <c r="G83" s="404" t="s">
        <v>511</v>
      </c>
      <c r="H83" s="655" t="s">
        <v>353</v>
      </c>
      <c r="I83" s="575" t="s">
        <v>526</v>
      </c>
      <c r="J83" s="401"/>
    </row>
    <row r="84" spans="2:10" s="385" customFormat="1" ht="51">
      <c r="B84" s="882"/>
      <c r="C84" s="889"/>
      <c r="D84" s="889"/>
      <c r="E84" s="574" t="s">
        <v>85</v>
      </c>
      <c r="F84" s="700" t="s">
        <v>86</v>
      </c>
      <c r="G84" s="404" t="s">
        <v>511</v>
      </c>
      <c r="H84" s="711" t="s">
        <v>12</v>
      </c>
      <c r="I84" s="575" t="s">
        <v>526</v>
      </c>
      <c r="J84" s="401"/>
    </row>
    <row r="85" spans="2:10" s="385" customFormat="1" ht="51.75" customHeight="1">
      <c r="B85" s="882"/>
      <c r="C85" s="889"/>
      <c r="D85" s="889"/>
      <c r="E85" s="571" t="s">
        <v>87</v>
      </c>
      <c r="F85" s="700" t="s">
        <v>88</v>
      </c>
      <c r="G85" s="404" t="s">
        <v>511</v>
      </c>
      <c r="H85" s="711" t="s">
        <v>12</v>
      </c>
      <c r="I85" s="575" t="s">
        <v>526</v>
      </c>
      <c r="J85" s="401"/>
    </row>
    <row r="86" spans="2:10" s="385" customFormat="1" ht="33" customHeight="1">
      <c r="B86" s="882"/>
      <c r="C86" s="889"/>
      <c r="D86" s="889"/>
      <c r="E86" s="574" t="s">
        <v>633</v>
      </c>
      <c r="F86" s="700" t="s">
        <v>64</v>
      </c>
      <c r="G86" s="404" t="s">
        <v>511</v>
      </c>
      <c r="H86" s="655" t="s">
        <v>355</v>
      </c>
      <c r="I86" s="575" t="s">
        <v>526</v>
      </c>
      <c r="J86" s="401"/>
    </row>
    <row r="87" spans="2:10" s="385" customFormat="1" ht="53.25" customHeight="1">
      <c r="B87" s="882"/>
      <c r="C87" s="889"/>
      <c r="D87" s="889" t="s">
        <v>89</v>
      </c>
      <c r="E87" s="571" t="s">
        <v>90</v>
      </c>
      <c r="F87" s="700" t="s">
        <v>38</v>
      </c>
      <c r="G87" s="404" t="s">
        <v>511</v>
      </c>
      <c r="H87" s="711" t="s">
        <v>12</v>
      </c>
      <c r="I87" s="575" t="s">
        <v>526</v>
      </c>
      <c r="J87" s="401"/>
    </row>
    <row r="88" spans="2:10" s="385" customFormat="1" ht="44.25" customHeight="1">
      <c r="B88" s="882"/>
      <c r="C88" s="889"/>
      <c r="D88" s="889"/>
      <c r="E88" s="571" t="s">
        <v>91</v>
      </c>
      <c r="F88" s="700" t="s">
        <v>88</v>
      </c>
      <c r="G88" s="404" t="s">
        <v>511</v>
      </c>
      <c r="H88" s="711" t="s">
        <v>12</v>
      </c>
      <c r="I88" s="575" t="s">
        <v>526</v>
      </c>
      <c r="J88" s="401"/>
    </row>
    <row r="89" spans="2:10" s="385" customFormat="1" ht="54.75" customHeight="1">
      <c r="B89" s="882"/>
      <c r="C89" s="889"/>
      <c r="D89" s="889" t="s">
        <v>92</v>
      </c>
      <c r="E89" s="571" t="s">
        <v>93</v>
      </c>
      <c r="F89" s="700" t="s">
        <v>38</v>
      </c>
      <c r="G89" s="404" t="s">
        <v>511</v>
      </c>
      <c r="H89" s="711" t="s">
        <v>12</v>
      </c>
      <c r="I89" s="575" t="s">
        <v>526</v>
      </c>
      <c r="J89" s="401"/>
    </row>
    <row r="90" spans="2:10" s="385" customFormat="1" ht="49.5" customHeight="1">
      <c r="B90" s="882"/>
      <c r="C90" s="889"/>
      <c r="D90" s="889"/>
      <c r="E90" s="571" t="s">
        <v>94</v>
      </c>
      <c r="F90" s="700" t="s">
        <v>38</v>
      </c>
      <c r="G90" s="404" t="s">
        <v>511</v>
      </c>
      <c r="H90" s="711" t="s">
        <v>12</v>
      </c>
      <c r="I90" s="575" t="s">
        <v>526</v>
      </c>
      <c r="J90" s="401"/>
    </row>
    <row r="91" spans="2:10" s="385" customFormat="1" ht="49.5" customHeight="1">
      <c r="B91" s="882"/>
      <c r="C91" s="889"/>
      <c r="D91" s="889"/>
      <c r="E91" s="571" t="s">
        <v>95</v>
      </c>
      <c r="F91" s="700" t="s">
        <v>88</v>
      </c>
      <c r="G91" s="404" t="s">
        <v>511</v>
      </c>
      <c r="H91" s="711" t="s">
        <v>12</v>
      </c>
      <c r="I91" s="575" t="s">
        <v>526</v>
      </c>
      <c r="J91" s="401"/>
    </row>
    <row r="92" spans="2:10" s="385" customFormat="1" ht="129.75" customHeight="1">
      <c r="B92" s="882"/>
      <c r="C92" s="889"/>
      <c r="D92" s="889"/>
      <c r="E92" s="574" t="s">
        <v>650</v>
      </c>
      <c r="F92" s="700" t="s">
        <v>88</v>
      </c>
      <c r="G92" s="404" t="s">
        <v>511</v>
      </c>
      <c r="H92" s="655" t="s">
        <v>750</v>
      </c>
      <c r="I92" s="575" t="s">
        <v>526</v>
      </c>
      <c r="J92" s="401"/>
    </row>
    <row r="93" spans="2:10" s="385" customFormat="1" ht="73.5" customHeight="1">
      <c r="B93" s="882"/>
      <c r="C93" s="882" t="s">
        <v>96</v>
      </c>
      <c r="D93" s="700" t="s">
        <v>97</v>
      </c>
      <c r="E93" s="574" t="s">
        <v>641</v>
      </c>
      <c r="F93" s="700" t="s">
        <v>43</v>
      </c>
      <c r="G93" s="404" t="s">
        <v>511</v>
      </c>
      <c r="H93" s="655" t="s">
        <v>358</v>
      </c>
      <c r="I93" s="575" t="s">
        <v>526</v>
      </c>
      <c r="J93" s="401"/>
    </row>
    <row r="94" spans="2:10" s="385" customFormat="1" ht="95.25" customHeight="1">
      <c r="B94" s="882"/>
      <c r="C94" s="882"/>
      <c r="D94" s="700" t="s">
        <v>98</v>
      </c>
      <c r="E94" s="574" t="s">
        <v>642</v>
      </c>
      <c r="F94" s="700" t="s">
        <v>100</v>
      </c>
      <c r="G94" s="404" t="s">
        <v>511</v>
      </c>
      <c r="H94" s="711" t="s">
        <v>12</v>
      </c>
      <c r="I94" s="575" t="s">
        <v>526</v>
      </c>
      <c r="J94" s="401"/>
    </row>
    <row r="95" spans="2:10" s="385" customFormat="1" ht="61.5" customHeight="1">
      <c r="B95" s="882"/>
      <c r="C95" s="882" t="s">
        <v>101</v>
      </c>
      <c r="D95" s="882" t="s">
        <v>102</v>
      </c>
      <c r="E95" s="574" t="s">
        <v>643</v>
      </c>
      <c r="F95" s="700" t="s">
        <v>41</v>
      </c>
      <c r="G95" s="404" t="s">
        <v>511</v>
      </c>
      <c r="H95" s="655" t="s">
        <v>644</v>
      </c>
      <c r="I95" s="575" t="s">
        <v>526</v>
      </c>
      <c r="J95" s="401"/>
    </row>
    <row r="96" spans="2:10" s="385" customFormat="1" ht="242.25">
      <c r="B96" s="882"/>
      <c r="C96" s="882"/>
      <c r="D96" s="882"/>
      <c r="E96" s="571" t="s">
        <v>435</v>
      </c>
      <c r="F96" s="700" t="s">
        <v>41</v>
      </c>
      <c r="G96" s="404" t="s">
        <v>511</v>
      </c>
      <c r="H96" s="711" t="s">
        <v>645</v>
      </c>
      <c r="I96" s="575" t="s">
        <v>526</v>
      </c>
      <c r="J96" s="401"/>
    </row>
    <row r="97" spans="2:10" s="385" customFormat="1" ht="79.5" customHeight="1">
      <c r="B97" s="882"/>
      <c r="C97" s="882"/>
      <c r="D97" s="882"/>
      <c r="E97" s="571" t="s">
        <v>362</v>
      </c>
      <c r="F97" s="700" t="s">
        <v>41</v>
      </c>
      <c r="G97" s="404" t="s">
        <v>511</v>
      </c>
      <c r="H97" s="655" t="s">
        <v>363</v>
      </c>
      <c r="I97" s="575" t="s">
        <v>526</v>
      </c>
      <c r="J97" s="401"/>
    </row>
    <row r="98" spans="2:10" s="385" customFormat="1" ht="46.5" customHeight="1">
      <c r="B98" s="882"/>
      <c r="C98" s="882"/>
      <c r="D98" s="882"/>
      <c r="E98" s="571" t="s">
        <v>364</v>
      </c>
      <c r="F98" s="700" t="s">
        <v>41</v>
      </c>
      <c r="G98" s="404" t="s">
        <v>511</v>
      </c>
      <c r="H98" s="655" t="s">
        <v>365</v>
      </c>
      <c r="I98" s="575" t="s">
        <v>526</v>
      </c>
      <c r="J98" s="401"/>
    </row>
    <row r="99" spans="2:10" s="385" customFormat="1" ht="59.25" customHeight="1">
      <c r="B99" s="882"/>
      <c r="C99" s="882"/>
      <c r="D99" s="700" t="s">
        <v>104</v>
      </c>
      <c r="E99" s="571" t="s">
        <v>105</v>
      </c>
      <c r="F99" s="700" t="s">
        <v>104</v>
      </c>
      <c r="G99" s="404" t="s">
        <v>511</v>
      </c>
      <c r="H99" s="655" t="s">
        <v>366</v>
      </c>
      <c r="I99" s="575" t="s">
        <v>526</v>
      </c>
      <c r="J99" s="401"/>
    </row>
    <row r="100" spans="2:10" s="385" customFormat="1" ht="47.25" customHeight="1">
      <c r="B100" s="882"/>
      <c r="C100" s="882" t="s">
        <v>106</v>
      </c>
      <c r="D100" s="882" t="s">
        <v>107</v>
      </c>
      <c r="E100" s="571" t="s">
        <v>367</v>
      </c>
      <c r="F100" s="700" t="s">
        <v>41</v>
      </c>
      <c r="G100" s="404" t="s">
        <v>511</v>
      </c>
      <c r="H100" s="655" t="s">
        <v>368</v>
      </c>
      <c r="I100" s="575" t="s">
        <v>526</v>
      </c>
      <c r="J100" s="401"/>
    </row>
    <row r="101" spans="2:10" s="385" customFormat="1" ht="42.75" customHeight="1">
      <c r="B101" s="882"/>
      <c r="C101" s="882"/>
      <c r="D101" s="882"/>
      <c r="E101" s="571" t="s">
        <v>369</v>
      </c>
      <c r="F101" s="700" t="s">
        <v>41</v>
      </c>
      <c r="G101" s="404" t="s">
        <v>511</v>
      </c>
      <c r="H101" s="655" t="s">
        <v>370</v>
      </c>
      <c r="I101" s="575" t="s">
        <v>526</v>
      </c>
      <c r="J101" s="401"/>
    </row>
    <row r="102" spans="2:10" s="385" customFormat="1" ht="40.5" customHeight="1">
      <c r="B102" s="882"/>
      <c r="C102" s="882"/>
      <c r="D102" s="882" t="s">
        <v>108</v>
      </c>
      <c r="E102" s="587" t="s">
        <v>109</v>
      </c>
      <c r="F102" s="700" t="s">
        <v>104</v>
      </c>
      <c r="G102" s="404" t="s">
        <v>511</v>
      </c>
      <c r="H102" s="655" t="s">
        <v>754</v>
      </c>
      <c r="I102" s="575" t="s">
        <v>526</v>
      </c>
      <c r="J102" s="401"/>
    </row>
    <row r="103" spans="2:10" s="385" customFormat="1" ht="40.5" customHeight="1" thickBot="1">
      <c r="B103" s="882"/>
      <c r="C103" s="882"/>
      <c r="D103" s="882"/>
      <c r="E103" s="587" t="s">
        <v>110</v>
      </c>
      <c r="F103" s="700" t="s">
        <v>104</v>
      </c>
      <c r="G103" s="404" t="s">
        <v>511</v>
      </c>
      <c r="H103" s="655" t="s">
        <v>754</v>
      </c>
      <c r="I103" s="575" t="s">
        <v>526</v>
      </c>
      <c r="J103" s="401"/>
    </row>
    <row r="104" spans="2:10" s="385" customFormat="1" ht="60" customHeight="1">
      <c r="B104" s="890" t="s">
        <v>111</v>
      </c>
      <c r="C104" s="891" t="s">
        <v>626</v>
      </c>
      <c r="D104" s="698" t="s">
        <v>113</v>
      </c>
      <c r="E104" s="589" t="s">
        <v>403</v>
      </c>
      <c r="F104" s="698" t="s">
        <v>50</v>
      </c>
      <c r="G104" s="404" t="s">
        <v>511</v>
      </c>
      <c r="H104" s="657" t="s">
        <v>344</v>
      </c>
      <c r="I104" s="575" t="s">
        <v>526</v>
      </c>
      <c r="J104" s="407"/>
    </row>
    <row r="105" spans="2:10" s="385" customFormat="1" ht="52.5" customHeight="1">
      <c r="B105" s="890"/>
      <c r="C105" s="891"/>
      <c r="D105" s="698" t="s">
        <v>114</v>
      </c>
      <c r="E105" s="591" t="s">
        <v>115</v>
      </c>
      <c r="F105" s="698" t="s">
        <v>104</v>
      </c>
      <c r="G105" s="404" t="s">
        <v>511</v>
      </c>
      <c r="H105" s="657" t="s">
        <v>647</v>
      </c>
      <c r="I105" s="575" t="s">
        <v>526</v>
      </c>
      <c r="J105" s="408"/>
    </row>
    <row r="106" spans="2:10" s="385" customFormat="1" ht="98.25" customHeight="1" thickBot="1">
      <c r="B106" s="890"/>
      <c r="C106" s="891"/>
      <c r="D106" s="698" t="s">
        <v>116</v>
      </c>
      <c r="E106" s="589" t="s">
        <v>268</v>
      </c>
      <c r="F106" s="698" t="s">
        <v>46</v>
      </c>
      <c r="G106" s="404" t="s">
        <v>511</v>
      </c>
      <c r="H106" s="592" t="s">
        <v>12</v>
      </c>
      <c r="I106" s="575" t="s">
        <v>526</v>
      </c>
      <c r="J106" s="409"/>
    </row>
    <row r="107" spans="2:10" s="385" customFormat="1" ht="54.75" customHeight="1">
      <c r="B107" s="892" t="s">
        <v>117</v>
      </c>
      <c r="C107" s="893" t="s">
        <v>118</v>
      </c>
      <c r="D107" s="893" t="s">
        <v>119</v>
      </c>
      <c r="E107" s="598" t="s">
        <v>648</v>
      </c>
      <c r="F107" s="699" t="s">
        <v>48</v>
      </c>
      <c r="G107" s="404" t="s">
        <v>511</v>
      </c>
      <c r="H107" s="658" t="s">
        <v>397</v>
      </c>
      <c r="I107" s="575" t="s">
        <v>526</v>
      </c>
      <c r="J107" s="401"/>
    </row>
    <row r="108" spans="2:10" s="385" customFormat="1" ht="54.75" customHeight="1">
      <c r="B108" s="892"/>
      <c r="C108" s="893"/>
      <c r="D108" s="893"/>
      <c r="E108" s="593" t="s">
        <v>371</v>
      </c>
      <c r="F108" s="699" t="s">
        <v>104</v>
      </c>
      <c r="G108" s="404" t="s">
        <v>511</v>
      </c>
      <c r="H108" s="658" t="s">
        <v>372</v>
      </c>
      <c r="I108" s="575" t="s">
        <v>526</v>
      </c>
      <c r="J108" s="401"/>
    </row>
    <row r="109" spans="2:10" s="385" customFormat="1" ht="140.25">
      <c r="B109" s="892"/>
      <c r="C109" s="893"/>
      <c r="D109" s="893" t="s">
        <v>120</v>
      </c>
      <c r="E109" s="593" t="s">
        <v>404</v>
      </c>
      <c r="F109" s="699" t="s">
        <v>50</v>
      </c>
      <c r="G109" s="404" t="s">
        <v>511</v>
      </c>
      <c r="H109" s="596" t="s">
        <v>405</v>
      </c>
      <c r="I109" s="575" t="s">
        <v>526</v>
      </c>
      <c r="J109" s="401"/>
    </row>
    <row r="110" spans="2:10" s="385" customFormat="1" ht="65.25" customHeight="1">
      <c r="B110" s="892"/>
      <c r="C110" s="893"/>
      <c r="D110" s="893"/>
      <c r="E110" s="593" t="s">
        <v>373</v>
      </c>
      <c r="F110" s="699" t="s">
        <v>104</v>
      </c>
      <c r="G110" s="404" t="s">
        <v>511</v>
      </c>
      <c r="H110" s="658" t="s">
        <v>374</v>
      </c>
      <c r="I110" s="575" t="s">
        <v>526</v>
      </c>
      <c r="J110" s="401"/>
    </row>
    <row r="111" spans="2:10" s="385" customFormat="1" ht="58.5" customHeight="1">
      <c r="B111" s="892"/>
      <c r="C111" s="893"/>
      <c r="D111" s="893"/>
      <c r="E111" s="593" t="s">
        <v>375</v>
      </c>
      <c r="F111" s="699" t="s">
        <v>21</v>
      </c>
      <c r="G111" s="404" t="s">
        <v>511</v>
      </c>
      <c r="H111" s="658" t="s">
        <v>651</v>
      </c>
      <c r="I111" s="575" t="s">
        <v>526</v>
      </c>
      <c r="J111" s="401"/>
    </row>
    <row r="112" spans="2:10" s="385" customFormat="1" ht="48.75" customHeight="1">
      <c r="B112" s="892"/>
      <c r="C112" s="893"/>
      <c r="D112" s="893"/>
      <c r="E112" s="593" t="s">
        <v>377</v>
      </c>
      <c r="F112" s="699" t="s">
        <v>21</v>
      </c>
      <c r="G112" s="404" t="s">
        <v>511</v>
      </c>
      <c r="H112" s="658" t="s">
        <v>652</v>
      </c>
      <c r="I112" s="575" t="s">
        <v>526</v>
      </c>
      <c r="J112" s="401"/>
    </row>
    <row r="113" spans="2:10" s="385" customFormat="1" ht="51">
      <c r="B113" s="892"/>
      <c r="C113" s="893"/>
      <c r="D113" s="893"/>
      <c r="E113" s="597" t="s">
        <v>378</v>
      </c>
      <c r="F113" s="699" t="s">
        <v>21</v>
      </c>
      <c r="G113" s="404" t="s">
        <v>511</v>
      </c>
      <c r="H113" s="658" t="s">
        <v>379</v>
      </c>
      <c r="I113" s="575" t="s">
        <v>526</v>
      </c>
      <c r="J113" s="401"/>
    </row>
    <row r="114" spans="2:10" s="385" customFormat="1" ht="51.75" customHeight="1">
      <c r="B114" s="892"/>
      <c r="C114" s="893"/>
      <c r="D114" s="893"/>
      <c r="E114" s="598" t="s">
        <v>654</v>
      </c>
      <c r="F114" s="699" t="s">
        <v>21</v>
      </c>
      <c r="G114" s="404" t="s">
        <v>511</v>
      </c>
      <c r="H114" s="664" t="s">
        <v>653</v>
      </c>
      <c r="I114" s="575" t="s">
        <v>526</v>
      </c>
      <c r="J114" s="401"/>
    </row>
    <row r="115" spans="2:10" s="385" customFormat="1" ht="46.5" customHeight="1">
      <c r="B115" s="892"/>
      <c r="C115" s="893"/>
      <c r="D115" s="893"/>
      <c r="E115" s="593" t="s">
        <v>382</v>
      </c>
      <c r="F115" s="699" t="s">
        <v>122</v>
      </c>
      <c r="G115" s="404" t="s">
        <v>511</v>
      </c>
      <c r="H115" s="599" t="s">
        <v>755</v>
      </c>
      <c r="I115" s="575" t="s">
        <v>526</v>
      </c>
      <c r="J115" s="401"/>
    </row>
    <row r="116" spans="2:10" s="385" customFormat="1" ht="109.5" customHeight="1">
      <c r="B116" s="892"/>
      <c r="C116" s="893"/>
      <c r="D116" s="893" t="s">
        <v>123</v>
      </c>
      <c r="E116" s="597" t="s">
        <v>270</v>
      </c>
      <c r="F116" s="699" t="s">
        <v>48</v>
      </c>
      <c r="G116" s="404" t="s">
        <v>511</v>
      </c>
      <c r="H116" s="596" t="s">
        <v>12</v>
      </c>
      <c r="I116" s="575" t="s">
        <v>526</v>
      </c>
      <c r="J116" s="401"/>
    </row>
    <row r="117" spans="2:10" s="385" customFormat="1" ht="62.25" customHeight="1">
      <c r="B117" s="892"/>
      <c r="C117" s="893"/>
      <c r="D117" s="893"/>
      <c r="E117" s="593" t="s">
        <v>124</v>
      </c>
      <c r="F117" s="699" t="s">
        <v>48</v>
      </c>
      <c r="G117" s="404" t="s">
        <v>511</v>
      </c>
      <c r="H117" s="596" t="s">
        <v>12</v>
      </c>
      <c r="I117" s="575" t="s">
        <v>526</v>
      </c>
      <c r="J117" s="401"/>
    </row>
    <row r="118" spans="2:10" s="385" customFormat="1" ht="51" customHeight="1">
      <c r="B118" s="894" t="s">
        <v>125</v>
      </c>
      <c r="C118" s="896" t="s">
        <v>126</v>
      </c>
      <c r="D118" s="697" t="s">
        <v>127</v>
      </c>
      <c r="E118" s="578" t="s">
        <v>384</v>
      </c>
      <c r="F118" s="697" t="s">
        <v>14</v>
      </c>
      <c r="G118" s="570" t="s">
        <v>511</v>
      </c>
      <c r="H118" s="659" t="s">
        <v>385</v>
      </c>
      <c r="I118" s="575" t="s">
        <v>526</v>
      </c>
      <c r="J118" s="401"/>
    </row>
    <row r="119" spans="2:10" s="385" customFormat="1" ht="51" customHeight="1">
      <c r="B119" s="894"/>
      <c r="C119" s="896"/>
      <c r="D119" s="898" t="s">
        <v>128</v>
      </c>
      <c r="E119" s="547" t="s">
        <v>386</v>
      </c>
      <c r="F119" s="548" t="s">
        <v>14</v>
      </c>
      <c r="G119" s="404" t="s">
        <v>511</v>
      </c>
      <c r="H119" s="660" t="s">
        <v>387</v>
      </c>
      <c r="I119" s="575" t="s">
        <v>526</v>
      </c>
      <c r="J119" s="410"/>
    </row>
    <row r="120" spans="2:10" s="385" customFormat="1" ht="51" customHeight="1">
      <c r="B120" s="894"/>
      <c r="C120" s="896"/>
      <c r="D120" s="896"/>
      <c r="E120" s="547" t="s">
        <v>129</v>
      </c>
      <c r="F120" s="548" t="s">
        <v>14</v>
      </c>
      <c r="G120" s="404" t="s">
        <v>511</v>
      </c>
      <c r="H120" s="660" t="s">
        <v>388</v>
      </c>
      <c r="I120" s="575" t="s">
        <v>526</v>
      </c>
      <c r="J120" s="410"/>
    </row>
    <row r="121" spans="2:10" s="385" customFormat="1" ht="63.75" customHeight="1">
      <c r="B121" s="894"/>
      <c r="C121" s="896"/>
      <c r="D121" s="899"/>
      <c r="E121" s="600" t="s">
        <v>389</v>
      </c>
      <c r="F121" s="548" t="s">
        <v>61</v>
      </c>
      <c r="G121" s="404" t="s">
        <v>511</v>
      </c>
      <c r="H121" s="660" t="s">
        <v>655</v>
      </c>
      <c r="I121" s="575" t="s">
        <v>526</v>
      </c>
      <c r="J121" s="410"/>
    </row>
    <row r="122" spans="2:10" s="385" customFormat="1" ht="64.5" thickBot="1">
      <c r="B122" s="895"/>
      <c r="C122" s="897"/>
      <c r="D122" s="696" t="s">
        <v>130</v>
      </c>
      <c r="E122" s="601" t="s">
        <v>391</v>
      </c>
      <c r="F122" s="696" t="s">
        <v>14</v>
      </c>
      <c r="G122" s="405" t="s">
        <v>511</v>
      </c>
      <c r="H122" s="660" t="s">
        <v>392</v>
      </c>
      <c r="I122" s="575" t="s">
        <v>526</v>
      </c>
      <c r="J122" s="384"/>
    </row>
    <row r="123" spans="2:10" s="385" customFormat="1" ht="58.5" customHeight="1">
      <c r="B123" s="900" t="s">
        <v>131</v>
      </c>
      <c r="C123" s="902" t="s">
        <v>131</v>
      </c>
      <c r="D123" s="902" t="s">
        <v>132</v>
      </c>
      <c r="E123" s="550" t="s">
        <v>393</v>
      </c>
      <c r="F123" s="551" t="s">
        <v>133</v>
      </c>
      <c r="G123" s="406" t="s">
        <v>511</v>
      </c>
      <c r="H123" s="665" t="s">
        <v>394</v>
      </c>
      <c r="I123" s="575" t="s">
        <v>526</v>
      </c>
      <c r="J123" s="384"/>
    </row>
    <row r="124" spans="2:10" s="385" customFormat="1" ht="58.5" customHeight="1" thickBot="1">
      <c r="B124" s="901"/>
      <c r="C124" s="903"/>
      <c r="D124" s="903"/>
      <c r="E124" s="552" t="s">
        <v>437</v>
      </c>
      <c r="F124" s="553" t="s">
        <v>133</v>
      </c>
      <c r="G124" s="405" t="s">
        <v>511</v>
      </c>
      <c r="H124" s="666" t="s">
        <v>395</v>
      </c>
      <c r="I124" s="575" t="s">
        <v>526</v>
      </c>
      <c r="J124" s="384"/>
    </row>
    <row r="125" spans="2:10" s="385" customFormat="1" ht="42" customHeight="1">
      <c r="B125" s="904" t="s">
        <v>134</v>
      </c>
      <c r="C125" s="904" t="s">
        <v>135</v>
      </c>
      <c r="D125" s="907" t="s">
        <v>136</v>
      </c>
      <c r="E125" s="554" t="s">
        <v>137</v>
      </c>
      <c r="F125" s="555" t="s">
        <v>138</v>
      </c>
      <c r="G125" s="406" t="s">
        <v>511</v>
      </c>
      <c r="H125" s="661" t="s">
        <v>656</v>
      </c>
      <c r="I125" s="575" t="s">
        <v>526</v>
      </c>
      <c r="J125" s="384"/>
    </row>
    <row r="126" spans="2:10" s="385" customFormat="1" ht="49.5" customHeight="1">
      <c r="B126" s="905"/>
      <c r="C126" s="905"/>
      <c r="D126" s="908"/>
      <c r="E126" s="556" t="s">
        <v>139</v>
      </c>
      <c r="F126" s="557" t="s">
        <v>39</v>
      </c>
      <c r="G126" s="404" t="s">
        <v>511</v>
      </c>
      <c r="H126" s="565" t="s">
        <v>12</v>
      </c>
      <c r="I126" s="575" t="s">
        <v>526</v>
      </c>
      <c r="J126" s="384"/>
    </row>
    <row r="127" spans="2:10" s="385" customFormat="1" ht="102">
      <c r="B127" s="905"/>
      <c r="C127" s="905"/>
      <c r="D127" s="909" t="s">
        <v>140</v>
      </c>
      <c r="E127" s="556" t="s">
        <v>438</v>
      </c>
      <c r="F127" s="557" t="s">
        <v>54</v>
      </c>
      <c r="G127" s="404" t="s">
        <v>511</v>
      </c>
      <c r="H127" s="565" t="s">
        <v>12</v>
      </c>
      <c r="I127" s="575" t="s">
        <v>526</v>
      </c>
      <c r="J127" s="384"/>
    </row>
    <row r="128" spans="2:10" ht="38.25">
      <c r="B128" s="905"/>
      <c r="C128" s="905"/>
      <c r="D128" s="910"/>
      <c r="E128" s="602" t="s">
        <v>141</v>
      </c>
      <c r="F128" s="557" t="s">
        <v>54</v>
      </c>
      <c r="G128" s="404" t="s">
        <v>511</v>
      </c>
      <c r="H128" s="565" t="s">
        <v>12</v>
      </c>
      <c r="I128" s="575" t="s">
        <v>526</v>
      </c>
      <c r="J128" s="384"/>
    </row>
    <row r="129" spans="2:10" ht="134.25" customHeight="1">
      <c r="B129" s="905"/>
      <c r="C129" s="905"/>
      <c r="D129" s="908"/>
      <c r="E129" s="556" t="s">
        <v>142</v>
      </c>
      <c r="F129" s="557" t="s">
        <v>54</v>
      </c>
      <c r="G129" s="404" t="s">
        <v>511</v>
      </c>
      <c r="H129" s="565" t="s">
        <v>12</v>
      </c>
      <c r="I129" s="575" t="s">
        <v>526</v>
      </c>
      <c r="J129" s="411"/>
    </row>
    <row r="130" spans="2:10" ht="54" customHeight="1">
      <c r="B130" s="905"/>
      <c r="C130" s="905"/>
      <c r="D130" s="909" t="s">
        <v>143</v>
      </c>
      <c r="E130" s="558" t="s">
        <v>144</v>
      </c>
      <c r="F130" s="559" t="s">
        <v>14</v>
      </c>
      <c r="G130" s="404" t="s">
        <v>511</v>
      </c>
      <c r="H130" s="566" t="s">
        <v>12</v>
      </c>
      <c r="I130" s="575" t="s">
        <v>526</v>
      </c>
      <c r="J130" s="411"/>
    </row>
    <row r="131" spans="2:10" ht="54" customHeight="1">
      <c r="B131" s="905"/>
      <c r="C131" s="905"/>
      <c r="D131" s="910"/>
      <c r="E131" s="558" t="s">
        <v>145</v>
      </c>
      <c r="F131" s="559" t="s">
        <v>54</v>
      </c>
      <c r="G131" s="404" t="s">
        <v>511</v>
      </c>
      <c r="H131" s="566" t="s">
        <v>12</v>
      </c>
      <c r="I131" s="575" t="s">
        <v>526</v>
      </c>
      <c r="J131" s="411"/>
    </row>
    <row r="132" spans="2:10" ht="54" customHeight="1">
      <c r="B132" s="905"/>
      <c r="C132" s="905"/>
      <c r="D132" s="910"/>
      <c r="E132" s="558" t="s">
        <v>146</v>
      </c>
      <c r="F132" s="559" t="s">
        <v>39</v>
      </c>
      <c r="G132" s="404" t="s">
        <v>511</v>
      </c>
      <c r="H132" s="566" t="s">
        <v>12</v>
      </c>
      <c r="I132" s="575" t="s">
        <v>526</v>
      </c>
      <c r="J132" s="411"/>
    </row>
    <row r="133" spans="2:10" ht="54" customHeight="1" thickBot="1">
      <c r="B133" s="906"/>
      <c r="C133" s="906"/>
      <c r="D133" s="911"/>
      <c r="E133" s="560" t="s">
        <v>147</v>
      </c>
      <c r="F133" s="561" t="s">
        <v>43</v>
      </c>
      <c r="G133" s="405" t="s">
        <v>511</v>
      </c>
      <c r="H133" s="567" t="s">
        <v>12</v>
      </c>
      <c r="I133" s="575" t="s">
        <v>526</v>
      </c>
      <c r="J133" s="411"/>
    </row>
    <row r="134" spans="2:10">
      <c r="B134" s="412"/>
      <c r="C134" s="413"/>
      <c r="D134" s="411"/>
      <c r="E134" s="412"/>
      <c r="F134" s="413"/>
      <c r="G134" s="411"/>
      <c r="H134" s="414"/>
      <c r="I134" s="436"/>
      <c r="J134" s="411"/>
    </row>
    <row r="135" spans="2:10">
      <c r="B135" s="412"/>
      <c r="C135" s="413"/>
      <c r="D135" s="411"/>
      <c r="E135" s="412"/>
      <c r="F135" s="413"/>
      <c r="G135" s="411"/>
      <c r="H135" s="414"/>
      <c r="I135" s="436"/>
      <c r="J135" s="411"/>
    </row>
    <row r="136" spans="2:10">
      <c r="B136" s="412"/>
      <c r="C136" s="413"/>
      <c r="D136" s="411"/>
      <c r="E136" s="412"/>
      <c r="F136" s="413"/>
      <c r="G136" s="411"/>
      <c r="H136" s="414"/>
      <c r="I136" s="436"/>
      <c r="J136" s="411"/>
    </row>
    <row r="137" spans="2:10">
      <c r="B137" s="412"/>
      <c r="C137" s="413"/>
      <c r="D137" s="411"/>
      <c r="E137" s="412"/>
      <c r="F137" s="413"/>
      <c r="G137" s="411"/>
      <c r="H137" s="414"/>
      <c r="I137" s="436"/>
      <c r="J137" s="411"/>
    </row>
    <row r="138" spans="2:10">
      <c r="E138" s="415" t="s">
        <v>451</v>
      </c>
      <c r="F138" s="416" t="s">
        <v>527</v>
      </c>
      <c r="G138" s="416" t="s">
        <v>528</v>
      </c>
      <c r="H138" s="417" t="s">
        <v>529</v>
      </c>
      <c r="I138" s="418" t="s">
        <v>451</v>
      </c>
    </row>
    <row r="139" spans="2:10">
      <c r="E139" s="419">
        <f>(H139/$H$142)</f>
        <v>1</v>
      </c>
      <c r="F139" s="420" t="s">
        <v>511</v>
      </c>
      <c r="G139" s="421">
        <v>1</v>
      </c>
      <c r="H139" s="422">
        <f>COUNTIF($G$25:$G$133,"Cumple")</f>
        <v>109</v>
      </c>
      <c r="I139" s="423">
        <f>+(H139*G139/$H$142)</f>
        <v>1</v>
      </c>
    </row>
    <row r="140" spans="2:10">
      <c r="E140" s="419">
        <f>(H140/$H$142)</f>
        <v>0</v>
      </c>
      <c r="F140" s="424" t="s">
        <v>512</v>
      </c>
      <c r="G140" s="421">
        <v>0.6</v>
      </c>
      <c r="H140" s="422">
        <f>COUNTIF($G$25:$G$133, "Parcial")</f>
        <v>0</v>
      </c>
      <c r="I140" s="423">
        <f>+(H140*G140/$H$142)</f>
        <v>0</v>
      </c>
    </row>
    <row r="141" spans="2:10">
      <c r="E141" s="419">
        <f>(H141/$H$142)</f>
        <v>0</v>
      </c>
      <c r="F141" s="425" t="s">
        <v>513</v>
      </c>
      <c r="G141" s="426">
        <v>0</v>
      </c>
      <c r="H141" s="422">
        <f>COUNTIF($G$25:$G$133, "No Cumple")</f>
        <v>0</v>
      </c>
      <c r="I141" s="423">
        <f>+(H141*G141/$H$142)</f>
        <v>0</v>
      </c>
    </row>
    <row r="142" spans="2:10" ht="22.5" customHeight="1">
      <c r="E142" s="427">
        <f>SUM(E139:E141)</f>
        <v>1</v>
      </c>
      <c r="F142" s="428" t="s">
        <v>530</v>
      </c>
      <c r="H142" s="429">
        <f>SUM(H139:H141)</f>
        <v>109</v>
      </c>
      <c r="I142" s="632">
        <f>SUM(I139:I141)</f>
        <v>1</v>
      </c>
    </row>
  </sheetData>
  <autoFilter ref="B24:XEW133" xr:uid="{00000000-0001-0000-0800-000000000000}"/>
  <mergeCells count="83">
    <mergeCell ref="B125:B133"/>
    <mergeCell ref="C125:C133"/>
    <mergeCell ref="D125:D126"/>
    <mergeCell ref="D127:D129"/>
    <mergeCell ref="D130:D133"/>
    <mergeCell ref="B118:B122"/>
    <mergeCell ref="C118:C122"/>
    <mergeCell ref="D119:D121"/>
    <mergeCell ref="B123:B124"/>
    <mergeCell ref="C123:C124"/>
    <mergeCell ref="D123:D124"/>
    <mergeCell ref="B104:B106"/>
    <mergeCell ref="C104:C106"/>
    <mergeCell ref="B107:B117"/>
    <mergeCell ref="C107:C117"/>
    <mergeCell ref="D107:D108"/>
    <mergeCell ref="D109:D115"/>
    <mergeCell ref="D116:D117"/>
    <mergeCell ref="C93:C94"/>
    <mergeCell ref="C95:C99"/>
    <mergeCell ref="D95:D98"/>
    <mergeCell ref="C100:C103"/>
    <mergeCell ref="D100:D101"/>
    <mergeCell ref="D102:D103"/>
    <mergeCell ref="C82:C92"/>
    <mergeCell ref="D83:D86"/>
    <mergeCell ref="D87:D88"/>
    <mergeCell ref="D89:D92"/>
    <mergeCell ref="D55:D61"/>
    <mergeCell ref="D62:D64"/>
    <mergeCell ref="C65:C66"/>
    <mergeCell ref="D65:D66"/>
    <mergeCell ref="C67:C73"/>
    <mergeCell ref="D67:D73"/>
    <mergeCell ref="C74:C75"/>
    <mergeCell ref="D74:D75"/>
    <mergeCell ref="C76:C81"/>
    <mergeCell ref="D76:D78"/>
    <mergeCell ref="D79:D80"/>
    <mergeCell ref="I23:I24"/>
    <mergeCell ref="B25:B103"/>
    <mergeCell ref="C25:C33"/>
    <mergeCell ref="D26:D29"/>
    <mergeCell ref="D31:D33"/>
    <mergeCell ref="C35:C64"/>
    <mergeCell ref="D35:D41"/>
    <mergeCell ref="D42:D44"/>
    <mergeCell ref="D45:D49"/>
    <mergeCell ref="D50:D54"/>
    <mergeCell ref="B23:B24"/>
    <mergeCell ref="C23:C24"/>
    <mergeCell ref="D23:D24"/>
    <mergeCell ref="E23:E24"/>
    <mergeCell ref="F23:F24"/>
    <mergeCell ref="H23:H24"/>
    <mergeCell ref="B14:D14"/>
    <mergeCell ref="E14:I14"/>
    <mergeCell ref="B16:C21"/>
    <mergeCell ref="D16:E16"/>
    <mergeCell ref="G16:I21"/>
    <mergeCell ref="D17:E17"/>
    <mergeCell ref="D18:E18"/>
    <mergeCell ref="D19:E19"/>
    <mergeCell ref="D20:E20"/>
    <mergeCell ref="D21:E21"/>
    <mergeCell ref="B10:D10"/>
    <mergeCell ref="G10:I10"/>
    <mergeCell ref="B12:D12"/>
    <mergeCell ref="E12:I12"/>
    <mergeCell ref="B13:D13"/>
    <mergeCell ref="E13:I13"/>
    <mergeCell ref="B7:C7"/>
    <mergeCell ref="D7:F7"/>
    <mergeCell ref="G7:H7"/>
    <mergeCell ref="B8:C8"/>
    <mergeCell ref="D8:F8"/>
    <mergeCell ref="G8:H8"/>
    <mergeCell ref="B6:H6"/>
    <mergeCell ref="C1:H1"/>
    <mergeCell ref="B2:I2"/>
    <mergeCell ref="C3:H3"/>
    <mergeCell ref="B4:I4"/>
    <mergeCell ref="B5:I5"/>
  </mergeCells>
  <conditionalFormatting sqref="G126 G72 G95 G33:G34 G115">
    <cfRule type="containsText" dxfId="637" priority="502" operator="containsText" text="Parcial">
      <formula>NOT(ISERROR(SEARCH("Parcial",G33)))</formula>
    </cfRule>
    <cfRule type="containsText" dxfId="636" priority="503" operator="containsText" text="No cumple">
      <formula>NOT(ISERROR(SEARCH("No cumple",G33)))</formula>
    </cfRule>
    <cfRule type="containsText" dxfId="635" priority="504" operator="containsText" text="Cumple">
      <formula>NOT(ISERROR(SEARCH("Cumple",G33)))</formula>
    </cfRule>
  </conditionalFormatting>
  <conditionalFormatting sqref="G126 G72 G95 G33:G34 G115">
    <cfRule type="expression" dxfId="634" priority="498">
      <formula>G33="NO INICIADO"</formula>
    </cfRule>
    <cfRule type="expression" dxfId="633" priority="499">
      <formula>G33="VENCIDO"</formula>
    </cfRule>
    <cfRule type="expression" dxfId="632" priority="500">
      <formula>G33="EN PROCESO"</formula>
    </cfRule>
    <cfRule type="expression" dxfId="631" priority="501">
      <formula>G33="FINALIZADO"</formula>
    </cfRule>
  </conditionalFormatting>
  <conditionalFormatting sqref="G121">
    <cfRule type="containsText" dxfId="630" priority="460" operator="containsText" text="Parcial">
      <formula>NOT(ISERROR(SEARCH("Parcial",G121)))</formula>
    </cfRule>
    <cfRule type="containsText" dxfId="629" priority="461" operator="containsText" text="No cumple">
      <formula>NOT(ISERROR(SEARCH("No cumple",G121)))</formula>
    </cfRule>
    <cfRule type="containsText" dxfId="628" priority="462" operator="containsText" text="Cumple">
      <formula>NOT(ISERROR(SEARCH("Cumple",G121)))</formula>
    </cfRule>
  </conditionalFormatting>
  <conditionalFormatting sqref="G121">
    <cfRule type="expression" dxfId="627" priority="456">
      <formula>G121="NO INICIADO"</formula>
    </cfRule>
    <cfRule type="expression" dxfId="626" priority="457">
      <formula>G121="VENCIDO"</formula>
    </cfRule>
    <cfRule type="expression" dxfId="625" priority="458">
      <formula>G121="EN PROCESO"</formula>
    </cfRule>
    <cfRule type="expression" dxfId="624" priority="459">
      <formula>G121="FINALIZADO"</formula>
    </cfRule>
  </conditionalFormatting>
  <conditionalFormatting sqref="G123:G124">
    <cfRule type="expression" dxfId="623" priority="449">
      <formula>G123="NO INICIADO"</formula>
    </cfRule>
    <cfRule type="expression" dxfId="622" priority="450">
      <formula>G123="VENCIDO"</formula>
    </cfRule>
    <cfRule type="expression" dxfId="621" priority="451">
      <formula>G123="EN PROCESO"</formula>
    </cfRule>
    <cfRule type="expression" dxfId="620" priority="452">
      <formula>G123="FINALIZADO"</formula>
    </cfRule>
  </conditionalFormatting>
  <conditionalFormatting sqref="G50:G53">
    <cfRule type="containsText" dxfId="619" priority="495" operator="containsText" text="Parcial">
      <formula>NOT(ISERROR(SEARCH("Parcial",G50)))</formula>
    </cfRule>
    <cfRule type="containsText" dxfId="618" priority="496" operator="containsText" text="No cumple">
      <formula>NOT(ISERROR(SEARCH("No cumple",G50)))</formula>
    </cfRule>
    <cfRule type="containsText" dxfId="617" priority="497" operator="containsText" text="Cumple">
      <formula>NOT(ISERROR(SEARCH("Cumple",G50)))</formula>
    </cfRule>
  </conditionalFormatting>
  <conditionalFormatting sqref="G50:G53">
    <cfRule type="expression" dxfId="616" priority="491">
      <formula>G50="NO INICIADO"</formula>
    </cfRule>
    <cfRule type="expression" dxfId="615" priority="492">
      <formula>G50="VENCIDO"</formula>
    </cfRule>
    <cfRule type="expression" dxfId="614" priority="493">
      <formula>G50="EN PROCESO"</formula>
    </cfRule>
    <cfRule type="expression" dxfId="613" priority="494">
      <formula>G50="FINALIZADO"</formula>
    </cfRule>
  </conditionalFormatting>
  <conditionalFormatting sqref="G55">
    <cfRule type="containsText" dxfId="612" priority="488" operator="containsText" text="Parcial">
      <formula>NOT(ISERROR(SEARCH("Parcial",G55)))</formula>
    </cfRule>
    <cfRule type="containsText" dxfId="611" priority="489" operator="containsText" text="No cumple">
      <formula>NOT(ISERROR(SEARCH("No cumple",G55)))</formula>
    </cfRule>
    <cfRule type="containsText" dxfId="610" priority="490" operator="containsText" text="Cumple">
      <formula>NOT(ISERROR(SEARCH("Cumple",G55)))</formula>
    </cfRule>
  </conditionalFormatting>
  <conditionalFormatting sqref="G55">
    <cfRule type="expression" dxfId="609" priority="484">
      <formula>G55="NO INICIADO"</formula>
    </cfRule>
    <cfRule type="expression" dxfId="608" priority="485">
      <formula>G55="VENCIDO"</formula>
    </cfRule>
    <cfRule type="expression" dxfId="607" priority="486">
      <formula>G55="EN PROCESO"</formula>
    </cfRule>
    <cfRule type="expression" dxfId="606" priority="487">
      <formula>G55="FINALIZADO"</formula>
    </cfRule>
  </conditionalFormatting>
  <conditionalFormatting sqref="G65">
    <cfRule type="containsText" dxfId="605" priority="481" operator="containsText" text="Parcial">
      <formula>NOT(ISERROR(SEARCH("Parcial",G65)))</formula>
    </cfRule>
    <cfRule type="containsText" dxfId="604" priority="482" operator="containsText" text="No cumple">
      <formula>NOT(ISERROR(SEARCH("No cumple",G65)))</formula>
    </cfRule>
    <cfRule type="containsText" dxfId="603" priority="483" operator="containsText" text="Cumple">
      <formula>NOT(ISERROR(SEARCH("Cumple",G65)))</formula>
    </cfRule>
  </conditionalFormatting>
  <conditionalFormatting sqref="G65">
    <cfRule type="expression" dxfId="602" priority="477">
      <formula>G65="NO INICIADO"</formula>
    </cfRule>
    <cfRule type="expression" dxfId="601" priority="478">
      <formula>G65="VENCIDO"</formula>
    </cfRule>
    <cfRule type="expression" dxfId="600" priority="479">
      <formula>G65="EN PROCESO"</formula>
    </cfRule>
    <cfRule type="expression" dxfId="599" priority="480">
      <formula>G65="FINALIZADO"</formula>
    </cfRule>
  </conditionalFormatting>
  <conditionalFormatting sqref="G68">
    <cfRule type="containsText" dxfId="598" priority="474" operator="containsText" text="Parcial">
      <formula>NOT(ISERROR(SEARCH("Parcial",G68)))</formula>
    </cfRule>
    <cfRule type="containsText" dxfId="597" priority="475" operator="containsText" text="No cumple">
      <formula>NOT(ISERROR(SEARCH("No cumple",G68)))</formula>
    </cfRule>
    <cfRule type="containsText" dxfId="596" priority="476" operator="containsText" text="Cumple">
      <formula>NOT(ISERROR(SEARCH("Cumple",G68)))</formula>
    </cfRule>
  </conditionalFormatting>
  <conditionalFormatting sqref="G68">
    <cfRule type="expression" dxfId="595" priority="470">
      <formula>G68="NO INICIADO"</formula>
    </cfRule>
    <cfRule type="expression" dxfId="594" priority="471">
      <formula>G68="VENCIDO"</formula>
    </cfRule>
    <cfRule type="expression" dxfId="593" priority="472">
      <formula>G68="EN PROCESO"</formula>
    </cfRule>
    <cfRule type="expression" dxfId="592" priority="473">
      <formula>G68="FINALIZADO"</formula>
    </cfRule>
  </conditionalFormatting>
  <conditionalFormatting sqref="G96:G97 G99:G100">
    <cfRule type="containsText" dxfId="591" priority="467" operator="containsText" text="Parcial">
      <formula>NOT(ISERROR(SEARCH("Parcial",G96)))</formula>
    </cfRule>
    <cfRule type="containsText" dxfId="590" priority="468" operator="containsText" text="No cumple">
      <formula>NOT(ISERROR(SEARCH("No cumple",G96)))</formula>
    </cfRule>
    <cfRule type="containsText" dxfId="589" priority="469" operator="containsText" text="Cumple">
      <formula>NOT(ISERROR(SEARCH("Cumple",G96)))</formula>
    </cfRule>
  </conditionalFormatting>
  <conditionalFormatting sqref="G96:G97 G99:G100">
    <cfRule type="expression" dxfId="588" priority="463">
      <formula>G96="NO INICIADO"</formula>
    </cfRule>
    <cfRule type="expression" dxfId="587" priority="464">
      <formula>G96="VENCIDO"</formula>
    </cfRule>
    <cfRule type="expression" dxfId="586" priority="465">
      <formula>G96="EN PROCESO"</formula>
    </cfRule>
    <cfRule type="expression" dxfId="585" priority="466">
      <formula>G96="FINALIZADO"</formula>
    </cfRule>
  </conditionalFormatting>
  <conditionalFormatting sqref="G123:G124">
    <cfRule type="containsText" dxfId="584" priority="453" operator="containsText" text="Parcial">
      <formula>NOT(ISERROR(SEARCH("Parcial",G123)))</formula>
    </cfRule>
    <cfRule type="containsText" dxfId="583" priority="454" operator="containsText" text="No cumple">
      <formula>NOT(ISERROR(SEARCH("No cumple",G123)))</formula>
    </cfRule>
    <cfRule type="containsText" dxfId="582" priority="455" operator="containsText" text="Cumple">
      <formula>NOT(ISERROR(SEARCH("Cumple",G123)))</formula>
    </cfRule>
  </conditionalFormatting>
  <conditionalFormatting sqref="G57">
    <cfRule type="containsText" dxfId="581" priority="446" operator="containsText" text="Parcial">
      <formula>NOT(ISERROR(SEARCH("Parcial",G57)))</formula>
    </cfRule>
    <cfRule type="containsText" dxfId="580" priority="447" operator="containsText" text="No cumple">
      <formula>NOT(ISERROR(SEARCH("No cumple",G57)))</formula>
    </cfRule>
    <cfRule type="containsText" dxfId="579" priority="448" operator="containsText" text="Cumple">
      <formula>NOT(ISERROR(SEARCH("Cumple",G57)))</formula>
    </cfRule>
  </conditionalFormatting>
  <conditionalFormatting sqref="G57">
    <cfRule type="expression" dxfId="578" priority="442">
      <formula>G57="NO INICIADO"</formula>
    </cfRule>
    <cfRule type="expression" dxfId="577" priority="443">
      <formula>G57="VENCIDO"</formula>
    </cfRule>
    <cfRule type="expression" dxfId="576" priority="444">
      <formula>G57="EN PROCESO"</formula>
    </cfRule>
    <cfRule type="expression" dxfId="575" priority="445">
      <formula>G57="FINALIZADO"</formula>
    </cfRule>
  </conditionalFormatting>
  <conditionalFormatting sqref="G107">
    <cfRule type="containsText" dxfId="574" priority="439" operator="containsText" text="Parcial">
      <formula>NOT(ISERROR(SEARCH("Parcial",G107)))</formula>
    </cfRule>
    <cfRule type="containsText" dxfId="573" priority="440" operator="containsText" text="No cumple">
      <formula>NOT(ISERROR(SEARCH("No cumple",G107)))</formula>
    </cfRule>
    <cfRule type="containsText" dxfId="572" priority="441" operator="containsText" text="Cumple">
      <formula>NOT(ISERROR(SEARCH("Cumple",G107)))</formula>
    </cfRule>
  </conditionalFormatting>
  <conditionalFormatting sqref="G107">
    <cfRule type="expression" dxfId="571" priority="435">
      <formula>G107="NO INICIADO"</formula>
    </cfRule>
    <cfRule type="expression" dxfId="570" priority="436">
      <formula>G107="VENCIDO"</formula>
    </cfRule>
    <cfRule type="expression" dxfId="569" priority="437">
      <formula>G107="EN PROCESO"</formula>
    </cfRule>
    <cfRule type="expression" dxfId="568" priority="438">
      <formula>G107="FINALIZADO"</formula>
    </cfRule>
  </conditionalFormatting>
  <conditionalFormatting sqref="G116">
    <cfRule type="containsText" dxfId="567" priority="432" operator="containsText" text="Parcial">
      <formula>NOT(ISERROR(SEARCH("Parcial",G116)))</formula>
    </cfRule>
    <cfRule type="containsText" dxfId="566" priority="433" operator="containsText" text="No cumple">
      <formula>NOT(ISERROR(SEARCH("No cumple",G116)))</formula>
    </cfRule>
    <cfRule type="containsText" dxfId="565" priority="434" operator="containsText" text="Cumple">
      <formula>NOT(ISERROR(SEARCH("Cumple",G116)))</formula>
    </cfRule>
  </conditionalFormatting>
  <conditionalFormatting sqref="G116">
    <cfRule type="expression" dxfId="564" priority="428">
      <formula>G116="NO INICIADO"</formula>
    </cfRule>
    <cfRule type="expression" dxfId="563" priority="429">
      <formula>G116="VENCIDO"</formula>
    </cfRule>
    <cfRule type="expression" dxfId="562" priority="430">
      <formula>G116="EN PROCESO"</formula>
    </cfRule>
    <cfRule type="expression" dxfId="561" priority="431">
      <formula>G116="FINALIZADO"</formula>
    </cfRule>
  </conditionalFormatting>
  <conditionalFormatting sqref="G117">
    <cfRule type="containsText" dxfId="560" priority="425" operator="containsText" text="Parcial">
      <formula>NOT(ISERROR(SEARCH("Parcial",G117)))</formula>
    </cfRule>
    <cfRule type="containsText" dxfId="559" priority="426" operator="containsText" text="No cumple">
      <formula>NOT(ISERROR(SEARCH("No cumple",G117)))</formula>
    </cfRule>
    <cfRule type="containsText" dxfId="558" priority="427" operator="containsText" text="Cumple">
      <formula>NOT(ISERROR(SEARCH("Cumple",G117)))</formula>
    </cfRule>
  </conditionalFormatting>
  <conditionalFormatting sqref="G117">
    <cfRule type="expression" dxfId="557" priority="421">
      <formula>G117="NO INICIADO"</formula>
    </cfRule>
    <cfRule type="expression" dxfId="556" priority="422">
      <formula>G117="VENCIDO"</formula>
    </cfRule>
    <cfRule type="expression" dxfId="555" priority="423">
      <formula>G117="EN PROCESO"</formula>
    </cfRule>
    <cfRule type="expression" dxfId="554" priority="424">
      <formula>G117="FINALIZADO"</formula>
    </cfRule>
  </conditionalFormatting>
  <conditionalFormatting sqref="G35">
    <cfRule type="containsText" dxfId="553" priority="418" operator="containsText" text="Parcial">
      <formula>NOT(ISERROR(SEARCH("Parcial",G35)))</formula>
    </cfRule>
    <cfRule type="containsText" dxfId="552" priority="419" operator="containsText" text="No cumple">
      <formula>NOT(ISERROR(SEARCH("No cumple",G35)))</formula>
    </cfRule>
    <cfRule type="containsText" dxfId="551" priority="420" operator="containsText" text="Cumple">
      <formula>NOT(ISERROR(SEARCH("Cumple",G35)))</formula>
    </cfRule>
  </conditionalFormatting>
  <conditionalFormatting sqref="G35">
    <cfRule type="expression" dxfId="550" priority="414">
      <formula>G35="NO INICIADO"</formula>
    </cfRule>
    <cfRule type="expression" dxfId="549" priority="415">
      <formula>G35="VENCIDO"</formula>
    </cfRule>
    <cfRule type="expression" dxfId="548" priority="416">
      <formula>G35="EN PROCESO"</formula>
    </cfRule>
    <cfRule type="expression" dxfId="547" priority="417">
      <formula>G35="FINALIZADO"</formula>
    </cfRule>
  </conditionalFormatting>
  <conditionalFormatting sqref="G125">
    <cfRule type="containsText" dxfId="546" priority="411" operator="containsText" text="Parcial">
      <formula>NOT(ISERROR(SEARCH("Parcial",G125)))</formula>
    </cfRule>
    <cfRule type="containsText" dxfId="545" priority="412" operator="containsText" text="No cumple">
      <formula>NOT(ISERROR(SEARCH("No cumple",G125)))</formula>
    </cfRule>
    <cfRule type="containsText" dxfId="544" priority="413" operator="containsText" text="Cumple">
      <formula>NOT(ISERROR(SEARCH("Cumple",G125)))</formula>
    </cfRule>
  </conditionalFormatting>
  <conditionalFormatting sqref="G125">
    <cfRule type="expression" dxfId="543" priority="407">
      <formula>G125="NO INICIADO"</formula>
    </cfRule>
    <cfRule type="expression" dxfId="542" priority="408">
      <formula>G125="VENCIDO"</formula>
    </cfRule>
    <cfRule type="expression" dxfId="541" priority="409">
      <formula>G125="EN PROCESO"</formula>
    </cfRule>
    <cfRule type="expression" dxfId="540" priority="410">
      <formula>G125="FINALIZADO"</formula>
    </cfRule>
  </conditionalFormatting>
  <conditionalFormatting sqref="G77:G78">
    <cfRule type="containsText" dxfId="539" priority="404" operator="containsText" text="Parcial">
      <formula>NOT(ISERROR(SEARCH("Parcial",G77)))</formula>
    </cfRule>
    <cfRule type="containsText" dxfId="538" priority="405" operator="containsText" text="No cumple">
      <formula>NOT(ISERROR(SEARCH("No cumple",G77)))</formula>
    </cfRule>
    <cfRule type="containsText" dxfId="537" priority="406" operator="containsText" text="Cumple">
      <formula>NOT(ISERROR(SEARCH("Cumple",G77)))</formula>
    </cfRule>
  </conditionalFormatting>
  <conditionalFormatting sqref="G77:G78">
    <cfRule type="expression" dxfId="536" priority="400">
      <formula>G77="NO INICIADO"</formula>
    </cfRule>
    <cfRule type="expression" dxfId="535" priority="401">
      <formula>G77="VENCIDO"</formula>
    </cfRule>
    <cfRule type="expression" dxfId="534" priority="402">
      <formula>G77="EN PROCESO"</formula>
    </cfRule>
    <cfRule type="expression" dxfId="533" priority="403">
      <formula>G77="FINALIZADO"</formula>
    </cfRule>
  </conditionalFormatting>
  <conditionalFormatting sqref="G54">
    <cfRule type="containsText" dxfId="532" priority="397" operator="containsText" text="Parcial">
      <formula>NOT(ISERROR(SEARCH("Parcial",G54)))</formula>
    </cfRule>
    <cfRule type="containsText" dxfId="531" priority="398" operator="containsText" text="No cumple">
      <formula>NOT(ISERROR(SEARCH("No cumple",G54)))</formula>
    </cfRule>
    <cfRule type="containsText" dxfId="530" priority="399" operator="containsText" text="Cumple">
      <formula>NOT(ISERROR(SEARCH("Cumple",G54)))</formula>
    </cfRule>
  </conditionalFormatting>
  <conditionalFormatting sqref="G54">
    <cfRule type="expression" dxfId="529" priority="393">
      <formula>G54="NO INICIADO"</formula>
    </cfRule>
    <cfRule type="expression" dxfId="528" priority="394">
      <formula>G54="VENCIDO"</formula>
    </cfRule>
    <cfRule type="expression" dxfId="527" priority="395">
      <formula>G54="EN PROCESO"</formula>
    </cfRule>
    <cfRule type="expression" dxfId="526" priority="396">
      <formula>G54="FINALIZADO"</formula>
    </cfRule>
  </conditionalFormatting>
  <conditionalFormatting sqref="G70">
    <cfRule type="containsText" dxfId="525" priority="390" operator="containsText" text="Parcial">
      <formula>NOT(ISERROR(SEARCH("Parcial",G70)))</formula>
    </cfRule>
    <cfRule type="containsText" dxfId="524" priority="391" operator="containsText" text="No cumple">
      <formula>NOT(ISERROR(SEARCH("No cumple",G70)))</formula>
    </cfRule>
    <cfRule type="containsText" dxfId="523" priority="392" operator="containsText" text="Cumple">
      <formula>NOT(ISERROR(SEARCH("Cumple",G70)))</formula>
    </cfRule>
  </conditionalFormatting>
  <conditionalFormatting sqref="G70">
    <cfRule type="expression" dxfId="522" priority="386">
      <formula>G70="NO INICIADO"</formula>
    </cfRule>
    <cfRule type="expression" dxfId="521" priority="387">
      <formula>G70="VENCIDO"</formula>
    </cfRule>
    <cfRule type="expression" dxfId="520" priority="388">
      <formula>G70="EN PROCESO"</formula>
    </cfRule>
    <cfRule type="expression" dxfId="519" priority="389">
      <formula>G70="FINALIZADO"</formula>
    </cfRule>
  </conditionalFormatting>
  <conditionalFormatting sqref="G93">
    <cfRule type="containsText" dxfId="518" priority="383" operator="containsText" text="Parcial">
      <formula>NOT(ISERROR(SEARCH("Parcial",G93)))</formula>
    </cfRule>
    <cfRule type="containsText" dxfId="517" priority="384" operator="containsText" text="No cumple">
      <formula>NOT(ISERROR(SEARCH("No cumple",G93)))</formula>
    </cfRule>
    <cfRule type="containsText" dxfId="516" priority="385" operator="containsText" text="Cumple">
      <formula>NOT(ISERROR(SEARCH("Cumple",G93)))</formula>
    </cfRule>
  </conditionalFormatting>
  <conditionalFormatting sqref="G93">
    <cfRule type="expression" dxfId="515" priority="379">
      <formula>G93="NO INICIADO"</formula>
    </cfRule>
    <cfRule type="expression" dxfId="514" priority="380">
      <formula>G93="VENCIDO"</formula>
    </cfRule>
    <cfRule type="expression" dxfId="513" priority="381">
      <formula>G93="EN PROCESO"</formula>
    </cfRule>
    <cfRule type="expression" dxfId="512" priority="382">
      <formula>G93="FINALIZADO"</formula>
    </cfRule>
  </conditionalFormatting>
  <conditionalFormatting sqref="G133">
    <cfRule type="containsText" dxfId="511" priority="376" operator="containsText" text="Parcial">
      <formula>NOT(ISERROR(SEARCH("Parcial",G133)))</formula>
    </cfRule>
    <cfRule type="containsText" dxfId="510" priority="377" operator="containsText" text="No cumple">
      <formula>NOT(ISERROR(SEARCH("No cumple",G133)))</formula>
    </cfRule>
    <cfRule type="containsText" dxfId="509" priority="378" operator="containsText" text="Cumple">
      <formula>NOT(ISERROR(SEARCH("Cumple",G133)))</formula>
    </cfRule>
  </conditionalFormatting>
  <conditionalFormatting sqref="G133">
    <cfRule type="expression" dxfId="508" priority="372">
      <formula>G133="NO INICIADO"</formula>
    </cfRule>
    <cfRule type="expression" dxfId="507" priority="373">
      <formula>G133="VENCIDO"</formula>
    </cfRule>
    <cfRule type="expression" dxfId="506" priority="374">
      <formula>G133="EN PROCESO"</formula>
    </cfRule>
    <cfRule type="expression" dxfId="505" priority="375">
      <formula>G133="FINALIZADO"</formula>
    </cfRule>
  </conditionalFormatting>
  <conditionalFormatting sqref="G74">
    <cfRule type="containsText" dxfId="504" priority="369" operator="containsText" text="Parcial">
      <formula>NOT(ISERROR(SEARCH("Parcial",G74)))</formula>
    </cfRule>
    <cfRule type="containsText" dxfId="503" priority="370" operator="containsText" text="No cumple">
      <formula>NOT(ISERROR(SEARCH("No cumple",G74)))</formula>
    </cfRule>
    <cfRule type="containsText" dxfId="502" priority="371" operator="containsText" text="Cumple">
      <formula>NOT(ISERROR(SEARCH("Cumple",G74)))</formula>
    </cfRule>
  </conditionalFormatting>
  <conditionalFormatting sqref="G74">
    <cfRule type="expression" dxfId="501" priority="365">
      <formula>G74="NO INICIADO"</formula>
    </cfRule>
    <cfRule type="expression" dxfId="500" priority="366">
      <formula>G74="VENCIDO"</formula>
    </cfRule>
    <cfRule type="expression" dxfId="499" priority="367">
      <formula>G74="EN PROCESO"</formula>
    </cfRule>
    <cfRule type="expression" dxfId="498" priority="368">
      <formula>G74="FINALIZADO"</formula>
    </cfRule>
  </conditionalFormatting>
  <conditionalFormatting sqref="G67">
    <cfRule type="containsText" dxfId="497" priority="362" operator="containsText" text="Parcial">
      <formula>NOT(ISERROR(SEARCH("Parcial",G67)))</formula>
    </cfRule>
    <cfRule type="containsText" dxfId="496" priority="363" operator="containsText" text="No cumple">
      <formula>NOT(ISERROR(SEARCH("No cumple",G67)))</formula>
    </cfRule>
    <cfRule type="containsText" dxfId="495" priority="364" operator="containsText" text="Cumple">
      <formula>NOT(ISERROR(SEARCH("Cumple",G67)))</formula>
    </cfRule>
  </conditionalFormatting>
  <conditionalFormatting sqref="G67">
    <cfRule type="expression" dxfId="494" priority="358">
      <formula>G67="NO INICIADO"</formula>
    </cfRule>
    <cfRule type="expression" dxfId="493" priority="359">
      <formula>G67="VENCIDO"</formula>
    </cfRule>
    <cfRule type="expression" dxfId="492" priority="360">
      <formula>G67="EN PROCESO"</formula>
    </cfRule>
    <cfRule type="expression" dxfId="491" priority="361">
      <formula>G67="FINALIZADO"</formula>
    </cfRule>
  </conditionalFormatting>
  <conditionalFormatting sqref="G46:G49">
    <cfRule type="containsText" dxfId="490" priority="355" operator="containsText" text="Parcial">
      <formula>NOT(ISERROR(SEARCH("Parcial",G46)))</formula>
    </cfRule>
    <cfRule type="containsText" dxfId="489" priority="356" operator="containsText" text="No cumple">
      <formula>NOT(ISERROR(SEARCH("No cumple",G46)))</formula>
    </cfRule>
    <cfRule type="containsText" dxfId="488" priority="357" operator="containsText" text="Cumple">
      <formula>NOT(ISERROR(SEARCH("Cumple",G46)))</formula>
    </cfRule>
  </conditionalFormatting>
  <conditionalFormatting sqref="G46:G49">
    <cfRule type="expression" dxfId="487" priority="351">
      <formula>G46="NO INICIADO"</formula>
    </cfRule>
    <cfRule type="expression" dxfId="486" priority="352">
      <formula>G46="VENCIDO"</formula>
    </cfRule>
    <cfRule type="expression" dxfId="485" priority="353">
      <formula>G46="EN PROCESO"</formula>
    </cfRule>
    <cfRule type="expression" dxfId="484" priority="354">
      <formula>G46="FINALIZADO"</formula>
    </cfRule>
  </conditionalFormatting>
  <conditionalFormatting sqref="G82">
    <cfRule type="containsText" dxfId="483" priority="348" operator="containsText" text="Parcial">
      <formula>NOT(ISERROR(SEARCH("Parcial",G82)))</formula>
    </cfRule>
    <cfRule type="containsText" dxfId="482" priority="349" operator="containsText" text="No cumple">
      <formula>NOT(ISERROR(SEARCH("No cumple",G82)))</formula>
    </cfRule>
    <cfRule type="containsText" dxfId="481" priority="350" operator="containsText" text="Cumple">
      <formula>NOT(ISERROR(SEARCH("Cumple",G82)))</formula>
    </cfRule>
  </conditionalFormatting>
  <conditionalFormatting sqref="G82">
    <cfRule type="expression" dxfId="480" priority="344">
      <formula>G82="NO INICIADO"</formula>
    </cfRule>
    <cfRule type="expression" dxfId="479" priority="345">
      <formula>G82="VENCIDO"</formula>
    </cfRule>
    <cfRule type="expression" dxfId="478" priority="346">
      <formula>G82="EN PROCESO"</formula>
    </cfRule>
    <cfRule type="expression" dxfId="477" priority="347">
      <formula>G82="FINALIZADO"</formula>
    </cfRule>
  </conditionalFormatting>
  <conditionalFormatting sqref="G84">
    <cfRule type="containsText" dxfId="476" priority="341" operator="containsText" text="Parcial">
      <formula>NOT(ISERROR(SEARCH("Parcial",G84)))</formula>
    </cfRule>
    <cfRule type="containsText" dxfId="475" priority="342" operator="containsText" text="No cumple">
      <formula>NOT(ISERROR(SEARCH("No cumple",G84)))</formula>
    </cfRule>
    <cfRule type="containsText" dxfId="474" priority="343" operator="containsText" text="Cumple">
      <formula>NOT(ISERROR(SEARCH("Cumple",G84)))</formula>
    </cfRule>
  </conditionalFormatting>
  <conditionalFormatting sqref="G84">
    <cfRule type="expression" dxfId="473" priority="337">
      <formula>G84="NO INICIADO"</formula>
    </cfRule>
    <cfRule type="expression" dxfId="472" priority="338">
      <formula>G84="VENCIDO"</formula>
    </cfRule>
    <cfRule type="expression" dxfId="471" priority="339">
      <formula>G84="EN PROCESO"</formula>
    </cfRule>
    <cfRule type="expression" dxfId="470" priority="340">
      <formula>G84="FINALIZADO"</formula>
    </cfRule>
  </conditionalFormatting>
  <conditionalFormatting sqref="G87">
    <cfRule type="containsText" dxfId="469" priority="334" operator="containsText" text="Parcial">
      <formula>NOT(ISERROR(SEARCH("Parcial",G87)))</formula>
    </cfRule>
    <cfRule type="containsText" dxfId="468" priority="335" operator="containsText" text="No cumple">
      <formula>NOT(ISERROR(SEARCH("No cumple",G87)))</formula>
    </cfRule>
    <cfRule type="containsText" dxfId="467" priority="336" operator="containsText" text="Cumple">
      <formula>NOT(ISERROR(SEARCH("Cumple",G87)))</formula>
    </cfRule>
  </conditionalFormatting>
  <conditionalFormatting sqref="G87">
    <cfRule type="expression" dxfId="466" priority="330">
      <formula>G87="NO INICIADO"</formula>
    </cfRule>
    <cfRule type="expression" dxfId="465" priority="331">
      <formula>G87="VENCIDO"</formula>
    </cfRule>
    <cfRule type="expression" dxfId="464" priority="332">
      <formula>G87="EN PROCESO"</formula>
    </cfRule>
    <cfRule type="expression" dxfId="463" priority="333">
      <formula>G87="FINALIZADO"</formula>
    </cfRule>
  </conditionalFormatting>
  <conditionalFormatting sqref="G89:G90">
    <cfRule type="containsText" dxfId="462" priority="327" operator="containsText" text="Parcial">
      <formula>NOT(ISERROR(SEARCH("Parcial",G89)))</formula>
    </cfRule>
    <cfRule type="containsText" dxfId="461" priority="328" operator="containsText" text="No cumple">
      <formula>NOT(ISERROR(SEARCH("No cumple",G89)))</formula>
    </cfRule>
    <cfRule type="containsText" dxfId="460" priority="329" operator="containsText" text="Cumple">
      <formula>NOT(ISERROR(SEARCH("Cumple",G89)))</formula>
    </cfRule>
  </conditionalFormatting>
  <conditionalFormatting sqref="G89:G90">
    <cfRule type="expression" dxfId="459" priority="323">
      <formula>G89="NO INICIADO"</formula>
    </cfRule>
    <cfRule type="expression" dxfId="458" priority="324">
      <formula>G89="VENCIDO"</formula>
    </cfRule>
    <cfRule type="expression" dxfId="457" priority="325">
      <formula>G89="EN PROCESO"</formula>
    </cfRule>
    <cfRule type="expression" dxfId="456" priority="326">
      <formula>G89="FINALIZADO"</formula>
    </cfRule>
  </conditionalFormatting>
  <conditionalFormatting sqref="G132">
    <cfRule type="containsText" dxfId="455" priority="320" operator="containsText" text="Parcial">
      <formula>NOT(ISERROR(SEARCH("Parcial",G132)))</formula>
    </cfRule>
    <cfRule type="containsText" dxfId="454" priority="321" operator="containsText" text="No cumple">
      <formula>NOT(ISERROR(SEARCH("No cumple",G132)))</formula>
    </cfRule>
    <cfRule type="containsText" dxfId="453" priority="322" operator="containsText" text="Cumple">
      <formula>NOT(ISERROR(SEARCH("Cumple",G132)))</formula>
    </cfRule>
  </conditionalFormatting>
  <conditionalFormatting sqref="G132">
    <cfRule type="expression" dxfId="452" priority="316">
      <formula>G132="NO INICIADO"</formula>
    </cfRule>
    <cfRule type="expression" dxfId="451" priority="317">
      <formula>G132="VENCIDO"</formula>
    </cfRule>
    <cfRule type="expression" dxfId="450" priority="318">
      <formula>G132="EN PROCESO"</formula>
    </cfRule>
    <cfRule type="expression" dxfId="449" priority="319">
      <formula>G132="FINALIZADO"</formula>
    </cfRule>
  </conditionalFormatting>
  <conditionalFormatting sqref="G83">
    <cfRule type="containsText" dxfId="448" priority="313" operator="containsText" text="Parcial">
      <formula>NOT(ISERROR(SEARCH("Parcial",G83)))</formula>
    </cfRule>
    <cfRule type="containsText" dxfId="447" priority="314" operator="containsText" text="No cumple">
      <formula>NOT(ISERROR(SEARCH("No cumple",G83)))</formula>
    </cfRule>
    <cfRule type="containsText" dxfId="446" priority="315" operator="containsText" text="Cumple">
      <formula>NOT(ISERROR(SEARCH("Cumple",G83)))</formula>
    </cfRule>
  </conditionalFormatting>
  <conditionalFormatting sqref="G83">
    <cfRule type="expression" dxfId="445" priority="309">
      <formula>G83="NO INICIADO"</formula>
    </cfRule>
    <cfRule type="expression" dxfId="444" priority="310">
      <formula>G83="VENCIDO"</formula>
    </cfRule>
    <cfRule type="expression" dxfId="443" priority="311">
      <formula>G83="EN PROCESO"</formula>
    </cfRule>
    <cfRule type="expression" dxfId="442" priority="312">
      <formula>G83="FINALIZADO"</formula>
    </cfRule>
  </conditionalFormatting>
  <conditionalFormatting sqref="G28:G29">
    <cfRule type="containsText" dxfId="441" priority="306" operator="containsText" text="Parcial">
      <formula>NOT(ISERROR(SEARCH("Parcial",G28)))</formula>
    </cfRule>
    <cfRule type="containsText" dxfId="440" priority="307" operator="containsText" text="No cumple">
      <formula>NOT(ISERROR(SEARCH("No cumple",G28)))</formula>
    </cfRule>
    <cfRule type="containsText" dxfId="439" priority="308" operator="containsText" text="Cumple">
      <formula>NOT(ISERROR(SEARCH("Cumple",G28)))</formula>
    </cfRule>
  </conditionalFormatting>
  <conditionalFormatting sqref="G28:G29">
    <cfRule type="expression" dxfId="438" priority="302">
      <formula>G28="NO INICIADO"</formula>
    </cfRule>
    <cfRule type="expression" dxfId="437" priority="303">
      <formula>G28="VENCIDO"</formula>
    </cfRule>
    <cfRule type="expression" dxfId="436" priority="304">
      <formula>G28="EN PROCESO"</formula>
    </cfRule>
    <cfRule type="expression" dxfId="435" priority="305">
      <formula>G28="FINALIZADO"</formula>
    </cfRule>
  </conditionalFormatting>
  <conditionalFormatting sqref="G30">
    <cfRule type="containsText" dxfId="434" priority="299" operator="containsText" text="Parcial">
      <formula>NOT(ISERROR(SEARCH("Parcial",G30)))</formula>
    </cfRule>
    <cfRule type="containsText" dxfId="433" priority="300" operator="containsText" text="No cumple">
      <formula>NOT(ISERROR(SEARCH("No cumple",G30)))</formula>
    </cfRule>
    <cfRule type="containsText" dxfId="432" priority="301" operator="containsText" text="Cumple">
      <formula>NOT(ISERROR(SEARCH("Cumple",G30)))</formula>
    </cfRule>
  </conditionalFormatting>
  <conditionalFormatting sqref="G30">
    <cfRule type="expression" dxfId="431" priority="295">
      <formula>G30="NO INICIADO"</formula>
    </cfRule>
    <cfRule type="expression" dxfId="430" priority="296">
      <formula>G30="VENCIDO"</formula>
    </cfRule>
    <cfRule type="expression" dxfId="429" priority="297">
      <formula>G30="EN PROCESO"</formula>
    </cfRule>
    <cfRule type="expression" dxfId="428" priority="298">
      <formula>G30="FINALIZADO"</formula>
    </cfRule>
  </conditionalFormatting>
  <conditionalFormatting sqref="G98">
    <cfRule type="containsText" dxfId="427" priority="292" operator="containsText" text="Parcial">
      <formula>NOT(ISERROR(SEARCH("Parcial",G98)))</formula>
    </cfRule>
    <cfRule type="containsText" dxfId="426" priority="293" operator="containsText" text="No cumple">
      <formula>NOT(ISERROR(SEARCH("No cumple",G98)))</formula>
    </cfRule>
    <cfRule type="containsText" dxfId="425" priority="294" operator="containsText" text="Cumple">
      <formula>NOT(ISERROR(SEARCH("Cumple",G98)))</formula>
    </cfRule>
  </conditionalFormatting>
  <conditionalFormatting sqref="G98">
    <cfRule type="expression" dxfId="424" priority="288">
      <formula>G98="NO INICIADO"</formula>
    </cfRule>
    <cfRule type="expression" dxfId="423" priority="289">
      <formula>G98="VENCIDO"</formula>
    </cfRule>
    <cfRule type="expression" dxfId="422" priority="290">
      <formula>G98="EN PROCESO"</formula>
    </cfRule>
    <cfRule type="expression" dxfId="421" priority="291">
      <formula>G98="FINALIZADO"</formula>
    </cfRule>
  </conditionalFormatting>
  <conditionalFormatting sqref="G101:G102">
    <cfRule type="containsText" dxfId="420" priority="285" operator="containsText" text="Parcial">
      <formula>NOT(ISERROR(SEARCH("Parcial",G101)))</formula>
    </cfRule>
    <cfRule type="containsText" dxfId="419" priority="286" operator="containsText" text="No cumple">
      <formula>NOT(ISERROR(SEARCH("No cumple",G101)))</formula>
    </cfRule>
    <cfRule type="containsText" dxfId="418" priority="287" operator="containsText" text="Cumple">
      <formula>NOT(ISERROR(SEARCH("Cumple",G101)))</formula>
    </cfRule>
  </conditionalFormatting>
  <conditionalFormatting sqref="G101:G102">
    <cfRule type="expression" dxfId="417" priority="281">
      <formula>G101="NO INICIADO"</formula>
    </cfRule>
    <cfRule type="expression" dxfId="416" priority="282">
      <formula>G101="VENCIDO"</formula>
    </cfRule>
    <cfRule type="expression" dxfId="415" priority="283">
      <formula>G101="EN PROCESO"</formula>
    </cfRule>
    <cfRule type="expression" dxfId="414" priority="284">
      <formula>G101="FINALIZADO"</formula>
    </cfRule>
  </conditionalFormatting>
  <conditionalFormatting sqref="G108">
    <cfRule type="containsText" dxfId="413" priority="278" operator="containsText" text="Parcial">
      <formula>NOT(ISERROR(SEARCH("Parcial",G108)))</formula>
    </cfRule>
    <cfRule type="containsText" dxfId="412" priority="279" operator="containsText" text="No cumple">
      <formula>NOT(ISERROR(SEARCH("No cumple",G108)))</formula>
    </cfRule>
    <cfRule type="containsText" dxfId="411" priority="280" operator="containsText" text="Cumple">
      <formula>NOT(ISERROR(SEARCH("Cumple",G108)))</formula>
    </cfRule>
  </conditionalFormatting>
  <conditionalFormatting sqref="G108">
    <cfRule type="expression" dxfId="410" priority="274">
      <formula>G108="NO INICIADO"</formula>
    </cfRule>
    <cfRule type="expression" dxfId="409" priority="275">
      <formula>G108="VENCIDO"</formula>
    </cfRule>
    <cfRule type="expression" dxfId="408" priority="276">
      <formula>G108="EN PROCESO"</formula>
    </cfRule>
    <cfRule type="expression" dxfId="407" priority="277">
      <formula>G108="FINALIZADO"</formula>
    </cfRule>
  </conditionalFormatting>
  <conditionalFormatting sqref="G110">
    <cfRule type="containsText" dxfId="406" priority="271" operator="containsText" text="Parcial">
      <formula>NOT(ISERROR(SEARCH("Parcial",G110)))</formula>
    </cfRule>
    <cfRule type="containsText" dxfId="405" priority="272" operator="containsText" text="No cumple">
      <formula>NOT(ISERROR(SEARCH("No cumple",G110)))</formula>
    </cfRule>
    <cfRule type="containsText" dxfId="404" priority="273" operator="containsText" text="Cumple">
      <formula>NOT(ISERROR(SEARCH("Cumple",G110)))</formula>
    </cfRule>
  </conditionalFormatting>
  <conditionalFormatting sqref="G110">
    <cfRule type="expression" dxfId="403" priority="267">
      <formula>G110="NO INICIADO"</formula>
    </cfRule>
    <cfRule type="expression" dxfId="402" priority="268">
      <formula>G110="VENCIDO"</formula>
    </cfRule>
    <cfRule type="expression" dxfId="401" priority="269">
      <formula>G110="EN PROCESO"</formula>
    </cfRule>
    <cfRule type="expression" dxfId="400" priority="270">
      <formula>G110="FINALIZADO"</formula>
    </cfRule>
  </conditionalFormatting>
  <conditionalFormatting sqref="G75:G76">
    <cfRule type="containsText" dxfId="399" priority="264" operator="containsText" text="Parcial">
      <formula>NOT(ISERROR(SEARCH("Parcial",G75)))</formula>
    </cfRule>
    <cfRule type="containsText" dxfId="398" priority="265" operator="containsText" text="No cumple">
      <formula>NOT(ISERROR(SEARCH("No cumple",G75)))</formula>
    </cfRule>
    <cfRule type="containsText" dxfId="397" priority="266" operator="containsText" text="Cumple">
      <formula>NOT(ISERROR(SEARCH("Cumple",G75)))</formula>
    </cfRule>
  </conditionalFormatting>
  <conditionalFormatting sqref="G75:G76">
    <cfRule type="expression" dxfId="396" priority="260">
      <formula>G75="NO INICIADO"</formula>
    </cfRule>
    <cfRule type="expression" dxfId="395" priority="261">
      <formula>G75="VENCIDO"</formula>
    </cfRule>
    <cfRule type="expression" dxfId="394" priority="262">
      <formula>G75="EN PROCESO"</formula>
    </cfRule>
    <cfRule type="expression" dxfId="393" priority="263">
      <formula>G75="FINALIZADO"</formula>
    </cfRule>
  </conditionalFormatting>
  <conditionalFormatting sqref="G64">
    <cfRule type="containsText" dxfId="392" priority="257" operator="containsText" text="Parcial">
      <formula>NOT(ISERROR(SEARCH("Parcial",G64)))</formula>
    </cfRule>
    <cfRule type="containsText" dxfId="391" priority="258" operator="containsText" text="No cumple">
      <formula>NOT(ISERROR(SEARCH("No cumple",G64)))</formula>
    </cfRule>
    <cfRule type="containsText" dxfId="390" priority="259" operator="containsText" text="Cumple">
      <formula>NOT(ISERROR(SEARCH("Cumple",G64)))</formula>
    </cfRule>
  </conditionalFormatting>
  <conditionalFormatting sqref="G64">
    <cfRule type="expression" dxfId="389" priority="253">
      <formula>G64="NO INICIADO"</formula>
    </cfRule>
    <cfRule type="expression" dxfId="388" priority="254">
      <formula>G64="VENCIDO"</formula>
    </cfRule>
    <cfRule type="expression" dxfId="387" priority="255">
      <formula>G64="EN PROCESO"</formula>
    </cfRule>
    <cfRule type="expression" dxfId="386" priority="256">
      <formula>G64="FINALIZADO"</formula>
    </cfRule>
  </conditionalFormatting>
  <conditionalFormatting sqref="G81">
    <cfRule type="containsText" dxfId="385" priority="250" operator="containsText" text="Parcial">
      <formula>NOT(ISERROR(SEARCH("Parcial",G81)))</formula>
    </cfRule>
    <cfRule type="containsText" dxfId="384" priority="251" operator="containsText" text="No cumple">
      <formula>NOT(ISERROR(SEARCH("No cumple",G81)))</formula>
    </cfRule>
    <cfRule type="containsText" dxfId="383" priority="252" operator="containsText" text="Cumple">
      <formula>NOT(ISERROR(SEARCH("Cumple",G81)))</formula>
    </cfRule>
  </conditionalFormatting>
  <conditionalFormatting sqref="G81">
    <cfRule type="expression" dxfId="382" priority="246">
      <formula>G81="NO INICIADO"</formula>
    </cfRule>
    <cfRule type="expression" dxfId="381" priority="247">
      <formula>G81="VENCIDO"</formula>
    </cfRule>
    <cfRule type="expression" dxfId="380" priority="248">
      <formula>G81="EN PROCESO"</formula>
    </cfRule>
    <cfRule type="expression" dxfId="379" priority="249">
      <formula>G81="FINALIZADO"</formula>
    </cfRule>
  </conditionalFormatting>
  <conditionalFormatting sqref="G25:G26">
    <cfRule type="containsText" dxfId="378" priority="243" operator="containsText" text="Parcial">
      <formula>NOT(ISERROR(SEARCH("Parcial",G25)))</formula>
    </cfRule>
    <cfRule type="containsText" dxfId="377" priority="244" operator="containsText" text="No cumple">
      <formula>NOT(ISERROR(SEARCH("No cumple",G25)))</formula>
    </cfRule>
    <cfRule type="containsText" dxfId="376" priority="245" operator="containsText" text="Cumple">
      <formula>NOT(ISERROR(SEARCH("Cumple",G25)))</formula>
    </cfRule>
  </conditionalFormatting>
  <conditionalFormatting sqref="G25:G26">
    <cfRule type="expression" dxfId="375" priority="239">
      <formula>G25="NO INICIADO"</formula>
    </cfRule>
    <cfRule type="expression" dxfId="374" priority="240">
      <formula>G25="VENCIDO"</formula>
    </cfRule>
    <cfRule type="expression" dxfId="373" priority="241">
      <formula>G25="EN PROCESO"</formula>
    </cfRule>
    <cfRule type="expression" dxfId="372" priority="242">
      <formula>G25="FINALIZADO"</formula>
    </cfRule>
  </conditionalFormatting>
  <conditionalFormatting sqref="G42:G44">
    <cfRule type="containsText" dxfId="371" priority="236" operator="containsText" text="Parcial">
      <formula>NOT(ISERROR(SEARCH("Parcial",G42)))</formula>
    </cfRule>
    <cfRule type="containsText" dxfId="370" priority="237" operator="containsText" text="No cumple">
      <formula>NOT(ISERROR(SEARCH("No cumple",G42)))</formula>
    </cfRule>
    <cfRule type="containsText" dxfId="369" priority="238" operator="containsText" text="Cumple">
      <formula>NOT(ISERROR(SEARCH("Cumple",G42)))</formula>
    </cfRule>
  </conditionalFormatting>
  <conditionalFormatting sqref="G42:G44">
    <cfRule type="expression" dxfId="368" priority="232">
      <formula>G42="NO INICIADO"</formula>
    </cfRule>
    <cfRule type="expression" dxfId="367" priority="233">
      <formula>G42="VENCIDO"</formula>
    </cfRule>
    <cfRule type="expression" dxfId="366" priority="234">
      <formula>G42="EN PROCESO"</formula>
    </cfRule>
    <cfRule type="expression" dxfId="365" priority="235">
      <formula>G42="FINALIZADO"</formula>
    </cfRule>
  </conditionalFormatting>
  <conditionalFormatting sqref="G69">
    <cfRule type="containsText" dxfId="364" priority="229" operator="containsText" text="Parcial">
      <formula>NOT(ISERROR(SEARCH("Parcial",G69)))</formula>
    </cfRule>
    <cfRule type="containsText" dxfId="363" priority="230" operator="containsText" text="No cumple">
      <formula>NOT(ISERROR(SEARCH("No cumple",G69)))</formula>
    </cfRule>
    <cfRule type="containsText" dxfId="362" priority="231" operator="containsText" text="Cumple">
      <formula>NOT(ISERROR(SEARCH("Cumple",G69)))</formula>
    </cfRule>
  </conditionalFormatting>
  <conditionalFormatting sqref="G69">
    <cfRule type="expression" dxfId="361" priority="225">
      <formula>G69="NO INICIADO"</formula>
    </cfRule>
    <cfRule type="expression" dxfId="360" priority="226">
      <formula>G69="VENCIDO"</formula>
    </cfRule>
    <cfRule type="expression" dxfId="359" priority="227">
      <formula>G69="EN PROCESO"</formula>
    </cfRule>
    <cfRule type="expression" dxfId="358" priority="228">
      <formula>G69="FINALIZADO"</formula>
    </cfRule>
  </conditionalFormatting>
  <conditionalFormatting sqref="G73">
    <cfRule type="containsText" dxfId="357" priority="222" operator="containsText" text="Parcial">
      <formula>NOT(ISERROR(SEARCH("Parcial",G73)))</formula>
    </cfRule>
    <cfRule type="containsText" dxfId="356" priority="223" operator="containsText" text="No cumple">
      <formula>NOT(ISERROR(SEARCH("No cumple",G73)))</formula>
    </cfRule>
    <cfRule type="containsText" dxfId="355" priority="224" operator="containsText" text="Cumple">
      <formula>NOT(ISERROR(SEARCH("Cumple",G73)))</formula>
    </cfRule>
  </conditionalFormatting>
  <conditionalFormatting sqref="G73">
    <cfRule type="expression" dxfId="354" priority="218">
      <formula>G73="NO INICIADO"</formula>
    </cfRule>
    <cfRule type="expression" dxfId="353" priority="219">
      <formula>G73="VENCIDO"</formula>
    </cfRule>
    <cfRule type="expression" dxfId="352" priority="220">
      <formula>G73="EN PROCESO"</formula>
    </cfRule>
    <cfRule type="expression" dxfId="351" priority="221">
      <formula>G73="FINALIZADO"</formula>
    </cfRule>
  </conditionalFormatting>
  <conditionalFormatting sqref="G118:G120">
    <cfRule type="containsText" dxfId="350" priority="215" operator="containsText" text="Parcial">
      <formula>NOT(ISERROR(SEARCH("Parcial",G118)))</formula>
    </cfRule>
    <cfRule type="containsText" dxfId="349" priority="216" operator="containsText" text="No cumple">
      <formula>NOT(ISERROR(SEARCH("No cumple",G118)))</formula>
    </cfRule>
    <cfRule type="containsText" dxfId="348" priority="217" operator="containsText" text="Cumple">
      <formula>NOT(ISERROR(SEARCH("Cumple",G118)))</formula>
    </cfRule>
  </conditionalFormatting>
  <conditionalFormatting sqref="G118:G120">
    <cfRule type="expression" dxfId="347" priority="211">
      <formula>G118="NO INICIADO"</formula>
    </cfRule>
    <cfRule type="expression" dxfId="346" priority="212">
      <formula>G118="VENCIDO"</formula>
    </cfRule>
    <cfRule type="expression" dxfId="345" priority="213">
      <formula>G118="EN PROCESO"</formula>
    </cfRule>
    <cfRule type="expression" dxfId="344" priority="214">
      <formula>G118="FINALIZADO"</formula>
    </cfRule>
  </conditionalFormatting>
  <conditionalFormatting sqref="G122">
    <cfRule type="containsText" dxfId="343" priority="208" operator="containsText" text="Parcial">
      <formula>NOT(ISERROR(SEARCH("Parcial",G122)))</formula>
    </cfRule>
    <cfRule type="containsText" dxfId="342" priority="209" operator="containsText" text="No cumple">
      <formula>NOT(ISERROR(SEARCH("No cumple",G122)))</formula>
    </cfRule>
    <cfRule type="containsText" dxfId="341" priority="210" operator="containsText" text="Cumple">
      <formula>NOT(ISERROR(SEARCH("Cumple",G122)))</formula>
    </cfRule>
  </conditionalFormatting>
  <conditionalFormatting sqref="G122">
    <cfRule type="expression" dxfId="340" priority="204">
      <formula>G122="NO INICIADO"</formula>
    </cfRule>
    <cfRule type="expression" dxfId="339" priority="205">
      <formula>G122="VENCIDO"</formula>
    </cfRule>
    <cfRule type="expression" dxfId="338" priority="206">
      <formula>G122="EN PROCESO"</formula>
    </cfRule>
    <cfRule type="expression" dxfId="337" priority="207">
      <formula>G122="FINALIZADO"</formula>
    </cfRule>
  </conditionalFormatting>
  <conditionalFormatting sqref="G130">
    <cfRule type="containsText" dxfId="336" priority="201" operator="containsText" text="Parcial">
      <formula>NOT(ISERROR(SEARCH("Parcial",G130)))</formula>
    </cfRule>
    <cfRule type="containsText" dxfId="335" priority="202" operator="containsText" text="No cumple">
      <formula>NOT(ISERROR(SEARCH("No cumple",G130)))</formula>
    </cfRule>
    <cfRule type="containsText" dxfId="334" priority="203" operator="containsText" text="Cumple">
      <formula>NOT(ISERROR(SEARCH("Cumple",G130)))</formula>
    </cfRule>
  </conditionalFormatting>
  <conditionalFormatting sqref="G130">
    <cfRule type="expression" dxfId="333" priority="197">
      <formula>G130="NO INICIADO"</formula>
    </cfRule>
    <cfRule type="expression" dxfId="332" priority="198">
      <formula>G130="VENCIDO"</formula>
    </cfRule>
    <cfRule type="expression" dxfId="331" priority="199">
      <formula>G130="EN PROCESO"</formula>
    </cfRule>
    <cfRule type="expression" dxfId="330" priority="200">
      <formula>G130="FINALIZADO"</formula>
    </cfRule>
  </conditionalFormatting>
  <conditionalFormatting sqref="G94">
    <cfRule type="containsText" dxfId="329" priority="194" operator="containsText" text="Parcial">
      <formula>NOT(ISERROR(SEARCH("Parcial",G94)))</formula>
    </cfRule>
    <cfRule type="containsText" dxfId="328" priority="195" operator="containsText" text="No cumple">
      <formula>NOT(ISERROR(SEARCH("No cumple",G94)))</formula>
    </cfRule>
    <cfRule type="containsText" dxfId="327" priority="196" operator="containsText" text="Cumple">
      <formula>NOT(ISERROR(SEARCH("Cumple",G94)))</formula>
    </cfRule>
  </conditionalFormatting>
  <conditionalFormatting sqref="G94">
    <cfRule type="expression" dxfId="326" priority="190">
      <formula>G94="NO INICIADO"</formula>
    </cfRule>
    <cfRule type="expression" dxfId="325" priority="191">
      <formula>G94="VENCIDO"</formula>
    </cfRule>
    <cfRule type="expression" dxfId="324" priority="192">
      <formula>G94="EN PROCESO"</formula>
    </cfRule>
    <cfRule type="expression" dxfId="323" priority="193">
      <formula>G94="FINALIZADO"</formula>
    </cfRule>
  </conditionalFormatting>
  <conditionalFormatting sqref="G31:G32">
    <cfRule type="containsText" dxfId="322" priority="187" operator="containsText" text="Parcial">
      <formula>NOT(ISERROR(SEARCH("Parcial",G31)))</formula>
    </cfRule>
    <cfRule type="containsText" dxfId="321" priority="188" operator="containsText" text="No cumple">
      <formula>NOT(ISERROR(SEARCH("No cumple",G31)))</formula>
    </cfRule>
    <cfRule type="containsText" dxfId="320" priority="189" operator="containsText" text="Cumple">
      <formula>NOT(ISERROR(SEARCH("Cumple",G31)))</formula>
    </cfRule>
  </conditionalFormatting>
  <conditionalFormatting sqref="G31:G32">
    <cfRule type="expression" dxfId="319" priority="183">
      <formula>G31="NO INICIADO"</formula>
    </cfRule>
    <cfRule type="expression" dxfId="318" priority="184">
      <formula>G31="VENCIDO"</formula>
    </cfRule>
    <cfRule type="expression" dxfId="317" priority="185">
      <formula>G31="EN PROCESO"</formula>
    </cfRule>
    <cfRule type="expression" dxfId="316" priority="186">
      <formula>G31="FINALIZADO"</formula>
    </cfRule>
  </conditionalFormatting>
  <conditionalFormatting sqref="G63">
    <cfRule type="containsText" dxfId="315" priority="180" operator="containsText" text="Parcial">
      <formula>NOT(ISERROR(SEARCH("Parcial",G63)))</formula>
    </cfRule>
    <cfRule type="containsText" dxfId="314" priority="181" operator="containsText" text="No cumple">
      <formula>NOT(ISERROR(SEARCH("No cumple",G63)))</formula>
    </cfRule>
    <cfRule type="containsText" dxfId="313" priority="182" operator="containsText" text="Cumple">
      <formula>NOT(ISERROR(SEARCH("Cumple",G63)))</formula>
    </cfRule>
  </conditionalFormatting>
  <conditionalFormatting sqref="G63">
    <cfRule type="expression" dxfId="312" priority="176">
      <formula>G63="NO INICIADO"</formula>
    </cfRule>
    <cfRule type="expression" dxfId="311" priority="177">
      <formula>G63="VENCIDO"</formula>
    </cfRule>
    <cfRule type="expression" dxfId="310" priority="178">
      <formula>G63="EN PROCESO"</formula>
    </cfRule>
    <cfRule type="expression" dxfId="309" priority="179">
      <formula>G63="FINALIZADO"</formula>
    </cfRule>
  </conditionalFormatting>
  <conditionalFormatting sqref="G111:G114">
    <cfRule type="containsText" dxfId="308" priority="173" operator="containsText" text="Parcial">
      <formula>NOT(ISERROR(SEARCH("Parcial",G111)))</formula>
    </cfRule>
    <cfRule type="containsText" dxfId="307" priority="174" operator="containsText" text="No cumple">
      <formula>NOT(ISERROR(SEARCH("No cumple",G111)))</formula>
    </cfRule>
    <cfRule type="containsText" dxfId="306" priority="175" operator="containsText" text="Cumple">
      <formula>NOT(ISERROR(SEARCH("Cumple",G111)))</formula>
    </cfRule>
  </conditionalFormatting>
  <conditionalFormatting sqref="G111:G114">
    <cfRule type="expression" dxfId="305" priority="169">
      <formula>G111="NO INICIADO"</formula>
    </cfRule>
    <cfRule type="expression" dxfId="304" priority="170">
      <formula>G111="VENCIDO"</formula>
    </cfRule>
    <cfRule type="expression" dxfId="303" priority="171">
      <formula>G111="EN PROCESO"</formula>
    </cfRule>
    <cfRule type="expression" dxfId="302" priority="172">
      <formula>G111="FINALIZADO"</formula>
    </cfRule>
  </conditionalFormatting>
  <conditionalFormatting sqref="G27:G29">
    <cfRule type="containsText" dxfId="301" priority="166" operator="containsText" text="Parcial">
      <formula>NOT(ISERROR(SEARCH("Parcial",G27)))</formula>
    </cfRule>
    <cfRule type="containsText" dxfId="300" priority="167" operator="containsText" text="No cumple">
      <formula>NOT(ISERROR(SEARCH("No cumple",G27)))</formula>
    </cfRule>
    <cfRule type="containsText" dxfId="299" priority="168" operator="containsText" text="Cumple">
      <formula>NOT(ISERROR(SEARCH("Cumple",G27)))</formula>
    </cfRule>
  </conditionalFormatting>
  <conditionalFormatting sqref="G27:G29">
    <cfRule type="expression" dxfId="298" priority="162">
      <formula>G27="NO INICIADO"</formula>
    </cfRule>
    <cfRule type="expression" dxfId="297" priority="163">
      <formula>G27="VENCIDO"</formula>
    </cfRule>
    <cfRule type="expression" dxfId="296" priority="164">
      <formula>G27="EN PROCESO"</formula>
    </cfRule>
    <cfRule type="expression" dxfId="295" priority="165">
      <formula>G27="FINALIZADO"</formula>
    </cfRule>
  </conditionalFormatting>
  <conditionalFormatting sqref="G36:G41">
    <cfRule type="containsText" dxfId="294" priority="159" operator="containsText" text="Parcial">
      <formula>NOT(ISERROR(SEARCH("Parcial",G36)))</formula>
    </cfRule>
    <cfRule type="containsText" dxfId="293" priority="160" operator="containsText" text="No cumple">
      <formula>NOT(ISERROR(SEARCH("No cumple",G36)))</formula>
    </cfRule>
    <cfRule type="containsText" dxfId="292" priority="161" operator="containsText" text="Cumple">
      <formula>NOT(ISERROR(SEARCH("Cumple",G36)))</formula>
    </cfRule>
  </conditionalFormatting>
  <conditionalFormatting sqref="G36:G41">
    <cfRule type="expression" dxfId="291" priority="155">
      <formula>G36="NO INICIADO"</formula>
    </cfRule>
    <cfRule type="expression" dxfId="290" priority="156">
      <formula>G36="VENCIDO"</formula>
    </cfRule>
    <cfRule type="expression" dxfId="289" priority="157">
      <formula>G36="EN PROCESO"</formula>
    </cfRule>
    <cfRule type="expression" dxfId="288" priority="158">
      <formula>G36="FINALIZADO"</formula>
    </cfRule>
  </conditionalFormatting>
  <conditionalFormatting sqref="G59">
    <cfRule type="containsText" dxfId="287" priority="152" operator="containsText" text="Parcial">
      <formula>NOT(ISERROR(SEARCH("Parcial",G59)))</formula>
    </cfRule>
    <cfRule type="containsText" dxfId="286" priority="153" operator="containsText" text="No cumple">
      <formula>NOT(ISERROR(SEARCH("No cumple",G59)))</formula>
    </cfRule>
    <cfRule type="containsText" dxfId="285" priority="154" operator="containsText" text="Cumple">
      <formula>NOT(ISERROR(SEARCH("Cumple",G59)))</formula>
    </cfRule>
  </conditionalFormatting>
  <conditionalFormatting sqref="G59">
    <cfRule type="expression" dxfId="284" priority="148">
      <formula>G59="NO INICIADO"</formula>
    </cfRule>
    <cfRule type="expression" dxfId="283" priority="149">
      <formula>G59="VENCIDO"</formula>
    </cfRule>
    <cfRule type="expression" dxfId="282" priority="150">
      <formula>G59="EN PROCESO"</formula>
    </cfRule>
    <cfRule type="expression" dxfId="281" priority="151">
      <formula>G59="FINALIZADO"</formula>
    </cfRule>
  </conditionalFormatting>
  <conditionalFormatting sqref="G71">
    <cfRule type="containsText" dxfId="280" priority="145" operator="containsText" text="Parcial">
      <formula>NOT(ISERROR(SEARCH("Parcial",G71)))</formula>
    </cfRule>
    <cfRule type="containsText" dxfId="279" priority="146" operator="containsText" text="No cumple">
      <formula>NOT(ISERROR(SEARCH("No cumple",G71)))</formula>
    </cfRule>
    <cfRule type="containsText" dxfId="278" priority="147" operator="containsText" text="Cumple">
      <formula>NOT(ISERROR(SEARCH("Cumple",G71)))</formula>
    </cfRule>
  </conditionalFormatting>
  <conditionalFormatting sqref="G71">
    <cfRule type="expression" dxfId="277" priority="141">
      <formula>G71="NO INICIADO"</formula>
    </cfRule>
    <cfRule type="expression" dxfId="276" priority="142">
      <formula>G71="VENCIDO"</formula>
    </cfRule>
    <cfRule type="expression" dxfId="275" priority="143">
      <formula>G71="EN PROCESO"</formula>
    </cfRule>
    <cfRule type="expression" dxfId="274" priority="144">
      <formula>G71="FINALIZADO"</formula>
    </cfRule>
  </conditionalFormatting>
  <conditionalFormatting sqref="G86">
    <cfRule type="containsText" dxfId="273" priority="138" operator="containsText" text="Parcial">
      <formula>NOT(ISERROR(SEARCH("Parcial",G86)))</formula>
    </cfRule>
    <cfRule type="containsText" dxfId="272" priority="139" operator="containsText" text="No cumple">
      <formula>NOT(ISERROR(SEARCH("No cumple",G86)))</formula>
    </cfRule>
    <cfRule type="containsText" dxfId="271" priority="140" operator="containsText" text="Cumple">
      <formula>NOT(ISERROR(SEARCH("Cumple",G86)))</formula>
    </cfRule>
  </conditionalFormatting>
  <conditionalFormatting sqref="G86">
    <cfRule type="expression" dxfId="270" priority="134">
      <formula>G86="NO INICIADO"</formula>
    </cfRule>
    <cfRule type="expression" dxfId="269" priority="135">
      <formula>G86="VENCIDO"</formula>
    </cfRule>
    <cfRule type="expression" dxfId="268" priority="136">
      <formula>G86="EN PROCESO"</formula>
    </cfRule>
    <cfRule type="expression" dxfId="267" priority="137">
      <formula>G86="FINALIZADO"</formula>
    </cfRule>
  </conditionalFormatting>
  <conditionalFormatting sqref="G105">
    <cfRule type="containsText" dxfId="266" priority="131" operator="containsText" text="Parcial">
      <formula>NOT(ISERROR(SEARCH("Parcial",G105)))</formula>
    </cfRule>
    <cfRule type="containsText" dxfId="265" priority="132" operator="containsText" text="No cumple">
      <formula>NOT(ISERROR(SEARCH("No cumple",G105)))</formula>
    </cfRule>
    <cfRule type="containsText" dxfId="264" priority="133" operator="containsText" text="Cumple">
      <formula>NOT(ISERROR(SEARCH("Cumple",G105)))</formula>
    </cfRule>
  </conditionalFormatting>
  <conditionalFormatting sqref="G105">
    <cfRule type="expression" dxfId="263" priority="127">
      <formula>G105="NO INICIADO"</formula>
    </cfRule>
    <cfRule type="expression" dxfId="262" priority="128">
      <formula>G105="VENCIDO"</formula>
    </cfRule>
    <cfRule type="expression" dxfId="261" priority="129">
      <formula>G105="EN PROCESO"</formula>
    </cfRule>
    <cfRule type="expression" dxfId="260" priority="130">
      <formula>G105="FINALIZADO"</formula>
    </cfRule>
  </conditionalFormatting>
  <conditionalFormatting sqref="G56">
    <cfRule type="containsText" dxfId="259" priority="124" operator="containsText" text="Parcial">
      <formula>NOT(ISERROR(SEARCH("Parcial",G56)))</formula>
    </cfRule>
    <cfRule type="containsText" dxfId="258" priority="125" operator="containsText" text="No cumple">
      <formula>NOT(ISERROR(SEARCH("No cumple",G56)))</formula>
    </cfRule>
    <cfRule type="containsText" dxfId="257" priority="126" operator="containsText" text="Cumple">
      <formula>NOT(ISERROR(SEARCH("Cumple",G56)))</formula>
    </cfRule>
  </conditionalFormatting>
  <conditionalFormatting sqref="G56">
    <cfRule type="expression" dxfId="256" priority="120">
      <formula>G56="NO INICIADO"</formula>
    </cfRule>
    <cfRule type="expression" dxfId="255" priority="121">
      <formula>G56="VENCIDO"</formula>
    </cfRule>
    <cfRule type="expression" dxfId="254" priority="122">
      <formula>G56="EN PROCESO"</formula>
    </cfRule>
    <cfRule type="expression" dxfId="253" priority="123">
      <formula>G56="FINALIZADO"</formula>
    </cfRule>
  </conditionalFormatting>
  <conditionalFormatting sqref="G85">
    <cfRule type="containsText" dxfId="252" priority="117" operator="containsText" text="Parcial">
      <formula>NOT(ISERROR(SEARCH("Parcial",G85)))</formula>
    </cfRule>
    <cfRule type="containsText" dxfId="251" priority="118" operator="containsText" text="No cumple">
      <formula>NOT(ISERROR(SEARCH("No cumple",G85)))</formula>
    </cfRule>
    <cfRule type="containsText" dxfId="250" priority="119" operator="containsText" text="Cumple">
      <formula>NOT(ISERROR(SEARCH("Cumple",G85)))</formula>
    </cfRule>
  </conditionalFormatting>
  <conditionalFormatting sqref="G85">
    <cfRule type="expression" dxfId="249" priority="113">
      <formula>G85="NO INICIADO"</formula>
    </cfRule>
    <cfRule type="expression" dxfId="248" priority="114">
      <formula>G85="VENCIDO"</formula>
    </cfRule>
    <cfRule type="expression" dxfId="247" priority="115">
      <formula>G85="EN PROCESO"</formula>
    </cfRule>
    <cfRule type="expression" dxfId="246" priority="116">
      <formula>G85="FINALIZADO"</formula>
    </cfRule>
  </conditionalFormatting>
  <conditionalFormatting sqref="G88">
    <cfRule type="containsText" dxfId="245" priority="110" operator="containsText" text="Parcial">
      <formula>NOT(ISERROR(SEARCH("Parcial",G88)))</formula>
    </cfRule>
    <cfRule type="containsText" dxfId="244" priority="111" operator="containsText" text="No cumple">
      <formula>NOT(ISERROR(SEARCH("No cumple",G88)))</formula>
    </cfRule>
    <cfRule type="containsText" dxfId="243" priority="112" operator="containsText" text="Cumple">
      <formula>NOT(ISERROR(SEARCH("Cumple",G88)))</formula>
    </cfRule>
  </conditionalFormatting>
  <conditionalFormatting sqref="G88">
    <cfRule type="expression" dxfId="242" priority="106">
      <formula>G88="NO INICIADO"</formula>
    </cfRule>
    <cfRule type="expression" dxfId="241" priority="107">
      <formula>G88="VENCIDO"</formula>
    </cfRule>
    <cfRule type="expression" dxfId="240" priority="108">
      <formula>G88="EN PROCESO"</formula>
    </cfRule>
    <cfRule type="expression" dxfId="239" priority="109">
      <formula>G88="FINALIZADO"</formula>
    </cfRule>
  </conditionalFormatting>
  <conditionalFormatting sqref="G91">
    <cfRule type="containsText" dxfId="238" priority="103" operator="containsText" text="Parcial">
      <formula>NOT(ISERROR(SEARCH("Parcial",G91)))</formula>
    </cfRule>
    <cfRule type="containsText" dxfId="237" priority="104" operator="containsText" text="No cumple">
      <formula>NOT(ISERROR(SEARCH("No cumple",G91)))</formula>
    </cfRule>
    <cfRule type="containsText" dxfId="236" priority="105" operator="containsText" text="Cumple">
      <formula>NOT(ISERROR(SEARCH("Cumple",G91)))</formula>
    </cfRule>
  </conditionalFormatting>
  <conditionalFormatting sqref="G91">
    <cfRule type="expression" dxfId="235" priority="99">
      <formula>G91="NO INICIADO"</formula>
    </cfRule>
    <cfRule type="expression" dxfId="234" priority="100">
      <formula>G91="VENCIDO"</formula>
    </cfRule>
    <cfRule type="expression" dxfId="233" priority="101">
      <formula>G91="EN PROCESO"</formula>
    </cfRule>
    <cfRule type="expression" dxfId="232" priority="102">
      <formula>G91="FINALIZADO"</formula>
    </cfRule>
  </conditionalFormatting>
  <conditionalFormatting sqref="G92">
    <cfRule type="containsText" dxfId="231" priority="96" operator="containsText" text="Parcial">
      <formula>NOT(ISERROR(SEARCH("Parcial",G92)))</formula>
    </cfRule>
    <cfRule type="containsText" dxfId="230" priority="97" operator="containsText" text="No cumple">
      <formula>NOT(ISERROR(SEARCH("No cumple",G92)))</formula>
    </cfRule>
    <cfRule type="containsText" dxfId="229" priority="98" operator="containsText" text="Cumple">
      <formula>NOT(ISERROR(SEARCH("Cumple",G92)))</formula>
    </cfRule>
  </conditionalFormatting>
  <conditionalFormatting sqref="G92">
    <cfRule type="expression" dxfId="228" priority="92">
      <formula>G92="NO INICIADO"</formula>
    </cfRule>
    <cfRule type="expression" dxfId="227" priority="93">
      <formula>G92="VENCIDO"</formula>
    </cfRule>
    <cfRule type="expression" dxfId="226" priority="94">
      <formula>G92="EN PROCESO"</formula>
    </cfRule>
    <cfRule type="expression" dxfId="225" priority="95">
      <formula>G92="FINALIZADO"</formula>
    </cfRule>
  </conditionalFormatting>
  <conditionalFormatting sqref="G106">
    <cfRule type="containsText" dxfId="224" priority="89" operator="containsText" text="Parcial">
      <formula>NOT(ISERROR(SEARCH("Parcial",G106)))</formula>
    </cfRule>
    <cfRule type="containsText" dxfId="223" priority="90" operator="containsText" text="No cumple">
      <formula>NOT(ISERROR(SEARCH("No cumple",G106)))</formula>
    </cfRule>
    <cfRule type="containsText" dxfId="222" priority="91" operator="containsText" text="Cumple">
      <formula>NOT(ISERROR(SEARCH("Cumple",G106)))</formula>
    </cfRule>
  </conditionalFormatting>
  <conditionalFormatting sqref="G106">
    <cfRule type="expression" dxfId="221" priority="85">
      <formula>G106="NO INICIADO"</formula>
    </cfRule>
    <cfRule type="expression" dxfId="220" priority="86">
      <formula>G106="VENCIDO"</formula>
    </cfRule>
    <cfRule type="expression" dxfId="219" priority="87">
      <formula>G106="EN PROCESO"</formula>
    </cfRule>
    <cfRule type="expression" dxfId="218" priority="88">
      <formula>G106="FINALIZADO"</formula>
    </cfRule>
  </conditionalFormatting>
  <conditionalFormatting sqref="G58">
    <cfRule type="containsText" dxfId="217" priority="82" operator="containsText" text="Parcial">
      <formula>NOT(ISERROR(SEARCH("Parcial",G58)))</formula>
    </cfRule>
    <cfRule type="containsText" dxfId="216" priority="83" operator="containsText" text="No cumple">
      <formula>NOT(ISERROR(SEARCH("No cumple",G58)))</formula>
    </cfRule>
    <cfRule type="containsText" dxfId="215" priority="84" operator="containsText" text="Cumple">
      <formula>NOT(ISERROR(SEARCH("Cumple",G58)))</formula>
    </cfRule>
  </conditionalFormatting>
  <conditionalFormatting sqref="G58">
    <cfRule type="expression" dxfId="214" priority="78">
      <formula>G58="NO INICIADO"</formula>
    </cfRule>
    <cfRule type="expression" dxfId="213" priority="79">
      <formula>G58="VENCIDO"</formula>
    </cfRule>
    <cfRule type="expression" dxfId="212" priority="80">
      <formula>G58="EN PROCESO"</formula>
    </cfRule>
    <cfRule type="expression" dxfId="211" priority="81">
      <formula>G58="FINALIZADO"</formula>
    </cfRule>
  </conditionalFormatting>
  <conditionalFormatting sqref="G66">
    <cfRule type="containsText" dxfId="210" priority="75" operator="containsText" text="Parcial">
      <formula>NOT(ISERROR(SEARCH("Parcial",G66)))</formula>
    </cfRule>
    <cfRule type="containsText" dxfId="209" priority="76" operator="containsText" text="No cumple">
      <formula>NOT(ISERROR(SEARCH("No cumple",G66)))</formula>
    </cfRule>
    <cfRule type="containsText" dxfId="208" priority="77" operator="containsText" text="Cumple">
      <formula>NOT(ISERROR(SEARCH("Cumple",G66)))</formula>
    </cfRule>
  </conditionalFormatting>
  <conditionalFormatting sqref="G66">
    <cfRule type="expression" dxfId="207" priority="71">
      <formula>G66="NO INICIADO"</formula>
    </cfRule>
    <cfRule type="expression" dxfId="206" priority="72">
      <formula>G66="VENCIDO"</formula>
    </cfRule>
    <cfRule type="expression" dxfId="205" priority="73">
      <formula>G66="EN PROCESO"</formula>
    </cfRule>
    <cfRule type="expression" dxfId="204" priority="74">
      <formula>G66="FINALIZADO"</formula>
    </cfRule>
  </conditionalFormatting>
  <conditionalFormatting sqref="G79:G80">
    <cfRule type="containsText" dxfId="203" priority="68" operator="containsText" text="Parcial">
      <formula>NOT(ISERROR(SEARCH("Parcial",G79)))</formula>
    </cfRule>
    <cfRule type="containsText" dxfId="202" priority="69" operator="containsText" text="No cumple">
      <formula>NOT(ISERROR(SEARCH("No cumple",G79)))</formula>
    </cfRule>
    <cfRule type="containsText" dxfId="201" priority="70" operator="containsText" text="Cumple">
      <formula>NOT(ISERROR(SEARCH("Cumple",G79)))</formula>
    </cfRule>
  </conditionalFormatting>
  <conditionalFormatting sqref="G79:G80">
    <cfRule type="expression" dxfId="200" priority="64">
      <formula>G79="NO INICIADO"</formula>
    </cfRule>
    <cfRule type="expression" dxfId="199" priority="65">
      <formula>G79="VENCIDO"</formula>
    </cfRule>
    <cfRule type="expression" dxfId="198" priority="66">
      <formula>G79="EN PROCESO"</formula>
    </cfRule>
    <cfRule type="expression" dxfId="197" priority="67">
      <formula>G79="FINALIZADO"</formula>
    </cfRule>
  </conditionalFormatting>
  <conditionalFormatting sqref="G103">
    <cfRule type="containsText" dxfId="196" priority="61" operator="containsText" text="Parcial">
      <formula>NOT(ISERROR(SEARCH("Parcial",G103)))</formula>
    </cfRule>
    <cfRule type="containsText" dxfId="195" priority="62" operator="containsText" text="No cumple">
      <formula>NOT(ISERROR(SEARCH("No cumple",G103)))</formula>
    </cfRule>
    <cfRule type="containsText" dxfId="194" priority="63" operator="containsText" text="Cumple">
      <formula>NOT(ISERROR(SEARCH("Cumple",G103)))</formula>
    </cfRule>
  </conditionalFormatting>
  <conditionalFormatting sqref="G103">
    <cfRule type="expression" dxfId="193" priority="57">
      <formula>G103="NO INICIADO"</formula>
    </cfRule>
    <cfRule type="expression" dxfId="192" priority="58">
      <formula>G103="VENCIDO"</formula>
    </cfRule>
    <cfRule type="expression" dxfId="191" priority="59">
      <formula>G103="EN PROCESO"</formula>
    </cfRule>
    <cfRule type="expression" dxfId="190" priority="60">
      <formula>G103="FINALIZADO"</formula>
    </cfRule>
  </conditionalFormatting>
  <conditionalFormatting sqref="G109">
    <cfRule type="containsText" dxfId="189" priority="54" operator="containsText" text="Parcial">
      <formula>NOT(ISERROR(SEARCH("Parcial",G109)))</formula>
    </cfRule>
    <cfRule type="containsText" dxfId="188" priority="55" operator="containsText" text="No cumple">
      <formula>NOT(ISERROR(SEARCH("No cumple",G109)))</formula>
    </cfRule>
    <cfRule type="containsText" dxfId="187" priority="56" operator="containsText" text="Cumple">
      <formula>NOT(ISERROR(SEARCH("Cumple",G109)))</formula>
    </cfRule>
  </conditionalFormatting>
  <conditionalFormatting sqref="G109">
    <cfRule type="expression" dxfId="186" priority="50">
      <formula>G109="NO INICIADO"</formula>
    </cfRule>
    <cfRule type="expression" dxfId="185" priority="51">
      <formula>G109="VENCIDO"</formula>
    </cfRule>
    <cfRule type="expression" dxfId="184" priority="52">
      <formula>G109="EN PROCESO"</formula>
    </cfRule>
    <cfRule type="expression" dxfId="183" priority="53">
      <formula>G109="FINALIZADO"</formula>
    </cfRule>
  </conditionalFormatting>
  <conditionalFormatting sqref="G60">
    <cfRule type="containsText" dxfId="182" priority="47" operator="containsText" text="Parcial">
      <formula>NOT(ISERROR(SEARCH("Parcial",G60)))</formula>
    </cfRule>
    <cfRule type="containsText" dxfId="181" priority="48" operator="containsText" text="No cumple">
      <formula>NOT(ISERROR(SEARCH("No cumple",G60)))</formula>
    </cfRule>
    <cfRule type="containsText" dxfId="180" priority="49" operator="containsText" text="Cumple">
      <formula>NOT(ISERROR(SEARCH("Cumple",G60)))</formula>
    </cfRule>
  </conditionalFormatting>
  <conditionalFormatting sqref="G60">
    <cfRule type="expression" dxfId="179" priority="43">
      <formula>G60="NO INICIADO"</formula>
    </cfRule>
    <cfRule type="expression" dxfId="178" priority="44">
      <formula>G60="VENCIDO"</formula>
    </cfRule>
    <cfRule type="expression" dxfId="177" priority="45">
      <formula>G60="EN PROCESO"</formula>
    </cfRule>
    <cfRule type="expression" dxfId="176" priority="46">
      <formula>G60="FINALIZADO"</formula>
    </cfRule>
  </conditionalFormatting>
  <conditionalFormatting sqref="G61:G62">
    <cfRule type="containsText" dxfId="175" priority="40" operator="containsText" text="Parcial">
      <formula>NOT(ISERROR(SEARCH("Parcial",G61)))</formula>
    </cfRule>
    <cfRule type="containsText" dxfId="174" priority="41" operator="containsText" text="No cumple">
      <formula>NOT(ISERROR(SEARCH("No cumple",G61)))</formula>
    </cfRule>
    <cfRule type="containsText" dxfId="173" priority="42" operator="containsText" text="Cumple">
      <formula>NOT(ISERROR(SEARCH("Cumple",G61)))</formula>
    </cfRule>
  </conditionalFormatting>
  <conditionalFormatting sqref="G61:G62">
    <cfRule type="expression" dxfId="172" priority="36">
      <formula>G61="NO INICIADO"</formula>
    </cfRule>
    <cfRule type="expression" dxfId="171" priority="37">
      <formula>G61="VENCIDO"</formula>
    </cfRule>
    <cfRule type="expression" dxfId="170" priority="38">
      <formula>G61="EN PROCESO"</formula>
    </cfRule>
    <cfRule type="expression" dxfId="169" priority="39">
      <formula>G61="FINALIZADO"</formula>
    </cfRule>
  </conditionalFormatting>
  <conditionalFormatting sqref="G127">
    <cfRule type="containsText" dxfId="168" priority="33" operator="containsText" text="Parcial">
      <formula>NOT(ISERROR(SEARCH("Parcial",G127)))</formula>
    </cfRule>
    <cfRule type="containsText" dxfId="167" priority="34" operator="containsText" text="No cumple">
      <formula>NOT(ISERROR(SEARCH("No cumple",G127)))</formula>
    </cfRule>
    <cfRule type="containsText" dxfId="166" priority="35" operator="containsText" text="Cumple">
      <formula>NOT(ISERROR(SEARCH("Cumple",G127)))</formula>
    </cfRule>
  </conditionalFormatting>
  <conditionalFormatting sqref="G127">
    <cfRule type="expression" dxfId="165" priority="29">
      <formula>G127="NO INICIADO"</formula>
    </cfRule>
    <cfRule type="expression" dxfId="164" priority="30">
      <formula>G127="VENCIDO"</formula>
    </cfRule>
    <cfRule type="expression" dxfId="163" priority="31">
      <formula>G127="EN PROCESO"</formula>
    </cfRule>
    <cfRule type="expression" dxfId="162" priority="32">
      <formula>G127="FINALIZADO"</formula>
    </cfRule>
  </conditionalFormatting>
  <conditionalFormatting sqref="G128:G129">
    <cfRule type="containsText" dxfId="161" priority="26" operator="containsText" text="Parcial">
      <formula>NOT(ISERROR(SEARCH("Parcial",G128)))</formula>
    </cfRule>
    <cfRule type="containsText" dxfId="160" priority="27" operator="containsText" text="No cumple">
      <formula>NOT(ISERROR(SEARCH("No cumple",G128)))</formula>
    </cfRule>
    <cfRule type="containsText" dxfId="159" priority="28" operator="containsText" text="Cumple">
      <formula>NOT(ISERROR(SEARCH("Cumple",G128)))</formula>
    </cfRule>
  </conditionalFormatting>
  <conditionalFormatting sqref="G128:G129">
    <cfRule type="expression" dxfId="158" priority="22">
      <formula>G128="NO INICIADO"</formula>
    </cfRule>
    <cfRule type="expression" dxfId="157" priority="23">
      <formula>G128="VENCIDO"</formula>
    </cfRule>
    <cfRule type="expression" dxfId="156" priority="24">
      <formula>G128="EN PROCESO"</formula>
    </cfRule>
    <cfRule type="expression" dxfId="155" priority="25">
      <formula>G128="FINALIZADO"</formula>
    </cfRule>
  </conditionalFormatting>
  <conditionalFormatting sqref="G131">
    <cfRule type="containsText" dxfId="154" priority="19" operator="containsText" text="Parcial">
      <formula>NOT(ISERROR(SEARCH("Parcial",G131)))</formula>
    </cfRule>
    <cfRule type="containsText" dxfId="153" priority="20" operator="containsText" text="No cumple">
      <formula>NOT(ISERROR(SEARCH("No cumple",G131)))</formula>
    </cfRule>
    <cfRule type="containsText" dxfId="152" priority="21" operator="containsText" text="Cumple">
      <formula>NOT(ISERROR(SEARCH("Cumple",G131)))</formula>
    </cfRule>
  </conditionalFormatting>
  <conditionalFormatting sqref="G131">
    <cfRule type="expression" dxfId="151" priority="15">
      <formula>G131="NO INICIADO"</formula>
    </cfRule>
    <cfRule type="expression" dxfId="150" priority="16">
      <formula>G131="VENCIDO"</formula>
    </cfRule>
    <cfRule type="expression" dxfId="149" priority="17">
      <formula>G131="EN PROCESO"</formula>
    </cfRule>
    <cfRule type="expression" dxfId="148" priority="18">
      <formula>G131="FINALIZADO"</formula>
    </cfRule>
  </conditionalFormatting>
  <conditionalFormatting sqref="G104">
    <cfRule type="containsText" dxfId="147" priority="12" operator="containsText" text="Parcial">
      <formula>NOT(ISERROR(SEARCH("Parcial",G104)))</formula>
    </cfRule>
    <cfRule type="containsText" dxfId="146" priority="13" operator="containsText" text="No cumple">
      <formula>NOT(ISERROR(SEARCH("No cumple",G104)))</formula>
    </cfRule>
    <cfRule type="containsText" dxfId="145" priority="14" operator="containsText" text="Cumple">
      <formula>NOT(ISERROR(SEARCH("Cumple",G104)))</formula>
    </cfRule>
  </conditionalFormatting>
  <conditionalFormatting sqref="G104">
    <cfRule type="expression" dxfId="144" priority="8">
      <formula>G104="NO INICIADO"</formula>
    </cfRule>
    <cfRule type="expression" dxfId="143" priority="9">
      <formula>G104="VENCIDO"</formula>
    </cfRule>
    <cfRule type="expression" dxfId="142" priority="10">
      <formula>G104="EN PROCESO"</formula>
    </cfRule>
    <cfRule type="expression" dxfId="141" priority="11">
      <formula>G104="FINALIZADO"</formula>
    </cfRule>
  </conditionalFormatting>
  <conditionalFormatting sqref="G45">
    <cfRule type="containsText" dxfId="140" priority="5" operator="containsText" text="Parcial">
      <formula>NOT(ISERROR(SEARCH("Parcial",G45)))</formula>
    </cfRule>
    <cfRule type="containsText" dxfId="139" priority="6" operator="containsText" text="No cumple">
      <formula>NOT(ISERROR(SEARCH("No cumple",G45)))</formula>
    </cfRule>
    <cfRule type="containsText" dxfId="138" priority="7" operator="containsText" text="Cumple">
      <formula>NOT(ISERROR(SEARCH("Cumple",G45)))</formula>
    </cfRule>
  </conditionalFormatting>
  <conditionalFormatting sqref="G45">
    <cfRule type="expression" dxfId="137" priority="1">
      <formula>G45="NO INICIADO"</formula>
    </cfRule>
    <cfRule type="expression" dxfId="136" priority="2">
      <formula>G45="VENCIDO"</formula>
    </cfRule>
    <cfRule type="expression" dxfId="135" priority="3">
      <formula>G45="EN PROCESO"</formula>
    </cfRule>
    <cfRule type="expression" dxfId="134" priority="4">
      <formula>G45="FINALIZADO"</formula>
    </cfRule>
  </conditionalFormatting>
  <dataValidations count="1">
    <dataValidation type="list" allowBlank="1" showInputMessage="1" showErrorMessage="1" sqref="G25:G133" xr:uid="{2F6DE9FA-B86E-4D7E-930D-BA1EEA9EE963}">
      <formula1>$J$3:$J$5</formula1>
    </dataValidation>
  </dataValidations>
  <hyperlinks>
    <hyperlink ref="G10" r:id="rId1" xr:uid="{0FC9A211-23D2-4798-835F-A19EAB3ADA3D}"/>
    <hyperlink ref="E13" r:id="rId2" xr:uid="{CCEF2E43-1006-4544-88BA-ED8A78B6682D}"/>
    <hyperlink ref="E14" r:id="rId3" xr:uid="{1CB6B456-A489-4151-9890-1EDEDD56C999}"/>
    <hyperlink ref="I8" r:id="rId4" xr:uid="{D5EBB3D7-DF94-4E7E-8E9A-46C8D5B40481}"/>
    <hyperlink ref="D8" r:id="rId5" xr:uid="{63566C7D-B4DB-48DC-901C-0F646EA05C5E}"/>
    <hyperlink ref="H26" r:id="rId6" xr:uid="{C5CCBA37-8921-4BF2-9259-BB4C068710D2}"/>
    <hyperlink ref="H27" r:id="rId7" xr:uid="{81EF3640-7FEF-4071-B04E-1BE91F3FAED3}"/>
    <hyperlink ref="H28" r:id="rId8" xr:uid="{FF4222D8-EA19-4BA8-ADFF-B1DA78943128}"/>
    <hyperlink ref="H30" r:id="rId9" xr:uid="{1F57198A-E1DF-4DC1-910F-11DFEF49FCB0}"/>
    <hyperlink ref="H32" r:id="rId10" xr:uid="{F308BDA8-05B0-4D8D-9982-F040AF77BB88}"/>
    <hyperlink ref="H34" r:id="rId11" xr:uid="{3DB419F8-A2CF-4BC6-ABED-55FDB93410FE}"/>
    <hyperlink ref="H35" r:id="rId12" xr:uid="{EE344943-471A-4AF1-ACDC-59237C69F9E2}"/>
    <hyperlink ref="H37" r:id="rId13" xr:uid="{FBAB3867-75D0-4DE3-AEE7-B4C0EF64E8DD}"/>
    <hyperlink ref="H38" r:id="rId14" xr:uid="{FF373895-EABE-4AFC-A1A7-EC1F85D170C2}"/>
    <hyperlink ref="H39" r:id="rId15" xr:uid="{47F081EF-3544-4C7D-9621-404B259D0A24}"/>
    <hyperlink ref="H40" r:id="rId16" xr:uid="{BED26334-C440-4ACF-A442-43CA5DCCFCF8}"/>
    <hyperlink ref="H41" r:id="rId17" xr:uid="{38717D06-A8EC-439E-BCBA-52090C7E6AC5}"/>
    <hyperlink ref="H42" r:id="rId18" xr:uid="{764A6BE1-FA77-440C-B47F-2D012B21D545}"/>
    <hyperlink ref="H43" r:id="rId19" xr:uid="{5904DCDB-6F4B-48A1-B708-19257DE3AE70}"/>
    <hyperlink ref="H44" r:id="rId20" xr:uid="{11D06992-793A-4AF0-99B5-4783ADF39154}"/>
    <hyperlink ref="H45" r:id="rId21" display="https://www2.utp.edu.co/gestioncalidad/sin-categoria/43/gestion-de-calidad-iso-9001-2015_x000a__x000a_https://www2.utp.edu.co/vicerrectoria/administrativa/gestion-talento-humano/manuales-de-funciones.html" xr:uid="{C98FD0E7-8486-480F-9B5F-E6120A5F9377}"/>
    <hyperlink ref="H46" r:id="rId22" xr:uid="{F1D4FD1A-B2BC-495B-9F16-6A7DBEC354B0}"/>
    <hyperlink ref="H47" r:id="rId23" xr:uid="{EB7A39A1-F9EC-4C99-9014-0DB386F7D636}"/>
    <hyperlink ref="H48" r:id="rId24" xr:uid="{FDE13743-EE03-4CE0-8D89-415F48BE0B5C}"/>
    <hyperlink ref="H49" r:id="rId25" xr:uid="{B8FA6F30-BBF6-4E58-88A3-052E67B0AE32}"/>
    <hyperlink ref="H50" r:id="rId26" display="Procedimientos: https://www2.utp.edu.co/gestioncalidad/documentos-procesos/4/1/Control-Interno_x000a__x000a_Manuales:  https://www.utp.edu.co/gestioncalidad/documentos-procesos/8/1/Control-Interno" xr:uid="{1AFE17A1-A33C-49BC-8B1E-3FA7B440CDB1}"/>
    <hyperlink ref="H51" r:id="rId27" xr:uid="{E29EC97E-341F-4826-A611-9CA50FF74E39}"/>
    <hyperlink ref="H52" r:id="rId28" xr:uid="{9E9D12E4-883F-4AFC-8F3E-BD78FC6E2725}"/>
    <hyperlink ref="H53" r:id="rId29" xr:uid="{B97475AF-BBD3-472F-809C-EF1F7F027F50}"/>
    <hyperlink ref="H54" r:id="rId30" xr:uid="{466802BD-6090-401A-830C-1CBA294E0A0D}"/>
    <hyperlink ref="H56" r:id="rId31" xr:uid="{D407484F-2691-4A2A-AD44-59943766D5D9}"/>
    <hyperlink ref="H57" r:id="rId32" xr:uid="{17BC1D3F-D80B-4A5E-91E1-FDC8CEE05BB6}"/>
    <hyperlink ref="H58" r:id="rId33" xr:uid="{27C4792B-FD1F-4529-B116-3388F7F4D2D5}"/>
    <hyperlink ref="H59" r:id="rId34" xr:uid="{C8E93B11-4EA0-42BA-9D7D-EB3DC5F9BF80}"/>
    <hyperlink ref="H60" r:id="rId35" xr:uid="{A17A6D71-CCB3-44C3-BD49-B0DFFC50BA9F}"/>
    <hyperlink ref="H62" r:id="rId36" xr:uid="{257D2DD7-D9FB-41AA-9A50-7D6122A0319B}"/>
    <hyperlink ref="H63" r:id="rId37" xr:uid="{D6855F75-0C07-4DCA-A2E5-ADACBB7D6C42}"/>
    <hyperlink ref="H67" r:id="rId38" xr:uid="{3E03F2C2-2C5E-4CC8-911B-3FC47F27320C}"/>
    <hyperlink ref="H68" r:id="rId39" xr:uid="{A94A8F35-5D6C-450F-B48A-6DBC500A131B}"/>
    <hyperlink ref="H69" r:id="rId40" xr:uid="{B7910335-71C1-4D5A-A5B8-099FECFE8E1D}"/>
    <hyperlink ref="H70" r:id="rId41" xr:uid="{0B55E282-22B9-42A3-8EB4-4C3009199AFA}"/>
    <hyperlink ref="H71" r:id="rId42" xr:uid="{9121B36F-7842-4559-9419-1DC8F5DCD6F2}"/>
    <hyperlink ref="H72" r:id="rId43" xr:uid="{F282408F-05DB-46AA-9569-823AD96177C2}"/>
    <hyperlink ref="H76" r:id="rId44" xr:uid="{7435B815-A781-4210-8FC2-F6CEC44938A3}"/>
    <hyperlink ref="H77" r:id="rId45" xr:uid="{46C4980D-F536-4FB6-8D96-B4BD7A8E946F}"/>
    <hyperlink ref="H78" r:id="rId46" xr:uid="{EE4D5E47-6B3C-40F6-9A50-12A0EC3EC501}"/>
    <hyperlink ref="H80" r:id="rId47" xr:uid="{14A7ADAE-56E0-40D3-82CB-CC1DAE961BDB}"/>
    <hyperlink ref="H83" r:id="rId48" xr:uid="{C7CC923D-E816-489D-A800-5F07DA14306A}"/>
    <hyperlink ref="H86" r:id="rId49" xr:uid="{C35C7216-9160-4A77-BB27-43C8733F0AFF}"/>
    <hyperlink ref="H93" r:id="rId50" xr:uid="{08AB56EE-4602-4F5A-9D81-D2CCE28129CB}"/>
    <hyperlink ref="H97" r:id="rId51" xr:uid="{51991549-1766-4AED-88B5-FCA067B75480}"/>
    <hyperlink ref="H98" r:id="rId52" xr:uid="{3972585A-40A6-4D4E-BE33-AFBC479BDA2C}"/>
    <hyperlink ref="H99" r:id="rId53" xr:uid="{FF89EF78-6E43-4111-9476-3919971DD7BC}"/>
    <hyperlink ref="H100" r:id="rId54" xr:uid="{CFF8162D-54F1-4337-8D40-9E2366EA0E49}"/>
    <hyperlink ref="H101" r:id="rId55" xr:uid="{A9F3073C-BB9C-454F-90B0-1EE356C013F7}"/>
    <hyperlink ref="H107" r:id="rId56" xr:uid="{74676353-9A88-44FF-B10B-E26E08AA53CB}"/>
    <hyperlink ref="H108" r:id="rId57" xr:uid="{FB344C14-3ACD-4926-BEA7-4F90FA92E97E}"/>
    <hyperlink ref="H110" r:id="rId58" xr:uid="{C91352BE-7FE0-4556-B727-5157E83DCF03}"/>
    <hyperlink ref="H113" r:id="rId59" xr:uid="{EC70E020-A5CA-41D0-99D4-8BE0BEC5B25E}"/>
    <hyperlink ref="H114" r:id="rId60" xr:uid="{58AFD8E9-A7D7-40D1-95E3-F75F60563887}"/>
    <hyperlink ref="H118" r:id="rId61" xr:uid="{4E9B33F8-98FE-4C0E-9697-D429515ADD47}"/>
    <hyperlink ref="H119" r:id="rId62" xr:uid="{A2A66A22-566C-4F69-B132-499910B07C3B}"/>
    <hyperlink ref="H120" r:id="rId63" xr:uid="{F29CE076-2749-4C21-B0D5-DDE0AFD9AFB9}"/>
    <hyperlink ref="H122" r:id="rId64" xr:uid="{2E4C2439-06F1-46D3-942D-96D2A137BB24}"/>
    <hyperlink ref="H75" r:id="rId65" xr:uid="{7473F4BD-0DFE-4736-97BA-5C4D87C65C4E}"/>
    <hyperlink ref="H81" r:id="rId66" xr:uid="{F72E1E5F-DFD0-4796-98D6-528C20F501D4}"/>
    <hyperlink ref="H105" r:id="rId67" xr:uid="{48B89C5D-8EAE-464F-AD57-F5DB5E5AAD93}"/>
    <hyperlink ref="H112" r:id="rId68" xr:uid="{F7DD01CD-2E5F-41DD-A614-41625E00BD71}"/>
    <hyperlink ref="H125" r:id="rId69" xr:uid="{8B5FDC37-5B39-49C1-B26F-9AF67E0F008F}"/>
    <hyperlink ref="H36" r:id="rId70" xr:uid="{0E47860C-11A6-4F2E-9BE7-02836453C574}"/>
    <hyperlink ref="H55" r:id="rId71" xr:uid="{74BF6B71-E0D8-44CE-A4CA-D8A30C83AC39}"/>
    <hyperlink ref="H61" r:id="rId72" xr:uid="{5CA67709-FB5E-4595-B9A2-9DC6415C642D}"/>
    <hyperlink ref="H64" r:id="rId73" xr:uid="{E667C97B-69DB-4DD7-BA47-9D02F9ED92A0}"/>
    <hyperlink ref="H66" r:id="rId74" xr:uid="{0E7DF3B0-05BF-4869-9BE1-F06134B518EC}"/>
    <hyperlink ref="H73" r:id="rId75" xr:uid="{F4569644-43FA-4E89-9F06-EC0FA545CBAA}"/>
    <hyperlink ref="H102" r:id="rId76" xr:uid="{0EDBF654-64B8-4593-BFC1-5E823C1D4CC6}"/>
    <hyperlink ref="H103" r:id="rId77" xr:uid="{F13CDB68-935A-4052-90F6-6EFB49646DEA}"/>
    <hyperlink ref="H104" r:id="rId78" xr:uid="{F23706C4-EA35-4C4A-8885-BD9DCBE63748}"/>
    <hyperlink ref="H115" r:id="rId79" xr:uid="{9B6B09CA-081D-4163-A922-925F86495BF1}"/>
    <hyperlink ref="H123" r:id="rId80" xr:uid="{B86C3690-4D5E-4A30-A1B1-9E6FE1DBD899}"/>
    <hyperlink ref="H124" r:id="rId81" xr:uid="{81068046-B260-47A9-A5E2-2D95DF74DB8A}"/>
  </hyperlinks>
  <pageMargins left="0.70866141732283472" right="0.70866141732283472" top="0.35433070866141736" bottom="0.35433070866141736" header="0.31496062992125984" footer="0.31496062992125984"/>
  <pageSetup paperSize="5" scale="86" orientation="landscape" r:id="rId82"/>
  <drawing r:id="rId8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9E418-0738-40FF-9AAF-097EB5D04021}">
  <sheetPr>
    <tabColor theme="2" tint="-0.14999847407452621"/>
  </sheetPr>
  <dimension ref="B1:AJ77"/>
  <sheetViews>
    <sheetView showGridLines="0" topLeftCell="M40" zoomScale="55" zoomScaleNormal="55" workbookViewId="0">
      <selection activeCell="R84" sqref="R84"/>
    </sheetView>
  </sheetViews>
  <sheetFormatPr baseColWidth="10" defaultColWidth="10" defaultRowHeight="15"/>
  <cols>
    <col min="1" max="1" width="3.125" style="317" customWidth="1"/>
    <col min="2" max="2" width="23.875" style="317" customWidth="1"/>
    <col min="3" max="3" width="19.125" style="317" customWidth="1"/>
    <col min="4" max="4" width="22.875" style="317" customWidth="1"/>
    <col min="5" max="5" width="42.5" style="317" customWidth="1"/>
    <col min="6" max="6" width="23.75" style="317" customWidth="1"/>
    <col min="7" max="7" width="14.625" style="317" customWidth="1"/>
    <col min="8" max="8" width="18.875" style="317" customWidth="1"/>
    <col min="9" max="9" width="12.875" style="317" customWidth="1"/>
    <col min="10" max="10" width="18.375" style="317" customWidth="1"/>
    <col min="11" max="11" width="24" style="317" customWidth="1"/>
    <col min="12" max="12" width="138.25" style="317" customWidth="1"/>
    <col min="13" max="16" width="18.75" style="317" customWidth="1"/>
    <col min="17" max="17" width="75.125" style="317" customWidth="1"/>
    <col min="18" max="18" width="29.75" style="441" customWidth="1"/>
    <col min="19" max="19" width="22" style="441" customWidth="1"/>
    <col min="20" max="20" width="14.625" style="317" customWidth="1"/>
    <col min="21" max="16384" width="10" style="317"/>
  </cols>
  <sheetData>
    <row r="1" spans="2:19" ht="21.75" hidden="1" customHeight="1">
      <c r="B1" s="919"/>
      <c r="C1" s="920"/>
      <c r="D1" s="921"/>
      <c r="E1" s="921"/>
      <c r="F1" s="921"/>
      <c r="G1" s="921"/>
      <c r="H1" s="921"/>
      <c r="I1" s="921"/>
      <c r="J1" s="921"/>
      <c r="K1" s="921"/>
      <c r="L1" s="921"/>
      <c r="M1" s="921"/>
      <c r="N1" s="921"/>
      <c r="O1" s="921"/>
      <c r="P1" s="921"/>
      <c r="Q1" s="921"/>
      <c r="R1" s="921"/>
      <c r="S1" s="922"/>
    </row>
    <row r="2" spans="2:19" ht="16.5" customHeight="1">
      <c r="B2" s="522"/>
      <c r="C2" s="523"/>
      <c r="D2" s="523"/>
      <c r="E2" s="523"/>
      <c r="F2" s="523"/>
      <c r="G2" s="523"/>
      <c r="H2" s="523"/>
      <c r="I2" s="523"/>
      <c r="J2" s="523"/>
      <c r="K2" s="523"/>
      <c r="L2" s="523"/>
      <c r="M2" s="523"/>
      <c r="N2" s="523"/>
      <c r="O2" s="523"/>
      <c r="P2" s="523"/>
      <c r="Q2" s="523"/>
      <c r="R2" s="524"/>
      <c r="S2" s="525"/>
    </row>
    <row r="3" spans="2:19" ht="23.25" customHeight="1">
      <c r="B3" s="934" t="s">
        <v>509</v>
      </c>
      <c r="C3" s="935"/>
      <c r="D3" s="935"/>
      <c r="E3" s="935"/>
      <c r="F3" s="935"/>
      <c r="G3" s="935"/>
      <c r="H3" s="935"/>
      <c r="I3" s="935"/>
      <c r="J3" s="935"/>
      <c r="K3" s="935"/>
      <c r="L3" s="935"/>
      <c r="M3" s="935"/>
      <c r="N3" s="935"/>
      <c r="O3" s="935"/>
      <c r="P3" s="935"/>
      <c r="Q3" s="935"/>
      <c r="R3" s="935"/>
      <c r="S3" s="936"/>
    </row>
    <row r="4" spans="2:19" ht="18.75" customHeight="1">
      <c r="B4" s="934" t="s">
        <v>613</v>
      </c>
      <c r="C4" s="935"/>
      <c r="D4" s="935"/>
      <c r="E4" s="935"/>
      <c r="F4" s="935"/>
      <c r="G4" s="935"/>
      <c r="H4" s="935"/>
      <c r="I4" s="935"/>
      <c r="J4" s="935"/>
      <c r="K4" s="935"/>
      <c r="L4" s="935"/>
      <c r="M4" s="935"/>
      <c r="N4" s="935"/>
      <c r="O4" s="935"/>
      <c r="P4" s="935"/>
      <c r="Q4" s="935"/>
      <c r="R4" s="935"/>
      <c r="S4" s="936"/>
    </row>
    <row r="5" spans="2:19" ht="17.25" customHeight="1" thickBot="1">
      <c r="B5" s="923" t="s">
        <v>612</v>
      </c>
      <c r="C5" s="924"/>
      <c r="D5" s="924"/>
      <c r="E5" s="924"/>
      <c r="F5" s="924"/>
      <c r="G5" s="924"/>
      <c r="H5" s="924"/>
      <c r="I5" s="924"/>
      <c r="J5" s="924"/>
      <c r="K5" s="924"/>
      <c r="L5" s="924"/>
      <c r="M5" s="924"/>
      <c r="N5" s="924"/>
      <c r="O5" s="924"/>
      <c r="P5" s="924"/>
      <c r="Q5" s="924"/>
      <c r="R5" s="924"/>
      <c r="S5" s="925"/>
    </row>
    <row r="6" spans="2:19" ht="10.5" hidden="1" customHeight="1" thickBot="1">
      <c r="B6" s="946"/>
      <c r="C6" s="947"/>
      <c r="D6" s="947"/>
      <c r="E6" s="947"/>
      <c r="F6" s="947"/>
      <c r="G6" s="947"/>
      <c r="H6" s="947"/>
      <c r="I6" s="947"/>
      <c r="J6" s="947"/>
      <c r="K6" s="947"/>
      <c r="L6" s="947"/>
      <c r="M6" s="947"/>
      <c r="N6" s="947"/>
      <c r="O6" s="947"/>
      <c r="P6" s="947"/>
      <c r="Q6" s="947"/>
      <c r="R6" s="947"/>
      <c r="S6" s="948"/>
    </row>
    <row r="7" spans="2:19" s="318" customFormat="1" ht="27" customHeight="1">
      <c r="B7" s="949" t="s">
        <v>514</v>
      </c>
      <c r="C7" s="950"/>
      <c r="D7" s="951" t="s">
        <v>880</v>
      </c>
      <c r="E7" s="951"/>
      <c r="F7" s="951"/>
      <c r="G7" s="951"/>
      <c r="H7" s="951"/>
      <c r="I7" s="951"/>
      <c r="J7" s="951"/>
      <c r="K7" s="952"/>
      <c r="L7" s="468" t="s">
        <v>516</v>
      </c>
      <c r="M7" s="953" t="s">
        <v>881</v>
      </c>
      <c r="N7" s="953"/>
      <c r="O7" s="953"/>
      <c r="P7" s="953"/>
      <c r="Q7" s="953"/>
      <c r="R7" s="953"/>
      <c r="S7" s="954"/>
    </row>
    <row r="8" spans="2:19" s="318" customFormat="1" ht="23.25" customHeight="1" thickBot="1">
      <c r="B8" s="955" t="s">
        <v>515</v>
      </c>
      <c r="C8" s="956"/>
      <c r="D8" s="957" t="s">
        <v>365</v>
      </c>
      <c r="E8" s="957"/>
      <c r="F8" s="957"/>
      <c r="G8" s="957"/>
      <c r="H8" s="957"/>
      <c r="I8" s="957"/>
      <c r="J8" s="957"/>
      <c r="K8" s="958"/>
      <c r="L8" s="469" t="s">
        <v>602</v>
      </c>
      <c r="M8" s="959" t="s">
        <v>365</v>
      </c>
      <c r="N8" s="959"/>
      <c r="O8" s="959"/>
      <c r="P8" s="959"/>
      <c r="Q8" s="959"/>
      <c r="R8" s="959"/>
      <c r="S8" s="960"/>
    </row>
    <row r="9" spans="2:19" s="318" customFormat="1" ht="5.25" customHeight="1" thickBot="1">
      <c r="B9" s="446"/>
      <c r="C9" s="709"/>
      <c r="D9" s="709"/>
      <c r="E9" s="709"/>
      <c r="F9" s="709"/>
      <c r="G9" s="447"/>
      <c r="H9" s="447"/>
      <c r="I9" s="447"/>
      <c r="J9" s="447"/>
      <c r="K9" s="447"/>
      <c r="L9" s="319"/>
      <c r="M9" s="319"/>
      <c r="N9" s="319"/>
      <c r="O9" s="319"/>
      <c r="P9" s="319"/>
      <c r="Q9" s="319"/>
      <c r="R9" s="439"/>
      <c r="S9" s="445"/>
    </row>
    <row r="10" spans="2:19" s="318" customFormat="1" ht="29.25" customHeight="1" thickBot="1">
      <c r="B10" s="926" t="s">
        <v>517</v>
      </c>
      <c r="C10" s="927"/>
      <c r="D10" s="927"/>
      <c r="E10" s="321" t="s">
        <v>607</v>
      </c>
      <c r="F10" s="928" t="s">
        <v>518</v>
      </c>
      <c r="G10" s="929"/>
      <c r="H10" s="930" t="s">
        <v>608</v>
      </c>
      <c r="I10" s="931"/>
      <c r="J10" s="932"/>
      <c r="K10" s="932"/>
      <c r="L10" s="932"/>
      <c r="M10" s="932"/>
      <c r="N10" s="932"/>
      <c r="O10" s="932"/>
      <c r="P10" s="932"/>
      <c r="Q10" s="932"/>
      <c r="R10" s="932"/>
      <c r="S10" s="933"/>
    </row>
    <row r="11" spans="2:19" s="318" customFormat="1" ht="6" customHeight="1" thickBot="1">
      <c r="B11" s="937"/>
      <c r="C11" s="938"/>
      <c r="D11" s="938"/>
      <c r="E11" s="938"/>
      <c r="F11" s="938"/>
      <c r="G11" s="938"/>
      <c r="H11" s="938"/>
      <c r="I11" s="938"/>
      <c r="J11" s="938"/>
      <c r="K11" s="938"/>
      <c r="L11" s="938"/>
      <c r="M11" s="710"/>
      <c r="N11" s="710"/>
      <c r="O11" s="710"/>
      <c r="P11" s="710"/>
      <c r="Q11" s="710"/>
      <c r="R11" s="710"/>
      <c r="S11" s="445"/>
    </row>
    <row r="12" spans="2:19" s="322" customFormat="1" ht="26.25" customHeight="1">
      <c r="B12" s="939" t="s">
        <v>519</v>
      </c>
      <c r="C12" s="940"/>
      <c r="D12" s="940"/>
      <c r="E12" s="941" t="s">
        <v>607</v>
      </c>
      <c r="F12" s="941"/>
      <c r="G12" s="942" t="s">
        <v>531</v>
      </c>
      <c r="H12" s="942"/>
      <c r="I12" s="943" t="s">
        <v>608</v>
      </c>
      <c r="J12" s="944"/>
      <c r="K12" s="944"/>
      <c r="L12" s="944"/>
      <c r="M12" s="944"/>
      <c r="N12" s="944"/>
      <c r="O12" s="944"/>
      <c r="P12" s="944"/>
      <c r="Q12" s="944"/>
      <c r="R12" s="944"/>
      <c r="S12" s="945"/>
    </row>
    <row r="13" spans="2:19" s="322" customFormat="1" ht="29.25" customHeight="1" thickBot="1">
      <c r="B13" s="963" t="s">
        <v>520</v>
      </c>
      <c r="C13" s="964"/>
      <c r="D13" s="964"/>
      <c r="E13" s="965" t="s">
        <v>608</v>
      </c>
      <c r="F13" s="966"/>
      <c r="G13" s="966"/>
      <c r="H13" s="966"/>
      <c r="I13" s="966"/>
      <c r="J13" s="966"/>
      <c r="K13" s="966"/>
      <c r="L13" s="966"/>
      <c r="M13" s="967"/>
      <c r="N13" s="967"/>
      <c r="O13" s="967"/>
      <c r="P13" s="967"/>
      <c r="Q13" s="967"/>
      <c r="R13" s="967"/>
      <c r="S13" s="968"/>
    </row>
    <row r="14" spans="2:19" s="318" customFormat="1" ht="18.75" customHeight="1" thickBot="1">
      <c r="B14" s="320"/>
      <c r="C14" s="320"/>
      <c r="D14" s="320"/>
      <c r="E14" s="320"/>
      <c r="F14" s="320"/>
      <c r="G14" s="320"/>
      <c r="H14" s="320"/>
      <c r="I14" s="320"/>
      <c r="J14" s="320"/>
      <c r="K14" s="320"/>
      <c r="L14" s="320"/>
      <c r="M14" s="320"/>
      <c r="N14" s="320"/>
      <c r="O14" s="320"/>
      <c r="P14" s="320"/>
      <c r="Q14" s="320"/>
      <c r="R14" s="440"/>
      <c r="S14" s="440"/>
    </row>
    <row r="15" spans="2:19" s="318" customFormat="1" ht="43.5" customHeight="1">
      <c r="B15" s="969" t="s">
        <v>149</v>
      </c>
      <c r="C15" s="971" t="s">
        <v>532</v>
      </c>
      <c r="D15" s="971" t="s">
        <v>1</v>
      </c>
      <c r="E15" s="971" t="s">
        <v>152</v>
      </c>
      <c r="F15" s="971" t="s">
        <v>153</v>
      </c>
      <c r="G15" s="971" t="s">
        <v>154</v>
      </c>
      <c r="H15" s="971" t="s">
        <v>155</v>
      </c>
      <c r="I15" s="971" t="s">
        <v>726</v>
      </c>
      <c r="J15" s="971" t="s">
        <v>533</v>
      </c>
      <c r="K15" s="977" t="s">
        <v>534</v>
      </c>
      <c r="L15" s="977" t="s">
        <v>535</v>
      </c>
      <c r="M15" s="961" t="s">
        <v>536</v>
      </c>
      <c r="N15" s="975" t="s">
        <v>542</v>
      </c>
      <c r="O15" s="961" t="s">
        <v>537</v>
      </c>
      <c r="P15" s="961" t="s">
        <v>538</v>
      </c>
      <c r="Q15" s="961" t="s">
        <v>539</v>
      </c>
      <c r="R15" s="961" t="s">
        <v>540</v>
      </c>
      <c r="S15" s="973" t="s">
        <v>541</v>
      </c>
    </row>
    <row r="16" spans="2:19" s="318" customFormat="1" ht="74.25" customHeight="1" thickBot="1">
      <c r="B16" s="970"/>
      <c r="C16" s="972"/>
      <c r="D16" s="972"/>
      <c r="E16" s="972"/>
      <c r="F16" s="972"/>
      <c r="G16" s="972"/>
      <c r="H16" s="972"/>
      <c r="I16" s="972"/>
      <c r="J16" s="972"/>
      <c r="K16" s="978"/>
      <c r="L16" s="978"/>
      <c r="M16" s="962"/>
      <c r="N16" s="976"/>
      <c r="O16" s="962"/>
      <c r="P16" s="962"/>
      <c r="Q16" s="962"/>
      <c r="R16" s="962"/>
      <c r="S16" s="974"/>
    </row>
    <row r="17" spans="2:19" s="318" customFormat="1" ht="409.5" customHeight="1">
      <c r="B17" s="1035" t="s">
        <v>263</v>
      </c>
      <c r="C17" s="1039" t="s">
        <v>243</v>
      </c>
      <c r="D17" s="1040" t="s">
        <v>162</v>
      </c>
      <c r="E17" s="634" t="s">
        <v>399</v>
      </c>
      <c r="F17" s="1011" t="s">
        <v>14</v>
      </c>
      <c r="G17" s="494">
        <v>45323</v>
      </c>
      <c r="H17" s="494">
        <v>45639</v>
      </c>
      <c r="I17" s="545">
        <v>1</v>
      </c>
      <c r="J17" s="667">
        <v>0.97399999999999998</v>
      </c>
      <c r="K17" s="1048">
        <f>AVERAGE(J17:J20)</f>
        <v>0.99350000000000005</v>
      </c>
      <c r="L17" s="506" t="s">
        <v>885</v>
      </c>
      <c r="M17" s="496" t="s">
        <v>551</v>
      </c>
      <c r="N17" s="912" t="s">
        <v>551</v>
      </c>
      <c r="O17" s="912" t="s">
        <v>551</v>
      </c>
      <c r="P17" s="912" t="s">
        <v>551</v>
      </c>
      <c r="Q17" s="497" t="s">
        <v>125</v>
      </c>
      <c r="R17" s="1050" t="s">
        <v>526</v>
      </c>
      <c r="S17" s="498" t="s">
        <v>601</v>
      </c>
    </row>
    <row r="18" spans="2:19" s="318" customFormat="1" ht="141.75" customHeight="1">
      <c r="B18" s="1026"/>
      <c r="C18" s="1001"/>
      <c r="D18" s="1003"/>
      <c r="E18" s="15" t="s">
        <v>660</v>
      </c>
      <c r="F18" s="1012"/>
      <c r="G18" s="324">
        <v>45352</v>
      </c>
      <c r="H18" s="324">
        <v>45639</v>
      </c>
      <c r="I18" s="544">
        <v>1</v>
      </c>
      <c r="J18" s="668">
        <v>1</v>
      </c>
      <c r="K18" s="1045"/>
      <c r="L18" s="477" t="s">
        <v>886</v>
      </c>
      <c r="M18" s="540" t="s">
        <v>551</v>
      </c>
      <c r="N18" s="913"/>
      <c r="O18" s="913"/>
      <c r="P18" s="913"/>
      <c r="Q18" s="326" t="s">
        <v>877</v>
      </c>
      <c r="R18" s="1051"/>
      <c r="S18" s="438" t="s">
        <v>601</v>
      </c>
    </row>
    <row r="19" spans="2:19" s="318" customFormat="1" ht="171">
      <c r="B19" s="1026"/>
      <c r="C19" s="1001"/>
      <c r="D19" s="1003"/>
      <c r="E19" s="15" t="s">
        <v>246</v>
      </c>
      <c r="F19" s="1012"/>
      <c r="G19" s="324">
        <v>45323</v>
      </c>
      <c r="H19" s="324">
        <v>45639</v>
      </c>
      <c r="I19" s="544">
        <v>1</v>
      </c>
      <c r="J19" s="668">
        <v>1</v>
      </c>
      <c r="K19" s="1045"/>
      <c r="L19" s="477" t="s">
        <v>887</v>
      </c>
      <c r="M19" s="540" t="s">
        <v>551</v>
      </c>
      <c r="N19" s="913"/>
      <c r="O19" s="913"/>
      <c r="P19" s="913"/>
      <c r="Q19" s="325" t="s">
        <v>125</v>
      </c>
      <c r="R19" s="1051"/>
      <c r="S19" s="438" t="s">
        <v>601</v>
      </c>
    </row>
    <row r="20" spans="2:19" s="318" customFormat="1" ht="51.75" customHeight="1">
      <c r="B20" s="1026"/>
      <c r="C20" s="1001"/>
      <c r="D20" s="1003"/>
      <c r="E20" s="604" t="s">
        <v>400</v>
      </c>
      <c r="F20" s="1012"/>
      <c r="G20" s="327">
        <v>45504</v>
      </c>
      <c r="H20" s="327">
        <v>45626</v>
      </c>
      <c r="I20" s="544">
        <v>1</v>
      </c>
      <c r="J20" s="668">
        <v>1</v>
      </c>
      <c r="K20" s="1045"/>
      <c r="L20" s="477" t="s">
        <v>875</v>
      </c>
      <c r="M20" s="540" t="s">
        <v>551</v>
      </c>
      <c r="N20" s="915"/>
      <c r="O20" s="915"/>
      <c r="P20" s="913"/>
      <c r="Q20" s="325" t="s">
        <v>125</v>
      </c>
      <c r="R20" s="1051"/>
      <c r="S20" s="438" t="s">
        <v>601</v>
      </c>
    </row>
    <row r="21" spans="2:19" s="318" customFormat="1" ht="128.25">
      <c r="B21" s="1026"/>
      <c r="C21" s="705" t="s">
        <v>244</v>
      </c>
      <c r="D21" s="702" t="s">
        <v>165</v>
      </c>
      <c r="E21" s="323" t="s">
        <v>247</v>
      </c>
      <c r="F21" s="702" t="s">
        <v>133</v>
      </c>
      <c r="G21" s="328">
        <v>45307</v>
      </c>
      <c r="H21" s="329">
        <v>45639</v>
      </c>
      <c r="I21" s="544">
        <v>1</v>
      </c>
      <c r="J21" s="668">
        <v>1</v>
      </c>
      <c r="K21" s="712">
        <f>AVERAGE(J21:J21)</f>
        <v>1</v>
      </c>
      <c r="L21" s="478" t="s">
        <v>888</v>
      </c>
      <c r="M21" s="540" t="s">
        <v>551</v>
      </c>
      <c r="N21" s="540" t="s">
        <v>551</v>
      </c>
      <c r="O21" s="540" t="s">
        <v>551</v>
      </c>
      <c r="P21" s="913"/>
      <c r="Q21" s="325" t="s">
        <v>787</v>
      </c>
      <c r="R21" s="1051"/>
      <c r="S21" s="438" t="s">
        <v>601</v>
      </c>
    </row>
    <row r="22" spans="2:19" s="318" customFormat="1" ht="114.75" customHeight="1">
      <c r="B22" s="1026"/>
      <c r="C22" s="1008" t="s">
        <v>245</v>
      </c>
      <c r="D22" s="1003" t="s">
        <v>167</v>
      </c>
      <c r="E22" s="323" t="s">
        <v>248</v>
      </c>
      <c r="F22" s="702" t="s">
        <v>168</v>
      </c>
      <c r="G22" s="328">
        <v>45307</v>
      </c>
      <c r="H22" s="329">
        <v>45639</v>
      </c>
      <c r="I22" s="544">
        <v>1</v>
      </c>
      <c r="J22" s="668">
        <v>1</v>
      </c>
      <c r="K22" s="1045">
        <f>AVERAGE(J22:J26)</f>
        <v>1</v>
      </c>
      <c r="L22" s="478" t="s">
        <v>889</v>
      </c>
      <c r="M22" s="540" t="s">
        <v>551</v>
      </c>
      <c r="N22" s="916" t="s">
        <v>551</v>
      </c>
      <c r="O22" s="916" t="s">
        <v>551</v>
      </c>
      <c r="P22" s="913"/>
      <c r="Q22" s="507" t="s">
        <v>877</v>
      </c>
      <c r="R22" s="1051"/>
      <c r="S22" s="438" t="s">
        <v>601</v>
      </c>
    </row>
    <row r="23" spans="2:19" s="318" customFormat="1" ht="399.75" thickBot="1">
      <c r="B23" s="1026"/>
      <c r="C23" s="1008"/>
      <c r="D23" s="1003"/>
      <c r="E23" s="323" t="s">
        <v>249</v>
      </c>
      <c r="F23" s="702" t="s">
        <v>169</v>
      </c>
      <c r="G23" s="324">
        <v>45325</v>
      </c>
      <c r="H23" s="329">
        <v>45639</v>
      </c>
      <c r="I23" s="544">
        <v>1</v>
      </c>
      <c r="J23" s="668">
        <v>1</v>
      </c>
      <c r="K23" s="1045"/>
      <c r="L23" s="482" t="s">
        <v>890</v>
      </c>
      <c r="M23" s="540" t="s">
        <v>551</v>
      </c>
      <c r="N23" s="913"/>
      <c r="O23" s="913"/>
      <c r="P23" s="913"/>
      <c r="Q23" s="508" t="s">
        <v>876</v>
      </c>
      <c r="R23" s="1051"/>
      <c r="S23" s="438" t="s">
        <v>601</v>
      </c>
    </row>
    <row r="24" spans="2:19" s="318" customFormat="1" ht="171">
      <c r="B24" s="1026"/>
      <c r="C24" s="1008"/>
      <c r="D24" s="1003"/>
      <c r="E24" s="330" t="s">
        <v>250</v>
      </c>
      <c r="F24" s="331" t="s">
        <v>64</v>
      </c>
      <c r="G24" s="282">
        <v>45323</v>
      </c>
      <c r="H24" s="283">
        <v>45642</v>
      </c>
      <c r="I24" s="544">
        <v>1</v>
      </c>
      <c r="J24" s="668">
        <v>1</v>
      </c>
      <c r="K24" s="1045"/>
      <c r="L24" s="478" t="s">
        <v>891</v>
      </c>
      <c r="M24" s="540" t="s">
        <v>551</v>
      </c>
      <c r="N24" s="913"/>
      <c r="O24" s="913"/>
      <c r="P24" s="913"/>
      <c r="Q24" s="509" t="s">
        <v>789</v>
      </c>
      <c r="R24" s="1051"/>
      <c r="S24" s="438" t="s">
        <v>601</v>
      </c>
    </row>
    <row r="25" spans="2:19" s="318" customFormat="1" ht="142.5">
      <c r="B25" s="1026"/>
      <c r="C25" s="1008"/>
      <c r="D25" s="1003"/>
      <c r="E25" s="323" t="s">
        <v>251</v>
      </c>
      <c r="F25" s="702" t="s">
        <v>426</v>
      </c>
      <c r="G25" s="328">
        <v>45307</v>
      </c>
      <c r="H25" s="329">
        <v>45639</v>
      </c>
      <c r="I25" s="544">
        <v>1</v>
      </c>
      <c r="J25" s="668">
        <v>1</v>
      </c>
      <c r="K25" s="1045"/>
      <c r="L25" s="478" t="s">
        <v>892</v>
      </c>
      <c r="M25" s="540" t="s">
        <v>551</v>
      </c>
      <c r="N25" s="913"/>
      <c r="O25" s="913"/>
      <c r="P25" s="913"/>
      <c r="Q25" s="510" t="s">
        <v>672</v>
      </c>
      <c r="R25" s="1051"/>
      <c r="S25" s="438" t="s">
        <v>601</v>
      </c>
    </row>
    <row r="26" spans="2:19" s="318" customFormat="1" ht="72" customHeight="1" thickBot="1">
      <c r="B26" s="1027"/>
      <c r="C26" s="1037"/>
      <c r="D26" s="1024"/>
      <c r="E26" s="337" t="s">
        <v>401</v>
      </c>
      <c r="F26" s="620" t="s">
        <v>41</v>
      </c>
      <c r="G26" s="621">
        <v>45383</v>
      </c>
      <c r="H26" s="621">
        <v>45626</v>
      </c>
      <c r="I26" s="546">
        <v>1</v>
      </c>
      <c r="J26" s="674">
        <v>1</v>
      </c>
      <c r="K26" s="1046"/>
      <c r="L26" s="623" t="s">
        <v>893</v>
      </c>
      <c r="M26" s="541" t="s">
        <v>551</v>
      </c>
      <c r="N26" s="914"/>
      <c r="O26" s="914"/>
      <c r="P26" s="914"/>
      <c r="Q26" s="624" t="s">
        <v>877</v>
      </c>
      <c r="R26" s="1051"/>
      <c r="S26" s="501" t="s">
        <v>601</v>
      </c>
    </row>
    <row r="27" spans="2:19" s="318" customFormat="1" ht="105">
      <c r="B27" s="1026" t="s">
        <v>252</v>
      </c>
      <c r="C27" s="1004" t="s">
        <v>253</v>
      </c>
      <c r="D27" s="1005" t="s">
        <v>174</v>
      </c>
      <c r="E27" s="611" t="s">
        <v>254</v>
      </c>
      <c r="F27" s="706" t="s">
        <v>427</v>
      </c>
      <c r="G27" s="613">
        <v>45307</v>
      </c>
      <c r="H27" s="614">
        <v>45639</v>
      </c>
      <c r="I27" s="615">
        <v>1</v>
      </c>
      <c r="J27" s="714">
        <v>1</v>
      </c>
      <c r="K27" s="1047">
        <f>AVERAGE(J27:J31)</f>
        <v>0.97680000000000011</v>
      </c>
      <c r="L27" s="616" t="s">
        <v>894</v>
      </c>
      <c r="M27" s="708" t="s">
        <v>551</v>
      </c>
      <c r="N27" s="913" t="s">
        <v>551</v>
      </c>
      <c r="O27" s="913" t="s">
        <v>551</v>
      </c>
      <c r="P27" s="917" t="s">
        <v>551</v>
      </c>
      <c r="Q27" s="617" t="s">
        <v>677</v>
      </c>
      <c r="R27" s="1051"/>
      <c r="S27" s="619" t="s">
        <v>601</v>
      </c>
    </row>
    <row r="28" spans="2:19" s="318" customFormat="1" ht="356.25">
      <c r="B28" s="1026"/>
      <c r="C28" s="1001"/>
      <c r="D28" s="1003"/>
      <c r="E28" s="323" t="s">
        <v>255</v>
      </c>
      <c r="F28" s="702" t="s">
        <v>176</v>
      </c>
      <c r="G28" s="329">
        <v>45323</v>
      </c>
      <c r="H28" s="328">
        <v>45641</v>
      </c>
      <c r="I28" s="544">
        <v>1</v>
      </c>
      <c r="J28" s="712">
        <v>1</v>
      </c>
      <c r="K28" s="1045"/>
      <c r="L28" s="478" t="s">
        <v>895</v>
      </c>
      <c r="M28" s="540" t="s">
        <v>551</v>
      </c>
      <c r="N28" s="915"/>
      <c r="O28" s="913"/>
      <c r="P28" s="917"/>
      <c r="Q28" s="332" t="s">
        <v>493</v>
      </c>
      <c r="R28" s="1051"/>
      <c r="S28" s="438" t="s">
        <v>601</v>
      </c>
    </row>
    <row r="29" spans="2:19" s="318" customFormat="1" ht="166.5" customHeight="1">
      <c r="B29" s="1026"/>
      <c r="C29" s="1001"/>
      <c r="D29" s="702" t="s">
        <v>135</v>
      </c>
      <c r="E29" s="323" t="s">
        <v>428</v>
      </c>
      <c r="F29" s="702" t="s">
        <v>177</v>
      </c>
      <c r="G29" s="328">
        <v>45352</v>
      </c>
      <c r="H29" s="328">
        <v>45626</v>
      </c>
      <c r="I29" s="544">
        <v>1</v>
      </c>
      <c r="J29" s="712">
        <v>0.94</v>
      </c>
      <c r="K29" s="1045"/>
      <c r="L29" s="483" t="s">
        <v>896</v>
      </c>
      <c r="M29" s="540" t="s">
        <v>551</v>
      </c>
      <c r="N29" s="707" t="s">
        <v>551</v>
      </c>
      <c r="O29" s="913"/>
      <c r="P29" s="917"/>
      <c r="Q29" s="511" t="s">
        <v>791</v>
      </c>
      <c r="R29" s="1051"/>
      <c r="S29" s="438" t="s">
        <v>601</v>
      </c>
    </row>
    <row r="30" spans="2:19" s="318" customFormat="1" ht="90">
      <c r="B30" s="1026"/>
      <c r="C30" s="1001"/>
      <c r="D30" s="1003" t="s">
        <v>178</v>
      </c>
      <c r="E30" s="323" t="s">
        <v>256</v>
      </c>
      <c r="F30" s="702" t="s">
        <v>43</v>
      </c>
      <c r="G30" s="328">
        <v>45444</v>
      </c>
      <c r="H30" s="328">
        <v>45503</v>
      </c>
      <c r="I30" s="544">
        <v>1</v>
      </c>
      <c r="J30" s="712">
        <v>1</v>
      </c>
      <c r="K30" s="1045"/>
      <c r="L30" s="478" t="s">
        <v>897</v>
      </c>
      <c r="M30" s="460" t="s">
        <v>551</v>
      </c>
      <c r="N30" s="1009" t="s">
        <v>551</v>
      </c>
      <c r="O30" s="913"/>
      <c r="P30" s="917"/>
      <c r="Q30" s="325" t="s">
        <v>877</v>
      </c>
      <c r="R30" s="1051"/>
      <c r="S30" s="438" t="s">
        <v>601</v>
      </c>
    </row>
    <row r="31" spans="2:19" s="318" customFormat="1" ht="115.5">
      <c r="B31" s="1026"/>
      <c r="C31" s="1001"/>
      <c r="D31" s="1003"/>
      <c r="E31" s="323" t="s">
        <v>257</v>
      </c>
      <c r="F31" s="702" t="s">
        <v>38</v>
      </c>
      <c r="G31" s="328">
        <v>45383</v>
      </c>
      <c r="H31" s="328">
        <v>45626</v>
      </c>
      <c r="I31" s="544">
        <v>1</v>
      </c>
      <c r="J31" s="712">
        <v>0.94399999999999995</v>
      </c>
      <c r="K31" s="1045"/>
      <c r="L31" s="481" t="s">
        <v>898</v>
      </c>
      <c r="M31" s="540" t="s">
        <v>551</v>
      </c>
      <c r="N31" s="1010"/>
      <c r="O31" s="915"/>
      <c r="P31" s="917"/>
      <c r="Q31" s="333" t="s">
        <v>899</v>
      </c>
      <c r="R31" s="1051"/>
      <c r="S31" s="438" t="s">
        <v>601</v>
      </c>
    </row>
    <row r="32" spans="2:19" s="318" customFormat="1" ht="57">
      <c r="B32" s="1026"/>
      <c r="C32" s="1008" t="s">
        <v>258</v>
      </c>
      <c r="D32" s="1003" t="s">
        <v>180</v>
      </c>
      <c r="E32" s="323" t="s">
        <v>429</v>
      </c>
      <c r="F32" s="702" t="s">
        <v>181</v>
      </c>
      <c r="G32" s="328">
        <v>45307</v>
      </c>
      <c r="H32" s="329">
        <v>45639</v>
      </c>
      <c r="I32" s="544">
        <v>1</v>
      </c>
      <c r="J32" s="712">
        <v>1</v>
      </c>
      <c r="K32" s="1045">
        <f>AVERAGE(J32:J35)</f>
        <v>0.995</v>
      </c>
      <c r="L32" s="477" t="s">
        <v>900</v>
      </c>
      <c r="M32" s="540" t="s">
        <v>551</v>
      </c>
      <c r="N32" s="916" t="s">
        <v>551</v>
      </c>
      <c r="O32" s="916" t="s">
        <v>551</v>
      </c>
      <c r="P32" s="917"/>
      <c r="Q32" s="484" t="s">
        <v>877</v>
      </c>
      <c r="R32" s="1051"/>
      <c r="S32" s="438" t="s">
        <v>601</v>
      </c>
    </row>
    <row r="33" spans="2:19" s="318" customFormat="1" ht="75">
      <c r="B33" s="1026"/>
      <c r="C33" s="1008"/>
      <c r="D33" s="1003"/>
      <c r="E33" s="323" t="s">
        <v>418</v>
      </c>
      <c r="F33" s="702" t="s">
        <v>169</v>
      </c>
      <c r="G33" s="328">
        <v>45349</v>
      </c>
      <c r="H33" s="328">
        <v>45639</v>
      </c>
      <c r="I33" s="544">
        <v>1</v>
      </c>
      <c r="J33" s="712">
        <v>1</v>
      </c>
      <c r="K33" s="1045"/>
      <c r="L33" s="485" t="s">
        <v>901</v>
      </c>
      <c r="M33" s="540" t="s">
        <v>551</v>
      </c>
      <c r="N33" s="913"/>
      <c r="O33" s="913"/>
      <c r="P33" s="917"/>
      <c r="Q33" s="486" t="s">
        <v>877</v>
      </c>
      <c r="R33" s="1051"/>
      <c r="S33" s="438" t="s">
        <v>601</v>
      </c>
    </row>
    <row r="34" spans="2:19" s="318" customFormat="1" ht="333" customHeight="1">
      <c r="B34" s="1026"/>
      <c r="C34" s="1008"/>
      <c r="D34" s="1003"/>
      <c r="E34" s="323" t="s">
        <v>259</v>
      </c>
      <c r="F34" s="702" t="s">
        <v>182</v>
      </c>
      <c r="G34" s="334">
        <v>45317</v>
      </c>
      <c r="H34" s="334">
        <v>45639</v>
      </c>
      <c r="I34" s="544">
        <v>1</v>
      </c>
      <c r="J34" s="712">
        <v>1</v>
      </c>
      <c r="K34" s="1045"/>
      <c r="L34" s="477" t="s">
        <v>902</v>
      </c>
      <c r="M34" s="540" t="s">
        <v>551</v>
      </c>
      <c r="N34" s="913"/>
      <c r="O34" s="913"/>
      <c r="P34" s="917"/>
      <c r="Q34" s="487" t="s">
        <v>877</v>
      </c>
      <c r="R34" s="1051"/>
      <c r="S34" s="438" t="s">
        <v>601</v>
      </c>
    </row>
    <row r="35" spans="2:19" s="318" customFormat="1" ht="185.25">
      <c r="B35" s="1036"/>
      <c r="C35" s="1008"/>
      <c r="D35" s="1003"/>
      <c r="E35" s="323" t="s">
        <v>430</v>
      </c>
      <c r="F35" s="702" t="s">
        <v>271</v>
      </c>
      <c r="G35" s="328">
        <v>45323</v>
      </c>
      <c r="H35" s="328">
        <v>45626</v>
      </c>
      <c r="I35" s="544">
        <v>1</v>
      </c>
      <c r="J35" s="712">
        <v>0.98</v>
      </c>
      <c r="K35" s="1045"/>
      <c r="L35" s="477" t="s">
        <v>903</v>
      </c>
      <c r="M35" s="540" t="s">
        <v>551</v>
      </c>
      <c r="N35" s="915"/>
      <c r="O35" s="915"/>
      <c r="P35" s="918"/>
      <c r="Q35" s="488" t="s">
        <v>904</v>
      </c>
      <c r="R35" s="1051"/>
      <c r="S35" s="438" t="s">
        <v>601</v>
      </c>
    </row>
    <row r="36" spans="2:19" s="318" customFormat="1" ht="142.5">
      <c r="B36" s="1025" t="s">
        <v>545</v>
      </c>
      <c r="C36" s="1001" t="s">
        <v>261</v>
      </c>
      <c r="D36" s="1003" t="s">
        <v>187</v>
      </c>
      <c r="E36" s="323" t="s">
        <v>262</v>
      </c>
      <c r="F36" s="1003" t="s">
        <v>188</v>
      </c>
      <c r="G36" s="329">
        <v>45383</v>
      </c>
      <c r="H36" s="329">
        <v>45657</v>
      </c>
      <c r="I36" s="544">
        <v>1</v>
      </c>
      <c r="J36" s="712">
        <v>1</v>
      </c>
      <c r="K36" s="1045">
        <f>AVERAGE(J36:J48)</f>
        <v>0.99181538461538454</v>
      </c>
      <c r="L36" s="477" t="s">
        <v>905</v>
      </c>
      <c r="M36" s="540" t="s">
        <v>551</v>
      </c>
      <c r="N36" s="916" t="s">
        <v>551</v>
      </c>
      <c r="O36" s="916" t="s">
        <v>551</v>
      </c>
      <c r="P36" s="916" t="s">
        <v>551</v>
      </c>
      <c r="Q36" s="488" t="s">
        <v>918</v>
      </c>
      <c r="R36" s="1051"/>
      <c r="S36" s="438" t="s">
        <v>601</v>
      </c>
    </row>
    <row r="37" spans="2:19" s="318" customFormat="1" ht="99.75">
      <c r="B37" s="1026"/>
      <c r="C37" s="1001"/>
      <c r="D37" s="1003"/>
      <c r="E37" s="323" t="s">
        <v>272</v>
      </c>
      <c r="F37" s="1003"/>
      <c r="G37" s="329">
        <v>45444</v>
      </c>
      <c r="H37" s="329">
        <v>45657</v>
      </c>
      <c r="I37" s="544">
        <v>1</v>
      </c>
      <c r="J37" s="712">
        <v>1</v>
      </c>
      <c r="K37" s="1045"/>
      <c r="L37" s="477" t="s">
        <v>906</v>
      </c>
      <c r="M37" s="540" t="s">
        <v>551</v>
      </c>
      <c r="N37" s="915"/>
      <c r="O37" s="913"/>
      <c r="P37" s="913"/>
      <c r="Q37" s="489" t="s">
        <v>919</v>
      </c>
      <c r="R37" s="1051"/>
      <c r="S37" s="438" t="s">
        <v>601</v>
      </c>
    </row>
    <row r="38" spans="2:19" s="318" customFormat="1" ht="199.5">
      <c r="B38" s="1026"/>
      <c r="C38" s="1001"/>
      <c r="D38" s="1023" t="s">
        <v>189</v>
      </c>
      <c r="E38" s="323" t="s">
        <v>264</v>
      </c>
      <c r="F38" s="1003" t="s">
        <v>18</v>
      </c>
      <c r="G38" s="328">
        <v>45307</v>
      </c>
      <c r="H38" s="329">
        <v>45639</v>
      </c>
      <c r="I38" s="544">
        <v>1</v>
      </c>
      <c r="J38" s="712">
        <v>0.97109999999999996</v>
      </c>
      <c r="K38" s="1045"/>
      <c r="L38" s="477" t="s">
        <v>907</v>
      </c>
      <c r="M38" s="540" t="s">
        <v>551</v>
      </c>
      <c r="N38" s="916" t="s">
        <v>551</v>
      </c>
      <c r="O38" s="913"/>
      <c r="P38" s="913"/>
      <c r="Q38" s="488" t="s">
        <v>920</v>
      </c>
      <c r="R38" s="1051"/>
      <c r="S38" s="438" t="s">
        <v>601</v>
      </c>
    </row>
    <row r="39" spans="2:19" s="318" customFormat="1" ht="60">
      <c r="B39" s="1026"/>
      <c r="C39" s="1001"/>
      <c r="D39" s="1023"/>
      <c r="E39" s="323" t="s">
        <v>687</v>
      </c>
      <c r="F39" s="1003"/>
      <c r="G39" s="328">
        <v>45307</v>
      </c>
      <c r="H39" s="329">
        <v>45639</v>
      </c>
      <c r="I39" s="544">
        <v>1</v>
      </c>
      <c r="J39" s="712">
        <v>1</v>
      </c>
      <c r="K39" s="1045"/>
      <c r="L39" s="477" t="s">
        <v>908</v>
      </c>
      <c r="M39" s="540" t="s">
        <v>551</v>
      </c>
      <c r="N39" s="913"/>
      <c r="O39" s="913"/>
      <c r="P39" s="913"/>
      <c r="Q39" s="484" t="s">
        <v>877</v>
      </c>
      <c r="R39" s="1051"/>
      <c r="S39" s="438" t="s">
        <v>601</v>
      </c>
    </row>
    <row r="40" spans="2:19" s="318" customFormat="1" ht="144" customHeight="1">
      <c r="B40" s="1026"/>
      <c r="C40" s="1001"/>
      <c r="D40" s="1023"/>
      <c r="E40" s="323" t="s">
        <v>688</v>
      </c>
      <c r="F40" s="1003"/>
      <c r="G40" s="328">
        <v>45307</v>
      </c>
      <c r="H40" s="329">
        <v>45639</v>
      </c>
      <c r="I40" s="544">
        <v>1</v>
      </c>
      <c r="J40" s="712">
        <v>1</v>
      </c>
      <c r="K40" s="1045"/>
      <c r="L40" s="477" t="s">
        <v>909</v>
      </c>
      <c r="M40" s="540" t="s">
        <v>551</v>
      </c>
      <c r="N40" s="915"/>
      <c r="O40" s="913"/>
      <c r="P40" s="913"/>
      <c r="Q40" s="484" t="s">
        <v>877</v>
      </c>
      <c r="R40" s="1051"/>
      <c r="S40" s="438" t="s">
        <v>601</v>
      </c>
    </row>
    <row r="41" spans="2:19" s="318" customFormat="1" ht="90">
      <c r="B41" s="1026"/>
      <c r="C41" s="1001"/>
      <c r="D41" s="1003" t="s">
        <v>190</v>
      </c>
      <c r="E41" s="335" t="s">
        <v>695</v>
      </c>
      <c r="F41" s="336" t="s">
        <v>442</v>
      </c>
      <c r="G41" s="329">
        <v>45323</v>
      </c>
      <c r="H41" s="329">
        <v>45626</v>
      </c>
      <c r="I41" s="544">
        <v>1</v>
      </c>
      <c r="J41" s="712">
        <v>1</v>
      </c>
      <c r="K41" s="1045"/>
      <c r="L41" s="478" t="s">
        <v>910</v>
      </c>
      <c r="M41" s="540" t="s">
        <v>551</v>
      </c>
      <c r="N41" s="916" t="s">
        <v>551</v>
      </c>
      <c r="O41" s="913"/>
      <c r="P41" s="913"/>
      <c r="Q41" s="488" t="s">
        <v>877</v>
      </c>
      <c r="R41" s="1051"/>
      <c r="S41" s="438" t="s">
        <v>601</v>
      </c>
    </row>
    <row r="42" spans="2:19" s="318" customFormat="1" ht="409.5">
      <c r="B42" s="1026"/>
      <c r="C42" s="1001"/>
      <c r="D42" s="1003"/>
      <c r="E42" s="323" t="s">
        <v>696</v>
      </c>
      <c r="F42" s="1003" t="s">
        <v>38</v>
      </c>
      <c r="G42" s="328">
        <v>45301</v>
      </c>
      <c r="H42" s="328">
        <v>45626</v>
      </c>
      <c r="I42" s="544">
        <v>1</v>
      </c>
      <c r="J42" s="712">
        <v>0.98250000000000004</v>
      </c>
      <c r="K42" s="1045"/>
      <c r="L42" s="478" t="s">
        <v>911</v>
      </c>
      <c r="M42" s="540" t="s">
        <v>551</v>
      </c>
      <c r="N42" s="913"/>
      <c r="O42" s="913"/>
      <c r="P42" s="913"/>
      <c r="Q42" s="490" t="s">
        <v>921</v>
      </c>
      <c r="R42" s="1051"/>
      <c r="S42" s="438" t="s">
        <v>601</v>
      </c>
    </row>
    <row r="43" spans="2:19" s="318" customFormat="1" ht="409.5">
      <c r="B43" s="1026"/>
      <c r="C43" s="1001"/>
      <c r="D43" s="1003"/>
      <c r="E43" s="323" t="s">
        <v>697</v>
      </c>
      <c r="F43" s="1003"/>
      <c r="G43" s="328">
        <v>45323</v>
      </c>
      <c r="H43" s="328">
        <v>45626</v>
      </c>
      <c r="I43" s="544">
        <v>1</v>
      </c>
      <c r="J43" s="712">
        <v>0.94</v>
      </c>
      <c r="K43" s="1045"/>
      <c r="L43" s="478" t="s">
        <v>912</v>
      </c>
      <c r="M43" s="540" t="s">
        <v>551</v>
      </c>
      <c r="N43" s="915"/>
      <c r="O43" s="913"/>
      <c r="P43" s="913"/>
      <c r="Q43" s="488" t="s">
        <v>922</v>
      </c>
      <c r="R43" s="1051"/>
      <c r="S43" s="438" t="s">
        <v>601</v>
      </c>
    </row>
    <row r="44" spans="2:19" s="318" customFormat="1" ht="42.75">
      <c r="B44" s="1026"/>
      <c r="C44" s="1001"/>
      <c r="D44" s="702" t="s">
        <v>191</v>
      </c>
      <c r="E44" s="323" t="s">
        <v>704</v>
      </c>
      <c r="F44" s="702" t="s">
        <v>38</v>
      </c>
      <c r="G44" s="328">
        <v>45383</v>
      </c>
      <c r="H44" s="328">
        <v>45626</v>
      </c>
      <c r="I44" s="544">
        <v>1</v>
      </c>
      <c r="J44" s="712">
        <v>1</v>
      </c>
      <c r="K44" s="1045"/>
      <c r="L44" s="477" t="s">
        <v>913</v>
      </c>
      <c r="M44" s="540" t="s">
        <v>551</v>
      </c>
      <c r="N44" s="540" t="s">
        <v>551</v>
      </c>
      <c r="O44" s="913"/>
      <c r="P44" s="913"/>
      <c r="Q44" s="488" t="s">
        <v>877</v>
      </c>
      <c r="R44" s="1051"/>
      <c r="S44" s="438" t="s">
        <v>601</v>
      </c>
    </row>
    <row r="45" spans="2:19" s="318" customFormat="1" ht="75" customHeight="1">
      <c r="B45" s="1026"/>
      <c r="C45" s="1001"/>
      <c r="D45" s="1003" t="s">
        <v>192</v>
      </c>
      <c r="E45" s="323" t="s">
        <v>706</v>
      </c>
      <c r="F45" s="702" t="s">
        <v>169</v>
      </c>
      <c r="G45" s="328">
        <v>45334</v>
      </c>
      <c r="H45" s="328">
        <v>45639</v>
      </c>
      <c r="I45" s="544">
        <v>1</v>
      </c>
      <c r="J45" s="712">
        <v>1</v>
      </c>
      <c r="K45" s="1045"/>
      <c r="L45" s="478" t="s">
        <v>914</v>
      </c>
      <c r="M45" s="540" t="s">
        <v>551</v>
      </c>
      <c r="N45" s="916" t="s">
        <v>551</v>
      </c>
      <c r="O45" s="913"/>
      <c r="P45" s="913"/>
      <c r="Q45" s="486" t="s">
        <v>923</v>
      </c>
      <c r="R45" s="1051"/>
      <c r="S45" s="438" t="s">
        <v>601</v>
      </c>
    </row>
    <row r="46" spans="2:19" s="318" customFormat="1" ht="114">
      <c r="B46" s="1026"/>
      <c r="C46" s="1001"/>
      <c r="D46" s="1003"/>
      <c r="E46" s="323" t="s">
        <v>707</v>
      </c>
      <c r="F46" s="702" t="s">
        <v>169</v>
      </c>
      <c r="G46" s="328">
        <v>45334</v>
      </c>
      <c r="H46" s="328">
        <v>45639</v>
      </c>
      <c r="I46" s="544">
        <v>1</v>
      </c>
      <c r="J46" s="712">
        <v>1</v>
      </c>
      <c r="K46" s="1045"/>
      <c r="L46" s="492" t="s">
        <v>915</v>
      </c>
      <c r="M46" s="540" t="s">
        <v>551</v>
      </c>
      <c r="N46" s="913"/>
      <c r="O46" s="913"/>
      <c r="P46" s="913"/>
      <c r="Q46" s="512">
        <v>40546</v>
      </c>
      <c r="R46" s="1051"/>
      <c r="S46" s="438" t="s">
        <v>601</v>
      </c>
    </row>
    <row r="47" spans="2:19" s="318" customFormat="1" ht="71.25">
      <c r="B47" s="1026"/>
      <c r="C47" s="1001"/>
      <c r="D47" s="1003"/>
      <c r="E47" s="323" t="s">
        <v>708</v>
      </c>
      <c r="F47" s="702" t="s">
        <v>182</v>
      </c>
      <c r="G47" s="334">
        <v>45323</v>
      </c>
      <c r="H47" s="334">
        <v>45639</v>
      </c>
      <c r="I47" s="544">
        <v>1</v>
      </c>
      <c r="J47" s="712">
        <v>1</v>
      </c>
      <c r="K47" s="1045"/>
      <c r="L47" s="493" t="s">
        <v>916</v>
      </c>
      <c r="M47" s="540" t="s">
        <v>551</v>
      </c>
      <c r="N47" s="913"/>
      <c r="O47" s="913"/>
      <c r="P47" s="913"/>
      <c r="Q47" s="490" t="s">
        <v>877</v>
      </c>
      <c r="R47" s="1051"/>
      <c r="S47" s="438" t="s">
        <v>601</v>
      </c>
    </row>
    <row r="48" spans="2:19" s="318" customFormat="1" ht="186" thickBot="1">
      <c r="B48" s="1027"/>
      <c r="C48" s="1002"/>
      <c r="D48" s="1024"/>
      <c r="E48" s="337" t="s">
        <v>709</v>
      </c>
      <c r="F48" s="703" t="s">
        <v>182</v>
      </c>
      <c r="G48" s="338">
        <v>45323</v>
      </c>
      <c r="H48" s="338">
        <v>45657</v>
      </c>
      <c r="I48" s="546">
        <v>1</v>
      </c>
      <c r="J48" s="713">
        <v>1</v>
      </c>
      <c r="K48" s="1046"/>
      <c r="L48" s="499" t="s">
        <v>917</v>
      </c>
      <c r="M48" s="541" t="s">
        <v>551</v>
      </c>
      <c r="N48" s="914"/>
      <c r="O48" s="915"/>
      <c r="P48" s="915"/>
      <c r="Q48" s="673" t="s">
        <v>877</v>
      </c>
      <c r="R48" s="1052"/>
      <c r="S48" s="501" t="s">
        <v>601</v>
      </c>
    </row>
    <row r="49" spans="2:36" s="318" customFormat="1" ht="37.5" customHeight="1" thickBot="1">
      <c r="J49" s="609">
        <f>AVERAGE(J17:J48)</f>
        <v>0.99161250000000012</v>
      </c>
      <c r="K49" s="608">
        <f>AVERAGE(K17:K48)</f>
        <v>0.99285256410256417</v>
      </c>
      <c r="R49" s="339"/>
      <c r="S49" s="339"/>
    </row>
    <row r="50" spans="2:36" s="318" customFormat="1" thickBot="1">
      <c r="R50" s="339"/>
      <c r="S50" s="339"/>
    </row>
    <row r="51" spans="2:36" s="318" customFormat="1" ht="21.75" customHeight="1">
      <c r="B51" s="998" t="s">
        <v>546</v>
      </c>
      <c r="C51" s="1028"/>
      <c r="D51" s="1028"/>
      <c r="E51" s="999"/>
      <c r="R51" s="339"/>
      <c r="S51" s="339"/>
    </row>
    <row r="52" spans="2:36" s="318" customFormat="1" ht="30" customHeight="1">
      <c r="B52" s="1029" t="s">
        <v>719</v>
      </c>
      <c r="C52" s="1030"/>
      <c r="D52" s="1031"/>
      <c r="E52" s="630">
        <f>J49</f>
        <v>0.99161250000000012</v>
      </c>
      <c r="I52" s="339"/>
      <c r="R52" s="339"/>
      <c r="S52" s="339"/>
    </row>
    <row r="53" spans="2:36" s="318" customFormat="1" ht="30" customHeight="1" thickBot="1">
      <c r="B53" s="1032" t="s">
        <v>720</v>
      </c>
      <c r="C53" s="1033"/>
      <c r="D53" s="1034"/>
      <c r="E53" s="631">
        <f>K49</f>
        <v>0.99285256410256417</v>
      </c>
      <c r="R53" s="339"/>
      <c r="S53" s="339"/>
    </row>
    <row r="54" spans="2:36" s="318" customFormat="1" ht="14.25">
      <c r="R54" s="339"/>
      <c r="S54" s="339"/>
    </row>
    <row r="55" spans="2:36" ht="15.75" thickBot="1"/>
    <row r="56" spans="2:36" ht="45" customHeight="1" thickBot="1">
      <c r="I56" s="690" t="s">
        <v>878</v>
      </c>
      <c r="M56" s="318"/>
      <c r="N56" s="340" t="s">
        <v>547</v>
      </c>
      <c r="O56" s="998" t="s">
        <v>548</v>
      </c>
      <c r="P56" s="999"/>
      <c r="Q56" s="704" t="s">
        <v>549</v>
      </c>
      <c r="R56" s="341" t="s">
        <v>550</v>
      </c>
      <c r="S56" s="689"/>
      <c r="Z56" s="629"/>
    </row>
    <row r="57" spans="2:36" ht="39.950000000000003" customHeight="1">
      <c r="B57" s="342" t="s">
        <v>551</v>
      </c>
      <c r="C57" s="1000" t="s">
        <v>552</v>
      </c>
      <c r="D57" s="1000"/>
      <c r="E57" s="1000"/>
      <c r="F57" s="1000"/>
      <c r="G57" s="343">
        <f>COUNTIF($M$17:$M$48, "FINALIZADAS")</f>
        <v>32</v>
      </c>
      <c r="H57" s="715">
        <f>+G57/$G$62</f>
        <v>1</v>
      </c>
      <c r="I57" s="691">
        <f>+H57-0.1</f>
        <v>0.9</v>
      </c>
      <c r="M57" s="345" t="s">
        <v>551</v>
      </c>
      <c r="N57" s="346">
        <f>G57</f>
        <v>32</v>
      </c>
      <c r="O57" s="996">
        <v>1</v>
      </c>
      <c r="P57" s="997"/>
      <c r="Q57" s="347">
        <f>+(N57*O57)/$G$62</f>
        <v>1</v>
      </c>
      <c r="R57" s="626">
        <f>+N57/$N$62</f>
        <v>1</v>
      </c>
      <c r="S57" s="625"/>
      <c r="Z57" s="629"/>
    </row>
    <row r="58" spans="2:36" ht="39.950000000000003" customHeight="1">
      <c r="B58" s="348" t="s">
        <v>543</v>
      </c>
      <c r="C58" s="995" t="s">
        <v>553</v>
      </c>
      <c r="D58" s="995"/>
      <c r="E58" s="995"/>
      <c r="F58" s="995"/>
      <c r="G58" s="349">
        <f>COUNTIF($M$17:$M$48, "EN  PROCESO")</f>
        <v>0</v>
      </c>
      <c r="H58" s="687">
        <f>+G58/$G$62</f>
        <v>0</v>
      </c>
      <c r="I58" s="691">
        <f>+H58-0.1</f>
        <v>-0.1</v>
      </c>
      <c r="M58" s="351" t="s">
        <v>543</v>
      </c>
      <c r="N58" s="346">
        <f>G58</f>
        <v>0</v>
      </c>
      <c r="O58" s="996">
        <v>0.6</v>
      </c>
      <c r="P58" s="997"/>
      <c r="Q58" s="347">
        <f>+(N58*O58)/$G$62</f>
        <v>0</v>
      </c>
      <c r="R58" s="626">
        <f>+N58/$N$62</f>
        <v>0</v>
      </c>
      <c r="S58" s="625"/>
      <c r="Z58" s="629"/>
    </row>
    <row r="59" spans="2:36" ht="39.950000000000003" customHeight="1">
      <c r="B59" s="352" t="s">
        <v>554</v>
      </c>
      <c r="C59" s="995" t="s">
        <v>555</v>
      </c>
      <c r="D59" s="995"/>
      <c r="E59" s="995"/>
      <c r="F59" s="995"/>
      <c r="G59" s="349">
        <f>COUNTIF($M$18:$M$48, "VENCIDAS CON AVANCE")</f>
        <v>0</v>
      </c>
      <c r="H59" s="687">
        <f>+G59/$G$62</f>
        <v>0</v>
      </c>
      <c r="I59" s="691">
        <f>+H59-0.1</f>
        <v>-0.1</v>
      </c>
      <c r="M59" s="353" t="s">
        <v>554</v>
      </c>
      <c r="N59" s="346">
        <f>G59</f>
        <v>0</v>
      </c>
      <c r="O59" s="996">
        <v>0.2</v>
      </c>
      <c r="P59" s="997"/>
      <c r="Q59" s="347">
        <f>+(N59*O59)/$G$62</f>
        <v>0</v>
      </c>
      <c r="R59" s="626">
        <f>+N59/$N$62</f>
        <v>0</v>
      </c>
      <c r="S59" s="625"/>
      <c r="Z59" s="629"/>
    </row>
    <row r="60" spans="2:36" ht="39.950000000000003" customHeight="1">
      <c r="B60" s="354" t="s">
        <v>556</v>
      </c>
      <c r="C60" s="995" t="s">
        <v>557</v>
      </c>
      <c r="D60" s="995"/>
      <c r="E60" s="995"/>
      <c r="F60" s="995"/>
      <c r="G60" s="349">
        <f>COUNTIF($M$17:$M$48, "VENCIDAS SIN AVANCE")</f>
        <v>0</v>
      </c>
      <c r="H60" s="687">
        <f>+G60/$G$62</f>
        <v>0</v>
      </c>
      <c r="I60" s="691">
        <f>+H60-0.1</f>
        <v>-0.1</v>
      </c>
      <c r="M60" s="355" t="s">
        <v>556</v>
      </c>
      <c r="N60" s="346">
        <f>G60</f>
        <v>0</v>
      </c>
      <c r="O60" s="996">
        <v>0</v>
      </c>
      <c r="P60" s="997"/>
      <c r="Q60" s="347">
        <f>+(N60*O60)/$G$62</f>
        <v>0</v>
      </c>
      <c r="R60" s="626">
        <f>+N60/$N$62</f>
        <v>0</v>
      </c>
      <c r="S60" s="625"/>
      <c r="Z60" s="629"/>
    </row>
    <row r="61" spans="2:36" ht="39.950000000000003" customHeight="1" thickBot="1">
      <c r="B61" s="356" t="s">
        <v>544</v>
      </c>
      <c r="C61" s="982" t="s">
        <v>558</v>
      </c>
      <c r="D61" s="982"/>
      <c r="E61" s="982"/>
      <c r="F61" s="982"/>
      <c r="G61" s="357">
        <f>COUNTIF($M$17:$M$48, "NO INICIADAS")</f>
        <v>0</v>
      </c>
      <c r="H61" s="688">
        <f>+G61/$G$62</f>
        <v>0</v>
      </c>
      <c r="I61" s="691">
        <f>+H61-0.1</f>
        <v>-0.1</v>
      </c>
      <c r="M61" s="359" t="s">
        <v>544</v>
      </c>
      <c r="N61" s="360">
        <f>G61</f>
        <v>0</v>
      </c>
      <c r="O61" s="983">
        <v>0</v>
      </c>
      <c r="P61" s="984"/>
      <c r="Q61" s="361">
        <f>+(N61*O61)/$G$62</f>
        <v>0</v>
      </c>
      <c r="R61" s="626">
        <f>+N61/$N$62</f>
        <v>0</v>
      </c>
      <c r="S61" s="625"/>
      <c r="Z61" s="629"/>
    </row>
    <row r="62" spans="2:36" ht="24" customHeight="1" thickBot="1">
      <c r="B62" s="985" t="s">
        <v>530</v>
      </c>
      <c r="C62" s="986"/>
      <c r="D62" s="986"/>
      <c r="E62" s="986"/>
      <c r="F62" s="986"/>
      <c r="G62" s="362">
        <f>SUM(G57:G61)</f>
        <v>32</v>
      </c>
      <c r="H62" s="363">
        <f>SUM(H57:H61)</f>
        <v>1</v>
      </c>
      <c r="I62" s="690"/>
      <c r="M62" s="364" t="s">
        <v>530</v>
      </c>
      <c r="N62" s="365">
        <f>SUBTOTAL(9,N57:N61)</f>
        <v>32</v>
      </c>
      <c r="O62" s="987"/>
      <c r="P62" s="988"/>
      <c r="Q62" s="502">
        <f>SUM(Q57:Q61)</f>
        <v>1</v>
      </c>
      <c r="R62" s="366">
        <f>SUM(R57:R61)</f>
        <v>1</v>
      </c>
      <c r="Z62" s="629"/>
      <c r="AG62" s="629"/>
      <c r="AH62" s="629"/>
      <c r="AI62" s="629"/>
      <c r="AJ62" s="629"/>
    </row>
    <row r="63" spans="2:36">
      <c r="B63" s="989" t="s">
        <v>559</v>
      </c>
      <c r="C63" s="990"/>
      <c r="D63" s="990"/>
      <c r="E63" s="990"/>
      <c r="F63" s="990"/>
      <c r="G63" s="990"/>
      <c r="H63" s="991"/>
      <c r="Z63" s="629"/>
      <c r="AG63" s="629"/>
      <c r="AH63" s="629"/>
      <c r="AI63" s="629"/>
      <c r="AJ63" s="629"/>
    </row>
    <row r="64" spans="2:36" ht="30" customHeight="1" thickBot="1">
      <c r="B64" s="1053" t="s">
        <v>560</v>
      </c>
      <c r="C64" s="993"/>
      <c r="D64" s="993"/>
      <c r="E64" s="993"/>
      <c r="F64" s="993"/>
      <c r="G64" s="993"/>
      <c r="H64" s="994"/>
      <c r="Z64" s="629"/>
      <c r="AG64" s="629"/>
      <c r="AH64" s="629"/>
      <c r="AI64" s="629"/>
      <c r="AJ64" s="629"/>
    </row>
    <row r="65" spans="2:36">
      <c r="Z65" s="629"/>
      <c r="AG65" s="629"/>
      <c r="AH65" s="629"/>
      <c r="AI65" s="629"/>
      <c r="AJ65" s="629"/>
    </row>
    <row r="66" spans="2:36" ht="9.75" customHeight="1">
      <c r="Z66" s="629"/>
      <c r="AG66" s="629"/>
      <c r="AH66" s="629"/>
      <c r="AI66" s="629"/>
      <c r="AJ66" s="629"/>
    </row>
    <row r="67" spans="2:36" ht="15.75" thickBot="1">
      <c r="Z67" s="629"/>
      <c r="AG67" s="629"/>
      <c r="AH67" s="629"/>
      <c r="AI67" s="629"/>
      <c r="AJ67" s="629"/>
    </row>
    <row r="68" spans="2:36" ht="15.75" hidden="1" thickBot="1">
      <c r="B68" s="367" t="s">
        <v>551</v>
      </c>
      <c r="Z68" s="629"/>
      <c r="AG68" s="629"/>
      <c r="AH68" s="629"/>
      <c r="AI68" s="629"/>
      <c r="AJ68" s="629"/>
    </row>
    <row r="69" spans="2:36" ht="15.75" hidden="1" thickBot="1">
      <c r="B69" s="368" t="s">
        <v>543</v>
      </c>
      <c r="Z69" s="629"/>
      <c r="AG69" s="629"/>
      <c r="AH69" s="629"/>
      <c r="AI69" s="629"/>
      <c r="AJ69" s="629"/>
    </row>
    <row r="70" spans="2:36" ht="15.75" hidden="1" thickBot="1">
      <c r="B70" s="369" t="s">
        <v>554</v>
      </c>
      <c r="Z70" s="629"/>
      <c r="AG70" s="629"/>
      <c r="AH70" s="629"/>
      <c r="AI70" s="629"/>
      <c r="AJ70" s="629"/>
    </row>
    <row r="71" spans="2:36" ht="15.75" hidden="1" thickBot="1">
      <c r="B71" s="370" t="s">
        <v>556</v>
      </c>
      <c r="Z71" s="629"/>
      <c r="AG71" s="629"/>
      <c r="AH71" s="629"/>
      <c r="AI71" s="629"/>
      <c r="AJ71" s="629"/>
    </row>
    <row r="72" spans="2:36" ht="15.75" hidden="1" thickBot="1">
      <c r="B72" s="371" t="s">
        <v>544</v>
      </c>
      <c r="Z72" s="629"/>
      <c r="AG72" s="629"/>
      <c r="AH72" s="629"/>
      <c r="AI72" s="629"/>
      <c r="AJ72" s="629"/>
    </row>
    <row r="73" spans="2:36" ht="24.75" customHeight="1" thickBot="1">
      <c r="B73" s="1013" t="s">
        <v>561</v>
      </c>
      <c r="C73" s="1014"/>
      <c r="D73" s="1014"/>
      <c r="E73" s="1014"/>
      <c r="F73" s="1014"/>
      <c r="G73" s="1014"/>
      <c r="H73" s="1015"/>
      <c r="I73" s="372"/>
      <c r="W73" s="627"/>
      <c r="Z73" s="629"/>
      <c r="AG73" s="629"/>
      <c r="AH73" s="629"/>
      <c r="AI73" s="629"/>
      <c r="AJ73" s="629"/>
    </row>
    <row r="74" spans="2:36" ht="30">
      <c r="B74" s="373" t="s">
        <v>562</v>
      </c>
      <c r="C74" s="374" t="s">
        <v>563</v>
      </c>
      <c r="D74" s="375" t="s">
        <v>564</v>
      </c>
      <c r="E74" s="1016" t="s">
        <v>565</v>
      </c>
      <c r="F74" s="1017"/>
      <c r="G74" s="1017"/>
      <c r="H74" s="1018"/>
      <c r="I74" s="376"/>
      <c r="Z74" s="629"/>
      <c r="AG74" s="629"/>
      <c r="AH74" s="629"/>
      <c r="AI74" s="629"/>
      <c r="AJ74" s="629"/>
    </row>
    <row r="75" spans="2:36" ht="33.75" customHeight="1">
      <c r="B75" s="377" t="s">
        <v>566</v>
      </c>
      <c r="C75" s="378">
        <v>33.33</v>
      </c>
      <c r="D75" s="379">
        <v>1</v>
      </c>
      <c r="E75" s="1019" t="s">
        <v>567</v>
      </c>
      <c r="F75" s="1020"/>
      <c r="G75" s="1020"/>
      <c r="H75" s="1021"/>
      <c r="I75" s="380"/>
      <c r="AG75" s="629"/>
      <c r="AH75" s="629"/>
      <c r="AI75" s="629"/>
      <c r="AJ75" s="629"/>
    </row>
    <row r="76" spans="2:36" ht="33.75" customHeight="1">
      <c r="B76" s="377" t="s">
        <v>568</v>
      </c>
      <c r="C76" s="378">
        <v>66.66</v>
      </c>
      <c r="D76" s="379">
        <v>1</v>
      </c>
      <c r="E76" s="1019" t="s">
        <v>569</v>
      </c>
      <c r="F76" s="1020"/>
      <c r="G76" s="1020"/>
      <c r="H76" s="1021"/>
      <c r="I76" s="380"/>
    </row>
    <row r="77" spans="2:36" ht="41.25" customHeight="1" thickBot="1">
      <c r="B77" s="381" t="s">
        <v>570</v>
      </c>
      <c r="C77" s="382">
        <v>1</v>
      </c>
      <c r="D77" s="383">
        <v>1</v>
      </c>
      <c r="E77" s="979" t="s">
        <v>526</v>
      </c>
      <c r="F77" s="980"/>
      <c r="G77" s="980"/>
      <c r="H77" s="981"/>
      <c r="I77" s="380"/>
    </row>
  </sheetData>
  <autoFilter ref="B16:AJ49" xr:uid="{9E2BC6E9-932D-42A3-8408-C9DCBD1B5C10}"/>
  <mergeCells count="107">
    <mergeCell ref="B73:H73"/>
    <mergeCell ref="E74:H74"/>
    <mergeCell ref="E75:H75"/>
    <mergeCell ref="E76:H76"/>
    <mergeCell ref="E77:H77"/>
    <mergeCell ref="C61:F61"/>
    <mergeCell ref="O61:P61"/>
    <mergeCell ref="B62:F62"/>
    <mergeCell ref="O62:P62"/>
    <mergeCell ref="B63:H63"/>
    <mergeCell ref="B64:H64"/>
    <mergeCell ref="C58:F58"/>
    <mergeCell ref="O58:P58"/>
    <mergeCell ref="C59:F59"/>
    <mergeCell ref="O59:P59"/>
    <mergeCell ref="C60:F60"/>
    <mergeCell ref="O60:P60"/>
    <mergeCell ref="B51:E51"/>
    <mergeCell ref="B52:D52"/>
    <mergeCell ref="B53:D53"/>
    <mergeCell ref="O56:P56"/>
    <mergeCell ref="C57:F57"/>
    <mergeCell ref="O57:P57"/>
    <mergeCell ref="B36:B48"/>
    <mergeCell ref="C36:C48"/>
    <mergeCell ref="D36:D37"/>
    <mergeCell ref="F36:F37"/>
    <mergeCell ref="K36:K48"/>
    <mergeCell ref="N36:N37"/>
    <mergeCell ref="O36:O48"/>
    <mergeCell ref="B27:B35"/>
    <mergeCell ref="C27:C31"/>
    <mergeCell ref="D27:D28"/>
    <mergeCell ref="K27:K31"/>
    <mergeCell ref="N27:N28"/>
    <mergeCell ref="O27:O31"/>
    <mergeCell ref="D30:D31"/>
    <mergeCell ref="N30:N31"/>
    <mergeCell ref="C32:C35"/>
    <mergeCell ref="D32:D35"/>
    <mergeCell ref="D38:D40"/>
    <mergeCell ref="F38:F40"/>
    <mergeCell ref="N38:N40"/>
    <mergeCell ref="D41:D43"/>
    <mergeCell ref="N41:N43"/>
    <mergeCell ref="F42:F43"/>
    <mergeCell ref="D45:D48"/>
    <mergeCell ref="O17:O20"/>
    <mergeCell ref="P17:P26"/>
    <mergeCell ref="R17:R48"/>
    <mergeCell ref="C22:C26"/>
    <mergeCell ref="D22:D26"/>
    <mergeCell ref="K22:K26"/>
    <mergeCell ref="N22:N26"/>
    <mergeCell ref="O22:O26"/>
    <mergeCell ref="P27:P35"/>
    <mergeCell ref="K32:K35"/>
    <mergeCell ref="N32:N35"/>
    <mergeCell ref="O32:O35"/>
    <mergeCell ref="P36:P48"/>
    <mergeCell ref="N45:N48"/>
    <mergeCell ref="B17:B26"/>
    <mergeCell ref="C17:C20"/>
    <mergeCell ref="D17:D20"/>
    <mergeCell ref="F17:F20"/>
    <mergeCell ref="K17:K20"/>
    <mergeCell ref="N17:N20"/>
    <mergeCell ref="J15:J16"/>
    <mergeCell ref="K15:K16"/>
    <mergeCell ref="L15:L16"/>
    <mergeCell ref="M15:M16"/>
    <mergeCell ref="N15:N16"/>
    <mergeCell ref="B13:D13"/>
    <mergeCell ref="E13:S13"/>
    <mergeCell ref="B15:B16"/>
    <mergeCell ref="C15:C16"/>
    <mergeCell ref="D15:D16"/>
    <mergeCell ref="E15:E16"/>
    <mergeCell ref="F15:F16"/>
    <mergeCell ref="G15:G16"/>
    <mergeCell ref="H15:H16"/>
    <mergeCell ref="I15:I16"/>
    <mergeCell ref="P15:P16"/>
    <mergeCell ref="Q15:Q16"/>
    <mergeCell ref="R15:R16"/>
    <mergeCell ref="S15:S16"/>
    <mergeCell ref="O15:O16"/>
    <mergeCell ref="B11:L11"/>
    <mergeCell ref="B12:D12"/>
    <mergeCell ref="E12:F12"/>
    <mergeCell ref="G12:H12"/>
    <mergeCell ref="I12:S12"/>
    <mergeCell ref="B7:C7"/>
    <mergeCell ref="D7:K7"/>
    <mergeCell ref="M7:S7"/>
    <mergeCell ref="B8:C8"/>
    <mergeCell ref="D8:K8"/>
    <mergeCell ref="M8:S8"/>
    <mergeCell ref="B1:C1"/>
    <mergeCell ref="D1:S1"/>
    <mergeCell ref="B3:S3"/>
    <mergeCell ref="B4:S4"/>
    <mergeCell ref="B5:S5"/>
    <mergeCell ref="B6:S6"/>
    <mergeCell ref="B10:D10"/>
    <mergeCell ref="F10:G10"/>
    <mergeCell ref="H10:S10"/>
  </mergeCells>
  <conditionalFormatting sqref="Q62">
    <cfRule type="cellIs" dxfId="133" priority="102" operator="between">
      <formula>0.8</formula>
      <formula>1</formula>
    </cfRule>
    <cfRule type="cellIs" dxfId="132" priority="103" operator="between">
      <formula>0.6</formula>
      <formula>0.79</formula>
    </cfRule>
    <cfRule type="cellIs" dxfId="131" priority="104" operator="between">
      <formula>0</formula>
      <formula>0.59</formula>
    </cfRule>
  </conditionalFormatting>
  <conditionalFormatting sqref="J63:K64 J49:K55 O56:O62 M19:M21 N21:O21 M22:O22 M23:M39 N38">
    <cfRule type="containsText" dxfId="130" priority="84" operator="containsText" text="FINALIZADA">
      <formula>NOT(ISERROR(SEARCH("FINALIZADA",J19)))</formula>
    </cfRule>
    <cfRule type="containsText" dxfId="129" priority="85" operator="containsText" text="EN PROCESO">
      <formula>NOT(ISERROR(SEARCH("EN PROCESO",J19)))</formula>
    </cfRule>
    <cfRule type="containsText" dxfId="128" priority="86" operator="containsText" text="VENCIDAS CON AVANCE">
      <formula>NOT(ISERROR(SEARCH("VENCIDAS CON AVANCE",J19)))</formula>
    </cfRule>
    <cfRule type="expression" dxfId="127" priority="87">
      <formula>J19="NO INICIADAS"</formula>
    </cfRule>
    <cfRule type="expression" dxfId="126" priority="88">
      <formula>J19="VENCIDAS SIN AVANCE"</formula>
    </cfRule>
    <cfRule type="expression" dxfId="125" priority="89">
      <formula>J19="EN PROCESO"</formula>
    </cfRule>
    <cfRule type="expression" dxfId="124" priority="90">
      <formula>J19="FINALIZADAS"</formula>
    </cfRule>
    <cfRule type="containsText" dxfId="123" priority="91" operator="containsText" text="Parcial">
      <formula>NOT(ISERROR(SEARCH("Parcial",J19)))</formula>
    </cfRule>
    <cfRule type="containsText" dxfId="122" priority="92" operator="containsText" text="No cumple">
      <formula>NOT(ISERROR(SEARCH("No cumple",J19)))</formula>
    </cfRule>
    <cfRule type="containsText" dxfId="121" priority="93" operator="containsText" text="Cumple">
      <formula>NOT(ISERROR(SEARCH("Cumple",J19)))</formula>
    </cfRule>
    <cfRule type="containsText" dxfId="120" priority="94" operator="containsText" text="VENCIDAS CON AVANCE">
      <formula>NOT(ISERROR(SEARCH("VENCIDAS CON AVANCE",J19)))</formula>
    </cfRule>
    <cfRule type="expression" dxfId="119" priority="95">
      <formula>J19="NO INICIADAS"</formula>
    </cfRule>
    <cfRule type="expression" dxfId="118" priority="96">
      <formula>J19="VENCIDAS SIN AVANCE"</formula>
    </cfRule>
    <cfRule type="expression" dxfId="117" priority="97">
      <formula>J19="EN PROCESO"</formula>
    </cfRule>
    <cfRule type="expression" dxfId="116" priority="98">
      <formula>J19="FINALIZADAS"</formula>
    </cfRule>
    <cfRule type="containsText" dxfId="115" priority="99" operator="containsText" text="Parcial">
      <formula>NOT(ISERROR(SEARCH("Parcial",J19)))</formula>
    </cfRule>
    <cfRule type="containsText" dxfId="114" priority="100" operator="containsText" text="No cumple">
      <formula>NOT(ISERROR(SEARCH("No cumple",J19)))</formula>
    </cfRule>
    <cfRule type="containsText" dxfId="113" priority="101" operator="containsText" text="FINALIZADA">
      <formula>NOT(ISERROR(SEARCH("FINALIZADA",J19)))</formula>
    </cfRule>
  </conditionalFormatting>
  <conditionalFormatting sqref="R62">
    <cfRule type="cellIs" dxfId="112" priority="81" operator="between">
      <formula>0.8</formula>
      <formula>1</formula>
    </cfRule>
    <cfRule type="cellIs" dxfId="111" priority="82" operator="between">
      <formula>0.6</formula>
      <formula>0.79</formula>
    </cfRule>
    <cfRule type="cellIs" dxfId="110" priority="83" operator="between">
      <formula>0</formula>
      <formula>0.59</formula>
    </cfRule>
  </conditionalFormatting>
  <conditionalFormatting sqref="M40:M43 M46:M48 M44:N45 M17:P17 N27:P27 M18 N29:N30 N32:O32 N36 P36 N41">
    <cfRule type="containsText" dxfId="109" priority="63" operator="containsText" text="FINALIZADA">
      <formula>NOT(ISERROR(SEARCH("FINALIZADA",M17)))</formula>
    </cfRule>
    <cfRule type="containsText" dxfId="108" priority="64" operator="containsText" text="EN PROCESO">
      <formula>NOT(ISERROR(SEARCH("EN PROCESO",M17)))</formula>
    </cfRule>
    <cfRule type="containsText" dxfId="107" priority="65" operator="containsText" text="VENCIDAS CON AVANCE">
      <formula>NOT(ISERROR(SEARCH("VENCIDAS CON AVANCE",M17)))</formula>
    </cfRule>
    <cfRule type="expression" dxfId="106" priority="66">
      <formula>M17="NO INICIADAS"</formula>
    </cfRule>
    <cfRule type="expression" dxfId="105" priority="67">
      <formula>M17="VENCIDAS SIN AVANCE"</formula>
    </cfRule>
    <cfRule type="expression" dxfId="104" priority="68">
      <formula>M17="EN PROCESO"</formula>
    </cfRule>
    <cfRule type="expression" dxfId="103" priority="69">
      <formula>M17="FINALIZADAS"</formula>
    </cfRule>
    <cfRule type="containsText" dxfId="102" priority="70" operator="containsText" text="Parcial">
      <formula>NOT(ISERROR(SEARCH("Parcial",M17)))</formula>
    </cfRule>
    <cfRule type="containsText" dxfId="101" priority="71" operator="containsText" text="No cumple">
      <formula>NOT(ISERROR(SEARCH("No cumple",M17)))</formula>
    </cfRule>
    <cfRule type="containsText" dxfId="100" priority="72" operator="containsText" text="Cumple">
      <formula>NOT(ISERROR(SEARCH("Cumple",M17)))</formula>
    </cfRule>
    <cfRule type="containsText" dxfId="99" priority="73" operator="containsText" text="VENCIDAS CON AVANCE">
      <formula>NOT(ISERROR(SEARCH("VENCIDAS CON AVANCE",M17)))</formula>
    </cfRule>
    <cfRule type="expression" dxfId="98" priority="74">
      <formula>M17="NO INICIADAS"</formula>
    </cfRule>
    <cfRule type="expression" dxfId="97" priority="75">
      <formula>M17="VENCIDAS SIN AVANCE"</formula>
    </cfRule>
    <cfRule type="expression" dxfId="96" priority="76">
      <formula>M17="EN PROCESO"</formula>
    </cfRule>
    <cfRule type="expression" dxfId="95" priority="77">
      <formula>M17="FINALIZADAS"</formula>
    </cfRule>
    <cfRule type="containsText" dxfId="94" priority="78" operator="containsText" text="Parcial">
      <formula>NOT(ISERROR(SEARCH("Parcial",M17)))</formula>
    </cfRule>
    <cfRule type="containsText" dxfId="93" priority="79" operator="containsText" text="No cumple">
      <formula>NOT(ISERROR(SEARCH("No cumple",M17)))</formula>
    </cfRule>
    <cfRule type="containsText" dxfId="92" priority="80" operator="containsText" text="FINALIZADA">
      <formula>NOT(ISERROR(SEARCH("FINALIZADA",M17)))</formula>
    </cfRule>
  </conditionalFormatting>
  <conditionalFormatting sqref="M46:M48 M44:N45 M17:P17 N21:O21 M22:O22 N27:P27 M18:M21 N29:N30 N32:O32 N36 P36 M23:M43 N38 N41">
    <cfRule type="containsText" dxfId="91" priority="62" operator="containsText" text="EN  PROCESO">
      <formula>NOT(ISERROR(SEARCH("EN  PROCESO",M17)))</formula>
    </cfRule>
  </conditionalFormatting>
  <conditionalFormatting sqref="G29:H29">
    <cfRule type="timePeriod" dxfId="90" priority="61" timePeriod="lastWeek">
      <formula>AND(TODAY()-ROUNDDOWN(G29,0)&gt;=(WEEKDAY(TODAY())),TODAY()-ROUNDDOWN(G29,0)&lt;(WEEKDAY(TODAY())+7))</formula>
    </cfRule>
  </conditionalFormatting>
  <conditionalFormatting sqref="G31">
    <cfRule type="timePeriod" dxfId="89" priority="60" timePeriod="lastWeek">
      <formula>AND(TODAY()-ROUNDDOWN(G31,0)&gt;=(WEEKDAY(TODAY())),TODAY()-ROUNDDOWN(G31,0)&lt;(WEEKDAY(TODAY())+7))</formula>
    </cfRule>
  </conditionalFormatting>
  <conditionalFormatting sqref="H31">
    <cfRule type="timePeriod" dxfId="88" priority="59" timePeriod="lastWeek">
      <formula>AND(TODAY()-ROUNDDOWN(H31,0)&gt;=(WEEKDAY(TODAY())),TODAY()-ROUNDDOWN(H31,0)&lt;(WEEKDAY(TODAY())+7))</formula>
    </cfRule>
  </conditionalFormatting>
  <conditionalFormatting sqref="H33">
    <cfRule type="timePeriod" dxfId="87" priority="58" timePeriod="lastWeek">
      <formula>AND(TODAY()-ROUNDDOWN(H33,0)&gt;=(WEEKDAY(TODAY())),TODAY()-ROUNDDOWN(H33,0)&lt;(WEEKDAY(TODAY())+7))</formula>
    </cfRule>
  </conditionalFormatting>
  <conditionalFormatting sqref="G45:H45">
    <cfRule type="timePeriod" dxfId="86" priority="57" timePeriod="lastWeek">
      <formula>AND(TODAY()-ROUNDDOWN(G45,0)&gt;=(WEEKDAY(TODAY())),TODAY()-ROUNDDOWN(G45,0)&lt;(WEEKDAY(TODAY())+7))</formula>
    </cfRule>
  </conditionalFormatting>
  <conditionalFormatting sqref="G46:H46">
    <cfRule type="timePeriod" dxfId="85" priority="56" timePeriod="lastWeek">
      <formula>AND(TODAY()-ROUNDDOWN(G46,0)&gt;=(WEEKDAY(TODAY())),TODAY()-ROUNDDOWN(G46,0)&lt;(WEEKDAY(TODAY())+7))</formula>
    </cfRule>
  </conditionalFormatting>
  <conditionalFormatting sqref="O36">
    <cfRule type="containsText" dxfId="84" priority="38" operator="containsText" text="FINALIZADA">
      <formula>NOT(ISERROR(SEARCH("FINALIZADA",O36)))</formula>
    </cfRule>
    <cfRule type="containsText" dxfId="83" priority="39" operator="containsText" text="EN PROCESO">
      <formula>NOT(ISERROR(SEARCH("EN PROCESO",O36)))</formula>
    </cfRule>
    <cfRule type="containsText" dxfId="82" priority="40" operator="containsText" text="VENCIDAS CON AVANCE">
      <formula>NOT(ISERROR(SEARCH("VENCIDAS CON AVANCE",O36)))</formula>
    </cfRule>
    <cfRule type="expression" dxfId="81" priority="41">
      <formula>O36="NO INICIADAS"</formula>
    </cfRule>
    <cfRule type="expression" dxfId="80" priority="42">
      <formula>O36="VENCIDAS SIN AVANCE"</formula>
    </cfRule>
    <cfRule type="expression" dxfId="79" priority="43">
      <formula>O36="EN PROCESO"</formula>
    </cfRule>
    <cfRule type="expression" dxfId="78" priority="44">
      <formula>O36="FINALIZADAS"</formula>
    </cfRule>
    <cfRule type="containsText" dxfId="77" priority="45" operator="containsText" text="Parcial">
      <formula>NOT(ISERROR(SEARCH("Parcial",O36)))</formula>
    </cfRule>
    <cfRule type="containsText" dxfId="76" priority="46" operator="containsText" text="No cumple">
      <formula>NOT(ISERROR(SEARCH("No cumple",O36)))</formula>
    </cfRule>
    <cfRule type="containsText" dxfId="75" priority="47" operator="containsText" text="Cumple">
      <formula>NOT(ISERROR(SEARCH("Cumple",O36)))</formula>
    </cfRule>
    <cfRule type="containsText" dxfId="74" priority="48" operator="containsText" text="VENCIDAS CON AVANCE">
      <formula>NOT(ISERROR(SEARCH("VENCIDAS CON AVANCE",O36)))</formula>
    </cfRule>
    <cfRule type="expression" dxfId="73" priority="49">
      <formula>O36="NO INICIADAS"</formula>
    </cfRule>
    <cfRule type="expression" dxfId="72" priority="50">
      <formula>O36="VENCIDAS SIN AVANCE"</formula>
    </cfRule>
    <cfRule type="expression" dxfId="71" priority="51">
      <formula>O36="EN PROCESO"</formula>
    </cfRule>
    <cfRule type="expression" dxfId="70" priority="52">
      <formula>O36="FINALIZADAS"</formula>
    </cfRule>
    <cfRule type="containsText" dxfId="69" priority="53" operator="containsText" text="Parcial">
      <formula>NOT(ISERROR(SEARCH("Parcial",O36)))</formula>
    </cfRule>
    <cfRule type="containsText" dxfId="68" priority="54" operator="containsText" text="No cumple">
      <formula>NOT(ISERROR(SEARCH("No cumple",O36)))</formula>
    </cfRule>
    <cfRule type="containsText" dxfId="67" priority="55" operator="containsText" text="FINALIZADA">
      <formula>NOT(ISERROR(SEARCH("FINALIZADA",O36)))</formula>
    </cfRule>
  </conditionalFormatting>
  <conditionalFormatting sqref="O36">
    <cfRule type="containsText" dxfId="66" priority="37" operator="containsText" text="EN  PROCESO">
      <formula>NOT(ISERROR(SEARCH("EN  PROCESO",O36)))</formula>
    </cfRule>
  </conditionalFormatting>
  <conditionalFormatting sqref="B51">
    <cfRule type="containsText" dxfId="65" priority="19" operator="containsText" text="FINALIZADA">
      <formula>NOT(ISERROR(SEARCH("FINALIZADA",B51)))</formula>
    </cfRule>
    <cfRule type="containsText" dxfId="64" priority="20" operator="containsText" text="EN PROCESO">
      <formula>NOT(ISERROR(SEARCH("EN PROCESO",B51)))</formula>
    </cfRule>
    <cfRule type="containsText" dxfId="63" priority="21" operator="containsText" text="VENCIDAS CON AVANCE">
      <formula>NOT(ISERROR(SEARCH("VENCIDAS CON AVANCE",B51)))</formula>
    </cfRule>
    <cfRule type="expression" dxfId="62" priority="22">
      <formula>B51="NO INICIADAS"</formula>
    </cfRule>
    <cfRule type="expression" dxfId="61" priority="23">
      <formula>B51="VENCIDAS SIN AVANCE"</formula>
    </cfRule>
    <cfRule type="expression" dxfId="60" priority="24">
      <formula>B51="EN PROCESO"</formula>
    </cfRule>
    <cfRule type="expression" dxfId="59" priority="25">
      <formula>B51="FINALIZADAS"</formula>
    </cfRule>
    <cfRule type="containsText" dxfId="58" priority="26" operator="containsText" text="Parcial">
      <formula>NOT(ISERROR(SEARCH("Parcial",B51)))</formula>
    </cfRule>
    <cfRule type="containsText" dxfId="57" priority="27" operator="containsText" text="No cumple">
      <formula>NOT(ISERROR(SEARCH("No cumple",B51)))</formula>
    </cfRule>
    <cfRule type="containsText" dxfId="56" priority="28" operator="containsText" text="Cumple">
      <formula>NOT(ISERROR(SEARCH("Cumple",B51)))</formula>
    </cfRule>
    <cfRule type="containsText" dxfId="55" priority="29" operator="containsText" text="VENCIDAS CON AVANCE">
      <formula>NOT(ISERROR(SEARCH("VENCIDAS CON AVANCE",B51)))</formula>
    </cfRule>
    <cfRule type="expression" dxfId="54" priority="30">
      <formula>B51="NO INICIADAS"</formula>
    </cfRule>
    <cfRule type="expression" dxfId="53" priority="31">
      <formula>B51="VENCIDAS SIN AVANCE"</formula>
    </cfRule>
    <cfRule type="expression" dxfId="52" priority="32">
      <formula>B51="EN PROCESO"</formula>
    </cfRule>
    <cfRule type="expression" dxfId="51" priority="33">
      <formula>B51="FINALIZADAS"</formula>
    </cfRule>
    <cfRule type="containsText" dxfId="50" priority="34" operator="containsText" text="Parcial">
      <formula>NOT(ISERROR(SEARCH("Parcial",B51)))</formula>
    </cfRule>
    <cfRule type="containsText" dxfId="49" priority="35" operator="containsText" text="No cumple">
      <formula>NOT(ISERROR(SEARCH("No cumple",B51)))</formula>
    </cfRule>
    <cfRule type="containsText" dxfId="48" priority="36" operator="containsText" text="FINALIZADA">
      <formula>NOT(ISERROR(SEARCH("FINALIZADA",B51)))</formula>
    </cfRule>
  </conditionalFormatting>
  <conditionalFormatting sqref="B73">
    <cfRule type="containsText" dxfId="47" priority="1" operator="containsText" text="FINALIZADA">
      <formula>NOT(ISERROR(SEARCH("FINALIZADA",B73)))</formula>
    </cfRule>
    <cfRule type="containsText" dxfId="46" priority="2" operator="containsText" text="EN PROCESO">
      <formula>NOT(ISERROR(SEARCH("EN PROCESO",B73)))</formula>
    </cfRule>
    <cfRule type="containsText" dxfId="45" priority="3" operator="containsText" text="VENCIDAS CON AVANCE">
      <formula>NOT(ISERROR(SEARCH("VENCIDAS CON AVANCE",B73)))</formula>
    </cfRule>
    <cfRule type="expression" dxfId="44" priority="4">
      <formula>B73="NO INICIADAS"</formula>
    </cfRule>
    <cfRule type="expression" dxfId="43" priority="5">
      <formula>B73="VENCIDAS SIN AVANCE"</formula>
    </cfRule>
    <cfRule type="expression" dxfId="42" priority="6">
      <formula>B73="EN PROCESO"</formula>
    </cfRule>
    <cfRule type="expression" dxfId="41" priority="7">
      <formula>B73="FINALIZADAS"</formula>
    </cfRule>
    <cfRule type="containsText" dxfId="40" priority="8" operator="containsText" text="Parcial">
      <formula>NOT(ISERROR(SEARCH("Parcial",B73)))</formula>
    </cfRule>
    <cfRule type="containsText" dxfId="39" priority="9" operator="containsText" text="No cumple">
      <formula>NOT(ISERROR(SEARCH("No cumple",B73)))</formula>
    </cfRule>
    <cfRule type="containsText" dxfId="38" priority="10" operator="containsText" text="Cumple">
      <formula>NOT(ISERROR(SEARCH("Cumple",B73)))</formula>
    </cfRule>
    <cfRule type="containsText" dxfId="37" priority="11" operator="containsText" text="VENCIDAS CON AVANCE">
      <formula>NOT(ISERROR(SEARCH("VENCIDAS CON AVANCE",B73)))</formula>
    </cfRule>
    <cfRule type="expression" dxfId="36" priority="12">
      <formula>B73="NO INICIADAS"</formula>
    </cfRule>
    <cfRule type="expression" dxfId="35" priority="13">
      <formula>B73="VENCIDAS SIN AVANCE"</formula>
    </cfRule>
    <cfRule type="expression" dxfId="34" priority="14">
      <formula>B73="EN PROCESO"</formula>
    </cfRule>
    <cfRule type="expression" dxfId="33" priority="15">
      <formula>B73="FINALIZADAS"</formula>
    </cfRule>
    <cfRule type="containsText" dxfId="32" priority="16" operator="containsText" text="Parcial">
      <formula>NOT(ISERROR(SEARCH("Parcial",B73)))</formula>
    </cfRule>
    <cfRule type="containsText" dxfId="31" priority="17" operator="containsText" text="No cumple">
      <formula>NOT(ISERROR(SEARCH("No cumple",B73)))</formula>
    </cfRule>
    <cfRule type="containsText" dxfId="30" priority="18" operator="containsText" text="FINALIZADA">
      <formula>NOT(ISERROR(SEARCH("FINALIZADA",B73)))</formula>
    </cfRule>
  </conditionalFormatting>
  <dataValidations count="1">
    <dataValidation type="list" allowBlank="1" showInputMessage="1" showErrorMessage="1" sqref="N21:O22 N41 N38 N29:N30 N36:P36 N44:N45 M17:M48 N27:P27 N17:P17 N32:O32" xr:uid="{030FF26D-CE75-48AF-B961-68BECAC07E89}">
      <formula1>$B$68:$B$72</formula1>
    </dataValidation>
  </dataValidations>
  <hyperlinks>
    <hyperlink ref="H10" r:id="rId1" xr:uid="{7F7D0047-ECF2-4EE6-89FE-DB3991991868}"/>
    <hyperlink ref="E13" r:id="rId2" xr:uid="{1029746D-F345-4497-A060-6E7FF9A34E73}"/>
    <hyperlink ref="I12" r:id="rId3" xr:uid="{3A78806C-F1EE-4D63-B233-4AAC99F502E3}"/>
    <hyperlink ref="D8" r:id="rId4" xr:uid="{4B08F36A-B6FB-4E1E-BDEB-CD5321EC49B2}"/>
    <hyperlink ref="M8" r:id="rId5" xr:uid="{0AE8AB1C-4BA2-47DC-9E40-15814225A4A4}"/>
    <hyperlink ref="Q25" r:id="rId6" display="https://www2.utp.edu.co/gestioncalidad/" xr:uid="{80AEEE18-E281-44CE-A90B-3C06333A5570}"/>
  </hyperlinks>
  <pageMargins left="0.70866141732283472" right="0.70866141732283472" top="0.74803149606299213" bottom="0.74803149606299213" header="0.31496062992125984" footer="0.31496062992125984"/>
  <pageSetup paperSize="5" scale="70" orientation="landscape" r:id="rId7"/>
  <rowBreaks count="1" manualBreakCount="1">
    <brk id="18" max="10" man="1"/>
  </rowBreaks>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vt:i4>
      </vt:variant>
    </vt:vector>
  </HeadingPairs>
  <TitlesOfParts>
    <vt:vector size="29" baseType="lpstr">
      <vt:lpstr>Tabla Contenido</vt:lpstr>
      <vt:lpstr>Acciones Permanentes AP</vt:lpstr>
      <vt:lpstr>Plan de acción PA</vt:lpstr>
      <vt:lpstr>Sgto AP ABRIL</vt:lpstr>
      <vt:lpstr>Sgto PA ABRIL</vt:lpstr>
      <vt:lpstr>Sgto AP AGOSTO</vt:lpstr>
      <vt:lpstr>Sgto PA AGOSTO</vt:lpstr>
      <vt:lpstr>Sgto AP 31 DICIEMBRE</vt:lpstr>
      <vt:lpstr>Sgto PA 31 DICIEMBRE</vt:lpstr>
      <vt:lpstr>RESUMEN RESULTADOS</vt:lpstr>
      <vt:lpstr>ANEXO 1</vt:lpstr>
      <vt:lpstr>ANEXO 2</vt:lpstr>
      <vt:lpstr>ANEXO 3</vt:lpstr>
      <vt:lpstr>Hoja2</vt:lpstr>
      <vt:lpstr>Seguimiento plan de acción</vt:lpstr>
      <vt:lpstr>Hoja1</vt:lpstr>
      <vt:lpstr>Lista</vt:lpstr>
      <vt:lpstr>'Sgto AP 31 DICIEMBRE'!Área_de_impresión</vt:lpstr>
      <vt:lpstr>'Sgto AP ABRIL'!Área_de_impresión</vt:lpstr>
      <vt:lpstr>'Sgto AP AGOSTO'!Área_de_impresión</vt:lpstr>
      <vt:lpstr>'Sgto PA 31 DICIEMBRE'!Área_de_impresión</vt:lpstr>
      <vt:lpstr>'Sgto PA ABRIL'!Área_de_impresión</vt:lpstr>
      <vt:lpstr>'Sgto PA AGOSTO'!Área_de_impresión</vt:lpstr>
      <vt:lpstr>'Sgto AP 31 DICIEMBRE'!Títulos_a_imprimir</vt:lpstr>
      <vt:lpstr>'Sgto AP ABRIL'!Títulos_a_imprimir</vt:lpstr>
      <vt:lpstr>'Sgto AP AGOSTO'!Títulos_a_imprimir</vt:lpstr>
      <vt:lpstr>'Sgto PA 31 DICIEMBRE'!Títulos_a_imprimir</vt:lpstr>
      <vt:lpstr>'Sgto PA ABRIL'!Títulos_a_imprimir</vt:lpstr>
      <vt:lpstr>'Sgto PA AGOSTO'!Títulos_a_imprimir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JORGE HUMBERTO TOBON LINDO</cp:lastModifiedBy>
  <dcterms:created xsi:type="dcterms:W3CDTF">2019-11-27T16:25:49Z</dcterms:created>
  <dcterms:modified xsi:type="dcterms:W3CDTF">2025-01-30T14:54:37Z</dcterms:modified>
</cp:coreProperties>
</file>