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 UTP\Desktop\Reuniones 2025\Tramites 2025\"/>
    </mc:Choice>
  </mc:AlternateContent>
  <bookViews>
    <workbookView xWindow="0" yWindow="0" windowWidth="9090" windowHeight="3420"/>
  </bookViews>
  <sheets>
    <sheet name="Plan" sheetId="1" r:id="rId1"/>
  </sheets>
  <definedNames>
    <definedName name="BCV">#REF!</definedName>
    <definedName name="CEA">#REF!</definedName>
    <definedName name="CGT">#REF!</definedName>
    <definedName name="GCV">#REF!</definedName>
    <definedName name="GSI">#REF!</definedName>
    <definedName name="PROG1">#REF!</definedName>
    <definedName name="PROG10">#REF!</definedName>
    <definedName name="PROG11">#REF!</definedName>
    <definedName name="PROG12">#REF!</definedName>
    <definedName name="PROG13">#REF!</definedName>
    <definedName name="PROG14">#REF!</definedName>
    <definedName name="PROG15">#REF!</definedName>
    <definedName name="PROG16">#REF!</definedName>
    <definedName name="PROG17">#REF!</definedName>
    <definedName name="PROG18">#REF!</definedName>
    <definedName name="PROG19">#REF!</definedName>
    <definedName name="PROG2">#REF!</definedName>
    <definedName name="PROG20">#REF!</definedName>
    <definedName name="PROG21">#REF!</definedName>
    <definedName name="PROG22">#REF!</definedName>
    <definedName name="PROG3">#REF!</definedName>
    <definedName name="PROG4">#REF!</definedName>
    <definedName name="PROG5">#REF!</definedName>
    <definedName name="PROG6">#REF!</definedName>
    <definedName name="PROG7">#REF!</definedName>
    <definedName name="PROG8">#REF!</definedName>
    <definedName name="PROG9">#REF!</definedName>
  </definedNames>
  <calcPr calcId="162913"/>
  <extLst>
    <ext uri="GoogleSheetsCustomDataVersion2">
      <go:sheetsCustomData xmlns:go="http://customooxmlschemas.google.com/" r:id="rId5" roundtripDataChecksum="vFMtSRiG8VDwcU2jPreh5Wyg8/PurszhfCT6jRapnks="/>
    </ext>
  </extLst>
</workbook>
</file>

<file path=xl/calcChain.xml><?xml version="1.0" encoding="utf-8"?>
<calcChain xmlns="http://schemas.openxmlformats.org/spreadsheetml/2006/main">
  <c r="J18" i="1" l="1"/>
  <c r="J30" i="1"/>
  <c r="J31" i="1"/>
  <c r="K30" i="1" l="1"/>
  <c r="J29" i="1"/>
  <c r="J28" i="1"/>
  <c r="J27" i="1"/>
  <c r="J26" i="1"/>
  <c r="J25" i="1"/>
  <c r="J24" i="1"/>
  <c r="J23" i="1"/>
  <c r="J22" i="1"/>
  <c r="J21" i="1"/>
  <c r="J20" i="1"/>
  <c r="J19" i="1"/>
  <c r="K18" i="1" l="1"/>
  <c r="K28" i="1"/>
  <c r="K23" i="1"/>
  <c r="K32" i="1" l="1"/>
  <c r="K13" i="1" s="1"/>
  <c r="J13" i="1" s="1"/>
</calcChain>
</file>

<file path=xl/sharedStrings.xml><?xml version="1.0" encoding="utf-8"?>
<sst xmlns="http://schemas.openxmlformats.org/spreadsheetml/2006/main" count="64" uniqueCount="56">
  <si>
    <t>PLAN DE DESARROLLO INSTITUCIONAL UTP 2020-2028</t>
  </si>
  <si>
    <t>"AQUÍ CONSTRUIMOS FUTURO"</t>
  </si>
  <si>
    <t xml:space="preserve">Pilar de Gestión: </t>
  </si>
  <si>
    <t>Gestión y sostenibilidad institucional</t>
  </si>
  <si>
    <t>Programa:</t>
  </si>
  <si>
    <t>Cultura de la legalidad, la transparencia, el gobierno corporativo y la participación ciudadana</t>
  </si>
  <si>
    <t>Proyecto:</t>
  </si>
  <si>
    <t>P38. Transparencia, gobernanza y legalidad.</t>
  </si>
  <si>
    <t>Nombre del plan operativo</t>
  </si>
  <si>
    <t>Nombre del indicador</t>
  </si>
  <si>
    <t>Descripción del indicador</t>
  </si>
  <si>
    <t>Unidad de medida</t>
  </si>
  <si>
    <t>Fórmula</t>
  </si>
  <si>
    <t>% de avance</t>
  </si>
  <si>
    <t>Avance</t>
  </si>
  <si>
    <t>Plan de atención al ciudadano y transparencia organizacional</t>
  </si>
  <si>
    <t>Cumplimiento del Plan de atención al ciudadano y transparencia organizacional</t>
  </si>
  <si>
    <t>Porcentaje de Cumplimiento del Plan de atención al ciudadano y transparencia organizacional</t>
  </si>
  <si>
    <t>Porcentaje</t>
  </si>
  <si>
    <t>El porcentaje de cumplimiento se obtiene de la sumatoria de las actividades "CUMPLEN" y "PARCIAL" sobre el total de actividades</t>
  </si>
  <si>
    <t>Anterior</t>
  </si>
  <si>
    <t>Actual</t>
  </si>
  <si>
    <t>N°</t>
  </si>
  <si>
    <t>Tema/ Requisito</t>
  </si>
  <si>
    <t>Ponderar</t>
  </si>
  <si>
    <t>Actividades</t>
  </si>
  <si>
    <t>Fecha Inicio</t>
  </si>
  <si>
    <t>Fecha Fin</t>
  </si>
  <si>
    <t>Meta</t>
  </si>
  <si>
    <t>% avance</t>
  </si>
  <si>
    <t>% Avance sobre la meta ponderado</t>
  </si>
  <si>
    <t>Avance cualitativo</t>
  </si>
  <si>
    <t xml:space="preserve">Relación ruta del soporte </t>
  </si>
  <si>
    <t>Gestion administrativa grupo tramites y Opas</t>
  </si>
  <si>
    <t>Definir la frecuencia de las reuniones del grupo.</t>
  </si>
  <si>
    <t>Cumple</t>
  </si>
  <si>
    <t>Definir plan de trabajo anual con el equipo de revisión de trámites y Opas.</t>
  </si>
  <si>
    <t>Socializar tramites.</t>
  </si>
  <si>
    <t>Registro y reporte en el Formulario Único de Reporte de Avance de gestión-FURAG</t>
  </si>
  <si>
    <t>Enviar plan de trabajo definido para el equipo de revisión de trámites y Opas al CRIE al correo admweb@utp.edu.co</t>
  </si>
  <si>
    <t>Racionalizar los tramites u Opas adminitrativas.</t>
  </si>
  <si>
    <t>Definir tramite a racionalizar en la actual vigencia.</t>
  </si>
  <si>
    <t>Acordar con la dependencia a la cual pertenece el trámite a intervenir, los beneficios de realizar dicha racionalización y su aprobación.</t>
  </si>
  <si>
    <t>Aplicar metodología de racionalización de trámites.</t>
  </si>
  <si>
    <t>Descargar plan de racionalización y enviarlo a control interno.</t>
  </si>
  <si>
    <t>Hacer seguimiento al plan de racionalización.
Abril
Agosto
Noviembre.</t>
  </si>
  <si>
    <t>Continuar con la publicación de tramites administrativos en el sistema SUIT</t>
  </si>
  <si>
    <t>Realizar mes a mes el reporte de los datos de gestión de cada uno de los tramites.</t>
  </si>
  <si>
    <t>Parcial</t>
  </si>
  <si>
    <t>Actualización y capacitación de temas relacionados con tramites.</t>
  </si>
  <si>
    <t xml:space="preserve">Fechas de Reuniones </t>
  </si>
  <si>
    <t>Seguimiento Control Interno</t>
  </si>
  <si>
    <t>Implementar en los trámites de la UTP la mayor cantidad de criterios de accesibilidad web definidos en el anexo 1 de la resolución 1519 de 2020.</t>
  </si>
  <si>
    <t>Implementación, revisión y actualización de las consultas de acceso a la información pública de la Universidad.</t>
  </si>
  <si>
    <t>MIPG (FURAG)</t>
  </si>
  <si>
    <t>Meta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</si>
</sst>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20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sz val="7"/>
      <color theme="1"/>
      <name val="Calibri"/>
      <family val="2"/>
    </font>
    <font>
      <sz val="10"/>
      <color rgb="FF000000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</font>
    <font>
      <b/>
      <sz val="11"/>
      <color rgb="FFFFFFFF"/>
      <name val="Calibri"/>
      <family val="2"/>
    </font>
    <font>
      <b/>
      <sz val="11"/>
      <color theme="1"/>
      <name val="Arial"/>
      <family val="2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6"/>
      <color theme="0"/>
      <name val="Arial"/>
      <family val="2"/>
    </font>
    <font>
      <b/>
      <i/>
      <u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theme="1"/>
      <name val="Calibri"/>
      <family val="2"/>
      <scheme val="major"/>
    </font>
    <font>
      <sz val="10"/>
      <color rgb="FF000000"/>
      <name val="Calibri"/>
      <family val="2"/>
      <scheme val="major"/>
    </font>
    <font>
      <sz val="11"/>
      <name val="Calibri"/>
      <family val="2"/>
      <scheme val="minor"/>
    </font>
    <font>
      <sz val="11"/>
      <name val="Calibri"/>
      <family val="2"/>
      <scheme val="major"/>
    </font>
    <font>
      <b/>
      <sz val="11"/>
      <name val="Arial"/>
      <family val="2"/>
    </font>
    <font>
      <sz val="9"/>
      <name val="Calibri"/>
      <family val="2"/>
    </font>
    <font>
      <u/>
      <sz val="11"/>
      <name val="Calibri"/>
      <family val="2"/>
    </font>
    <font>
      <sz val="11"/>
      <name val="Calibri"/>
      <scheme val="minor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333F4F"/>
        <bgColor rgb="FF333F4F"/>
      </patternFill>
    </fill>
    <fill>
      <patternFill patternType="solid">
        <fgColor rgb="FFADB9CA"/>
        <bgColor rgb="FFADB9CA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FF00"/>
        <bgColor rgb="FF00FF00"/>
      </patternFill>
    </fill>
    <fill>
      <patternFill patternType="solid">
        <fgColor theme="0"/>
        <bgColor rgb="FF00FF00"/>
      </patternFill>
    </fill>
    <fill>
      <patternFill patternType="solid">
        <fgColor rgb="FFC6EFCE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/>
        <bgColor rgb="FF333F4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1" fillId="9" borderId="0" applyNumberFormat="0" applyBorder="0" applyAlignment="0" applyProtection="0"/>
  </cellStyleXfs>
  <cellXfs count="103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right"/>
    </xf>
    <xf numFmtId="0" fontId="5" fillId="3" borderId="8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9" fillId="0" borderId="11" xfId="0" applyFont="1" applyBorder="1"/>
    <xf numFmtId="0" fontId="1" fillId="5" borderId="8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0" fillId="3" borderId="8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vertical="center" wrapText="1"/>
    </xf>
    <xf numFmtId="10" fontId="6" fillId="2" borderId="8" xfId="0" applyNumberFormat="1" applyFont="1" applyFill="1" applyBorder="1" applyAlignment="1">
      <alignment horizontal="center" vertical="center" wrapText="1"/>
    </xf>
    <xf numFmtId="10" fontId="1" fillId="2" borderId="8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" fillId="2" borderId="8" xfId="0" applyFont="1" applyFill="1" applyBorder="1" applyAlignment="1">
      <alignment vertical="center" wrapText="1"/>
    </xf>
    <xf numFmtId="0" fontId="1" fillId="6" borderId="19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wrapText="1"/>
    </xf>
    <xf numFmtId="0" fontId="15" fillId="6" borderId="8" xfId="0" applyFont="1" applyFill="1" applyBorder="1" applyAlignment="1">
      <alignment horizontal="left" vertical="center" wrapText="1"/>
    </xf>
    <xf numFmtId="0" fontId="16" fillId="2" borderId="8" xfId="0" applyFont="1" applyFill="1" applyBorder="1" applyAlignment="1">
      <alignment wrapText="1"/>
    </xf>
    <xf numFmtId="0" fontId="1" fillId="6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10" fontId="1" fillId="2" borderId="20" xfId="0" applyNumberFormat="1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/>
    </xf>
    <xf numFmtId="10" fontId="18" fillId="3" borderId="22" xfId="0" applyNumberFormat="1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/>
    </xf>
    <xf numFmtId="14" fontId="1" fillId="2" borderId="8" xfId="0" applyNumberFormat="1" applyFont="1" applyFill="1" applyBorder="1" applyAlignment="1">
      <alignment horizontal="center" vertical="center"/>
    </xf>
    <xf numFmtId="16" fontId="1" fillId="2" borderId="1" xfId="0" applyNumberFormat="1" applyFont="1" applyFill="1" applyBorder="1"/>
    <xf numFmtId="0" fontId="9" fillId="0" borderId="0" xfId="0" applyFont="1"/>
    <xf numFmtId="9" fontId="1" fillId="8" borderId="8" xfId="0" applyNumberFormat="1" applyFont="1" applyFill="1" applyBorder="1" applyAlignment="1">
      <alignment horizontal="center" vertical="center" wrapText="1"/>
    </xf>
    <xf numFmtId="9" fontId="1" fillId="10" borderId="8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vertical="center" wrapText="1"/>
    </xf>
    <xf numFmtId="10" fontId="1" fillId="2" borderId="10" xfId="0" applyNumberFormat="1" applyFont="1" applyFill="1" applyBorder="1" applyAlignment="1">
      <alignment horizontal="center" vertical="center" wrapText="1"/>
    </xf>
    <xf numFmtId="9" fontId="1" fillId="8" borderId="10" xfId="0" applyNumberFormat="1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wrapText="1"/>
    </xf>
    <xf numFmtId="0" fontId="1" fillId="6" borderId="25" xfId="0" applyFont="1" applyFill="1" applyBorder="1" applyAlignment="1">
      <alignment horizontal="center" vertical="center"/>
    </xf>
    <xf numFmtId="14" fontId="22" fillId="2" borderId="8" xfId="0" applyNumberFormat="1" applyFont="1" applyFill="1" applyBorder="1" applyAlignment="1">
      <alignment horizontal="center" vertical="center" wrapText="1"/>
    </xf>
    <xf numFmtId="14" fontId="23" fillId="6" borderId="8" xfId="0" applyNumberFormat="1" applyFont="1" applyFill="1" applyBorder="1" applyAlignment="1">
      <alignment horizontal="center" vertical="center"/>
    </xf>
    <xf numFmtId="14" fontId="23" fillId="6" borderId="20" xfId="0" applyNumberFormat="1" applyFont="1" applyFill="1" applyBorder="1" applyAlignment="1">
      <alignment horizontal="center" vertical="center"/>
    </xf>
    <xf numFmtId="14" fontId="22" fillId="2" borderId="10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24" fillId="12" borderId="23" xfId="2" applyFont="1" applyFill="1" applyBorder="1" applyAlignment="1">
      <alignment horizontal="center" vertical="center" wrapText="1"/>
    </xf>
    <xf numFmtId="0" fontId="24" fillId="12" borderId="23" xfId="2" applyFont="1" applyFill="1" applyBorder="1" applyAlignment="1">
      <alignment horizontal="left" vertical="center" wrapText="1"/>
    </xf>
    <xf numFmtId="14" fontId="25" fillId="12" borderId="23" xfId="2" applyNumberFormat="1" applyFont="1" applyFill="1" applyBorder="1" applyAlignment="1">
      <alignment horizontal="center" vertical="center" wrapText="1"/>
    </xf>
    <xf numFmtId="10" fontId="24" fillId="12" borderId="23" xfId="2" applyNumberFormat="1" applyFont="1" applyFill="1" applyBorder="1" applyAlignment="1">
      <alignment horizontal="center" vertical="center" wrapText="1"/>
    </xf>
    <xf numFmtId="9" fontId="24" fillId="12" borderId="23" xfId="2" applyNumberFormat="1" applyFont="1" applyFill="1" applyBorder="1" applyAlignment="1">
      <alignment horizontal="center" vertical="center" wrapText="1"/>
    </xf>
    <xf numFmtId="10" fontId="3" fillId="2" borderId="13" xfId="0" applyNumberFormat="1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/>
    </xf>
    <xf numFmtId="0" fontId="28" fillId="10" borderId="23" xfId="0" applyFont="1" applyFill="1" applyBorder="1" applyAlignment="1">
      <alignment wrapText="1"/>
    </xf>
    <xf numFmtId="0" fontId="3" fillId="10" borderId="23" xfId="0" applyFont="1" applyFill="1" applyBorder="1" applyAlignment="1">
      <alignment horizontal="center" vertical="center"/>
    </xf>
    <xf numFmtId="0" fontId="29" fillId="11" borderId="0" xfId="0" applyFont="1" applyFill="1" applyAlignment="1"/>
    <xf numFmtId="0" fontId="3" fillId="2" borderId="1" xfId="0" applyFont="1" applyFill="1" applyBorder="1"/>
    <xf numFmtId="14" fontId="24" fillId="12" borderId="23" xfId="2" applyNumberFormat="1" applyFont="1" applyFill="1" applyBorder="1" applyAlignment="1">
      <alignment horizontal="left" vertical="center" wrapText="1"/>
    </xf>
    <xf numFmtId="10" fontId="3" fillId="2" borderId="24" xfId="0" applyNumberFormat="1" applyFont="1" applyFill="1" applyBorder="1" applyAlignment="1">
      <alignment horizontal="center" vertical="center" wrapText="1"/>
    </xf>
    <xf numFmtId="10" fontId="30" fillId="13" borderId="1" xfId="0" applyNumberFormat="1" applyFont="1" applyFill="1" applyBorder="1" applyAlignment="1">
      <alignment horizontal="center" vertical="center"/>
    </xf>
    <xf numFmtId="0" fontId="3" fillId="2" borderId="23" xfId="0" applyFont="1" applyFill="1" applyBorder="1"/>
    <xf numFmtId="9" fontId="12" fillId="2" borderId="9" xfId="0" applyNumberFormat="1" applyFont="1" applyFill="1" applyBorder="1" applyAlignment="1">
      <alignment horizontal="center" vertical="center"/>
    </xf>
    <xf numFmtId="0" fontId="3" fillId="11" borderId="18" xfId="0" applyFont="1" applyFill="1" applyBorder="1"/>
    <xf numFmtId="0" fontId="3" fillId="11" borderId="11" xfId="0" applyFont="1" applyFill="1" applyBorder="1"/>
    <xf numFmtId="0" fontId="1" fillId="2" borderId="2" xfId="0" applyFont="1" applyFill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6" fillId="4" borderId="9" xfId="0" applyFont="1" applyFill="1" applyBorder="1" applyAlignment="1">
      <alignment horizontal="center" vertical="center" wrapText="1"/>
    </xf>
    <xf numFmtId="0" fontId="3" fillId="0" borderId="11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9" fontId="1" fillId="2" borderId="9" xfId="0" applyNumberFormat="1" applyFont="1" applyFill="1" applyBorder="1" applyAlignment="1">
      <alignment horizontal="center" vertical="center"/>
    </xf>
    <xf numFmtId="9" fontId="8" fillId="0" borderId="9" xfId="0" applyNumberFormat="1" applyFont="1" applyBorder="1" applyAlignment="1">
      <alignment horizontal="center" vertical="center" wrapText="1"/>
    </xf>
    <xf numFmtId="9" fontId="6" fillId="2" borderId="9" xfId="0" applyNumberFormat="1" applyFont="1" applyFill="1" applyBorder="1" applyAlignment="1">
      <alignment horizontal="center" vertical="center" wrapText="1"/>
    </xf>
    <xf numFmtId="9" fontId="26" fillId="2" borderId="9" xfId="0" applyNumberFormat="1" applyFont="1" applyFill="1" applyBorder="1" applyAlignment="1">
      <alignment horizontal="center" vertical="center"/>
    </xf>
    <xf numFmtId="0" fontId="3" fillId="11" borderId="21" xfId="0" applyFont="1" applyFill="1" applyBorder="1"/>
    <xf numFmtId="0" fontId="24" fillId="12" borderId="23" xfId="2" applyFont="1" applyFill="1" applyBorder="1" applyAlignment="1">
      <alignment horizontal="center" vertical="center"/>
    </xf>
    <xf numFmtId="9" fontId="24" fillId="12" borderId="23" xfId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21" xfId="0" applyFont="1" applyBorder="1"/>
    <xf numFmtId="9" fontId="6" fillId="2" borderId="17" xfId="0" applyNumberFormat="1" applyFont="1" applyFill="1" applyBorder="1" applyAlignment="1">
      <alignment horizontal="center" vertical="center" wrapText="1"/>
    </xf>
  </cellXfs>
  <cellStyles count="3">
    <cellStyle name="Bueno" xfId="2" builtinId="26"/>
    <cellStyle name="Normal" xfId="0" builtinId="0"/>
    <cellStyle name="Porcentaje" xfId="1" builtinId="5"/>
  </cellStyles>
  <dxfs count="6">
    <dxf>
      <fill>
        <patternFill patternType="solid">
          <fgColor rgb="FFF4C7C3"/>
          <bgColor rgb="FFF4C7C3"/>
        </patternFill>
      </fill>
    </dxf>
    <dxf>
      <fill>
        <patternFill patternType="solid">
          <fgColor rgb="FFFCE8B2"/>
          <bgColor rgb="FFFCE8B2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006100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0000"/>
          <bgColor rgb="FFFF0000"/>
        </patternFill>
      </fill>
    </dxf>
    <dxf>
      <font>
        <color rgb="FF9C65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1095375</xdr:colOff>
      <xdr:row>0</xdr:row>
      <xdr:rowOff>57150</xdr:rowOff>
    </xdr:from>
    <xdr:ext cx="1647825" cy="12001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276225</xdr:colOff>
      <xdr:row>2</xdr:row>
      <xdr:rowOff>9525</xdr:rowOff>
    </xdr:from>
    <xdr:ext cx="1504950" cy="73342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workbookViewId="0">
      <selection activeCell="I23" sqref="I23:I26"/>
    </sheetView>
  </sheetViews>
  <sheetFormatPr baseColWidth="10" defaultColWidth="14.42578125" defaultRowHeight="15" customHeight="1"/>
  <cols>
    <col min="1" max="1" width="4.28515625" customWidth="1"/>
    <col min="2" max="2" width="8.42578125" customWidth="1"/>
    <col min="3" max="3" width="41.28515625" customWidth="1"/>
    <col min="4" max="4" width="10.140625" hidden="1" customWidth="1"/>
    <col min="5" max="5" width="41.140625" customWidth="1"/>
    <col min="6" max="6" width="13.5703125" customWidth="1"/>
    <col min="7" max="7" width="14.28515625" customWidth="1"/>
    <col min="8" max="8" width="12.42578125" customWidth="1"/>
    <col min="9" max="10" width="13.5703125" customWidth="1"/>
    <col min="11" max="11" width="13.140625" customWidth="1"/>
    <col min="12" max="12" width="4.140625" hidden="1" customWidth="1"/>
    <col min="13" max="13" width="54.42578125" customWidth="1"/>
    <col min="14" max="14" width="29.140625" customWidth="1"/>
    <col min="15" max="28" width="10.7109375" customWidth="1"/>
  </cols>
  <sheetData>
    <row r="1" spans="1:2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 ht="26.25">
      <c r="A2" s="1"/>
      <c r="B2" s="95" t="s">
        <v>0</v>
      </c>
      <c r="C2" s="78"/>
      <c r="D2" s="78"/>
      <c r="E2" s="78"/>
      <c r="F2" s="78"/>
      <c r="G2" s="78"/>
      <c r="H2" s="78"/>
      <c r="I2" s="78"/>
      <c r="J2" s="78"/>
      <c r="K2" s="79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8" ht="26.25">
      <c r="A3" s="1"/>
      <c r="B3" s="96" t="s">
        <v>1</v>
      </c>
      <c r="C3" s="78"/>
      <c r="D3" s="78"/>
      <c r="E3" s="78"/>
      <c r="F3" s="78"/>
      <c r="G3" s="78"/>
      <c r="H3" s="78"/>
      <c r="I3" s="78"/>
      <c r="J3" s="78"/>
      <c r="K3" s="79"/>
      <c r="L3" s="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8">
      <c r="A4" s="1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8">
      <c r="A5" s="1"/>
      <c r="B5" s="97" t="s">
        <v>2</v>
      </c>
      <c r="C5" s="78"/>
      <c r="D5" s="78"/>
      <c r="E5" s="79"/>
      <c r="F5" s="85" t="s">
        <v>3</v>
      </c>
      <c r="G5" s="86"/>
      <c r="H5" s="86"/>
      <c r="I5" s="86"/>
      <c r="J5" s="86"/>
      <c r="K5" s="87"/>
      <c r="L5" s="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8">
      <c r="A6" s="1"/>
      <c r="B6" s="6"/>
      <c r="C6" s="6"/>
      <c r="D6" s="6"/>
      <c r="E6" s="6"/>
      <c r="F6" s="5"/>
      <c r="G6" s="5"/>
      <c r="H6" s="5"/>
      <c r="I6" s="5"/>
      <c r="J6" s="5"/>
      <c r="K6" s="5"/>
      <c r="L6" s="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8">
      <c r="A7" s="1"/>
      <c r="B7" s="97" t="s">
        <v>4</v>
      </c>
      <c r="C7" s="78"/>
      <c r="D7" s="78"/>
      <c r="E7" s="79"/>
      <c r="F7" s="98" t="s">
        <v>5</v>
      </c>
      <c r="G7" s="86"/>
      <c r="H7" s="86"/>
      <c r="I7" s="86"/>
      <c r="J7" s="86"/>
      <c r="K7" s="87"/>
      <c r="L7" s="7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8" ht="15.75" customHeight="1">
      <c r="A8" s="1"/>
      <c r="B8" s="77"/>
      <c r="C8" s="78"/>
      <c r="D8" s="78"/>
      <c r="E8" s="79"/>
      <c r="F8" s="5"/>
      <c r="G8" s="5"/>
      <c r="H8" s="5"/>
      <c r="I8" s="5"/>
      <c r="J8" s="5"/>
      <c r="K8" s="5"/>
      <c r="L8" s="5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8">
      <c r="A9" s="1"/>
      <c r="B9" s="1"/>
      <c r="C9" s="8"/>
      <c r="D9" s="8"/>
      <c r="E9" s="6" t="s">
        <v>6</v>
      </c>
      <c r="F9" s="85" t="s">
        <v>7</v>
      </c>
      <c r="G9" s="86"/>
      <c r="H9" s="86"/>
      <c r="I9" s="86"/>
      <c r="J9" s="86"/>
      <c r="K9" s="87"/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19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25.5">
      <c r="A12" s="1"/>
      <c r="B12" s="1"/>
      <c r="C12" s="9" t="s">
        <v>8</v>
      </c>
      <c r="D12" s="9"/>
      <c r="E12" s="9" t="s">
        <v>9</v>
      </c>
      <c r="F12" s="9" t="s">
        <v>10</v>
      </c>
      <c r="G12" s="9" t="s">
        <v>11</v>
      </c>
      <c r="H12" s="9" t="s">
        <v>12</v>
      </c>
      <c r="I12" s="9" t="s">
        <v>55</v>
      </c>
      <c r="J12" s="9" t="s">
        <v>13</v>
      </c>
      <c r="K12" s="9" t="s">
        <v>14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56.25" customHeight="1">
      <c r="A13" s="1"/>
      <c r="B13" s="1"/>
      <c r="C13" s="80" t="s">
        <v>15</v>
      </c>
      <c r="D13" s="10"/>
      <c r="E13" s="82" t="s">
        <v>16</v>
      </c>
      <c r="F13" s="83" t="s">
        <v>17</v>
      </c>
      <c r="G13" s="84" t="s">
        <v>18</v>
      </c>
      <c r="H13" s="83" t="s">
        <v>19</v>
      </c>
      <c r="I13" s="90">
        <v>1</v>
      </c>
      <c r="J13" s="88">
        <f>+K13/I13</f>
        <v>0</v>
      </c>
      <c r="K13" s="89">
        <f>K32</f>
        <v>0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56.25" customHeight="1">
      <c r="A14" s="1"/>
      <c r="B14" s="1"/>
      <c r="C14" s="81"/>
      <c r="D14" s="11"/>
      <c r="E14" s="81"/>
      <c r="F14" s="81"/>
      <c r="G14" s="81"/>
      <c r="H14" s="81"/>
      <c r="I14" s="81"/>
      <c r="J14" s="81"/>
      <c r="K14" s="8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2"/>
      <c r="Q15" s="13" t="s">
        <v>20</v>
      </c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5.75" thickBo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4"/>
      <c r="Q16" s="13" t="s">
        <v>21</v>
      </c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05">
      <c r="A17" s="1"/>
      <c r="B17" s="15" t="s">
        <v>22</v>
      </c>
      <c r="C17" s="16" t="s">
        <v>23</v>
      </c>
      <c r="D17" s="17" t="s">
        <v>24</v>
      </c>
      <c r="E17" s="18" t="s">
        <v>25</v>
      </c>
      <c r="F17" s="19" t="s">
        <v>26</v>
      </c>
      <c r="G17" s="19" t="s">
        <v>27</v>
      </c>
      <c r="H17" s="19" t="s">
        <v>28</v>
      </c>
      <c r="I17" s="19" t="s">
        <v>14</v>
      </c>
      <c r="J17" s="20" t="s">
        <v>29</v>
      </c>
      <c r="K17" s="21" t="s">
        <v>30</v>
      </c>
      <c r="L17" s="22" t="s">
        <v>31</v>
      </c>
      <c r="M17" s="23" t="s">
        <v>31</v>
      </c>
      <c r="N17" s="24" t="s">
        <v>32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30">
      <c r="A18" s="1"/>
      <c r="B18" s="25">
        <v>1</v>
      </c>
      <c r="C18" s="99" t="s">
        <v>33</v>
      </c>
      <c r="D18" s="102">
        <v>0.2</v>
      </c>
      <c r="E18" s="26" t="s">
        <v>34</v>
      </c>
      <c r="F18" s="54">
        <v>45689</v>
      </c>
      <c r="G18" s="54">
        <v>45689</v>
      </c>
      <c r="H18" s="27">
        <v>1</v>
      </c>
      <c r="I18" s="47"/>
      <c r="J18" s="28">
        <f t="shared" ref="J18" si="0">+I18*$D$18</f>
        <v>0</v>
      </c>
      <c r="K18" s="74">
        <f>AVERAGE(J18:J22)</f>
        <v>0</v>
      </c>
      <c r="L18" s="29" t="s">
        <v>35</v>
      </c>
      <c r="M18" s="30"/>
      <c r="N18" s="3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30">
      <c r="A19" s="1"/>
      <c r="B19" s="25">
        <v>2</v>
      </c>
      <c r="C19" s="100"/>
      <c r="D19" s="100"/>
      <c r="E19" s="32" t="s">
        <v>36</v>
      </c>
      <c r="F19" s="54">
        <v>45689</v>
      </c>
      <c r="G19" s="54">
        <v>45689</v>
      </c>
      <c r="H19" s="27">
        <v>1</v>
      </c>
      <c r="I19" s="47"/>
      <c r="J19" s="28">
        <f>+I19*$D$18</f>
        <v>0</v>
      </c>
      <c r="K19" s="75"/>
      <c r="L19" s="29" t="s">
        <v>35</v>
      </c>
      <c r="M19" s="33"/>
      <c r="N19" s="3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>
      <c r="A20" s="1"/>
      <c r="B20" s="25">
        <v>3</v>
      </c>
      <c r="C20" s="100"/>
      <c r="D20" s="100"/>
      <c r="E20" s="32" t="s">
        <v>37</v>
      </c>
      <c r="F20" s="54">
        <v>45689</v>
      </c>
      <c r="G20" s="54">
        <v>46007</v>
      </c>
      <c r="H20" s="27">
        <v>1</v>
      </c>
      <c r="I20" s="46"/>
      <c r="J20" s="28">
        <f>+I20*$D$18</f>
        <v>0</v>
      </c>
      <c r="K20" s="75"/>
      <c r="L20" s="29"/>
      <c r="M20" s="34"/>
      <c r="N20" s="3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30">
      <c r="A21" s="1"/>
      <c r="B21" s="25">
        <v>4</v>
      </c>
      <c r="C21" s="100"/>
      <c r="D21" s="100"/>
      <c r="E21" s="32" t="s">
        <v>38</v>
      </c>
      <c r="F21" s="55">
        <v>45717</v>
      </c>
      <c r="G21" s="56">
        <v>45747</v>
      </c>
      <c r="H21" s="27">
        <v>1</v>
      </c>
      <c r="I21" s="47"/>
      <c r="J21" s="28">
        <f>+I21*$D$18</f>
        <v>0</v>
      </c>
      <c r="K21" s="75"/>
      <c r="L21" s="29"/>
      <c r="M21" s="33"/>
      <c r="N21" s="3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45">
      <c r="A22" s="1"/>
      <c r="B22" s="25">
        <v>5</v>
      </c>
      <c r="C22" s="101"/>
      <c r="D22" s="81"/>
      <c r="E22" s="32" t="s">
        <v>39</v>
      </c>
      <c r="F22" s="54">
        <v>45690</v>
      </c>
      <c r="G22" s="54">
        <v>45690</v>
      </c>
      <c r="H22" s="27">
        <v>1</v>
      </c>
      <c r="I22" s="47"/>
      <c r="J22" s="28">
        <f>+I22*$D$18</f>
        <v>0</v>
      </c>
      <c r="K22" s="76"/>
      <c r="L22" s="29" t="s">
        <v>35</v>
      </c>
      <c r="M22" s="36"/>
      <c r="N22" s="37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30">
      <c r="A23" s="1"/>
      <c r="B23" s="25">
        <v>6</v>
      </c>
      <c r="C23" s="82" t="s">
        <v>40</v>
      </c>
      <c r="D23" s="90">
        <v>0.5</v>
      </c>
      <c r="E23" s="32" t="s">
        <v>41</v>
      </c>
      <c r="F23" s="57">
        <v>45677</v>
      </c>
      <c r="G23" s="57">
        <v>45677</v>
      </c>
      <c r="H23" s="28">
        <v>1</v>
      </c>
      <c r="I23" s="47"/>
      <c r="J23" s="28">
        <f t="shared" ref="J23:J27" si="1">+I23*$D$23</f>
        <v>0</v>
      </c>
      <c r="K23" s="74">
        <f>AVERAGE(J23:J27)</f>
        <v>0</v>
      </c>
      <c r="L23" s="29" t="s">
        <v>35</v>
      </c>
      <c r="M23" s="36"/>
      <c r="N23" s="37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60" customHeight="1">
      <c r="A24" s="1"/>
      <c r="B24" s="25">
        <v>7</v>
      </c>
      <c r="C24" s="100"/>
      <c r="D24" s="100"/>
      <c r="E24" s="32" t="s">
        <v>42</v>
      </c>
      <c r="F24" s="57">
        <v>45677</v>
      </c>
      <c r="G24" s="57">
        <v>45677</v>
      </c>
      <c r="H24" s="38">
        <v>1</v>
      </c>
      <c r="I24" s="47"/>
      <c r="J24" s="28">
        <f t="shared" si="1"/>
        <v>0</v>
      </c>
      <c r="K24" s="75"/>
      <c r="L24" s="29" t="s">
        <v>35</v>
      </c>
      <c r="M24" s="36"/>
      <c r="N24" s="37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30">
      <c r="A25" s="1"/>
      <c r="B25" s="25">
        <v>8</v>
      </c>
      <c r="C25" s="100"/>
      <c r="D25" s="100"/>
      <c r="E25" s="32" t="s">
        <v>43</v>
      </c>
      <c r="F25" s="57">
        <v>45677</v>
      </c>
      <c r="G25" s="57">
        <v>45677</v>
      </c>
      <c r="H25" s="38">
        <v>1</v>
      </c>
      <c r="I25" s="47"/>
      <c r="J25" s="28">
        <f t="shared" si="1"/>
        <v>0</v>
      </c>
      <c r="K25" s="75"/>
      <c r="L25" s="29" t="s">
        <v>35</v>
      </c>
      <c r="M25" s="33"/>
      <c r="N25" s="37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30">
      <c r="A26" s="1"/>
      <c r="B26" s="25">
        <v>9</v>
      </c>
      <c r="C26" s="100"/>
      <c r="D26" s="100"/>
      <c r="E26" s="32" t="s">
        <v>44</v>
      </c>
      <c r="F26" s="57">
        <v>45677</v>
      </c>
      <c r="G26" s="57">
        <v>45677</v>
      </c>
      <c r="H26" s="38">
        <v>1</v>
      </c>
      <c r="I26" s="47"/>
      <c r="J26" s="28">
        <f t="shared" si="1"/>
        <v>0</v>
      </c>
      <c r="K26" s="75"/>
      <c r="L26" s="29" t="s">
        <v>35</v>
      </c>
      <c r="M26" s="33"/>
      <c r="N26" s="37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75">
      <c r="A27" s="1"/>
      <c r="B27" s="25">
        <v>9</v>
      </c>
      <c r="C27" s="81"/>
      <c r="D27" s="81"/>
      <c r="E27" s="32" t="s">
        <v>45</v>
      </c>
      <c r="F27" s="54">
        <v>45919</v>
      </c>
      <c r="G27" s="54">
        <v>45961</v>
      </c>
      <c r="H27" s="38">
        <v>1</v>
      </c>
      <c r="I27" s="47"/>
      <c r="J27" s="28">
        <f t="shared" si="1"/>
        <v>0</v>
      </c>
      <c r="K27" s="76"/>
      <c r="L27" s="29"/>
      <c r="M27" s="36"/>
      <c r="N27" s="37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30">
      <c r="A28" s="1"/>
      <c r="B28" s="25">
        <v>10</v>
      </c>
      <c r="C28" s="82" t="s">
        <v>46</v>
      </c>
      <c r="D28" s="90">
        <v>0.2</v>
      </c>
      <c r="E28" s="32" t="s">
        <v>47</v>
      </c>
      <c r="F28" s="54">
        <v>45689</v>
      </c>
      <c r="G28" s="54">
        <v>46007</v>
      </c>
      <c r="H28" s="38">
        <v>1</v>
      </c>
      <c r="I28" s="46"/>
      <c r="J28" s="28">
        <f>+I28*$D$28</f>
        <v>0</v>
      </c>
      <c r="K28" s="74">
        <f>AVERAGE(J28:J29)</f>
        <v>0</v>
      </c>
      <c r="L28" s="29" t="s">
        <v>48</v>
      </c>
      <c r="M28" s="33"/>
      <c r="N28" s="39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30">
      <c r="A29" s="1"/>
      <c r="B29" s="48">
        <v>11</v>
      </c>
      <c r="C29" s="101"/>
      <c r="D29" s="101"/>
      <c r="E29" s="49" t="s">
        <v>49</v>
      </c>
      <c r="F29" s="57">
        <v>45689</v>
      </c>
      <c r="G29" s="57">
        <v>46007</v>
      </c>
      <c r="H29" s="50">
        <v>1</v>
      </c>
      <c r="I29" s="51"/>
      <c r="J29" s="50">
        <f>+I29*$D$28</f>
        <v>0</v>
      </c>
      <c r="K29" s="92"/>
      <c r="L29" s="40"/>
      <c r="M29" s="52"/>
      <c r="N29" s="5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68" customFormat="1" ht="60">
      <c r="A30" s="58"/>
      <c r="B30" s="59">
        <v>12</v>
      </c>
      <c r="C30" s="93" t="s">
        <v>54</v>
      </c>
      <c r="D30" s="94">
        <v>0.1</v>
      </c>
      <c r="E30" s="60" t="s">
        <v>52</v>
      </c>
      <c r="F30" s="61">
        <v>45689</v>
      </c>
      <c r="G30" s="61">
        <v>46007</v>
      </c>
      <c r="H30" s="62">
        <v>1</v>
      </c>
      <c r="I30" s="63"/>
      <c r="J30" s="64">
        <f>+I30*$D$28</f>
        <v>0</v>
      </c>
      <c r="K30" s="91">
        <f>AVERAGE(J30:J31)</f>
        <v>0</v>
      </c>
      <c r="L30" s="65"/>
      <c r="M30" s="66"/>
      <c r="N30" s="67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  <c r="Z30" s="58"/>
      <c r="AA30" s="58"/>
      <c r="AB30" s="58"/>
    </row>
    <row r="31" spans="1:28" s="68" customFormat="1" ht="45">
      <c r="A31" s="69"/>
      <c r="B31" s="59">
        <v>13</v>
      </c>
      <c r="C31" s="93"/>
      <c r="D31" s="94"/>
      <c r="E31" s="70" t="s">
        <v>53</v>
      </c>
      <c r="F31" s="61">
        <v>45689</v>
      </c>
      <c r="G31" s="61">
        <v>46007</v>
      </c>
      <c r="H31" s="62">
        <v>1</v>
      </c>
      <c r="I31" s="62"/>
      <c r="J31" s="71">
        <f>+I31*$D$28</f>
        <v>0</v>
      </c>
      <c r="K31" s="92"/>
      <c r="L31" s="72"/>
      <c r="M31" s="73"/>
      <c r="N31" s="73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</row>
    <row r="32" spans="1:28" ht="15.75" customHeight="1" thickBot="1">
      <c r="A32" s="1"/>
      <c r="B32" s="1"/>
      <c r="C32" s="1"/>
      <c r="D32" s="1"/>
      <c r="E32" s="1"/>
      <c r="F32" s="1"/>
      <c r="G32" s="1"/>
      <c r="H32" s="1"/>
      <c r="I32" s="1"/>
      <c r="J32" s="1"/>
      <c r="K32" s="41">
        <f>SUM(K18:K31)</f>
        <v>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>
      <c r="A37" s="1"/>
      <c r="B37" s="1"/>
      <c r="C37" s="42" t="s">
        <v>50</v>
      </c>
      <c r="D37" s="42"/>
      <c r="E37" s="42" t="s">
        <v>51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>
      <c r="A38" s="1"/>
      <c r="B38" s="1"/>
      <c r="C38" s="43">
        <v>45773</v>
      </c>
      <c r="D38" s="43"/>
      <c r="E38" s="43">
        <v>45777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>
      <c r="A39" s="1"/>
      <c r="B39" s="1"/>
      <c r="C39" s="43">
        <v>45892</v>
      </c>
      <c r="D39" s="43"/>
      <c r="E39" s="43">
        <v>45899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>
      <c r="A40" s="1"/>
      <c r="B40" s="1"/>
      <c r="C40" s="43">
        <v>45983</v>
      </c>
      <c r="D40" s="43"/>
      <c r="E40" s="43">
        <v>45991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>
      <c r="A42" s="1"/>
      <c r="B42" s="1"/>
      <c r="C42" s="1"/>
      <c r="D42" s="1"/>
      <c r="E42" s="1"/>
      <c r="F42" s="44"/>
      <c r="G42" s="45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>
      <c r="A43" s="1"/>
      <c r="B43" s="1"/>
      <c r="C43" s="1"/>
      <c r="D43" s="1"/>
      <c r="E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>
      <c r="A45" s="1"/>
      <c r="B45" s="1"/>
      <c r="C45" s="1"/>
      <c r="D45" s="1"/>
      <c r="E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>
      <c r="A46" s="1"/>
      <c r="B46" s="1"/>
      <c r="C46" s="1"/>
      <c r="D46" s="1"/>
      <c r="E46" s="1"/>
      <c r="F46" s="44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>
      <c r="D996" s="45"/>
      <c r="J996" s="45"/>
    </row>
    <row r="997" spans="1:28">
      <c r="D997" s="45"/>
      <c r="J997" s="45"/>
    </row>
    <row r="998" spans="1:28">
      <c r="D998" s="45"/>
      <c r="J998" s="45"/>
    </row>
    <row r="999" spans="1:28">
      <c r="D999" s="45"/>
      <c r="J999" s="45"/>
    </row>
  </sheetData>
  <mergeCells count="28">
    <mergeCell ref="K30:K31"/>
    <mergeCell ref="C30:C31"/>
    <mergeCell ref="D30:D31"/>
    <mergeCell ref="B2:K2"/>
    <mergeCell ref="B3:K3"/>
    <mergeCell ref="B5:E5"/>
    <mergeCell ref="F5:K5"/>
    <mergeCell ref="B7:E7"/>
    <mergeCell ref="F7:K7"/>
    <mergeCell ref="K28:K29"/>
    <mergeCell ref="C18:C22"/>
    <mergeCell ref="D18:D22"/>
    <mergeCell ref="C23:C27"/>
    <mergeCell ref="D23:D27"/>
    <mergeCell ref="C28:C29"/>
    <mergeCell ref="D28:D29"/>
    <mergeCell ref="K18:K22"/>
    <mergeCell ref="K23:K27"/>
    <mergeCell ref="B8:E8"/>
    <mergeCell ref="C13:C14"/>
    <mergeCell ref="E13:E14"/>
    <mergeCell ref="F13:F14"/>
    <mergeCell ref="G13:G14"/>
    <mergeCell ref="F9:K9"/>
    <mergeCell ref="J13:J14"/>
    <mergeCell ref="K13:K14"/>
    <mergeCell ref="H13:H14"/>
    <mergeCell ref="I13:I14"/>
  </mergeCells>
  <conditionalFormatting sqref="L18:L30">
    <cfRule type="containsText" dxfId="5" priority="4" operator="containsText" text="Parcial">
      <formula>NOT(ISERROR(SEARCH(("Parcial"),(L18))))</formula>
    </cfRule>
  </conditionalFormatting>
  <conditionalFormatting sqref="L18:L30">
    <cfRule type="containsText" dxfId="4" priority="5" operator="containsText" text="No cumple">
      <formula>NOT(ISERROR(SEARCH(("No cumple"),(L18))))</formula>
    </cfRule>
  </conditionalFormatting>
  <conditionalFormatting sqref="L18:L30">
    <cfRule type="containsText" dxfId="3" priority="6" operator="containsText" text="Cumple">
      <formula>NOT(ISERROR(SEARCH(("Cumple"),(L18))))</formula>
    </cfRule>
  </conditionalFormatting>
  <conditionalFormatting sqref="J18:K31">
    <cfRule type="cellIs" dxfId="2" priority="7" operator="equal">
      <formula>"100%"</formula>
    </cfRule>
  </conditionalFormatting>
  <conditionalFormatting sqref="J18:K31">
    <cfRule type="cellIs" dxfId="1" priority="8" operator="between">
      <formula>"50%"</formula>
      <formula>"99%"</formula>
    </cfRule>
  </conditionalFormatting>
  <conditionalFormatting sqref="J18:K31">
    <cfRule type="cellIs" dxfId="0" priority="9" operator="lessThan">
      <formula>"50%"</formula>
    </cfRule>
  </conditionalFormatting>
  <dataValidations count="1">
    <dataValidation type="list" allowBlank="1" showErrorMessage="1" sqref="L18:L30">
      <formula1>"Cumple,Parcial,No cumple"</formula1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UTP</dc:creator>
  <cp:lastModifiedBy>Usuario UTP</cp:lastModifiedBy>
  <dcterms:created xsi:type="dcterms:W3CDTF">2020-01-24T20:26:14Z</dcterms:created>
  <dcterms:modified xsi:type="dcterms:W3CDTF">2025-04-02T14:20:06Z</dcterms:modified>
</cp:coreProperties>
</file>