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Reuniones 2026\Tramites 2026\"/>
    </mc:Choice>
  </mc:AlternateContent>
  <xr:revisionPtr revIDLastSave="0" documentId="13_ncr:1_{5EEA3367-7E05-40AA-92BC-723A265C29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" sheetId="1" r:id="rId1"/>
  </sheets>
  <definedNames>
    <definedName name="BCV">#REF!</definedName>
    <definedName name="CEA">#REF!</definedName>
    <definedName name="CGT">#REF!</definedName>
    <definedName name="GCV">#REF!</definedName>
    <definedName name="GSI">#REF!</definedName>
    <definedName name="PROG1">#REF!</definedName>
    <definedName name="PROG10">#REF!</definedName>
    <definedName name="PROG11">#REF!</definedName>
    <definedName name="PROG12">#REF!</definedName>
    <definedName name="PROG13">#REF!</definedName>
    <definedName name="PROG14">#REF!</definedName>
    <definedName name="PROG15">#REF!</definedName>
    <definedName name="PROG16">#REF!</definedName>
    <definedName name="PROG17">#REF!</definedName>
    <definedName name="PROG18">#REF!</definedName>
    <definedName name="PROG19">#REF!</definedName>
    <definedName name="PROG2">#REF!</definedName>
    <definedName name="PROG20">#REF!</definedName>
    <definedName name="PROG21">#REF!</definedName>
    <definedName name="PROG22">#REF!</definedName>
    <definedName name="PROG3">#REF!</definedName>
    <definedName name="PROG4">#REF!</definedName>
    <definedName name="PROG5">#REF!</definedName>
    <definedName name="PROG6">#REF!</definedName>
    <definedName name="PROG7">#REF!</definedName>
    <definedName name="PROG8">#REF!</definedName>
    <definedName name="PROG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/Ib9LlhfaQU/0Ecdu4H7pLu3R4accX+Yq4+fiCQ6LT0="/>
    </ext>
  </extLst>
</workbook>
</file>

<file path=xl/calcChain.xml><?xml version="1.0" encoding="utf-8"?>
<calcChain xmlns="http://schemas.openxmlformats.org/spreadsheetml/2006/main">
  <c r="J28" i="1" l="1"/>
  <c r="K28" i="1" s="1"/>
  <c r="J32" i="1"/>
  <c r="J31" i="1"/>
  <c r="K31" i="1" s="1"/>
  <c r="J30" i="1"/>
  <c r="J29" i="1"/>
  <c r="K29" i="1" s="1"/>
  <c r="J27" i="1"/>
  <c r="J26" i="1"/>
  <c r="J25" i="1"/>
  <c r="J24" i="1"/>
  <c r="J23" i="1"/>
  <c r="K23" i="1" s="1"/>
  <c r="J22" i="1"/>
  <c r="J21" i="1"/>
  <c r="J20" i="1"/>
  <c r="J19" i="1"/>
  <c r="J18" i="1"/>
  <c r="K18" i="1" l="1"/>
  <c r="K33" i="1" l="1"/>
  <c r="K13" i="1" s="1"/>
  <c r="J13" i="1" s="1"/>
</calcChain>
</file>

<file path=xl/sharedStrings.xml><?xml version="1.0" encoding="utf-8"?>
<sst xmlns="http://schemas.openxmlformats.org/spreadsheetml/2006/main" count="64" uniqueCount="56">
  <si>
    <t>PLAN DE DESARROLLO INSTITUCIONAL UTP 2020-2028</t>
  </si>
  <si>
    <t>"AQUÍ CONSTRUIMOS FUTURO"</t>
  </si>
  <si>
    <t xml:space="preserve">Pilar de Gestión: </t>
  </si>
  <si>
    <t>Gestión y sostenibilidad institucional</t>
  </si>
  <si>
    <t>Programa:</t>
  </si>
  <si>
    <t>Cultura de la legalidad, la transparencia, el gobierno corporativo y la participación ciudadana</t>
  </si>
  <si>
    <t>Proyecto:</t>
  </si>
  <si>
    <t>P38. Transparencia, gobernanza y legalidad.</t>
  </si>
  <si>
    <t>Nombre del plan operativo</t>
  </si>
  <si>
    <t>Nombre del indicador</t>
  </si>
  <si>
    <t>Descripción del indicador</t>
  </si>
  <si>
    <t>Unidad de medida</t>
  </si>
  <si>
    <t>Fórmula</t>
  </si>
  <si>
    <t>% de avance</t>
  </si>
  <si>
    <t>Avance</t>
  </si>
  <si>
    <t>Plan de atención al ciudadano y transparencia organizacional</t>
  </si>
  <si>
    <t>Cumplimiento del Plan de atención al ciudadano y transparencia organizacional</t>
  </si>
  <si>
    <t>Porcentaje de Cumplimiento del Plan de atención al ciudadano y transparencia organizacional</t>
  </si>
  <si>
    <t>Porcentaje</t>
  </si>
  <si>
    <t>El porcentaje de cumplimiento se obtiene de la sumatoria de las actividades "CUMPLEN" y "PARCIAL" sobre el total de actividades</t>
  </si>
  <si>
    <t>Anterior</t>
  </si>
  <si>
    <t>Actual</t>
  </si>
  <si>
    <t>N°</t>
  </si>
  <si>
    <t>Tema/ Requisito</t>
  </si>
  <si>
    <t>Ponderar</t>
  </si>
  <si>
    <t>Actividades</t>
  </si>
  <si>
    <t>Fecha Inicio</t>
  </si>
  <si>
    <t>Fecha Fin</t>
  </si>
  <si>
    <t>Meta</t>
  </si>
  <si>
    <t>% avance</t>
  </si>
  <si>
    <t>% Avance sobre la meta ponderado</t>
  </si>
  <si>
    <t>Avance cualitativo</t>
  </si>
  <si>
    <t xml:space="preserve">Relación ruta del soporte </t>
  </si>
  <si>
    <t>Gestion administrativa grupo tramites y Opas</t>
  </si>
  <si>
    <t>Definir la frecuencia de las reuniones del grupo.</t>
  </si>
  <si>
    <t>Cumple</t>
  </si>
  <si>
    <t>Definir plan de trabajo anual con el equipo de revisión de trámites y Opas.</t>
  </si>
  <si>
    <t>Socializar tramites.</t>
  </si>
  <si>
    <t>Registro y reporte en el Formulario Único de Reporte de Avance de gestión-FURAG</t>
  </si>
  <si>
    <t>Enviar plan de trabajo definido para el equipo de revisión de trámites y Opas al CRIE al correo admweb@utp.edu.co</t>
  </si>
  <si>
    <t>Racionalizar los tramites u Opas adminitrativas.</t>
  </si>
  <si>
    <t>Definir tramite a racionalizar en la actual vigencia.</t>
  </si>
  <si>
    <t>Acordar con la dependencia a la cual pertenece el trámite a intervenir, los beneficios de realizar dicha racionalización y su aprobación.</t>
  </si>
  <si>
    <t>Aplicar metodología de racionalización de trámites.</t>
  </si>
  <si>
    <t>Descargar plan de racionalización y enviarlo a control interno.</t>
  </si>
  <si>
    <t>Hacer seguimiento al plan de racionalización.
Abril
Agosto
Noviembre.</t>
  </si>
  <si>
    <t>Continuar con la publicación de tramites administrativos en el sistema SUIT</t>
  </si>
  <si>
    <t>Realizar mes a mes el reporte de los datos de gestión de cada uno de los tramites.</t>
  </si>
  <si>
    <t>Parcial</t>
  </si>
  <si>
    <t>Actualización y capacitación de temas relacionados con tramites.</t>
  </si>
  <si>
    <t>MIPG (FURAG)</t>
  </si>
  <si>
    <t>Implementación, revisión y actualización de las consultas de acceso a la información pública de la Universidad.</t>
  </si>
  <si>
    <t>Meta 2026</t>
  </si>
  <si>
    <t>Selección Sugerencia MIPG</t>
  </si>
  <si>
    <t>Validación de la Implementación del trámite racionalizado</t>
  </si>
  <si>
    <t>Verificar que el trámite racionalizado se encuentre funcionando correctamente y recolectar evidencias.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</si>
</sst>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scheme val="minor"/>
    </font>
    <font>
      <sz val="11"/>
      <color theme="1"/>
      <name val="Calibri"/>
    </font>
    <font>
      <b/>
      <sz val="20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0"/>
      <color theme="0"/>
      <name val="Calibri"/>
    </font>
    <font>
      <sz val="10"/>
      <color theme="1"/>
      <name val="Calibri"/>
    </font>
    <font>
      <sz val="7"/>
      <color theme="1"/>
      <name val="Calibri"/>
    </font>
    <font>
      <sz val="10"/>
      <color rgb="FF000000"/>
      <name val="Calibri"/>
    </font>
    <font>
      <sz val="11"/>
      <color theme="1"/>
      <name val="Arial"/>
    </font>
    <font>
      <b/>
      <sz val="11"/>
      <color theme="0"/>
      <name val="Calibri"/>
    </font>
    <font>
      <b/>
      <sz val="11"/>
      <color rgb="FFFFFFFF"/>
      <name val="Calibri"/>
    </font>
    <font>
      <b/>
      <sz val="11"/>
      <color theme="1"/>
      <name val="Arial"/>
    </font>
    <font>
      <sz val="9"/>
      <color rgb="FF000000"/>
      <name val="Calibri"/>
    </font>
    <font>
      <sz val="11"/>
      <color rgb="FF000000"/>
      <name val="Calibri"/>
    </font>
    <font>
      <u/>
      <sz val="11"/>
      <color theme="1"/>
      <name val="Calibri"/>
    </font>
    <font>
      <u/>
      <sz val="11"/>
      <color theme="1"/>
      <name val="Calibri"/>
    </font>
    <font>
      <sz val="9"/>
      <color theme="1"/>
      <name val="Calibri"/>
    </font>
    <font>
      <b/>
      <sz val="16"/>
      <color theme="1"/>
      <name val="Arial"/>
    </font>
    <font>
      <b/>
      <sz val="16"/>
      <color theme="0"/>
      <name val="Arial"/>
    </font>
    <font>
      <sz val="11"/>
      <color theme="1"/>
      <name val="Calibri"/>
      <family val="2"/>
    </font>
    <font>
      <sz val="10"/>
      <name val="Calibri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33F4F"/>
        <bgColor rgb="FF333F4F"/>
      </patternFill>
    </fill>
    <fill>
      <patternFill patternType="solid">
        <fgColor rgb="FFADB9CA"/>
        <bgColor rgb="FFADB9CA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rgb="FF00FF0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1" fillId="5" borderId="8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0" fillId="3" borderId="8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vertical="center" wrapText="1"/>
    </xf>
    <xf numFmtId="14" fontId="6" fillId="2" borderId="8" xfId="0" applyNumberFormat="1" applyFont="1" applyFill="1" applyBorder="1" applyAlignment="1">
      <alignment horizontal="center" vertical="center" wrapText="1"/>
    </xf>
    <xf numFmtId="10" fontId="6" fillId="2" borderId="8" xfId="0" applyNumberFormat="1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/>
    <xf numFmtId="0" fontId="1" fillId="6" borderId="19" xfId="0" applyFont="1" applyFill="1" applyBorder="1" applyAlignment="1">
      <alignment vertical="center" wrapText="1"/>
    </xf>
    <xf numFmtId="9" fontId="1" fillId="2" borderId="8" xfId="0" applyNumberFormat="1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left" vertical="center" wrapText="1"/>
    </xf>
    <xf numFmtId="14" fontId="8" fillId="6" borderId="8" xfId="0" applyNumberFormat="1" applyFont="1" applyFill="1" applyBorder="1" applyAlignment="1">
      <alignment horizontal="center" vertical="center"/>
    </xf>
    <xf numFmtId="14" fontId="8" fillId="6" borderId="20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wrapText="1"/>
    </xf>
    <xf numFmtId="0" fontId="16" fillId="2" borderId="8" xfId="0" applyFont="1" applyFill="1" applyBorder="1" applyAlignment="1">
      <alignment wrapText="1"/>
    </xf>
    <xf numFmtId="0" fontId="1" fillId="6" borderId="8" xfId="0" applyFont="1" applyFill="1" applyBorder="1" applyAlignment="1">
      <alignment vertical="center" wrapText="1"/>
    </xf>
    <xf numFmtId="14" fontId="6" fillId="2" borderId="10" xfId="0" applyNumberFormat="1" applyFont="1" applyFill="1" applyBorder="1" applyAlignment="1">
      <alignment horizontal="center" vertical="center" wrapText="1"/>
    </xf>
    <xf numFmtId="10" fontId="1" fillId="2" borderId="20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vertical="center" wrapText="1"/>
    </xf>
    <xf numFmtId="10" fontId="1" fillId="2" borderId="10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10" fontId="1" fillId="2" borderId="13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left" vertical="center" wrapText="1"/>
    </xf>
    <xf numFmtId="10" fontId="18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/>
    <xf numFmtId="10" fontId="19" fillId="3" borderId="23" xfId="0" applyNumberFormat="1" applyFont="1" applyFill="1" applyBorder="1" applyAlignment="1">
      <alignment horizontal="center" vertical="center"/>
    </xf>
    <xf numFmtId="0" fontId="1" fillId="2" borderId="24" xfId="0" applyFont="1" applyFill="1" applyBorder="1"/>
    <xf numFmtId="16" fontId="1" fillId="2" borderId="1" xfId="0" applyNumberFormat="1" applyFont="1" applyFill="1" applyBorder="1"/>
    <xf numFmtId="0" fontId="9" fillId="0" borderId="0" xfId="0" applyFont="1"/>
    <xf numFmtId="9" fontId="1" fillId="8" borderId="8" xfId="0" applyNumberFormat="1" applyFont="1" applyFill="1" applyBorder="1" applyAlignment="1">
      <alignment horizontal="center" vertical="center" wrapText="1"/>
    </xf>
    <xf numFmtId="9" fontId="1" fillId="8" borderId="10" xfId="0" applyNumberFormat="1" applyFont="1" applyFill="1" applyBorder="1" applyAlignment="1">
      <alignment horizontal="center" vertical="center" wrapText="1"/>
    </xf>
    <xf numFmtId="10" fontId="1" fillId="8" borderId="8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/>
    <xf numFmtId="0" fontId="20" fillId="6" borderId="19" xfId="0" applyFont="1" applyFill="1" applyBorder="1" applyAlignment="1">
      <alignment vertical="center" wrapText="1"/>
    </xf>
    <xf numFmtId="0" fontId="21" fillId="0" borderId="22" xfId="0" applyFont="1" applyBorder="1" applyAlignment="1">
      <alignment horizontal="center" vertical="center" wrapText="1"/>
    </xf>
    <xf numFmtId="9" fontId="22" fillId="0" borderId="22" xfId="0" applyNumberFormat="1" applyFont="1" applyBorder="1" applyAlignment="1">
      <alignment horizontal="left" vertical="center" indent="4"/>
    </xf>
    <xf numFmtId="9" fontId="3" fillId="0" borderId="2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1" fillId="2" borderId="5" xfId="0" applyFont="1" applyFill="1" applyBorder="1" applyAlignment="1">
      <alignment horizontal="left" wrapText="1"/>
    </xf>
    <xf numFmtId="9" fontId="12" fillId="2" borderId="9" xfId="0" applyNumberFormat="1" applyFont="1" applyFill="1" applyBorder="1" applyAlignment="1">
      <alignment horizontal="center" vertical="center"/>
    </xf>
    <xf numFmtId="0" fontId="3" fillId="0" borderId="21" xfId="0" applyFont="1" applyBorder="1"/>
    <xf numFmtId="0" fontId="6" fillId="2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9" fontId="6" fillId="2" borderId="17" xfId="0" applyNumberFormat="1" applyFont="1" applyFill="1" applyBorder="1" applyAlignment="1">
      <alignment horizontal="center" vertical="center" wrapText="1"/>
    </xf>
    <xf numFmtId="0" fontId="3" fillId="0" borderId="11" xfId="0" applyFont="1" applyBorder="1"/>
    <xf numFmtId="0" fontId="6" fillId="2" borderId="9" xfId="0" applyFont="1" applyFill="1" applyBorder="1" applyAlignment="1">
      <alignment horizontal="center" vertical="center" wrapText="1"/>
    </xf>
    <xf numFmtId="9" fontId="6" fillId="2" borderId="9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9" fontId="1" fillId="2" borderId="9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1095375</xdr:colOff>
      <xdr:row>0</xdr:row>
      <xdr:rowOff>57150</xdr:rowOff>
    </xdr:from>
    <xdr:ext cx="1647825" cy="1200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2</xdr:row>
      <xdr:rowOff>9525</xdr:rowOff>
    </xdr:from>
    <xdr:ext cx="1504950" cy="7334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6"/>
  <sheetViews>
    <sheetView showGridLines="0" tabSelected="1" workbookViewId="0">
      <selection activeCell="K47" sqref="K47"/>
    </sheetView>
  </sheetViews>
  <sheetFormatPr baseColWidth="10" defaultColWidth="14.42578125" defaultRowHeight="15" customHeight="1"/>
  <cols>
    <col min="1" max="1" width="4.28515625" customWidth="1"/>
    <col min="2" max="2" width="8.42578125" customWidth="1"/>
    <col min="3" max="3" width="41.28515625" customWidth="1"/>
    <col min="4" max="4" width="10.140625" hidden="1" customWidth="1"/>
    <col min="5" max="5" width="41.140625" customWidth="1"/>
    <col min="6" max="6" width="13.5703125" customWidth="1"/>
    <col min="7" max="7" width="14.28515625" customWidth="1"/>
    <col min="8" max="8" width="12.42578125" customWidth="1"/>
    <col min="9" max="10" width="13.5703125" customWidth="1"/>
    <col min="11" max="11" width="13.140625" customWidth="1"/>
    <col min="12" max="12" width="4.140625" hidden="1" customWidth="1"/>
    <col min="13" max="13" width="58.28515625" customWidth="1"/>
    <col min="14" max="14" width="29.140625" customWidth="1"/>
    <col min="15" max="28" width="10.7109375" customWidth="1"/>
  </cols>
  <sheetData>
    <row r="1" spans="1:2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8" ht="26.25">
      <c r="A2" s="1"/>
      <c r="B2" s="70" t="s">
        <v>0</v>
      </c>
      <c r="C2" s="71"/>
      <c r="D2" s="71"/>
      <c r="E2" s="71"/>
      <c r="F2" s="71"/>
      <c r="G2" s="71"/>
      <c r="H2" s="71"/>
      <c r="I2" s="71"/>
      <c r="J2" s="71"/>
      <c r="K2" s="7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8" ht="26.25">
      <c r="A3" s="1"/>
      <c r="B3" s="73" t="s">
        <v>1</v>
      </c>
      <c r="C3" s="71"/>
      <c r="D3" s="71"/>
      <c r="E3" s="71"/>
      <c r="F3" s="71"/>
      <c r="G3" s="71"/>
      <c r="H3" s="71"/>
      <c r="I3" s="71"/>
      <c r="J3" s="71"/>
      <c r="K3" s="72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8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8">
      <c r="A5" s="1"/>
      <c r="B5" s="74" t="s">
        <v>2</v>
      </c>
      <c r="C5" s="71"/>
      <c r="D5" s="71"/>
      <c r="E5" s="72"/>
      <c r="F5" s="75" t="s">
        <v>3</v>
      </c>
      <c r="G5" s="76"/>
      <c r="H5" s="76"/>
      <c r="I5" s="76"/>
      <c r="J5" s="76"/>
      <c r="K5" s="77"/>
      <c r="L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8">
      <c r="A6" s="1"/>
      <c r="B6" s="6"/>
      <c r="C6" s="6"/>
      <c r="D6" s="6"/>
      <c r="E6" s="6"/>
      <c r="F6" s="5"/>
      <c r="G6" s="5"/>
      <c r="H6" s="5"/>
      <c r="I6" s="5"/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8">
      <c r="A7" s="1"/>
      <c r="B7" s="74" t="s">
        <v>4</v>
      </c>
      <c r="C7" s="71"/>
      <c r="D7" s="71"/>
      <c r="E7" s="72"/>
      <c r="F7" s="78" t="s">
        <v>5</v>
      </c>
      <c r="G7" s="76"/>
      <c r="H7" s="76"/>
      <c r="I7" s="76"/>
      <c r="J7" s="76"/>
      <c r="K7" s="77"/>
      <c r="L7" s="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8" ht="15.75" customHeight="1">
      <c r="A8" s="1"/>
      <c r="B8" s="92"/>
      <c r="C8" s="71"/>
      <c r="D8" s="71"/>
      <c r="E8" s="72"/>
      <c r="F8" s="5"/>
      <c r="G8" s="5"/>
      <c r="H8" s="5"/>
      <c r="I8" s="5"/>
      <c r="J8" s="5"/>
      <c r="K8" s="5"/>
      <c r="L8" s="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8">
      <c r="A9" s="1"/>
      <c r="B9" s="1"/>
      <c r="C9" s="8"/>
      <c r="D9" s="8"/>
      <c r="E9" s="6" t="s">
        <v>6</v>
      </c>
      <c r="F9" s="75" t="s">
        <v>7</v>
      </c>
      <c r="G9" s="76"/>
      <c r="H9" s="76"/>
      <c r="I9" s="76"/>
      <c r="J9" s="76"/>
      <c r="K9" s="77"/>
      <c r="L9" s="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9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5.5">
      <c r="A12" s="1"/>
      <c r="B12" s="1"/>
      <c r="C12" s="9" t="s">
        <v>8</v>
      </c>
      <c r="D12" s="9"/>
      <c r="E12" s="9" t="s">
        <v>9</v>
      </c>
      <c r="F12" s="9" t="s">
        <v>10</v>
      </c>
      <c r="G12" s="9" t="s">
        <v>11</v>
      </c>
      <c r="H12" s="9" t="s">
        <v>12</v>
      </c>
      <c r="I12" s="9" t="s">
        <v>52</v>
      </c>
      <c r="J12" s="9" t="s">
        <v>13</v>
      </c>
      <c r="K12" s="9" t="s">
        <v>14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56.25" customHeight="1">
      <c r="A13" s="1"/>
      <c r="B13" s="1"/>
      <c r="C13" s="93" t="s">
        <v>15</v>
      </c>
      <c r="D13" s="10"/>
      <c r="E13" s="85" t="s">
        <v>16</v>
      </c>
      <c r="F13" s="94" t="s">
        <v>17</v>
      </c>
      <c r="G13" s="95" t="s">
        <v>18</v>
      </c>
      <c r="H13" s="94" t="s">
        <v>19</v>
      </c>
      <c r="I13" s="86">
        <v>1</v>
      </c>
      <c r="J13" s="91">
        <f>+K13/I13</f>
        <v>0</v>
      </c>
      <c r="K13" s="96">
        <f>K33</f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56.25" customHeight="1">
      <c r="A14" s="1"/>
      <c r="B14" s="1"/>
      <c r="C14" s="84"/>
      <c r="D14" s="11"/>
      <c r="E14" s="84"/>
      <c r="F14" s="84"/>
      <c r="G14" s="84"/>
      <c r="H14" s="84"/>
      <c r="I14" s="84"/>
      <c r="J14" s="84"/>
      <c r="K14" s="8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2"/>
      <c r="Q15" s="13" t="s">
        <v>20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4"/>
      <c r="Q16" s="13" t="s">
        <v>21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9" ht="105">
      <c r="A17" s="1"/>
      <c r="B17" s="15" t="s">
        <v>22</v>
      </c>
      <c r="C17" s="16" t="s">
        <v>23</v>
      </c>
      <c r="D17" s="17" t="s">
        <v>24</v>
      </c>
      <c r="E17" s="18" t="s">
        <v>25</v>
      </c>
      <c r="F17" s="19" t="s">
        <v>26</v>
      </c>
      <c r="G17" s="19" t="s">
        <v>27</v>
      </c>
      <c r="H17" s="19" t="s">
        <v>28</v>
      </c>
      <c r="I17" s="19" t="s">
        <v>14</v>
      </c>
      <c r="J17" s="20" t="s">
        <v>29</v>
      </c>
      <c r="K17" s="21" t="s">
        <v>30</v>
      </c>
      <c r="L17" s="22" t="s">
        <v>31</v>
      </c>
      <c r="M17" s="23" t="s">
        <v>31</v>
      </c>
      <c r="N17" s="24" t="s">
        <v>32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9" ht="30">
      <c r="A18" s="1"/>
      <c r="B18" s="25">
        <v>1</v>
      </c>
      <c r="C18" s="81" t="s">
        <v>33</v>
      </c>
      <c r="D18" s="83">
        <v>0.2</v>
      </c>
      <c r="E18" s="26" t="s">
        <v>34</v>
      </c>
      <c r="F18" s="27">
        <v>46054</v>
      </c>
      <c r="G18" s="27">
        <v>46054</v>
      </c>
      <c r="H18" s="28">
        <v>1</v>
      </c>
      <c r="I18" s="35"/>
      <c r="J18" s="29">
        <f t="shared" ref="J18:J22" si="0">+I18*$D$18</f>
        <v>0</v>
      </c>
      <c r="K18" s="79">
        <f>AVERAGE(J18:J22)</f>
        <v>0</v>
      </c>
      <c r="L18" s="30" t="s">
        <v>35</v>
      </c>
      <c r="M18" s="31"/>
      <c r="N18" s="32"/>
      <c r="O18" s="3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9" ht="30">
      <c r="A19" s="1"/>
      <c r="B19" s="25">
        <v>2</v>
      </c>
      <c r="C19" s="82"/>
      <c r="D19" s="82"/>
      <c r="E19" s="34" t="s">
        <v>36</v>
      </c>
      <c r="F19" s="27">
        <v>46054</v>
      </c>
      <c r="G19" s="27">
        <v>46054</v>
      </c>
      <c r="H19" s="28">
        <v>1</v>
      </c>
      <c r="I19" s="35"/>
      <c r="J19" s="29">
        <f t="shared" si="0"/>
        <v>0</v>
      </c>
      <c r="K19" s="82"/>
      <c r="L19" s="30" t="s">
        <v>35</v>
      </c>
      <c r="M19" s="31"/>
      <c r="N19" s="32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9">
      <c r="A20" s="1"/>
      <c r="B20" s="25">
        <v>3</v>
      </c>
      <c r="C20" s="82"/>
      <c r="D20" s="82"/>
      <c r="E20" s="34" t="s">
        <v>37</v>
      </c>
      <c r="F20" s="27">
        <v>46054</v>
      </c>
      <c r="G20" s="27">
        <v>46372</v>
      </c>
      <c r="H20" s="28">
        <v>1</v>
      </c>
      <c r="I20" s="35"/>
      <c r="J20" s="29">
        <f t="shared" si="0"/>
        <v>0</v>
      </c>
      <c r="K20" s="82"/>
      <c r="L20" s="30"/>
      <c r="M20" s="36"/>
      <c r="N20" s="32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9" ht="30">
      <c r="A21" s="1"/>
      <c r="B21" s="25">
        <v>4</v>
      </c>
      <c r="C21" s="82"/>
      <c r="D21" s="82"/>
      <c r="E21" s="34" t="s">
        <v>38</v>
      </c>
      <c r="F21" s="37">
        <v>46082</v>
      </c>
      <c r="G21" s="38">
        <v>46112</v>
      </c>
      <c r="H21" s="28">
        <v>1</v>
      </c>
      <c r="I21" s="62"/>
      <c r="J21" s="29">
        <f t="shared" si="0"/>
        <v>0</v>
      </c>
      <c r="K21" s="82"/>
      <c r="L21" s="30"/>
      <c r="M21" s="39"/>
      <c r="N21" s="40"/>
      <c r="O21" s="3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9" ht="45">
      <c r="A22" s="1"/>
      <c r="B22" s="25">
        <v>5</v>
      </c>
      <c r="C22" s="80"/>
      <c r="D22" s="84"/>
      <c r="E22" s="34" t="s">
        <v>39</v>
      </c>
      <c r="F22" s="27">
        <v>46055</v>
      </c>
      <c r="G22" s="27">
        <v>46055</v>
      </c>
      <c r="H22" s="28">
        <v>1</v>
      </c>
      <c r="I22" s="62"/>
      <c r="J22" s="29">
        <f t="shared" si="0"/>
        <v>0</v>
      </c>
      <c r="K22" s="84"/>
      <c r="L22" s="30" t="s">
        <v>35</v>
      </c>
      <c r="M22" s="41"/>
      <c r="N22" s="32"/>
      <c r="O22" s="3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9" ht="30">
      <c r="A23" s="1"/>
      <c r="B23" s="25">
        <v>6</v>
      </c>
      <c r="C23" s="85" t="s">
        <v>40</v>
      </c>
      <c r="D23" s="86">
        <v>0.3</v>
      </c>
      <c r="E23" s="34" t="s">
        <v>41</v>
      </c>
      <c r="F23" s="42">
        <v>46042</v>
      </c>
      <c r="G23" s="42">
        <v>46042</v>
      </c>
      <c r="H23" s="29">
        <v>1</v>
      </c>
      <c r="I23" s="35"/>
      <c r="J23" s="29">
        <f t="shared" ref="J23:J27" si="1">+I23*$D$23</f>
        <v>0</v>
      </c>
      <c r="K23" s="79">
        <f>AVERAGE(J23:J27)</f>
        <v>0</v>
      </c>
      <c r="L23" s="30" t="s">
        <v>35</v>
      </c>
      <c r="M23" s="31"/>
      <c r="N23" s="32"/>
      <c r="O23" s="3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9" ht="60">
      <c r="A24" s="1"/>
      <c r="B24" s="25">
        <v>7</v>
      </c>
      <c r="C24" s="82"/>
      <c r="D24" s="82"/>
      <c r="E24" s="34" t="s">
        <v>42</v>
      </c>
      <c r="F24" s="42">
        <v>46042</v>
      </c>
      <c r="G24" s="42">
        <v>46042</v>
      </c>
      <c r="H24" s="43">
        <v>1</v>
      </c>
      <c r="I24" s="35"/>
      <c r="J24" s="29">
        <f t="shared" si="1"/>
        <v>0</v>
      </c>
      <c r="K24" s="82"/>
      <c r="L24" s="30" t="s">
        <v>35</v>
      </c>
      <c r="M24" s="31"/>
      <c r="N24" s="32"/>
      <c r="O24" s="3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9" ht="30">
      <c r="A25" s="1"/>
      <c r="B25" s="25">
        <v>8</v>
      </c>
      <c r="C25" s="82"/>
      <c r="D25" s="82"/>
      <c r="E25" s="34" t="s">
        <v>43</v>
      </c>
      <c r="F25" s="42">
        <v>46042</v>
      </c>
      <c r="G25" s="42">
        <v>46042</v>
      </c>
      <c r="H25" s="43">
        <v>1</v>
      </c>
      <c r="I25" s="35"/>
      <c r="J25" s="29">
        <f t="shared" si="1"/>
        <v>0</v>
      </c>
      <c r="K25" s="82"/>
      <c r="L25" s="30" t="s">
        <v>35</v>
      </c>
      <c r="M25" s="39"/>
      <c r="N25" s="32"/>
      <c r="O25" s="3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9" ht="30">
      <c r="A26" s="1"/>
      <c r="B26" s="25">
        <v>9</v>
      </c>
      <c r="C26" s="82"/>
      <c r="D26" s="82"/>
      <c r="E26" s="34" t="s">
        <v>44</v>
      </c>
      <c r="F26" s="42">
        <v>46042</v>
      </c>
      <c r="G26" s="42">
        <v>46042</v>
      </c>
      <c r="H26" s="43">
        <v>1</v>
      </c>
      <c r="I26" s="35"/>
      <c r="J26" s="29">
        <f t="shared" si="1"/>
        <v>0</v>
      </c>
      <c r="K26" s="82"/>
      <c r="L26" s="30" t="s">
        <v>35</v>
      </c>
      <c r="M26" s="39"/>
      <c r="N26" s="32"/>
      <c r="O26" s="3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9" ht="75">
      <c r="A27" s="1"/>
      <c r="B27" s="25">
        <v>10</v>
      </c>
      <c r="C27" s="84"/>
      <c r="D27" s="84"/>
      <c r="E27" s="34" t="s">
        <v>45</v>
      </c>
      <c r="F27" s="27">
        <v>46284</v>
      </c>
      <c r="G27" s="27">
        <v>46326</v>
      </c>
      <c r="H27" s="43">
        <v>1</v>
      </c>
      <c r="I27" s="35"/>
      <c r="J27" s="29">
        <f t="shared" si="1"/>
        <v>0</v>
      </c>
      <c r="K27" s="84"/>
      <c r="L27" s="30"/>
      <c r="M27" s="41"/>
      <c r="N27" s="32"/>
      <c r="O27" s="3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9" ht="45">
      <c r="A28" s="65"/>
      <c r="B28" s="25">
        <v>11</v>
      </c>
      <c r="C28" s="67" t="s">
        <v>54</v>
      </c>
      <c r="D28" s="69">
        <v>0.2</v>
      </c>
      <c r="E28" s="66" t="s">
        <v>55</v>
      </c>
      <c r="F28" s="27">
        <v>46357</v>
      </c>
      <c r="G28" s="27">
        <v>46373</v>
      </c>
      <c r="H28" s="43">
        <v>1</v>
      </c>
      <c r="I28" s="35"/>
      <c r="J28" s="29">
        <f>+I28*$D$28</f>
        <v>0</v>
      </c>
      <c r="K28" s="68">
        <f>+AVERAGE(J28)</f>
        <v>0</v>
      </c>
      <c r="L28" s="30"/>
      <c r="M28" s="41"/>
      <c r="N28" s="56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</row>
    <row r="29" spans="1:29" ht="30">
      <c r="A29" s="1"/>
      <c r="B29" s="25">
        <v>12</v>
      </c>
      <c r="C29" s="87" t="s">
        <v>46</v>
      </c>
      <c r="D29" s="86">
        <v>0.2</v>
      </c>
      <c r="E29" s="34" t="s">
        <v>47</v>
      </c>
      <c r="F29" s="27">
        <v>46054</v>
      </c>
      <c r="G29" s="27">
        <v>46372</v>
      </c>
      <c r="H29" s="43">
        <v>1</v>
      </c>
      <c r="I29" s="62"/>
      <c r="J29" s="29">
        <f t="shared" ref="J29:J32" si="2">+I29*$D$29</f>
        <v>0</v>
      </c>
      <c r="K29" s="79">
        <f>AVERAGE(J29:J30)</f>
        <v>0</v>
      </c>
      <c r="L29" s="30" t="s">
        <v>48</v>
      </c>
      <c r="M29" s="39"/>
      <c r="N29" s="44"/>
      <c r="O29" s="3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9" ht="30">
      <c r="A30" s="1"/>
      <c r="B30" s="25">
        <v>13</v>
      </c>
      <c r="C30" s="88"/>
      <c r="D30" s="80"/>
      <c r="E30" s="45" t="s">
        <v>49</v>
      </c>
      <c r="F30" s="42">
        <v>46054</v>
      </c>
      <c r="G30" s="42">
        <v>46372</v>
      </c>
      <c r="H30" s="46">
        <v>1</v>
      </c>
      <c r="I30" s="63"/>
      <c r="J30" s="46">
        <f t="shared" si="2"/>
        <v>0</v>
      </c>
      <c r="K30" s="80"/>
      <c r="L30" s="47"/>
      <c r="M30" s="39"/>
      <c r="N30" s="48"/>
      <c r="O30" s="3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9">
      <c r="A31" s="1"/>
      <c r="B31" s="25">
        <v>14</v>
      </c>
      <c r="C31" s="89" t="s">
        <v>50</v>
      </c>
      <c r="D31" s="91">
        <v>0.1</v>
      </c>
      <c r="E31" s="49" t="s">
        <v>53</v>
      </c>
      <c r="F31" s="50">
        <v>46054</v>
      </c>
      <c r="G31" s="50">
        <v>46372</v>
      </c>
      <c r="H31" s="29">
        <v>1</v>
      </c>
      <c r="I31" s="35"/>
      <c r="J31" s="51">
        <f t="shared" si="2"/>
        <v>0</v>
      </c>
      <c r="K31" s="79">
        <f>AVERAGE(J31:J32)</f>
        <v>0</v>
      </c>
      <c r="L31" s="52"/>
      <c r="M31" s="39"/>
      <c r="N31" s="53"/>
      <c r="O31" s="3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45">
      <c r="A32" s="1"/>
      <c r="B32" s="25">
        <v>15</v>
      </c>
      <c r="C32" s="90"/>
      <c r="D32" s="84"/>
      <c r="E32" s="54" t="s">
        <v>51</v>
      </c>
      <c r="F32" s="50">
        <v>46054</v>
      </c>
      <c r="G32" s="50">
        <v>46372</v>
      </c>
      <c r="H32" s="29">
        <v>1</v>
      </c>
      <c r="I32" s="64"/>
      <c r="J32" s="43">
        <f t="shared" si="2"/>
        <v>0</v>
      </c>
      <c r="K32" s="80"/>
      <c r="L32" s="55"/>
      <c r="M32" s="56"/>
      <c r="N32" s="57"/>
      <c r="O32" s="3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8" ht="24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58">
        <f>SUM(K18:K32)</f>
        <v>0</v>
      </c>
      <c r="L33" s="1"/>
      <c r="M33" s="59"/>
      <c r="N33" s="5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1"/>
      <c r="D39" s="1"/>
      <c r="E39" s="1"/>
      <c r="F39" s="60"/>
      <c r="G39" s="6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1"/>
      <c r="D40" s="1"/>
      <c r="E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1"/>
      <c r="D42" s="1"/>
      <c r="E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1"/>
      <c r="D43" s="1"/>
      <c r="E43" s="1"/>
      <c r="F43" s="60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4:10">
      <c r="D993" s="61"/>
      <c r="J993" s="61"/>
    </row>
    <row r="994" spans="4:10">
      <c r="D994" s="61"/>
      <c r="J994" s="61"/>
    </row>
    <row r="995" spans="4:10">
      <c r="D995" s="61"/>
      <c r="J995" s="61"/>
    </row>
    <row r="996" spans="4:10">
      <c r="D996" s="61"/>
      <c r="J996" s="61"/>
    </row>
  </sheetData>
  <mergeCells count="28">
    <mergeCell ref="B8:E8"/>
    <mergeCell ref="C13:C14"/>
    <mergeCell ref="E13:E14"/>
    <mergeCell ref="F13:F14"/>
    <mergeCell ref="G13:G14"/>
    <mergeCell ref="F9:K9"/>
    <mergeCell ref="J13:J14"/>
    <mergeCell ref="K13:K14"/>
    <mergeCell ref="H13:H14"/>
    <mergeCell ref="I13:I14"/>
    <mergeCell ref="K29:K30"/>
    <mergeCell ref="K31:K32"/>
    <mergeCell ref="C18:C22"/>
    <mergeCell ref="D18:D22"/>
    <mergeCell ref="C23:C27"/>
    <mergeCell ref="D23:D27"/>
    <mergeCell ref="C29:C30"/>
    <mergeCell ref="D29:D30"/>
    <mergeCell ref="C31:C32"/>
    <mergeCell ref="D31:D32"/>
    <mergeCell ref="K18:K22"/>
    <mergeCell ref="K23:K27"/>
    <mergeCell ref="B2:K2"/>
    <mergeCell ref="B3:K3"/>
    <mergeCell ref="B5:E5"/>
    <mergeCell ref="F5:K5"/>
    <mergeCell ref="B7:E7"/>
    <mergeCell ref="F7:K7"/>
  </mergeCells>
  <conditionalFormatting sqref="L18:L31">
    <cfRule type="containsText" dxfId="5" priority="1" operator="containsText" text="Parcial">
      <formula>NOT(ISERROR(SEARCH(("Parcial"),(L18))))</formula>
    </cfRule>
  </conditionalFormatting>
  <conditionalFormatting sqref="L18:L31">
    <cfRule type="containsText" dxfId="4" priority="2" operator="containsText" text="No cumple">
      <formula>NOT(ISERROR(SEARCH(("No cumple"),(L18))))</formula>
    </cfRule>
  </conditionalFormatting>
  <conditionalFormatting sqref="L18:L31">
    <cfRule type="containsText" dxfId="3" priority="3" operator="containsText" text="Cumple">
      <formula>NOT(ISERROR(SEARCH(("Cumple"),(L18))))</formula>
    </cfRule>
  </conditionalFormatting>
  <conditionalFormatting sqref="J18:K32">
    <cfRule type="cellIs" dxfId="2" priority="4" operator="equal">
      <formula>"100%"</formula>
    </cfRule>
  </conditionalFormatting>
  <conditionalFormatting sqref="J18:K32">
    <cfRule type="cellIs" dxfId="1" priority="5" operator="between">
      <formula>"50%"</formula>
      <formula>"99%"</formula>
    </cfRule>
  </conditionalFormatting>
  <conditionalFormatting sqref="J18:K32">
    <cfRule type="cellIs" dxfId="0" priority="6" operator="lessThan">
      <formula>"50%"</formula>
    </cfRule>
  </conditionalFormatting>
  <dataValidations count="1">
    <dataValidation type="list" allowBlank="1" showErrorMessage="1" sqref="L18:L31" xr:uid="{00000000-0002-0000-0000-000000000000}">
      <formula1>"Cumple,Parcial,No cumple"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2020-01-24T20:26:14Z</dcterms:created>
  <dcterms:modified xsi:type="dcterms:W3CDTF">2026-04-08T16:39:28Z</dcterms:modified>
</cp:coreProperties>
</file>