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G:\Mi unidad\2. CONTRATO 2025\11. AUDIENCIA PÚBLICA\7. PLAN DE W 2025\"/>
    </mc:Choice>
  </mc:AlternateContent>
  <xr:revisionPtr revIDLastSave="0" documentId="13_ncr:1_{C393295B-8B37-405B-ABD4-661C1001772F}" xr6:coauthVersionLast="47" xr6:coauthVersionMax="47" xr10:uidLastSave="{00000000-0000-0000-0000-000000000000}"/>
  <workbookProtection workbookAlgorithmName="SHA-512" workbookHashValue="6k3FqccANgh4MhiffOTxI9U4l6+94GUrT423XUK3JuyN4QBYRa5urok+jlKytzMyWdZkAQB4iT252Lvr7WkAdg==" workbookSaltValue="mNwXAbBq93KnQ/dTTSXdwA==" workbookSpinCount="100000" lockStructure="1"/>
  <bookViews>
    <workbookView xWindow="390" yWindow="390" windowWidth="13935" windowHeight="15285" tabRatio="925" xr2:uid="{00000000-000D-0000-FFFF-FFFF00000000}"/>
  </bookViews>
  <sheets>
    <sheet name="CONSOLIDADO" sheetId="1" r:id="rId1"/>
    <sheet name="PLANEACIÓN" sheetId="2" r:id="rId2"/>
    <sheet name="CRIE-DISEÑO-TV" sheetId="3" r:id="rId3"/>
    <sheet name="COMUNICACIONES-WEB" sheetId="4" r:id="rId4"/>
    <sheet name="PROTOCOLO-RP" sheetId="5" state="hidden" r:id="rId5"/>
    <sheet name="RELACIONES PÚBLICA+PROTOCOLO" sheetId="6" r:id="rId6"/>
    <sheet name="Estrategias" sheetId="8" state="hidden" r:id="rId7"/>
    <sheet name="GRUPOS DE VALOR" sheetId="9" state="hidden" r:id="rId8"/>
    <sheet name="MEDIOS UTILIDOS" sheetId="10"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14" roundtripDataChecksum="CN+hJ4FoWqZjX7IZh8rKQSAFtxMCbJk26zsK6DB9lNs="/>
    </ext>
  </extLst>
</workbook>
</file>

<file path=xl/calcChain.xml><?xml version="1.0" encoding="utf-8"?>
<calcChain xmlns="http://schemas.openxmlformats.org/spreadsheetml/2006/main">
  <c r="M36" i="2" l="1"/>
  <c r="M15" i="6"/>
  <c r="M14" i="6"/>
  <c r="M10" i="6"/>
  <c r="M9" i="6"/>
  <c r="C16" i="5"/>
  <c r="M12" i="5"/>
  <c r="K12" i="5"/>
  <c r="I12" i="5"/>
  <c r="N11" i="5"/>
  <c r="N10" i="5"/>
  <c r="N9" i="5"/>
  <c r="N12" i="5" s="1"/>
  <c r="M22" i="4"/>
  <c r="M21" i="4"/>
  <c r="M20" i="4"/>
  <c r="M19" i="4"/>
  <c r="M18" i="4"/>
  <c r="M17" i="4"/>
  <c r="M23" i="4" s="1"/>
  <c r="M16" i="4"/>
  <c r="M12" i="4"/>
  <c r="M11" i="4"/>
  <c r="M10" i="4"/>
  <c r="M9" i="4"/>
  <c r="M14" i="4" s="1"/>
  <c r="M21" i="3"/>
  <c r="M23" i="3" s="1"/>
  <c r="M18" i="3"/>
  <c r="M17" i="3"/>
  <c r="M16" i="3"/>
  <c r="M15" i="3"/>
  <c r="M19" i="3" s="1"/>
  <c r="M12" i="3"/>
  <c r="M11" i="3"/>
  <c r="M10" i="3"/>
  <c r="M9" i="3"/>
  <c r="M13" i="3" s="1"/>
  <c r="M35" i="2"/>
  <c r="M34" i="2"/>
  <c r="M33" i="2"/>
  <c r="M30" i="2"/>
  <c r="M31" i="2" s="1"/>
  <c r="M27" i="2"/>
  <c r="M26" i="2"/>
  <c r="M25" i="2"/>
  <c r="M24" i="2"/>
  <c r="M28" i="2" s="1"/>
  <c r="M21" i="2"/>
  <c r="M20" i="2"/>
  <c r="M19" i="2"/>
  <c r="M18" i="2"/>
  <c r="M17" i="2"/>
  <c r="M16" i="2"/>
  <c r="M15" i="2"/>
  <c r="M14" i="2"/>
  <c r="M13" i="2"/>
  <c r="M12" i="2"/>
  <c r="M11" i="2"/>
  <c r="M10" i="2"/>
  <c r="M9" i="2"/>
  <c r="M37" i="2" l="1"/>
  <c r="M11" i="6"/>
  <c r="C17" i="6" s="1"/>
  <c r="D10" i="1" s="1"/>
  <c r="C25" i="4"/>
  <c r="D9" i="1" s="1"/>
  <c r="C25" i="3"/>
  <c r="D8" i="1" s="1"/>
  <c r="M22" i="2"/>
  <c r="C39" i="2" s="1"/>
  <c r="D7" i="1" s="1"/>
  <c r="D12" i="1" l="1"/>
</calcChain>
</file>

<file path=xl/sharedStrings.xml><?xml version="1.0" encoding="utf-8"?>
<sst xmlns="http://schemas.openxmlformats.org/spreadsheetml/2006/main" count="400" uniqueCount="245">
  <si>
    <t>PLANEACIÓN</t>
  </si>
  <si>
    <t>CRIE-DISEÑO-TV</t>
  </si>
  <si>
    <t>COMUNICACIONES - WEB</t>
  </si>
  <si>
    <t>RELACIONES PÚBLICAS + PROCOLO</t>
  </si>
  <si>
    <t>TOTAL EJECUTADO</t>
  </si>
  <si>
    <t>PARÁMETROS</t>
  </si>
  <si>
    <t>SATISFACTORIO</t>
  </si>
  <si>
    <t>MEDIO ALTO</t>
  </si>
  <si>
    <t>MEDIO BAJO</t>
  </si>
  <si>
    <t>BAJO</t>
  </si>
  <si>
    <t>No iniciada</t>
  </si>
  <si>
    <t>Parametros</t>
  </si>
  <si>
    <t>ANTES DE LA AUDIENCIA</t>
  </si>
  <si>
    <t>ETAPAS DE LA RENDICIÓN DE CUENTAS</t>
  </si>
  <si>
    <t>CRONOGRAMA</t>
  </si>
  <si>
    <t>SEGUIMIENTO</t>
  </si>
  <si>
    <t>#</t>
  </si>
  <si>
    <t>Actividad</t>
  </si>
  <si>
    <t>Responsable</t>
  </si>
  <si>
    <t>Aprestamiento</t>
  </si>
  <si>
    <t>Diseño</t>
  </si>
  <si>
    <t>Preparación</t>
  </si>
  <si>
    <t>Ejecución</t>
  </si>
  <si>
    <t>Seguimiento y Evaluación</t>
  </si>
  <si>
    <t>Fecha inicio</t>
  </si>
  <si>
    <t>Fecha Finalización</t>
  </si>
  <si>
    <t>Meta</t>
  </si>
  <si>
    <t>Avance</t>
  </si>
  <si>
    <t>Avance total</t>
  </si>
  <si>
    <t>Avances cualitativos</t>
  </si>
  <si>
    <t>Reuniones definición propuesta (lugar, hora y fecha) de audiencia pública, equipo de trabajo.</t>
  </si>
  <si>
    <t>Planeación
Julián Andrés Valencia 
Luz Adriana Velásquez H
Délany Ramírez de R
Rosmira de Jesús Corro</t>
  </si>
  <si>
    <t>X</t>
  </si>
  <si>
    <t>Se realizaron las reuniones correspondiente a construcción, formulación y aprobación de la propuesta para la realización del audiencia pública para la vigencia 2025</t>
  </si>
  <si>
    <t>Elaboración y publicación Informe de Gestión 2024</t>
  </si>
  <si>
    <t>Equipo de trabajo Planeación</t>
  </si>
  <si>
    <t>Se elaboró y público el informe de gestión correspondiente a la vigencia 2024</t>
  </si>
  <si>
    <t>Validación propuesta y definición del desarrollo de la audiencia pública ante Comité Directivo.</t>
  </si>
  <si>
    <t>Planeación
Francisco Antonio Uribe Gómez
Luz Adriana Velásquez H
Julián Andrés Valencia</t>
  </si>
  <si>
    <t>Se presentó ante el comité directivo la propuesta de la 20° Audiencia pública la cual fue aprobada para realizarse inicialmente el 21 de mayo, pero posterior hubo un cambio de fecha y quedo aprobado ya para el 22 de mayo de 2025</t>
  </si>
  <si>
    <t>Instalación Comité de Técnico de la audiencia pública y se establece plan de trabajo</t>
  </si>
  <si>
    <t>Planeación
Luz Adriana Velásquez H.</t>
  </si>
  <si>
    <t>Se realizó la reunión de instalación del Comité Técnico de la Audiencia Pública y se estableció el plan de trabajo</t>
  </si>
  <si>
    <t>Solicitud de información funcionarios enlace para la construcción de videos (informe de gestión) si es del caso, y solicitud a líderes de pilar de video introductorio.</t>
  </si>
  <si>
    <t>Planeación
Julián Andrés Valencia
Luz Adriana Velásquez H.</t>
  </si>
  <si>
    <t>Se realizó el pasado 20 de marzo la solicitud a las redes de trabajo de los pilares la información para la construcción de los videos de resultados de la audiencia pública, a la fecha se han recibido dos pilares: Creación y Transferencia del Conocimiento y Responsabilidad Social y Bienestar Universitario</t>
  </si>
  <si>
    <t>Coordinar informes de gestión por Facultades.</t>
  </si>
  <si>
    <t>Planeación
Julián Andrés Valencia</t>
  </si>
  <si>
    <t>Coordinar las Rendiciones de Cuentas a las comunidades y colegios (De acuerdo a la estrategia que se plantea para la vigencia)</t>
  </si>
  <si>
    <t xml:space="preserve">Planeación
John Jairo Ortíz </t>
  </si>
  <si>
    <t>Instalación Comité de Selección, Asignación y Evaluación  de las intervenciones de la audiencia pública y se establece plan de trabajo</t>
  </si>
  <si>
    <t>Actualización página UTP Rinde Cuentas - Tema: Audiencia Pública</t>
  </si>
  <si>
    <t>Planeación
Andrés Fernando Valderrama
Luz Adriana Velásquez H.</t>
  </si>
  <si>
    <r>
      <rPr>
        <sz val="12"/>
        <color theme="1"/>
        <rFont val="Calibri"/>
        <family val="2"/>
      </rPr>
      <t xml:space="preserve">Realizar preguntas referentes al Informe de Gestión y de la Audiencia Pública para ser publicadas en la página web - </t>
    </r>
    <r>
      <rPr>
        <b/>
        <sz val="12"/>
        <color theme="1"/>
        <rFont val="Calibri"/>
        <family val="2"/>
      </rPr>
      <t>Sondeo</t>
    </r>
  </si>
  <si>
    <t>Planeación
Rosmira Corro</t>
  </si>
  <si>
    <t>Enviar invitaciones por correo masivo a través de los contactos de la base de datos de la Sociedad en Movimiento y la base de datos proporcionada por Protocolo.</t>
  </si>
  <si>
    <t xml:space="preserve">Planeación
Luz Adriana Velásquez H
John Jairo Ortíz </t>
  </si>
  <si>
    <t>Organización informe de medios Audiencia Pública de Rendición de Cuentas
- Preparación información (Informe) Planeación
- Convocatoria medios, agendas y presentación (Comunicaciones)</t>
  </si>
  <si>
    <t>Planeación
Comunicaciones
Rosmira Corro</t>
  </si>
  <si>
    <t>Estrategia de difusión a través de monitoría social para invitación a participar de los estudiantes a la audiencia pública y hacer intervenciones.</t>
  </si>
  <si>
    <t xml:space="preserve">Planeación
Luz Adriana Velásquez Henao
Rosmira Corro </t>
  </si>
  <si>
    <t>DESARROLLO ACTIVIDADES INTERNAS</t>
  </si>
  <si>
    <t>Separar espacios y fechas para la realización de la audiencia pública y demás eventos relacionados.</t>
  </si>
  <si>
    <t>Planeación
Luz Adriana Velásquez
Rectoría 
Nohelia Bedoya</t>
  </si>
  <si>
    <t>Inmediatamente fueron aprobadas las fechas y lugares para la realización de la audiencia pública, se realizó la solicitu de reserva tanto para el montaje y ensayo, como para el evento central en el Teatro de Bellas Artes de Risaralda</t>
  </si>
  <si>
    <t>Contratación requerimientos para el desarrollo de la audiencia pública.</t>
  </si>
  <si>
    <t>Planeación
Julián Andrés Valencia 
Luz Adriana Velásquez</t>
  </si>
  <si>
    <t>Solicitar acompañamiento de interpretes de señas para el evento de la Audiencia Pública</t>
  </si>
  <si>
    <t>Montaje y simulacro evento central de audiciencia pública</t>
  </si>
  <si>
    <t>Planeación
Luz Adriana Velásquez
Auditorios</t>
  </si>
  <si>
    <t>DURANTE LA AUDIENCIA</t>
  </si>
  <si>
    <t>Facebook Live - Retransmisión evento central</t>
  </si>
  <si>
    <t>John Jairo Ortíz
Sociedad en Movimiento</t>
  </si>
  <si>
    <t>DESPUÉS DE LA AUDIENCIA</t>
  </si>
  <si>
    <t>Dar respuesta a las preguntas no resueltas en la Audiencia.</t>
  </si>
  <si>
    <t xml:space="preserve"> Comité de Selección, Asignación y Evaluación  de las intervenciones de la audiencia pública </t>
  </si>
  <si>
    <t>Publicar en la WEB, las preguntas y respuestas que fueron radicadas por la comunidad universitaria y en general.</t>
  </si>
  <si>
    <t>Planeación
Luz Adriana Velásquez H
Andrés Fernando Valderrama</t>
  </si>
  <si>
    <t>Construír acta y publicarla en web junto con el Informe de la Oficina de Planeación y Rectoría con los resultados de la Audiencia y el informe de evaluación de Control Interno.</t>
  </si>
  <si>
    <t>Elaborar el plan de mejoramiento partiendo de la evaluación de Control Interno, si diera lugar.</t>
  </si>
  <si>
    <t>Planeación
Luz Adriana Velásquez H</t>
  </si>
  <si>
    <t>TOTAL EJECUCIÓN PLAN DE TRABAJO</t>
  </si>
  <si>
    <t>Diseño plantillas informes de gestión 2024</t>
  </si>
  <si>
    <t>Planeación 
Diseño - Juanita Blandón</t>
  </si>
  <si>
    <t>Se realizaron los diseños de las plantilas en Word, Power point para la construcción del informe de gestión 2024</t>
  </si>
  <si>
    <t xml:space="preserve">Elaboración plantilla para presentaciones, informes de gestión y de resultados de la Audiencia.
 - Compartir línea gráfica para videos </t>
  </si>
  <si>
    <t>Planeación - Luz Adriana Velásquez 
Rosmira Corro
Diseño - Juanita Blandón
Televisión</t>
  </si>
  <si>
    <t>Elaboración tarjetas de invitación para la audiencia Pública.</t>
  </si>
  <si>
    <t>Planeación - Luz Adriana Velásquez 
Rosmira Corro
Diseño - Juanita Blandón</t>
  </si>
  <si>
    <t xml:space="preserve">Diseños adicionales para el desarrollo de la estrategia comunicacional Banner, salva pantallas, pantallas, vallas, volantes, Infografía, etc. </t>
  </si>
  <si>
    <t>Planeación - Rosmira Corro
Diseño  - Juanita Blandón</t>
  </si>
  <si>
    <t>ACTIVIDADES CRIE - TELEVISIÓN</t>
  </si>
  <si>
    <t>Grabación video de invitación a la Audiencia Pública.</t>
  </si>
  <si>
    <t>Planeación - Rosmira Corro
Coordinación
Televisión</t>
  </si>
  <si>
    <t>Grabación informe de Gestión por facultad</t>
  </si>
  <si>
    <t xml:space="preserve">Planeación - Rosmira Corro
Televisión </t>
  </si>
  <si>
    <t>Grabación testimonios y casos de éxito para evento central de la 20°. audiencia púbica</t>
  </si>
  <si>
    <t>Grabación evento central</t>
  </si>
  <si>
    <t xml:space="preserve">Televisión </t>
  </si>
  <si>
    <t>ANTES Y DURANTE LA AUDIENCIA</t>
  </si>
  <si>
    <t>ACTIVIDADES CRIE</t>
  </si>
  <si>
    <t>Creación enlaces para el evento de audiencia</t>
  </si>
  <si>
    <t>Comunicaciones
CRIE</t>
  </si>
  <si>
    <t>Acompañamiento al desarrollo del evento y entrega de informe de resultados.</t>
  </si>
  <si>
    <t>Difusión invitación audiencia pública</t>
  </si>
  <si>
    <t>Planeación 
Rosmira Corro -  Luz Adriana Velásquez 
Comunicaciones</t>
  </si>
  <si>
    <t>Mensajes por Twitter y Facebook enviados por Planeación y según criterio de la Administradora de las redes sociales.</t>
  </si>
  <si>
    <r>
      <rPr>
        <sz val="11"/>
        <color theme="1"/>
        <rFont val="Calibri"/>
        <family val="2"/>
      </rPr>
      <t xml:space="preserve">Publicar </t>
    </r>
    <r>
      <rPr>
        <b/>
        <sz val="11"/>
        <color theme="1"/>
        <rFont val="Calibri"/>
        <family val="2"/>
      </rPr>
      <t>sondeo</t>
    </r>
    <r>
      <rPr>
        <sz val="11"/>
        <color theme="1"/>
        <rFont val="Calibri"/>
        <family val="2"/>
      </rPr>
      <t xml:space="preserve"> referentes al Informe de Gestión y de la Audiencia Pública en la página web </t>
    </r>
  </si>
  <si>
    <t>Está montada la invitación.</t>
  </si>
  <si>
    <t>Informe de resultados del trabajo en redes y para anexar al informe de la Audiencia Pública.</t>
  </si>
  <si>
    <t xml:space="preserve">Comunicaciones </t>
  </si>
  <si>
    <t>EMISORA - CAMPUS</t>
  </si>
  <si>
    <t>Grabación voz en off invitación audiencia pública para conmutador</t>
  </si>
  <si>
    <t>Planeación - Rosmira Corro
Emisora Universitaria Stereo</t>
  </si>
  <si>
    <t>Grabación y emisión de cuñas radiales.</t>
  </si>
  <si>
    <t>Planeación - Rosmira Corro - Luz Adriana Velásquez
Emisora Universitaria Stereo</t>
  </si>
  <si>
    <t>Boletines electrónicos por Campus y demás medios.</t>
  </si>
  <si>
    <t>Planeación - Rosmira Corro - Luz Adriana Velásquez
Campus</t>
  </si>
  <si>
    <r>
      <rPr>
        <sz val="11"/>
        <color theme="1"/>
        <rFont val="Calibri"/>
        <family val="2"/>
      </rPr>
      <t xml:space="preserve">Transmisión del evento de la audiencia pública a través de </t>
    </r>
    <r>
      <rPr>
        <u/>
        <sz val="11"/>
        <color rgb="FF1155CC"/>
        <rFont val="Calibri"/>
        <family val="2"/>
      </rPr>
      <t>https://online.utp.edu.co/</t>
    </r>
    <r>
      <rPr>
        <sz val="11"/>
        <color theme="1"/>
        <rFont val="Calibri"/>
        <family val="2"/>
      </rPr>
      <t xml:space="preserve">  (youtube)</t>
    </r>
  </si>
  <si>
    <t>CRIE</t>
  </si>
  <si>
    <r>
      <rPr>
        <sz val="11"/>
        <color theme="1"/>
        <rFont val="Calibri"/>
        <family val="2"/>
      </rPr>
      <t>Subir los videos a Youtube,  T</t>
    </r>
    <r>
      <rPr>
        <sz val="11"/>
        <color theme="1"/>
        <rFont val="Calibri"/>
        <family val="2"/>
      </rPr>
      <t>witter</t>
    </r>
    <r>
      <rPr>
        <sz val="11"/>
        <color theme="1"/>
        <rFont val="Calibri"/>
        <family val="2"/>
      </rPr>
      <t xml:space="preserve"> y Facebook, tanto de la invitación, los promo, casos exitosos y video oficial de la Audiencia.</t>
    </r>
  </si>
  <si>
    <t>Planeación 
Rosmira Corro -  Luz Adriana Velásquez - Comunicaciones</t>
  </si>
  <si>
    <t>Designación de presentadores para el evento de la audiencia pública.</t>
  </si>
  <si>
    <t>Comunicaciones</t>
  </si>
  <si>
    <t>Revisión de guiones, realización de ensayos previo al evento central de la audiencia</t>
  </si>
  <si>
    <t>Comunicaciones
Planeación - Rosmira Corro - Luz Adriana Velásquez</t>
  </si>
  <si>
    <t>TOTAL AVANCE</t>
  </si>
  <si>
    <t>PLAN DE TRABAJO
COMITÉ TÉCNICO DE LA AUDIENCIA PÚBLICA</t>
  </si>
  <si>
    <t>REALIZADO</t>
  </si>
  <si>
    <t>EN PROCESO</t>
  </si>
  <si>
    <t>PENDIENTE</t>
  </si>
  <si>
    <t>NO HA INICIADO</t>
  </si>
  <si>
    <t>No.</t>
  </si>
  <si>
    <t>Cumplimiento</t>
  </si>
  <si>
    <t>Avances cualitativos
1er. Seguimiento</t>
  </si>
  <si>
    <t>Avance parcial cuantitativo
1</t>
  </si>
  <si>
    <t>Avances cualitativos
2do. Seguimiento</t>
  </si>
  <si>
    <t>Avance parcial cuantitativo
2</t>
  </si>
  <si>
    <t>Avances cualitativos
3 er. Seguimiento</t>
  </si>
  <si>
    <t>Avance parcial cuantitativo
3</t>
  </si>
  <si>
    <t>PREPARACIÓN Y DESARROLLO DE LA AUDIENCIA PÚBLICA</t>
  </si>
  <si>
    <t>ACTIVIDADES OFICINA DE PROTOCOLO</t>
  </si>
  <si>
    <t>7.1.1.</t>
  </si>
  <si>
    <t>Organización, preparación y coordinación de monitores para mesa principal, mesa de inscripciones y atención al público.</t>
  </si>
  <si>
    <t>Protocolo - Silvia Rojas</t>
  </si>
  <si>
    <t>12/O4/2019</t>
  </si>
  <si>
    <t>7.1.2.</t>
  </si>
  <si>
    <t>Organización, preparación auditorio.(montaje)</t>
  </si>
  <si>
    <t xml:space="preserve">Protocolo - Silvia Rojas
Auditorios - Enrique </t>
  </si>
  <si>
    <t>7.1.3.</t>
  </si>
  <si>
    <t>Arreglo floral</t>
  </si>
  <si>
    <t>Apoyo a la difusión y confirmación de tarjetas de  invitación internas y externas.</t>
  </si>
  <si>
    <t>Planeaciación - Luz Adriana Velásquez 
Relaciones Públicas - Patricia López</t>
  </si>
  <si>
    <t>Gestiones con grupos de valor para la difusión y entrega de información referente a la audiencia pública en sus diferentes medios (Gerenciar, Boletín del Consumidor, etc)</t>
  </si>
  <si>
    <t>Relaciones Públicas - Patricia López</t>
  </si>
  <si>
    <t>OFICINA DE PROTOCOLO</t>
  </si>
  <si>
    <t xml:space="preserve">ANTES Y DURANTE LA AUDIENCIA </t>
  </si>
  <si>
    <t>RESPONSABLE</t>
  </si>
  <si>
    <t>OBSERVACIÓN</t>
  </si>
  <si>
    <t>ESTRATEGIA PROPUESTA</t>
  </si>
  <si>
    <r>
      <rPr>
        <sz val="11"/>
        <color theme="1"/>
        <rFont val="Noto Sans Symbols"/>
      </rPr>
      <t>q</t>
    </r>
    <r>
      <rPr>
        <sz val="7"/>
        <color theme="1"/>
        <rFont val="Times New Roman"/>
        <family val="1"/>
      </rPr>
      <t xml:space="preserve">  </t>
    </r>
    <r>
      <rPr>
        <sz val="11"/>
        <color theme="1"/>
        <rFont val="Arial"/>
        <family val="2"/>
      </rPr>
      <t>Designar una persona que se encargue de la interacción el día del evento de la audiencia, para que pase la información relevante del informe de gestión de la Audiencia.</t>
    </r>
  </si>
  <si>
    <r>
      <rPr>
        <sz val="11"/>
        <color theme="1"/>
        <rFont val="Noto Sans Symbols"/>
      </rPr>
      <t>q</t>
    </r>
    <r>
      <rPr>
        <sz val="7"/>
        <color theme="1"/>
        <rFont val="Times New Roman"/>
        <family val="1"/>
      </rPr>
      <t xml:space="preserve">  </t>
    </r>
    <r>
      <rPr>
        <sz val="11"/>
        <color theme="1"/>
        <rFont val="Arial"/>
        <family val="2"/>
      </rPr>
      <t>Consultar el estado actual de las pantallas industriales que tiene el CIDT, para aprovechamiento de las mismas en estos eventos.</t>
    </r>
  </si>
  <si>
    <r>
      <rPr>
        <sz val="11"/>
        <color theme="1"/>
        <rFont val="Noto Sans Symbols"/>
      </rPr>
      <t>q</t>
    </r>
    <r>
      <rPr>
        <sz val="7"/>
        <color theme="1"/>
        <rFont val="Times New Roman"/>
        <family val="1"/>
      </rPr>
      <t xml:space="preserve">  </t>
    </r>
    <r>
      <rPr>
        <sz val="11"/>
        <color theme="1"/>
        <rFont val="Arial"/>
        <family val="2"/>
      </rPr>
      <t>Gestionar con Gerenciar para publicación en las pantallas Led de la invitación a la Audiencia.</t>
    </r>
  </si>
  <si>
    <t>Ya se está trabajando en esto</t>
  </si>
  <si>
    <t>Patricia López</t>
  </si>
  <si>
    <r>
      <rPr>
        <sz val="11"/>
        <color theme="1"/>
        <rFont val="Noto Sans Symbols"/>
      </rPr>
      <t>q</t>
    </r>
    <r>
      <rPr>
        <sz val="7"/>
        <color theme="1"/>
        <rFont val="Times New Roman"/>
        <family val="1"/>
      </rPr>
      <t xml:space="preserve">  </t>
    </r>
    <r>
      <rPr>
        <sz val="11"/>
        <color theme="1"/>
        <rFont val="Arial"/>
        <family val="2"/>
      </rPr>
      <t>Potenciar la participación por parte de las IAS, por medio de unas invitaciones más personalizadas.</t>
    </r>
  </si>
  <si>
    <t>Publicidad en televisores del Galpón, hablar con el que maneja la cafetería.</t>
  </si>
  <si>
    <t>Anuncio de invitación en el espacio del consumidor (Tal Cuál).</t>
  </si>
  <si>
    <t>Continuar con la difusión de las alianzas con emisoras e instituciones de la ciudad, Aguas y Aguas, hablar con la emisora de la Policía Nacional.</t>
  </si>
  <si>
    <t>Rosmira Corro
Patricia López</t>
  </si>
  <si>
    <t>Crearse la APP de la Audiencia Pública y tener el QRL para el informe y el streaming.</t>
  </si>
  <si>
    <r>
      <rPr>
        <sz val="11"/>
        <color theme="1"/>
        <rFont val="Noto Sans Symbols"/>
      </rPr>
      <t>q</t>
    </r>
    <r>
      <rPr>
        <sz val="7"/>
        <color theme="1"/>
        <rFont val="Times New Roman"/>
        <family val="1"/>
      </rPr>
      <t xml:space="preserve">  </t>
    </r>
    <r>
      <rPr>
        <sz val="11"/>
        <color theme="1"/>
        <rFont val="Arial"/>
        <family val="2"/>
      </rPr>
      <t>Poder gestionar salva pantallas para todos los funcionarios, para que mantengan actualizados los eventos e información de interés de la universidad.</t>
    </r>
  </si>
  <si>
    <t xml:space="preserve">MEDIOS DE DIFUSIÓN Y ESTRATEGIAS </t>
  </si>
  <si>
    <t xml:space="preserve">1.-Académica: Instituciones de Educación Superior. </t>
  </si>
  <si>
    <t>La información se envía a través del Boletín de Sociedad en Movimiento, programa que llega a las 19 universidades vinculadas al programa.</t>
  </si>
  <si>
    <t>2.- Gobierno: Entes de orden Municipal y Departamental.</t>
  </si>
  <si>
    <t>Comunicación directa e invitación. Envío de información a través de los comunicadores de cada entidad. (Cris y MariaT)</t>
  </si>
  <si>
    <t xml:space="preserve">3.- Sociedad civil organizada: ONG’s, Fundaciones, Asociaciones entre otras. </t>
  </si>
  <si>
    <t>A través de comunicados y redes sociales.</t>
  </si>
  <si>
    <t>4.- Instancias internas:Comunidad académica universitaria, facultades, programas académicos, grupos de investigación, funcionarios.</t>
  </si>
  <si>
    <t>Utilizando los medios de comunicación internos, correos electrónicos y Campus Informa.</t>
  </si>
  <si>
    <t>5.- Empresarios: Quienes tienen constituida bajo la ley una empresa</t>
  </si>
  <si>
    <t>Comunicaciones a través de las diferencias organizaciones gremiales: Cámara de Comercio de Pereira; Fenalco Risaralda, Comité Intergremial, Comité de Cafeteros. Entre otros. (Cámara y Comfamiliar)</t>
  </si>
  <si>
    <t>6.- Egresados: Persona que previo cumplimiento de requisitos académicos exigidos por la institución, ha finalizado el ciclo de formación y obtiene el título profesional.(egresados)</t>
  </si>
  <si>
    <t>A través de la Asociación de Egresados y sus diversos canales.</t>
  </si>
  <si>
    <t>7.- Complementarios: Quien ofrece un servicio o producto que la universidad no puede ofertar, pero que es necesario en la ejecución del proyecto, convenio o alianza (Sena Comfamiliar).</t>
  </si>
  <si>
    <t>A través de comunicación con sus directivas y sus canales internos de comunicaciones.</t>
  </si>
  <si>
    <t>8.- Proveedores: Instituciones que suministran los insumos, personas o materia prima necesaria para la ejecución del proyecto, contrato o alianza.</t>
  </si>
  <si>
    <t>Correos electrónicos. (Asservi)</t>
  </si>
  <si>
    <t>ENTREVISTAS E INVITACIONES.</t>
  </si>
  <si>
    <r>
      <rPr>
        <sz val="12"/>
        <color theme="1"/>
        <rFont val="Arial"/>
        <family val="2"/>
      </rPr>
      <t>-</t>
    </r>
    <r>
      <rPr>
        <sz val="7"/>
        <color theme="1"/>
        <rFont val="Times New Roman"/>
        <family val="1"/>
      </rPr>
      <t xml:space="preserve">        </t>
    </r>
    <r>
      <rPr>
        <sz val="12"/>
        <color theme="1"/>
        <rFont val="Arial"/>
        <family val="2"/>
      </rPr>
      <t xml:space="preserve">Académico Algún docente o vinculado al programa de sociedad en movimiento. </t>
    </r>
  </si>
  <si>
    <t>MEDIOS UTILIZADOS POR GRUPO DE VALOR</t>
  </si>
  <si>
    <r>
      <rPr>
        <b/>
        <sz val="11"/>
        <color theme="1"/>
        <rFont val="Arial"/>
        <family val="2"/>
      </rPr>
      <t>1.</t>
    </r>
    <r>
      <rPr>
        <b/>
        <sz val="7"/>
        <color theme="1"/>
        <rFont val="Times New Roman"/>
        <family val="1"/>
      </rPr>
      <t xml:space="preserve">     </t>
    </r>
    <r>
      <rPr>
        <b/>
        <sz val="11"/>
        <color theme="1"/>
        <rFont val="Arial"/>
        <family val="2"/>
      </rPr>
      <t>Sector productivo</t>
    </r>
    <r>
      <rPr>
        <sz val="11"/>
        <color theme="1"/>
        <rFont val="Arial"/>
        <family val="2"/>
      </rPr>
      <t xml:space="preserve">.  </t>
    </r>
  </si>
  <si>
    <t xml:space="preserve">La información fue entregada través del Boletín Informativo de Sociedad en Movimiento, Asociación de Egresados, la Cámara de Comercio de Pereira y Comfamiliar Risaralda que a través de sus redes y boletines compartieron la tarjeta, video de invitación y noticia de la audiencia. </t>
  </si>
  <si>
    <t xml:space="preserve">También se hace difusión a través de las emisoras. Risaralda 100.2 FM, Pereira al Aire, Qué Buena Mucho lo Buena, Canal Telecafé, Mundo Visión de televisión por cable Claro, Universitaria Stereo. Informadores de Publik ubicados en puntos de la ciudad. Tarjeta Física, y periódico Gente, Deporte y más, redes sociales (twitter, Facebook).  </t>
  </si>
  <si>
    <t xml:space="preserve">2. Gobierno: </t>
  </si>
  <si>
    <t xml:space="preserve">La información fue  entregada través del Boletín Informativo de Sociedad en Movimiento, Asociación de Egresados, la Cámara de Comercio de Pereira y Comfamiliar Risaralda que a través de sus redes y boletines compartieron la tarjeta, video de invitación y noticia de la audiencia. </t>
  </si>
  <si>
    <t>También se hace difusión a través de las emisoras. Risaralda 100.2 FM, Pereira al Aire, Qué Buena Mucho lo Buena, Canal Telecafé, Mundo Visión de televisión por cable Claro, Universitaria Stereo. Informadores de Publik ubicados en puntos de la ciudad. Tarjeta Física, y periódico Gente, Deporte y más, redes sociales (twitter, Facebook).</t>
  </si>
  <si>
    <t xml:space="preserve">3. Academia: </t>
  </si>
  <si>
    <t>Tarjeta Física, también se hace difusión a través de las emisoras. Risaralda 100.2 FM, Pereira al Aire, Qué Buena Mucho lo Buena, Canal Telecafé, Mundo Visión de televisión por cable Claro. Informadores de Publik ubicados en puntos de la ciudad, video de invitación de la Audiencia, campus informa, redes sociales (twitter, Facebook).</t>
  </si>
  <si>
    <t xml:space="preserve">4. Actores Institucionales: </t>
  </si>
  <si>
    <t xml:space="preserve">La información les llegó a través del  Boletín Sociedad en Movimiento, Asociación de Egresados, Campus Informa desde el mes de marzo, redes sociales (twitter, Facebook) con el video de invitación y noticia de la audiencia. Campus La Radio (Universitaria Stereo) cuñas desde marzo. En los televisores de la Universidad, en todos los Auditorios el video de la Audiencia, Mensajes de Texto, Mailing (correos electrónicos masivos), APP UTP; Afiches, Volantes también se hace difusión a través de las emisoras. Risaralda 100.2 FM, Pereira al Aire, Qué Buena Mucho lo Buena, Canal Telecafé, Mundo Visión de televisión por cable Claro. Páginas web y enlaces de la Universidad, periódico Gente, Deporte y más, tarjeta física, pantallas salas de sistemas del CRIE, video invitación de la audiencia pública. </t>
  </si>
  <si>
    <t>Otros medios: Estrategias Diálogo con Sala de Docentes e Informes de Gestión por Facultad, un diálogo con estudiantes  y Talleres con Estudiantes a través del programa de servicio social de la Vicerrectoría de Responsabilidad Social y Bienestar Universitario.</t>
  </si>
  <si>
    <t xml:space="preserve">5. Sociedad Civil Organizada: </t>
  </si>
  <si>
    <t>La Cámara de Comercio de Pereira, Comfamiliar Risaralda que a través de sus redes y boletines compartieron la tarjeta, video de invitación y noticia de la audiencia. También se hace difusión a través de las emisoras. Risaralda 100.2 FM, Pereira al Aire, Qué Buena Mucho lo Buena, Canal Telecafé, Mundo Visión de televisión por cable Claro, Universitaria Stereo. Informadores de Publik ubicados en puntos de la ciudad, periódico Gente, Deporte y más y tarjeta Física.</t>
  </si>
  <si>
    <r>
      <t xml:space="preserve">Se dio inicio con la aprobación de la ruta de trabajo con las facultades para la construcción de los informes de gestión de cada una, fueron aprestadas las 10 facultades y se tiene a la espera la entrega de información de los videos
</t>
    </r>
    <r>
      <rPr>
        <b/>
        <sz val="11"/>
        <color theme="1"/>
        <rFont val="Calibri"/>
        <family val="2"/>
      </rPr>
      <t xml:space="preserve">Reporte actual:
</t>
    </r>
    <r>
      <rPr>
        <sz val="11"/>
        <color theme="1"/>
        <rFont val="Calibri"/>
        <family val="2"/>
      </rPr>
      <t>Se realizaron los 9 videos  y 1 directo, de informes de gestión por facultades en el informe de resultados de la audiencia pública se presentan los resultados de estos.</t>
    </r>
  </si>
  <si>
    <r>
      <t xml:space="preserve">Se realizaron las siguientes actividades:
a)	Tres (3) instituciones educativas de Pereira.
1.	I.E Hugo Ángel Jaramillo
2.	I.E Jaime Salazar
3. I.E Diego Maya
b)	Una (1) Instituciones Educativas de Risaralda Combia
1. I.E Diocesano
c)     Cinco (5) Asociación de Juntas de Acción Comunal de Risaralda:
Se realizaron (6) encuentros con las Asociación de Juntas de Acción Comunal de Risaralda.
1.	Juntas de Acción Comunal, La Virginia.
2.	Juntas de Acción Comunal Urbana, Santa Rosa de Cabal.
3.	Juntas de Acción Comunal Rural, Santa Rosa de Cabal.
4.	Juntas de Acción Comunal Corregimiento de Santa Cecilia, Pueblo Rico.
5.	Juntas de Acción Comunal, Guática.
6. Junta de Acción Comunal, Dosquebradas
Asistieron </t>
    </r>
    <r>
      <rPr>
        <b/>
        <sz val="11"/>
        <color theme="1"/>
        <rFont val="Calibri"/>
        <family val="2"/>
        <scheme val="minor"/>
      </rPr>
      <t xml:space="preserve">612 personas </t>
    </r>
    <r>
      <rPr>
        <sz val="11"/>
        <color theme="1"/>
        <rFont val="Calibri"/>
        <family val="2"/>
        <scheme val="minor"/>
      </rPr>
      <t>a las audiencias externas.
13 FORMATOS DE INTERVENCIÓN DE LAS AUDIENCIAS EXTERNAS</t>
    </r>
  </si>
  <si>
    <t>Se llevó a cabo el 14 de mayo de 2025, la instalación del Comité de Selección, Evaluación y Asignación de intervenciones de la audiencia pública y se estableció el plan de trabajo.</t>
  </si>
  <si>
    <t>Se construyó una pregunta para sondeo en la página principal de la Universidad Tecnológica de Pereira, la primera inicia su publicación apartir del 16 y 22 de mayo.</t>
  </si>
  <si>
    <t>Se realizó el envió de invitaciones de las diferentes bases de datos que tiene disponible este proceso para la invitación a participar en la audiencia pública.</t>
  </si>
  <si>
    <t>Se llevó a cabo apoyados con comunicaciones y bajo la coordinación de la Oficina de Planeación.
Las publicaciones se realizaron en redes sociales, canales y medios de Pereira, así como externos luego de la rueda de prensa, como antesala a la Audiencia Pública de Rendición de Cuentas y una vez terminado el evento, distintos medios de comunicación resaltaron la labor de la UTP. Dentro de los medios que publicaron están: El Blog del ministro, Telecafé, Noticias Risaralda, El Diario; Noticias en Vivo, en Serio con Fabio Castaño Ecos 1360, El Opinadero, Que Buena y RTVA entre otros.</t>
  </si>
  <si>
    <t>Desde la coordinación del Servicio Social de la Universidad Tecnológica de Pereira, se hizo un apoyo en la difusión, conéctate a la Audiencia se hizo la promovió el evento a través de voz a voz en todo el campus universitario, así como pegando afiches y apoyo en diferentes grabaciones.</t>
  </si>
  <si>
    <t>Se contó con el acompañamiento de los interpretes de lenguaje de señas colombiano, para los videos del informe de resultados y para e evento central.</t>
  </si>
  <si>
    <t>Se realizaron las gestiones para la contratación de una empresa de eventos para el desarrollo de la audiencia pública.</t>
  </si>
  <si>
    <t>Se realizaron el ensayo in situ un día antes y su respectivo montaje para revisión técnica en el auditorio Jorge Roa Martínez.</t>
  </si>
  <si>
    <t>Se coordinó con Sociedad en Movimiento y Comunicaciones las retransmisiones del evento central de la 20a Audiencia Pública.</t>
  </si>
  <si>
    <t>Se recibieron un total de 61 intervenciones en el antes  y durante el proceso de la audiencia pública de los cuales, 2 intervenciones fueron contestadas el día del evento central. 2 se recibieron del público  y las demás se procesaron y publicaron en la página de UTP Rinde Cuentas.
https://rindecuentas.utp.edu.co/</t>
  </si>
  <si>
    <t>El pasado 24 de junio de 2025, se publicaron las matrices consolidadas de intervenciones en la página de UTP Rinde Cuentas.
https://rindecuentas.utp.edu.co/</t>
  </si>
  <si>
    <t>Se solicitaron y diseñaron las plantillas para la presentación y documento de informe de gestión de la audiencia, se tiene pendiente las plantillas para el informe de resultados de la 20a audiencia pública.
Se recibió el diseño de la plantilla para el informe de resultados de la audiencia pública.</t>
  </si>
  <si>
    <t>Se diseño la tarjeta de invitación de la audiencia pública de rendición de cuentas.</t>
  </si>
  <si>
    <t>A la fecha se tiene los diseños de: Tarjeta de invitación, Volante, pantallas.
Reporte actual:
Se han venido solicitando los diseños de el volante, vallas e invitación, ya se solicitaron las  medidas para los banner, generadores de pantalla para poder enviar a diseño.
Se recibieron todos los diseños solicitados para la estrategia de comunicación.</t>
  </si>
  <si>
    <t>Se realizó el video de invitación de la 20a Audiencia Pública de Rendición de Cuentas, el cual se compartió para su difusión en los diferentes medios y redes sociales.</t>
  </si>
  <si>
    <t>Se realizaron y publicarón los 9 videos y la grabación del directo de la facultad de Ciencias Básicas de los informes de gestión. Todos los videos se encuentran ya en una lista de reproducción del canal de YouTube de @UTPereira</t>
  </si>
  <si>
    <t>Coordinación para la producción de los videos se hizo a través de la Oficina de Planeación con el apoyo del Centro de Recursos Educativos e Informativos, CRIE y Comunicaciones. Aportes de material, revisión, coordinación y apoyo en cada uno de los procesos con intérpretes, suministro de material y enlace con el equipo técnico base para revisión y retroalimentación. Se producen 7 videos de casos exitosos, cinco de temas de Impacto para su promoción externa. 
Toda esta información ya se encuentra en nuestra página</t>
  </si>
  <si>
    <t>Se envió solicitud de creación del evento en ZOOM 
Reporte actual:
Se realizó la creación y difusión del enlace para la inscripción al evento y particpación.</t>
  </si>
  <si>
    <t>El 22 de mayo de 2025, se llevó a cabo el evento central de la 20a Audiencia Pública de Rendición de Cuentas a la Ciudadanía, el cual fue cubierto por el equipo del CRIE, Comunicaciones y la oficina de Planeación, quedando grabado y subido a YouTube y demás plataformas.</t>
  </si>
  <si>
    <t>El 22 de mayo de 2025, se llevó a cabo el evento central de la 20a Audiencia Pública de Rendición de Cuentas a la Ciudadanía, el cual fue cubierto por el equipo del CRIE, Comunicaciones y la oficina de Planeación.</t>
  </si>
  <si>
    <t>Se prepararon los tuits para la transmisión por parte de comunicaciones de la Oficina de Planeación y por comunicaciones.</t>
  </si>
  <si>
    <t>Se recibió el informe de resultados de Redes sociales realizado por el equipo de Comunicaciones y el cual fue públicado en la página de UTP Rinde Cuentas.</t>
  </si>
  <si>
    <t>Se han generado los boletines y se han compartido para ser enviadas las invitaciones a participar en la Audiencia Púbica.
Se realizó todo el despliegue con el apoyo del equipo  para la difusión de la invitación de la 20a Audiencia Pública.</t>
  </si>
  <si>
    <t>Se contruyó una pregunta para sondeo en la página principal de la Universidad Tecnológica de Pereira, publicada los días 16 y 22 de mayo</t>
  </si>
  <si>
    <t>Se realizó la grabación para la voz en off que se sube al comnutador para que las personas que llaman reciban el mensaje de invitación a la audiencia.</t>
  </si>
  <si>
    <t xml:space="preserve">Fueron subidos a YouTube, los videos de casos de éxito, temas relevantes, e informes de gestión y la grabación del evento central de la audiencia pública </t>
  </si>
  <si>
    <t>La producción de guiones y piezas se hizo de acuerdo con la llegada de la información, quedando todos realizados para las grabaciones de los videos correspondientes.</t>
  </si>
  <si>
    <t>Para la promoción interna y externa teniendo en cuenta el alcance de la emisora Universitaria Estéreo. Grabadas siete cuñas de invitación, explicativas de la audiencia e invitando a intervenir y aquellas asociadas al conmutador. Por el cambio lugar del evento.</t>
  </si>
  <si>
    <t>Para dar a conocer el evento tanto a los públicos internos y externo, se realizaron cuatro boletines cuya difusión se hizo en los medios de la Universidad Tecnológica de Pereira, Sociedad en Movimiento, Emisora Universitaria Estéreo y las páginas de la Oficina de Planeación como en medios de comunicación para hacer difusión y promoción de la Audiencia. La información se fue preparando de manera paulatina.</t>
  </si>
  <si>
    <t>El 22 de mayo de 2025, se cubrión el evento central de la 20a Audiencia Pública de Rendición de Cuentas a la Ciudadanía por parte CRIE.</t>
  </si>
  <si>
    <t>En la instalación del Comité Técnico y de apoyo de la audiencia pública, fueron designadas las presentadoras Laura Mejía y Diana Cristina Hernández para el cubrir el evento central .</t>
  </si>
  <si>
    <t>Se enviaron las invitaciones a las bases de datos a cargo de la oficina de Relaciones públicas.</t>
  </si>
  <si>
    <t>Se gestionaron espacios de difusión con empresas como, la emisora de la Gobernación, la emisora de la Policia.</t>
  </si>
  <si>
    <r>
      <t xml:space="preserve">Se subió la información que se tiene prevista a la fecha de corte de este informe 24 de junio de 2025, como fueron:
Cómo participar
Videos informes de gestión de las diez facultades
Informe de Resultados de la audiencia pública
Acta de la audiencia Pública
Informe de Redes sociales
Respuesta a Intervenciones
Se tiene pendiente subir el informe de evaluación de la audiencia que realiza Control Interno, ya que se encuentran en esa revisión.
https://rindecuentas.utp.edu.co/
</t>
    </r>
    <r>
      <rPr>
        <b/>
        <sz val="11"/>
        <color theme="1"/>
        <rFont val="Calibri"/>
        <family val="2"/>
      </rPr>
      <t xml:space="preserve">último reporte 30/08/2025
</t>
    </r>
    <r>
      <rPr>
        <sz val="11"/>
        <color theme="1"/>
        <rFont val="Calibri"/>
        <family val="2"/>
      </rPr>
      <t xml:space="preserve">Se realizaron todas las publicaciones de cumplimiento normativoa, que se tenía pendiente como es el caso de la evaluación de Control Interno.
</t>
    </r>
  </si>
  <si>
    <r>
      <t xml:space="preserve">El pasado 24 de junio de 2025, se publicaron el acta de la audiencia, el informe de resultados en la página de UTP Rinde Cuentas.
Pendiente el informe de la evaluación de Control Interno que esta en trámite.
https://rindecuentas.utp.edu.co/
</t>
    </r>
    <r>
      <rPr>
        <b/>
        <sz val="11"/>
        <color theme="1"/>
        <rFont val="Calibri"/>
        <family val="2"/>
        <scheme val="minor"/>
      </rPr>
      <t>último reporte 30/08/2025</t>
    </r>
    <r>
      <rPr>
        <sz val="11"/>
        <color theme="1"/>
        <rFont val="Calibri"/>
        <family val="2"/>
        <scheme val="minor"/>
      </rPr>
      <t xml:space="preserve">
Se realizaron todas las publicaciones de cumplimiento normativoa, que se tenía pendiente como es el caso de la evaluación de Control Interno.</t>
    </r>
  </si>
  <si>
    <r>
      <rPr>
        <b/>
        <sz val="11"/>
        <color theme="1"/>
        <rFont val="Calibri"/>
        <family val="2"/>
        <scheme val="minor"/>
      </rPr>
      <t xml:space="preserve">Último reporte 30/08/2025
</t>
    </r>
    <r>
      <rPr>
        <sz val="11"/>
        <color theme="1"/>
        <rFont val="Calibri"/>
        <family val="2"/>
        <scheme val="minor"/>
      </rPr>
      <t>Se dio respuesta a la evaluación de Control Interno a la audiencia pública y se construyó plan de mejora.</t>
    </r>
  </si>
  <si>
    <t>PLAN DE TABAJO Y DE COMUNICACIONES EQUIPO TÉCNICO Y DE APOYO 
20a. AUDIENCIA PÚBLICA DE RENDICIÓN DE CUENTAS A LA CIUDADANÍA
PREPARACIÓN Y DESARROLLO DE LA AUDIENCIA PÚBLICA</t>
  </si>
  <si>
    <t>PLAN DE TABAJO Y DE COMUNICACIONES 
EQUIPO TÉCNICO Y DE APOYO 
20° AUDIENCIA PÚBLICA DE RENDICIÓN DE CUENTAS A LA CIUDADANÍA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</si>
</sst>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3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22"/>
      <color theme="9"/>
      <name val="Calibri"/>
      <family val="2"/>
    </font>
    <font>
      <sz val="11"/>
      <name val="Calibri"/>
      <family val="2"/>
    </font>
    <font>
      <b/>
      <sz val="18"/>
      <color theme="0"/>
      <name val="Calibri"/>
      <family val="2"/>
    </font>
    <font>
      <b/>
      <sz val="18"/>
      <color theme="1"/>
      <name val="Calibri"/>
      <family val="2"/>
    </font>
    <font>
      <b/>
      <sz val="16"/>
      <color theme="9"/>
      <name val="Calibri"/>
      <family val="2"/>
    </font>
    <font>
      <sz val="16"/>
      <color theme="9"/>
      <name val="Calibri"/>
      <family val="2"/>
    </font>
    <font>
      <sz val="16"/>
      <color theme="1"/>
      <name val="Calibri"/>
      <family val="2"/>
    </font>
    <font>
      <b/>
      <sz val="18"/>
      <color theme="9"/>
      <name val="Calibri"/>
      <family val="2"/>
    </font>
    <font>
      <b/>
      <sz val="12"/>
      <color theme="1"/>
      <name val="Calibri"/>
      <family val="2"/>
    </font>
    <font>
      <sz val="12"/>
      <color theme="1"/>
      <name val="Calibri"/>
      <family val="2"/>
    </font>
    <font>
      <b/>
      <sz val="11"/>
      <color theme="1"/>
      <name val="Calibri"/>
      <family val="2"/>
    </font>
    <font>
      <b/>
      <sz val="16"/>
      <color theme="1"/>
      <name val="Calibri"/>
      <family val="2"/>
    </font>
    <font>
      <b/>
      <sz val="14"/>
      <color theme="9"/>
      <name val="Calibri"/>
      <family val="2"/>
    </font>
    <font>
      <b/>
      <sz val="11"/>
      <color theme="9"/>
      <name val="Calibri"/>
      <family val="2"/>
    </font>
    <font>
      <b/>
      <sz val="22"/>
      <color theme="1"/>
      <name val="Calibri"/>
      <family val="2"/>
    </font>
    <font>
      <sz val="11"/>
      <color theme="9"/>
      <name val="Calibri"/>
      <family val="2"/>
    </font>
    <font>
      <u/>
      <sz val="11"/>
      <color theme="1"/>
      <name val="Calibri"/>
      <family val="2"/>
    </font>
    <font>
      <b/>
      <sz val="16"/>
      <color rgb="FFFFFFFF"/>
      <name val="Calibri"/>
      <family val="2"/>
    </font>
    <font>
      <b/>
      <sz val="10"/>
      <color rgb="FF000000"/>
      <name val="Calibri"/>
      <family val="2"/>
    </font>
    <font>
      <sz val="11"/>
      <color theme="1"/>
      <name val="Noto Sans Symbols"/>
    </font>
    <font>
      <sz val="11"/>
      <color theme="1"/>
      <name val="Arial"/>
      <family val="2"/>
    </font>
    <font>
      <b/>
      <sz val="12"/>
      <color theme="1"/>
      <name val="Arial"/>
      <family val="2"/>
    </font>
    <font>
      <sz val="12"/>
      <color theme="1"/>
      <name val="Arial"/>
      <family val="2"/>
    </font>
    <font>
      <b/>
      <sz val="11"/>
      <color theme="1"/>
      <name val="Arial"/>
      <family val="2"/>
    </font>
    <font>
      <u/>
      <sz val="11"/>
      <color rgb="FF1155CC"/>
      <name val="Calibri"/>
      <family val="2"/>
    </font>
    <font>
      <sz val="7"/>
      <color theme="1"/>
      <name val="Times New Roman"/>
      <family val="1"/>
    </font>
    <font>
      <b/>
      <sz val="7"/>
      <color theme="1"/>
      <name val="Times New Roman"/>
      <family val="1"/>
    </font>
    <font>
      <sz val="11"/>
      <color theme="1"/>
      <name val="Calibri"/>
      <family val="2"/>
      <scheme val="minor"/>
    </font>
    <font>
      <b/>
      <sz val="11"/>
      <color theme="1"/>
      <name val="Calibri"/>
      <family val="2"/>
      <scheme val="minor"/>
    </font>
    <font>
      <sz val="16"/>
      <name val="Calibri"/>
      <family val="2"/>
    </font>
    <font>
      <sz val="16"/>
      <color theme="1"/>
      <name val="Calibri"/>
      <family val="2"/>
      <scheme val="minor"/>
    </font>
  </fonts>
  <fills count="18">
    <fill>
      <patternFill patternType="none"/>
    </fill>
    <fill>
      <patternFill patternType="gray125"/>
    </fill>
    <fill>
      <patternFill patternType="solid">
        <fgColor rgb="FFFEF2CB"/>
        <bgColor rgb="FFFEF2CB"/>
      </patternFill>
    </fill>
    <fill>
      <patternFill patternType="solid">
        <fgColor rgb="FF2F5496"/>
        <bgColor rgb="FF2F5496"/>
      </patternFill>
    </fill>
    <fill>
      <patternFill patternType="solid">
        <fgColor rgb="FF7F7F7F"/>
        <bgColor rgb="FF7F7F7F"/>
      </patternFill>
    </fill>
    <fill>
      <patternFill patternType="solid">
        <fgColor rgb="FF833C0B"/>
        <bgColor rgb="FF833C0B"/>
      </patternFill>
    </fill>
    <fill>
      <patternFill patternType="solid">
        <fgColor rgb="FF548135"/>
        <bgColor rgb="FF548135"/>
      </patternFill>
    </fill>
    <fill>
      <patternFill patternType="solid">
        <fgColor rgb="FFA8D08D"/>
        <bgColor rgb="FFA8D08D"/>
      </patternFill>
    </fill>
    <fill>
      <patternFill patternType="solid">
        <fgColor rgb="FFFFD965"/>
        <bgColor rgb="FFFFD965"/>
      </patternFill>
    </fill>
    <fill>
      <patternFill patternType="solid">
        <fgColor rgb="FFFF0000"/>
        <bgColor rgb="FFFF0000"/>
      </patternFill>
    </fill>
    <fill>
      <patternFill patternType="solid">
        <fgColor theme="0"/>
        <bgColor theme="0"/>
      </patternFill>
    </fill>
    <fill>
      <patternFill patternType="solid">
        <fgColor rgb="FFFFE598"/>
        <bgColor rgb="FFFFE598"/>
      </patternFill>
    </fill>
    <fill>
      <patternFill patternType="solid">
        <fgColor rgb="FFFFFF00"/>
        <bgColor rgb="FFFFFF00"/>
      </patternFill>
    </fill>
    <fill>
      <patternFill patternType="solid">
        <fgColor rgb="FFF4B083"/>
        <bgColor rgb="FFF4B083"/>
      </patternFill>
    </fill>
    <fill>
      <patternFill patternType="solid">
        <fgColor rgb="FF2E75B5"/>
        <bgColor rgb="FF2E75B5"/>
      </patternFill>
    </fill>
    <fill>
      <patternFill patternType="solid">
        <fgColor rgb="FFDEEAF6"/>
        <bgColor rgb="FFDEEAF6"/>
      </patternFill>
    </fill>
    <fill>
      <patternFill patternType="solid">
        <fgColor rgb="FFFBE4D5"/>
        <bgColor rgb="FFFBE4D5"/>
      </patternFill>
    </fill>
    <fill>
      <patternFill patternType="solid">
        <fgColor theme="0"/>
        <bgColor indexed="64"/>
      </patternFill>
    </fill>
  </fills>
  <borders count="110">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diagonal/>
    </border>
    <border>
      <left/>
      <right/>
      <top/>
      <bottom/>
      <diagonal/>
    </border>
    <border>
      <left/>
      <right style="medium">
        <color rgb="FF000000"/>
      </right>
      <top/>
      <bottom/>
      <diagonal/>
    </border>
    <border>
      <left/>
      <right/>
      <top/>
      <bottom/>
      <diagonal/>
    </border>
    <border>
      <left/>
      <right style="medium">
        <color rgb="FF000000"/>
      </right>
      <top/>
      <bottom/>
      <diagonal/>
    </border>
    <border>
      <left/>
      <right/>
      <top/>
      <bottom/>
      <diagonal/>
    </border>
    <border>
      <left/>
      <right/>
      <top/>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right/>
      <top/>
      <bottom style="thin">
        <color rgb="FF000000"/>
      </bottom>
      <diagonal/>
    </border>
    <border>
      <left/>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33" fillId="0" borderId="0" applyFont="0" applyFill="0" applyBorder="0" applyAlignment="0" applyProtection="0"/>
  </cellStyleXfs>
  <cellXfs count="317">
    <xf numFmtId="0" fontId="0" fillId="0" borderId="0" xfId="0" applyFont="1" applyAlignment="1"/>
    <xf numFmtId="0" fontId="5" fillId="2" borderId="1" xfId="0" applyFont="1" applyFill="1" applyBorder="1"/>
    <xf numFmtId="0" fontId="5" fillId="2" borderId="1" xfId="0" applyFont="1" applyFill="1" applyBorder="1" applyAlignment="1">
      <alignment vertical="center"/>
    </xf>
    <xf numFmtId="164" fontId="9" fillId="2" borderId="7" xfId="0" applyNumberFormat="1" applyFont="1" applyFill="1" applyBorder="1" applyAlignment="1">
      <alignment horizontal="center" vertical="center"/>
    </xf>
    <xf numFmtId="0" fontId="10" fillId="2" borderId="1" xfId="0" applyFont="1" applyFill="1" applyBorder="1"/>
    <xf numFmtId="0" fontId="11" fillId="2" borderId="1" xfId="0" applyFont="1" applyFill="1" applyBorder="1"/>
    <xf numFmtId="0" fontId="12" fillId="2" borderId="1" xfId="0" applyFont="1" applyFill="1" applyBorder="1"/>
    <xf numFmtId="164" fontId="9" fillId="2" borderId="8" xfId="0" applyNumberFormat="1" applyFont="1" applyFill="1" applyBorder="1" applyAlignment="1">
      <alignment horizontal="center" vertical="center"/>
    </xf>
    <xf numFmtId="9" fontId="13" fillId="2" borderId="10" xfId="0" applyNumberFormat="1" applyFont="1" applyFill="1" applyBorder="1" applyAlignment="1">
      <alignment horizontal="center" vertical="center"/>
    </xf>
    <xf numFmtId="0" fontId="14" fillId="7" borderId="10" xfId="0" applyFont="1" applyFill="1" applyBorder="1" applyAlignment="1">
      <alignment horizontal="center" vertical="center"/>
    </xf>
    <xf numFmtId="9" fontId="13" fillId="2" borderId="11" xfId="0" applyNumberFormat="1" applyFont="1" applyFill="1" applyBorder="1" applyAlignment="1">
      <alignment horizontal="center" vertical="center"/>
    </xf>
    <xf numFmtId="0" fontId="14" fillId="2" borderId="11" xfId="0" applyFont="1" applyFill="1" applyBorder="1" applyAlignment="1">
      <alignment horizontal="center" vertical="center"/>
    </xf>
    <xf numFmtId="0" fontId="14" fillId="8" borderId="11" xfId="0" applyFont="1" applyFill="1" applyBorder="1" applyAlignment="1">
      <alignment horizontal="center" vertical="center"/>
    </xf>
    <xf numFmtId="9" fontId="13" fillId="2" borderId="12" xfId="0" applyNumberFormat="1" applyFont="1" applyFill="1" applyBorder="1" applyAlignment="1">
      <alignment horizontal="center" vertical="center"/>
    </xf>
    <xf numFmtId="0" fontId="14" fillId="9" borderId="12" xfId="0" applyFont="1" applyFill="1" applyBorder="1" applyAlignment="1">
      <alignment horizontal="center" vertical="center"/>
    </xf>
    <xf numFmtId="0" fontId="14" fillId="0" borderId="8" xfId="0" applyFont="1" applyBorder="1" applyAlignment="1">
      <alignment horizontal="center" vertical="center"/>
    </xf>
    <xf numFmtId="0" fontId="5" fillId="10" borderId="1" xfId="0" applyFont="1" applyFill="1" applyBorder="1"/>
    <xf numFmtId="0" fontId="9" fillId="10" borderId="1" xfId="0" applyFont="1" applyFill="1" applyBorder="1" applyAlignment="1">
      <alignment vertical="center" wrapText="1"/>
    </xf>
    <xf numFmtId="9" fontId="15" fillId="11" borderId="10" xfId="0" applyNumberFormat="1" applyFont="1" applyFill="1" applyBorder="1" applyAlignment="1">
      <alignment horizontal="center" vertical="center"/>
    </xf>
    <xf numFmtId="9" fontId="15" fillId="11" borderId="11" xfId="0" applyNumberFormat="1" applyFont="1" applyFill="1" applyBorder="1" applyAlignment="1">
      <alignment horizontal="center" vertical="center"/>
    </xf>
    <xf numFmtId="9" fontId="15" fillId="11" borderId="12" xfId="0" applyNumberFormat="1" applyFont="1" applyFill="1" applyBorder="1" applyAlignment="1">
      <alignment horizontal="center" vertical="center"/>
    </xf>
    <xf numFmtId="9" fontId="15" fillId="11" borderId="21" xfId="0" applyNumberFormat="1" applyFont="1" applyFill="1" applyBorder="1" applyAlignment="1">
      <alignment horizontal="center" vertical="center"/>
    </xf>
    <xf numFmtId="0" fontId="14" fillId="0" borderId="22" xfId="0" applyFont="1" applyBorder="1" applyAlignment="1">
      <alignment horizontal="center" vertical="center"/>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18" fillId="11" borderId="26" xfId="0" applyFont="1" applyFill="1" applyBorder="1" applyAlignment="1">
      <alignment horizontal="center" vertical="center" wrapText="1"/>
    </xf>
    <xf numFmtId="0" fontId="10" fillId="11" borderId="8" xfId="0" applyFont="1" applyFill="1" applyBorder="1" applyAlignment="1">
      <alignment horizontal="center" vertical="center"/>
    </xf>
    <xf numFmtId="0" fontId="10" fillId="11" borderId="5" xfId="0" applyFont="1" applyFill="1" applyBorder="1" applyAlignment="1">
      <alignment horizontal="center" vertical="center"/>
    </xf>
    <xf numFmtId="0" fontId="5" fillId="10" borderId="27" xfId="0" applyFont="1" applyFill="1" applyBorder="1" applyAlignment="1">
      <alignment horizontal="center" vertical="center"/>
    </xf>
    <xf numFmtId="0" fontId="15" fillId="0" borderId="28" xfId="0" applyFont="1" applyBorder="1" applyAlignment="1">
      <alignment vertical="center" wrapText="1"/>
    </xf>
    <xf numFmtId="165" fontId="15" fillId="0" borderId="29" xfId="0" applyNumberFormat="1" applyFont="1" applyBorder="1" applyAlignment="1">
      <alignment horizontal="center" vertical="center" wrapText="1"/>
    </xf>
    <xf numFmtId="165" fontId="20" fillId="0" borderId="30" xfId="0" applyNumberFormat="1" applyFont="1" applyBorder="1" applyAlignment="1">
      <alignment horizontal="center" vertical="center" wrapText="1"/>
    </xf>
    <xf numFmtId="165" fontId="20" fillId="0" borderId="31" xfId="0" applyNumberFormat="1" applyFont="1" applyBorder="1" applyAlignment="1">
      <alignment horizontal="center" vertical="center" wrapText="1"/>
    </xf>
    <xf numFmtId="165" fontId="5" fillId="2" borderId="31" xfId="0" applyNumberFormat="1" applyFont="1" applyFill="1" applyBorder="1" applyAlignment="1">
      <alignment horizontal="center" vertical="center"/>
    </xf>
    <xf numFmtId="165" fontId="5" fillId="2" borderId="32" xfId="0" applyNumberFormat="1" applyFont="1" applyFill="1" applyBorder="1" applyAlignment="1">
      <alignment horizontal="center" vertical="center"/>
    </xf>
    <xf numFmtId="9" fontId="5" fillId="0" borderId="33" xfId="0" applyNumberFormat="1" applyFont="1" applyBorder="1" applyAlignment="1">
      <alignment horizontal="center" vertical="center"/>
    </xf>
    <xf numFmtId="9" fontId="5" fillId="2" borderId="34" xfId="0" applyNumberFormat="1" applyFont="1" applyFill="1" applyBorder="1" applyAlignment="1">
      <alignment horizontal="center" vertical="center"/>
    </xf>
    <xf numFmtId="9" fontId="5" fillId="0" borderId="28" xfId="0" applyNumberFormat="1" applyFont="1" applyBorder="1" applyAlignment="1">
      <alignment horizontal="center" vertical="center"/>
    </xf>
    <xf numFmtId="0" fontId="15" fillId="0" borderId="27" xfId="0" applyFont="1" applyBorder="1" applyAlignment="1">
      <alignment vertical="center" wrapText="1"/>
    </xf>
    <xf numFmtId="0" fontId="15"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27" xfId="0" applyFont="1" applyBorder="1" applyAlignment="1">
      <alignment horizontal="center" vertical="center" wrapText="1"/>
    </xf>
    <xf numFmtId="165" fontId="5" fillId="2" borderId="27" xfId="0" applyNumberFormat="1" applyFont="1" applyFill="1" applyBorder="1" applyAlignment="1">
      <alignment horizontal="center" vertical="center" wrapText="1"/>
    </xf>
    <xf numFmtId="165" fontId="5" fillId="2" borderId="39" xfId="0" applyNumberFormat="1" applyFont="1" applyFill="1" applyBorder="1" applyAlignment="1">
      <alignment horizontal="center" vertical="center" wrapText="1"/>
    </xf>
    <xf numFmtId="9" fontId="5" fillId="0" borderId="40" xfId="0" applyNumberFormat="1" applyFont="1" applyBorder="1" applyAlignment="1">
      <alignment horizontal="center" vertical="center"/>
    </xf>
    <xf numFmtId="9" fontId="5" fillId="2" borderId="27" xfId="0" applyNumberFormat="1" applyFont="1" applyFill="1" applyBorder="1" applyAlignment="1">
      <alignment horizontal="center" vertical="center"/>
    </xf>
    <xf numFmtId="9" fontId="5" fillId="0" borderId="27" xfId="0" applyNumberFormat="1" applyFont="1" applyBorder="1" applyAlignment="1">
      <alignment horizontal="center" vertical="center"/>
    </xf>
    <xf numFmtId="165" fontId="15" fillId="0" borderId="37" xfId="0" applyNumberFormat="1" applyFont="1" applyBorder="1" applyAlignment="1">
      <alignment horizontal="center" vertical="center" wrapText="1"/>
    </xf>
    <xf numFmtId="165" fontId="20" fillId="0" borderId="41" xfId="0" applyNumberFormat="1" applyFont="1" applyBorder="1" applyAlignment="1">
      <alignment horizontal="center" vertical="center" wrapText="1"/>
    </xf>
    <xf numFmtId="165" fontId="20" fillId="0" borderId="28" xfId="0" applyNumberFormat="1" applyFont="1" applyBorder="1" applyAlignment="1">
      <alignment horizontal="center" vertical="center" wrapText="1"/>
    </xf>
    <xf numFmtId="165" fontId="5" fillId="2" borderId="34" xfId="0" applyNumberFormat="1" applyFont="1" applyFill="1" applyBorder="1" applyAlignment="1">
      <alignment horizontal="center" vertical="center"/>
    </xf>
    <xf numFmtId="165" fontId="5" fillId="2" borderId="42" xfId="0" applyNumberFormat="1" applyFont="1" applyFill="1" applyBorder="1" applyAlignment="1">
      <alignment horizontal="center" vertical="center"/>
    </xf>
    <xf numFmtId="0" fontId="15" fillId="0" borderId="27" xfId="0" applyFont="1" applyBorder="1" applyAlignment="1">
      <alignment horizontal="left" vertical="center" wrapText="1"/>
    </xf>
    <xf numFmtId="165" fontId="5" fillId="2" borderId="27" xfId="0" applyNumberFormat="1" applyFont="1" applyFill="1" applyBorder="1" applyAlignment="1">
      <alignment horizontal="center" vertical="center"/>
    </xf>
    <xf numFmtId="165" fontId="5" fillId="2" borderId="39" xfId="0" applyNumberFormat="1" applyFont="1" applyFill="1" applyBorder="1" applyAlignment="1">
      <alignment horizontal="center" vertical="center"/>
    </xf>
    <xf numFmtId="0" fontId="15" fillId="0" borderId="37" xfId="0" applyFont="1" applyBorder="1" applyAlignment="1">
      <alignment horizontal="left" vertical="center" wrapText="1"/>
    </xf>
    <xf numFmtId="0" fontId="5" fillId="0" borderId="27" xfId="0" applyFont="1" applyBorder="1" applyAlignment="1">
      <alignment horizontal="center" vertical="center" wrapText="1"/>
    </xf>
    <xf numFmtId="9" fontId="5" fillId="2" borderId="27" xfId="0" applyNumberFormat="1" applyFont="1" applyFill="1" applyBorder="1" applyAlignment="1">
      <alignment horizontal="center" vertical="center"/>
    </xf>
    <xf numFmtId="0" fontId="5" fillId="0" borderId="38" xfId="0" applyFont="1" applyBorder="1" applyAlignment="1">
      <alignment horizontal="center" vertical="center" wrapText="1"/>
    </xf>
    <xf numFmtId="0" fontId="15" fillId="10" borderId="43" xfId="0" applyFont="1" applyFill="1" applyBorder="1" applyAlignment="1">
      <alignment horizontal="left" vertical="center" wrapText="1"/>
    </xf>
    <xf numFmtId="0" fontId="15" fillId="10" borderId="44" xfId="0" applyFont="1" applyFill="1" applyBorder="1" applyAlignment="1">
      <alignment horizontal="center" vertical="center" wrapText="1"/>
    </xf>
    <xf numFmtId="0" fontId="5" fillId="10" borderId="45" xfId="0" applyFont="1" applyFill="1" applyBorder="1" applyAlignment="1">
      <alignment horizontal="center" vertical="center" wrapText="1"/>
    </xf>
    <xf numFmtId="0" fontId="5" fillId="10" borderId="43" xfId="0" applyFont="1" applyFill="1" applyBorder="1" applyAlignment="1">
      <alignment horizontal="center" vertical="center" wrapText="1"/>
    </xf>
    <xf numFmtId="165" fontId="5" fillId="2" borderId="43" xfId="0" applyNumberFormat="1" applyFont="1" applyFill="1" applyBorder="1" applyAlignment="1">
      <alignment horizontal="center" vertical="center"/>
    </xf>
    <xf numFmtId="165" fontId="5" fillId="2" borderId="46" xfId="0" applyNumberFormat="1" applyFont="1" applyFill="1" applyBorder="1" applyAlignment="1">
      <alignment horizontal="center" vertical="center"/>
    </xf>
    <xf numFmtId="0" fontId="15" fillId="10" borderId="27" xfId="0" applyFont="1" applyFill="1" applyBorder="1" applyAlignment="1">
      <alignment horizontal="left" vertical="center" wrapText="1"/>
    </xf>
    <xf numFmtId="0" fontId="5" fillId="10" borderId="47"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20" fillId="0" borderId="48" xfId="0" applyFont="1" applyBorder="1" applyAlignment="1">
      <alignment horizontal="center" vertical="center" wrapText="1"/>
    </xf>
    <xf numFmtId="165" fontId="5" fillId="2" borderId="48" xfId="0" applyNumberFormat="1" applyFont="1" applyFill="1" applyBorder="1" applyAlignment="1">
      <alignment horizontal="center" vertical="center"/>
    </xf>
    <xf numFmtId="165" fontId="5" fillId="2" borderId="49" xfId="0" applyNumberFormat="1" applyFont="1" applyFill="1" applyBorder="1" applyAlignment="1">
      <alignment horizontal="center" vertical="center"/>
    </xf>
    <xf numFmtId="9" fontId="5" fillId="0" borderId="50" xfId="0" applyNumberFormat="1" applyFont="1" applyBorder="1" applyAlignment="1">
      <alignment horizontal="center" vertical="center"/>
    </xf>
    <xf numFmtId="9" fontId="5" fillId="2" borderId="43" xfId="0" applyNumberFormat="1" applyFont="1" applyFill="1" applyBorder="1" applyAlignment="1">
      <alignment horizontal="center" vertical="center"/>
    </xf>
    <xf numFmtId="9" fontId="5" fillId="0" borderId="51" xfId="0" applyNumberFormat="1" applyFont="1" applyBorder="1" applyAlignment="1">
      <alignment horizontal="center" vertical="center"/>
    </xf>
    <xf numFmtId="164" fontId="9" fillId="11" borderId="24" xfId="0" applyNumberFormat="1" applyFont="1" applyFill="1" applyBorder="1" applyAlignment="1">
      <alignment horizontal="center" vertical="center"/>
    </xf>
    <xf numFmtId="0" fontId="16" fillId="11" borderId="56" xfId="0" applyFont="1" applyFill="1" applyBorder="1" applyAlignment="1">
      <alignment vertical="center"/>
    </xf>
    <xf numFmtId="0" fontId="16" fillId="11" borderId="7" xfId="0" applyFont="1" applyFill="1" applyBorder="1" applyAlignment="1">
      <alignment vertical="center"/>
    </xf>
    <xf numFmtId="0" fontId="5" fillId="10" borderId="34" xfId="0" applyFont="1" applyFill="1" applyBorder="1" applyAlignment="1">
      <alignment horizontal="center" vertical="center"/>
    </xf>
    <xf numFmtId="0" fontId="15" fillId="0" borderId="28" xfId="0" applyFont="1" applyBorder="1" applyAlignment="1">
      <alignment horizontal="left" vertical="center" wrapText="1"/>
    </xf>
    <xf numFmtId="0" fontId="1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20" fillId="0" borderId="31" xfId="0" applyFont="1" applyBorder="1" applyAlignment="1">
      <alignment horizontal="center" vertical="center" wrapText="1"/>
    </xf>
    <xf numFmtId="9" fontId="5" fillId="0" borderId="32" xfId="0" applyNumberFormat="1" applyFont="1" applyBorder="1" applyAlignment="1">
      <alignment horizontal="center" vertical="center"/>
    </xf>
    <xf numFmtId="9" fontId="5" fillId="2" borderId="57" xfId="0" applyNumberFormat="1" applyFont="1" applyFill="1" applyBorder="1" applyAlignment="1">
      <alignment horizontal="center" vertical="center"/>
    </xf>
    <xf numFmtId="9" fontId="5" fillId="0" borderId="39" xfId="0" applyNumberFormat="1" applyFont="1" applyBorder="1" applyAlignment="1">
      <alignment horizontal="center" vertical="center"/>
    </xf>
    <xf numFmtId="9" fontId="5" fillId="2" borderId="58" xfId="0" applyNumberFormat="1" applyFont="1" applyFill="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9" fontId="5" fillId="0" borderId="49" xfId="0" applyNumberFormat="1" applyFont="1" applyBorder="1" applyAlignment="1">
      <alignment horizontal="center" vertical="center"/>
    </xf>
    <xf numFmtId="9" fontId="5" fillId="11" borderId="8" xfId="0" applyNumberFormat="1" applyFont="1" applyFill="1" applyBorder="1" applyAlignment="1">
      <alignment horizontal="center" vertical="center"/>
    </xf>
    <xf numFmtId="0" fontId="16" fillId="11" borderId="56" xfId="0" applyFont="1" applyFill="1" applyBorder="1" applyAlignment="1">
      <alignment vertical="center" wrapText="1"/>
    </xf>
    <xf numFmtId="0" fontId="16" fillId="11" borderId="7" xfId="0" applyFont="1" applyFill="1" applyBorder="1" applyAlignment="1">
      <alignment vertical="center" wrapText="1"/>
    </xf>
    <xf numFmtId="0" fontId="16" fillId="11" borderId="56" xfId="0" applyFont="1" applyFill="1" applyBorder="1" applyAlignment="1">
      <alignment horizontal="center" vertical="center" wrapText="1"/>
    </xf>
    <xf numFmtId="9" fontId="5" fillId="11" borderId="56" xfId="0" applyNumberFormat="1" applyFont="1" applyFill="1" applyBorder="1" applyAlignment="1">
      <alignment horizontal="center" vertical="center"/>
    </xf>
    <xf numFmtId="0" fontId="5" fillId="0" borderId="28" xfId="0" applyFont="1" applyBorder="1" applyAlignment="1">
      <alignment horizontal="left" vertical="center" wrapText="1"/>
    </xf>
    <xf numFmtId="0" fontId="5" fillId="0" borderId="29" xfId="0" applyFont="1" applyBorder="1" applyAlignment="1">
      <alignment horizontal="center" vertical="center" wrapText="1"/>
    </xf>
    <xf numFmtId="0" fontId="5" fillId="0" borderId="39" xfId="0" applyFont="1" applyBorder="1" applyAlignment="1">
      <alignment horizontal="center" vertical="center" wrapText="1"/>
    </xf>
    <xf numFmtId="165" fontId="5" fillId="2" borderId="58" xfId="0" applyNumberFormat="1" applyFont="1" applyFill="1" applyBorder="1" applyAlignment="1">
      <alignment horizontal="center" vertical="center"/>
    </xf>
    <xf numFmtId="0" fontId="15" fillId="0" borderId="33" xfId="0" applyFont="1" applyBorder="1" applyAlignment="1">
      <alignment horizontal="left" vertical="center" wrapText="1"/>
    </xf>
    <xf numFmtId="0" fontId="15" fillId="0" borderId="28" xfId="0" applyFont="1" applyBorder="1" applyAlignment="1">
      <alignment horizontal="center" vertical="center" wrapText="1"/>
    </xf>
    <xf numFmtId="0" fontId="5" fillId="0" borderId="28" xfId="0" applyFont="1" applyBorder="1" applyAlignment="1">
      <alignment horizontal="center" vertical="center"/>
    </xf>
    <xf numFmtId="0" fontId="20" fillId="0" borderId="28" xfId="0" applyFont="1" applyBorder="1" applyAlignment="1">
      <alignment horizontal="center" vertical="center" wrapText="1"/>
    </xf>
    <xf numFmtId="9" fontId="5" fillId="0" borderId="29" xfId="0" applyNumberFormat="1" applyFont="1" applyBorder="1" applyAlignment="1">
      <alignment horizontal="center" vertical="center"/>
    </xf>
    <xf numFmtId="9" fontId="5" fillId="2" borderId="60" xfId="0" applyNumberFormat="1" applyFont="1" applyFill="1" applyBorder="1" applyAlignment="1">
      <alignment horizontal="center" vertical="center"/>
    </xf>
    <xf numFmtId="0" fontId="15" fillId="0" borderId="61" xfId="0" applyFont="1" applyBorder="1" applyAlignment="1">
      <alignment horizontal="left" vertical="center" wrapText="1"/>
    </xf>
    <xf numFmtId="0" fontId="5" fillId="0" borderId="62" xfId="0" applyFont="1" applyBorder="1" applyAlignment="1">
      <alignment horizontal="center" vertical="center"/>
    </xf>
    <xf numFmtId="0" fontId="15" fillId="0" borderId="50" xfId="0" applyFont="1" applyBorder="1" applyAlignment="1">
      <alignment horizontal="left" vertical="center" wrapText="1"/>
    </xf>
    <xf numFmtId="0" fontId="5" fillId="0" borderId="51" xfId="0" applyFont="1" applyBorder="1" applyAlignment="1">
      <alignment horizontal="center" vertical="center"/>
    </xf>
    <xf numFmtId="165" fontId="5" fillId="2" borderId="43" xfId="0" applyNumberFormat="1" applyFont="1" applyFill="1" applyBorder="1" applyAlignment="1">
      <alignment horizontal="center" vertical="center" wrapText="1"/>
    </xf>
    <xf numFmtId="9" fontId="5" fillId="0" borderId="63" xfId="0" applyNumberFormat="1" applyFont="1" applyBorder="1" applyAlignment="1">
      <alignment horizontal="center" vertical="center"/>
    </xf>
    <xf numFmtId="9" fontId="5" fillId="2" borderId="44" xfId="0" applyNumberFormat="1" applyFont="1" applyFill="1" applyBorder="1" applyAlignment="1">
      <alignment horizontal="center" vertical="center"/>
    </xf>
    <xf numFmtId="0" fontId="15" fillId="0" borderId="51" xfId="0" applyFont="1" applyBorder="1" applyAlignment="1">
      <alignment horizontal="center" vertical="center" wrapText="1"/>
    </xf>
    <xf numFmtId="0" fontId="19" fillId="11" borderId="64" xfId="0" applyFont="1" applyFill="1" applyBorder="1" applyAlignment="1">
      <alignment horizontal="left" vertical="center" wrapText="1"/>
    </xf>
    <xf numFmtId="164" fontId="19" fillId="11" borderId="8" xfId="0" applyNumberFormat="1" applyFont="1" applyFill="1" applyBorder="1" applyAlignment="1">
      <alignment horizontal="center" vertical="center" wrapText="1"/>
    </xf>
    <xf numFmtId="164" fontId="16" fillId="10" borderId="1" xfId="0" applyNumberFormat="1" applyFont="1" applyFill="1" applyBorder="1" applyAlignment="1">
      <alignment horizontal="center" vertical="center" wrapText="1"/>
    </xf>
    <xf numFmtId="9" fontId="5" fillId="10" borderId="1" xfId="0" applyNumberFormat="1" applyFont="1" applyFill="1" applyBorder="1"/>
    <xf numFmtId="0" fontId="5" fillId="0" borderId="65" xfId="0" applyFont="1" applyBorder="1" applyAlignment="1">
      <alignment horizontal="left" vertical="center" wrapText="1"/>
    </xf>
    <xf numFmtId="0" fontId="5" fillId="0" borderId="28" xfId="0" applyFont="1" applyBorder="1" applyAlignment="1">
      <alignment horizontal="center" vertical="center" wrapText="1"/>
    </xf>
    <xf numFmtId="165" fontId="5" fillId="2" borderId="66" xfId="0" applyNumberFormat="1" applyFont="1" applyFill="1" applyBorder="1" applyAlignment="1">
      <alignment horizontal="center" vertical="center"/>
    </xf>
    <xf numFmtId="0" fontId="5" fillId="0" borderId="27" xfId="0" applyFont="1" applyBorder="1" applyAlignment="1">
      <alignment horizontal="left" vertical="center" wrapText="1"/>
    </xf>
    <xf numFmtId="0" fontId="5" fillId="0" borderId="40" xfId="0" applyFont="1" applyBorder="1" applyAlignment="1">
      <alignment horizontal="left" vertical="center" wrapText="1"/>
    </xf>
    <xf numFmtId="0" fontId="5" fillId="0" borderId="0" xfId="0" applyFont="1" applyAlignment="1">
      <alignment horizontal="left" vertical="center" wrapText="1"/>
    </xf>
    <xf numFmtId="0" fontId="5" fillId="0" borderId="62" xfId="0" applyFont="1" applyBorder="1" applyAlignment="1">
      <alignment horizontal="center" vertical="center" wrapText="1"/>
    </xf>
    <xf numFmtId="9" fontId="5" fillId="2" borderId="43" xfId="0" applyNumberFormat="1" applyFont="1" applyFill="1" applyBorder="1" applyAlignment="1">
      <alignment horizontal="center" vertical="center"/>
    </xf>
    <xf numFmtId="0" fontId="5" fillId="10" borderId="1" xfId="0" applyFont="1" applyFill="1" applyBorder="1" applyAlignment="1"/>
    <xf numFmtId="9" fontId="21" fillId="11" borderId="8" xfId="0" applyNumberFormat="1" applyFont="1" applyFill="1" applyBorder="1" applyAlignment="1">
      <alignment horizontal="center" vertical="center"/>
    </xf>
    <xf numFmtId="0" fontId="19" fillId="11" borderId="67" xfId="0" applyFont="1" applyFill="1" applyBorder="1" applyAlignment="1">
      <alignment vertical="center" wrapText="1"/>
    </xf>
    <xf numFmtId="0" fontId="19" fillId="11" borderId="7" xfId="0" applyFont="1" applyFill="1" applyBorder="1" applyAlignment="1">
      <alignment vertical="center" wrapText="1"/>
    </xf>
    <xf numFmtId="0" fontId="19" fillId="11" borderId="56" xfId="0" applyFont="1" applyFill="1" applyBorder="1" applyAlignment="1">
      <alignment vertical="center"/>
    </xf>
    <xf numFmtId="0" fontId="19" fillId="11" borderId="7" xfId="0" applyFont="1" applyFill="1" applyBorder="1" applyAlignment="1">
      <alignment vertical="center"/>
    </xf>
    <xf numFmtId="165" fontId="5" fillId="0" borderId="28" xfId="0" applyNumberFormat="1" applyFont="1" applyBorder="1" applyAlignment="1">
      <alignment horizontal="center" vertical="center" wrapText="1"/>
    </xf>
    <xf numFmtId="0" fontId="5" fillId="10" borderId="1" xfId="0" applyFont="1" applyFill="1" applyBorder="1" applyAlignment="1">
      <alignment vertical="center"/>
    </xf>
    <xf numFmtId="0" fontId="5" fillId="10" borderId="43" xfId="0" applyFont="1" applyFill="1" applyBorder="1" applyAlignment="1">
      <alignment horizontal="center" vertical="center"/>
    </xf>
    <xf numFmtId="0" fontId="5" fillId="0" borderId="62" xfId="0" applyFont="1" applyBorder="1" applyAlignment="1">
      <alignment horizontal="left" vertical="center" wrapText="1"/>
    </xf>
    <xf numFmtId="0" fontId="5" fillId="0" borderId="51" xfId="0" applyFont="1" applyBorder="1" applyAlignment="1">
      <alignment horizontal="center" vertical="center" wrapText="1"/>
    </xf>
    <xf numFmtId="0" fontId="20" fillId="0" borderId="51" xfId="0" applyFont="1" applyBorder="1" applyAlignment="1">
      <alignment horizontal="center" vertical="center" wrapText="1"/>
    </xf>
    <xf numFmtId="165" fontId="5" fillId="2" borderId="68" xfId="0" applyNumberFormat="1" applyFont="1" applyFill="1" applyBorder="1" applyAlignment="1">
      <alignment horizontal="center" vertical="center"/>
    </xf>
    <xf numFmtId="0" fontId="19" fillId="11" borderId="56" xfId="0" applyFont="1" applyFill="1" applyBorder="1" applyAlignment="1">
      <alignment vertical="center" wrapText="1"/>
    </xf>
    <xf numFmtId="0" fontId="19" fillId="11" borderId="73" xfId="0" applyFont="1" applyFill="1" applyBorder="1" applyAlignment="1">
      <alignment vertical="center"/>
    </xf>
    <xf numFmtId="0" fontId="19" fillId="11" borderId="74" xfId="0" applyFont="1" applyFill="1" applyBorder="1" applyAlignment="1">
      <alignment vertical="center"/>
    </xf>
    <xf numFmtId="0" fontId="16" fillId="10" borderId="1" xfId="0" applyFont="1" applyFill="1" applyBorder="1" applyAlignment="1">
      <alignment horizontal="left" vertical="center" wrapText="1"/>
    </xf>
    <xf numFmtId="0" fontId="5" fillId="10" borderId="60"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75" xfId="0" applyFont="1" applyBorder="1" applyAlignment="1">
      <alignment horizontal="center" vertical="center" wrapText="1"/>
    </xf>
    <xf numFmtId="0" fontId="5" fillId="10" borderId="27" xfId="0" applyFont="1" applyFill="1" applyBorder="1" applyAlignment="1">
      <alignment vertical="center" wrapText="1"/>
    </xf>
    <xf numFmtId="0" fontId="5" fillId="0" borderId="37" xfId="0" applyFont="1" applyBorder="1" applyAlignment="1">
      <alignment horizontal="center" vertical="center" wrapText="1"/>
    </xf>
    <xf numFmtId="165" fontId="5" fillId="2" borderId="57" xfId="0" applyNumberFormat="1" applyFont="1" applyFill="1" applyBorder="1" applyAlignment="1">
      <alignment horizontal="center" vertical="center"/>
    </xf>
    <xf numFmtId="0" fontId="5" fillId="0" borderId="0" xfId="0" applyFont="1"/>
    <xf numFmtId="0" fontId="5" fillId="0" borderId="27" xfId="0" applyFont="1" applyBorder="1" applyAlignment="1">
      <alignment horizontal="center" vertical="center"/>
    </xf>
    <xf numFmtId="0" fontId="22" fillId="0" borderId="28" xfId="0" applyFont="1" applyBorder="1" applyAlignment="1">
      <alignment horizontal="left" vertical="center" wrapText="1"/>
    </xf>
    <xf numFmtId="0" fontId="5" fillId="0" borderId="63" xfId="0" applyFont="1" applyBorder="1" applyAlignment="1">
      <alignment horizontal="center" vertical="center" wrapText="1"/>
    </xf>
    <xf numFmtId="0" fontId="5" fillId="0" borderId="76" xfId="0" applyFont="1" applyBorder="1" applyAlignment="1">
      <alignment horizontal="center" vertical="center" wrapText="1"/>
    </xf>
    <xf numFmtId="0" fontId="20" fillId="0" borderId="62" xfId="0" applyFont="1" applyBorder="1" applyAlignment="1">
      <alignment horizontal="center" vertical="center" wrapText="1"/>
    </xf>
    <xf numFmtId="0" fontId="5" fillId="0" borderId="77" xfId="0" applyFont="1" applyBorder="1" applyAlignment="1">
      <alignment horizontal="center" vertical="center" wrapText="1"/>
    </xf>
    <xf numFmtId="165" fontId="5" fillId="2" borderId="78" xfId="0" applyNumberFormat="1" applyFont="1" applyFill="1" applyBorder="1" applyAlignment="1">
      <alignment horizontal="center" vertical="center"/>
    </xf>
    <xf numFmtId="0" fontId="16" fillId="10" borderId="1" xfId="0" applyFont="1" applyFill="1" applyBorder="1" applyAlignment="1">
      <alignment vertical="center" wrapText="1"/>
    </xf>
    <xf numFmtId="9" fontId="5" fillId="10" borderId="1" xfId="0" applyNumberFormat="1" applyFont="1" applyFill="1" applyBorder="1" applyAlignment="1">
      <alignment horizontal="center" vertical="center"/>
    </xf>
    <xf numFmtId="0" fontId="9" fillId="0" borderId="0" xfId="0" applyFont="1" applyAlignment="1">
      <alignment vertical="center" wrapText="1"/>
    </xf>
    <xf numFmtId="0" fontId="16" fillId="0" borderId="27" xfId="0" applyFont="1" applyBorder="1" applyAlignment="1">
      <alignment horizontal="center"/>
    </xf>
    <xf numFmtId="0" fontId="5" fillId="7" borderId="27" xfId="0" applyFont="1" applyFill="1" applyBorder="1"/>
    <xf numFmtId="0" fontId="5" fillId="12" borderId="27" xfId="0" applyFont="1" applyFill="1" applyBorder="1"/>
    <xf numFmtId="0" fontId="16" fillId="0" borderId="27" xfId="0" applyFont="1" applyBorder="1" applyAlignment="1">
      <alignment horizontal="center" wrapText="1"/>
    </xf>
    <xf numFmtId="0" fontId="5" fillId="13" borderId="27" xfId="0" applyFont="1" applyFill="1" applyBorder="1" applyAlignment="1">
      <alignment horizontal="center"/>
    </xf>
    <xf numFmtId="0" fontId="9" fillId="10" borderId="27" xfId="0" applyFont="1" applyFill="1" applyBorder="1" applyAlignment="1">
      <alignment vertical="center" wrapText="1"/>
    </xf>
    <xf numFmtId="0" fontId="9" fillId="10" borderId="81" xfId="0" applyFont="1" applyFill="1" applyBorder="1" applyAlignment="1">
      <alignment vertical="center" wrapText="1"/>
    </xf>
    <xf numFmtId="0" fontId="23" fillId="14" borderId="24"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24" fillId="15" borderId="86" xfId="0" applyFont="1" applyFill="1" applyBorder="1" applyAlignment="1">
      <alignment horizontal="center" vertical="center"/>
    </xf>
    <xf numFmtId="0" fontId="16" fillId="15" borderId="67" xfId="0" applyFont="1" applyFill="1" applyBorder="1" applyAlignment="1">
      <alignment vertical="center"/>
    </xf>
    <xf numFmtId="0" fontId="16" fillId="15" borderId="56" xfId="0" applyFont="1" applyFill="1" applyBorder="1" applyAlignment="1">
      <alignment vertical="center"/>
    </xf>
    <xf numFmtId="0" fontId="24" fillId="15" borderId="89" xfId="0" applyFont="1" applyFill="1" applyBorder="1" applyAlignment="1">
      <alignment horizontal="center" vertical="center"/>
    </xf>
    <xf numFmtId="165" fontId="5" fillId="0" borderId="28"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5" fillId="10" borderId="96" xfId="0" applyFont="1" applyFill="1" applyBorder="1"/>
    <xf numFmtId="165" fontId="5" fillId="0" borderId="27" xfId="0" applyNumberFormat="1" applyFont="1" applyBorder="1" applyAlignment="1">
      <alignment horizontal="center" vertical="center"/>
    </xf>
    <xf numFmtId="9" fontId="5" fillId="0" borderId="97" xfId="0" applyNumberFormat="1" applyFont="1" applyBorder="1" applyAlignment="1">
      <alignment horizontal="center" vertical="center"/>
    </xf>
    <xf numFmtId="9" fontId="5" fillId="0" borderId="11" xfId="0" applyNumberFormat="1" applyFont="1" applyBorder="1" applyAlignment="1">
      <alignment horizontal="center" vertical="center"/>
    </xf>
    <xf numFmtId="0" fontId="5" fillId="0" borderId="40" xfId="0" applyFont="1" applyBorder="1" applyAlignment="1">
      <alignment horizontal="left" vertical="center"/>
    </xf>
    <xf numFmtId="9" fontId="5" fillId="16" borderId="8" xfId="0" applyNumberFormat="1" applyFont="1" applyFill="1" applyBorder="1" applyAlignment="1">
      <alignment horizontal="center" vertical="center"/>
    </xf>
    <xf numFmtId="0" fontId="5" fillId="16" borderId="96" xfId="0" applyFont="1" applyFill="1" applyBorder="1"/>
    <xf numFmtId="0" fontId="5" fillId="16" borderId="98" xfId="0" applyFont="1" applyFill="1" applyBorder="1"/>
    <xf numFmtId="164" fontId="16" fillId="15" borderId="8" xfId="0" applyNumberFormat="1" applyFont="1" applyFill="1" applyBorder="1" applyAlignment="1">
      <alignment horizontal="center" vertical="center" wrapText="1"/>
    </xf>
    <xf numFmtId="0" fontId="5" fillId="0" borderId="33" xfId="0" applyFont="1" applyBorder="1" applyAlignment="1">
      <alignment horizontal="left" vertical="center" wrapText="1"/>
    </xf>
    <xf numFmtId="9" fontId="5" fillId="2" borderId="34" xfId="0" applyNumberFormat="1" applyFont="1" applyFill="1" applyBorder="1" applyAlignment="1">
      <alignment horizontal="center" vertical="center"/>
    </xf>
    <xf numFmtId="0" fontId="5" fillId="0" borderId="50" xfId="0" applyFont="1" applyBorder="1" applyAlignment="1">
      <alignment horizontal="left" vertical="center" wrapText="1"/>
    </xf>
    <xf numFmtId="0" fontId="5" fillId="10" borderId="44" xfId="0" applyFont="1" applyFill="1" applyBorder="1" applyAlignment="1">
      <alignment horizontal="center" vertical="center" wrapText="1"/>
    </xf>
    <xf numFmtId="0" fontId="5" fillId="0" borderId="49" xfId="0" applyFont="1" applyBorder="1" applyAlignment="1">
      <alignment horizontal="center" vertical="center" wrapText="1"/>
    </xf>
    <xf numFmtId="0" fontId="19" fillId="11" borderId="56" xfId="0" applyFont="1" applyFill="1" applyBorder="1" applyAlignment="1">
      <alignment horizontal="center" vertical="center" wrapText="1"/>
    </xf>
    <xf numFmtId="9" fontId="21" fillId="11" borderId="56" xfId="0" applyNumberFormat="1"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20" fillId="0" borderId="2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0" xfId="0" applyFont="1" applyAlignment="1">
      <alignment wrapText="1"/>
    </xf>
    <xf numFmtId="0" fontId="16" fillId="0" borderId="37" xfId="0" applyFont="1" applyBorder="1" applyAlignment="1">
      <alignment horizontal="center" wrapText="1"/>
    </xf>
    <xf numFmtId="0" fontId="25" fillId="0" borderId="37" xfId="0" applyFont="1" applyBorder="1" applyAlignment="1">
      <alignment horizontal="left" vertical="center" wrapText="1"/>
    </xf>
    <xf numFmtId="0" fontId="5" fillId="0" borderId="27" xfId="0" applyFont="1" applyBorder="1" applyAlignment="1">
      <alignment horizontal="center" wrapText="1"/>
    </xf>
    <xf numFmtId="0" fontId="26" fillId="0" borderId="27" xfId="0" applyFont="1" applyBorder="1" applyAlignment="1">
      <alignment horizontal="left" vertical="center"/>
    </xf>
    <xf numFmtId="0" fontId="25" fillId="0" borderId="27" xfId="0" applyFont="1" applyBorder="1" applyAlignment="1">
      <alignment horizontal="left" vertical="center"/>
    </xf>
    <xf numFmtId="0" fontId="27" fillId="10" borderId="1" xfId="0" applyFont="1" applyFill="1" applyBorder="1" applyAlignment="1">
      <alignment horizontal="center" vertical="center" wrapText="1"/>
    </xf>
    <xf numFmtId="0" fontId="27" fillId="10" borderId="1" xfId="0" applyFont="1" applyFill="1" applyBorder="1" applyAlignment="1">
      <alignment vertical="center" wrapText="1"/>
    </xf>
    <xf numFmtId="0" fontId="27" fillId="10" borderId="1" xfId="0" applyFont="1" applyFill="1" applyBorder="1" applyAlignment="1">
      <alignment horizontal="left" vertical="center" wrapText="1"/>
    </xf>
    <xf numFmtId="0" fontId="28" fillId="10" borderId="1" xfId="0" applyFont="1" applyFill="1" applyBorder="1" applyAlignment="1">
      <alignment horizontal="left" vertical="center" wrapText="1"/>
    </xf>
    <xf numFmtId="0" fontId="16" fillId="10" borderId="1" xfId="0" applyFont="1" applyFill="1" applyBorder="1" applyAlignment="1">
      <alignment horizontal="center"/>
    </xf>
    <xf numFmtId="0" fontId="5" fillId="10" borderId="1" xfId="0" applyFont="1" applyFill="1" applyBorder="1" applyAlignment="1">
      <alignment horizontal="left"/>
    </xf>
    <xf numFmtId="0" fontId="29" fillId="10" borderId="1" xfId="0" applyFont="1" applyFill="1" applyBorder="1" applyAlignment="1">
      <alignment horizontal="left" vertic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vertical="center"/>
    </xf>
    <xf numFmtId="0" fontId="16" fillId="10" borderId="1" xfId="0" applyFont="1" applyFill="1" applyBorder="1" applyAlignment="1">
      <alignment horizontal="left" vertical="center"/>
    </xf>
    <xf numFmtId="0" fontId="29" fillId="0" borderId="0" xfId="0" applyFont="1" applyAlignment="1">
      <alignment horizontal="left" vertical="center"/>
    </xf>
    <xf numFmtId="0" fontId="16" fillId="10" borderId="1" xfId="0" applyFont="1" applyFill="1" applyBorder="1" applyAlignment="1">
      <alignment horizontal="left"/>
    </xf>
    <xf numFmtId="0" fontId="0" fillId="17" borderId="106" xfId="0" applyFill="1" applyBorder="1" applyAlignment="1">
      <alignment horizontal="left" vertical="center" wrapText="1"/>
    </xf>
    <xf numFmtId="9" fontId="5" fillId="0" borderId="51" xfId="1" applyFont="1" applyBorder="1" applyAlignment="1">
      <alignment horizontal="center" vertical="center"/>
    </xf>
    <xf numFmtId="9" fontId="5" fillId="2" borderId="44" xfId="1" applyFont="1" applyFill="1" applyBorder="1" applyAlignment="1">
      <alignment horizontal="center" vertical="center"/>
    </xf>
    <xf numFmtId="0" fontId="4" fillId="17" borderId="106" xfId="0" applyFont="1" applyFill="1" applyBorder="1" applyAlignment="1">
      <alignment horizontal="left" vertical="center" wrapText="1"/>
    </xf>
    <xf numFmtId="0" fontId="4" fillId="17" borderId="105" xfId="0" applyFont="1" applyFill="1" applyBorder="1" applyAlignment="1">
      <alignment horizontal="left" vertical="center" wrapText="1"/>
    </xf>
    <xf numFmtId="9" fontId="21" fillId="11" borderId="67" xfId="0" applyNumberFormat="1" applyFont="1" applyFill="1" applyBorder="1" applyAlignment="1">
      <alignment horizontal="center" vertical="center"/>
    </xf>
    <xf numFmtId="0" fontId="19" fillId="11" borderId="109" xfId="0" applyFont="1" applyFill="1" applyBorder="1" applyAlignment="1">
      <alignment vertical="center"/>
    </xf>
    <xf numFmtId="0" fontId="13" fillId="2" borderId="5" xfId="0" applyFont="1" applyFill="1" applyBorder="1" applyAlignment="1">
      <alignment horizontal="center" vertical="center"/>
    </xf>
    <xf numFmtId="0" fontId="7" fillId="0" borderId="6" xfId="0" applyFont="1" applyBorder="1"/>
    <xf numFmtId="0" fontId="7" fillId="0" borderId="9" xfId="0" applyFont="1" applyBorder="1"/>
    <xf numFmtId="0" fontId="6" fillId="2" borderId="2" xfId="0" applyFont="1" applyFill="1" applyBorder="1" applyAlignment="1">
      <alignment horizontal="center" vertical="center" wrapText="1"/>
    </xf>
    <xf numFmtId="0" fontId="7" fillId="0" borderId="3" xfId="0" applyFont="1" applyBorder="1"/>
    <xf numFmtId="0" fontId="7" fillId="0" borderId="4" xfId="0" applyFont="1" applyBorder="1"/>
    <xf numFmtId="0" fontId="8" fillId="3" borderId="5" xfId="0" applyFont="1" applyFill="1" applyBorder="1" applyAlignment="1">
      <alignment horizontal="center" vertical="center"/>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8" fillId="6" borderId="5" xfId="0" applyFont="1" applyFill="1" applyBorder="1" applyAlignment="1">
      <alignment horizontal="center" vertical="center"/>
    </xf>
    <xf numFmtId="0" fontId="13" fillId="2" borderId="13" xfId="0" applyFont="1" applyFill="1" applyBorder="1" applyAlignment="1">
      <alignment horizontal="center" vertical="center" wrapText="1"/>
    </xf>
    <xf numFmtId="0" fontId="7" fillId="0" borderId="14" xfId="0" applyFont="1" applyBorder="1"/>
    <xf numFmtId="0" fontId="7" fillId="0" borderId="15" xfId="0" applyFont="1" applyBorder="1"/>
    <xf numFmtId="0" fontId="7" fillId="0" borderId="16" xfId="0" applyFont="1" applyBorder="1"/>
    <xf numFmtId="0" fontId="0" fillId="0" borderId="0" xfId="0" applyFont="1" applyAlignment="1"/>
    <xf numFmtId="0" fontId="7" fillId="0" borderId="17" xfId="0" applyFont="1" applyBorder="1"/>
    <xf numFmtId="0" fontId="7" fillId="0" borderId="18" xfId="0" applyFont="1" applyBorder="1"/>
    <xf numFmtId="0" fontId="7" fillId="0" borderId="19" xfId="0" applyFont="1" applyBorder="1"/>
    <xf numFmtId="0" fontId="7" fillId="0" borderId="20" xfId="0" applyFont="1" applyBorder="1"/>
    <xf numFmtId="0" fontId="10" fillId="2" borderId="5"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5" xfId="0" applyFont="1" applyFill="1" applyBorder="1" applyAlignment="1">
      <alignment horizontal="center" vertical="center"/>
    </xf>
    <xf numFmtId="0" fontId="10" fillId="11" borderId="5" xfId="0" applyFont="1" applyFill="1" applyBorder="1" applyAlignment="1">
      <alignment horizontal="center" vertical="center"/>
    </xf>
    <xf numFmtId="0" fontId="5" fillId="10" borderId="35" xfId="0" applyFont="1" applyFill="1" applyBorder="1" applyAlignment="1">
      <alignment horizontal="left" vertical="center" wrapText="1"/>
    </xf>
    <xf numFmtId="0" fontId="7" fillId="0" borderId="36" xfId="0" applyFont="1" applyBorder="1"/>
    <xf numFmtId="0" fontId="5" fillId="10" borderId="37" xfId="0" applyFont="1" applyFill="1" applyBorder="1" applyAlignment="1">
      <alignment horizontal="left" vertical="center" wrapText="1"/>
    </xf>
    <xf numFmtId="0" fontId="7" fillId="0" borderId="40" xfId="0" applyFont="1" applyBorder="1"/>
    <xf numFmtId="0" fontId="5" fillId="0" borderId="37" xfId="0" applyFont="1" applyBorder="1" applyAlignment="1">
      <alignment horizontal="left" vertical="center" wrapText="1"/>
    </xf>
    <xf numFmtId="0" fontId="3" fillId="0" borderId="102" xfId="0" applyFont="1" applyBorder="1" applyAlignment="1">
      <alignment horizontal="left" vertical="center" wrapText="1"/>
    </xf>
    <xf numFmtId="0" fontId="0" fillId="0" borderId="102" xfId="0" applyBorder="1" applyAlignment="1">
      <alignment horizontal="left" vertical="center"/>
    </xf>
    <xf numFmtId="0" fontId="16" fillId="11" borderId="5" xfId="0" applyFont="1" applyFill="1" applyBorder="1" applyAlignment="1">
      <alignment horizontal="center" vertical="center" wrapText="1"/>
    </xf>
    <xf numFmtId="0" fontId="7" fillId="0" borderId="54" xfId="0" applyFont="1" applyBorder="1"/>
    <xf numFmtId="0" fontId="16" fillId="11" borderId="5" xfId="0" applyFont="1" applyFill="1" applyBorder="1" applyAlignment="1">
      <alignment horizontal="center" vertical="center"/>
    </xf>
    <xf numFmtId="0" fontId="4" fillId="17" borderId="102" xfId="0" applyFont="1" applyFill="1" applyBorder="1" applyAlignment="1">
      <alignment horizontal="left" vertical="center" wrapText="1"/>
    </xf>
    <xf numFmtId="0" fontId="0" fillId="17" borderId="102" xfId="0" applyFill="1" applyBorder="1" applyAlignment="1">
      <alignment horizontal="left" vertical="center" wrapText="1"/>
    </xf>
    <xf numFmtId="0" fontId="4" fillId="17" borderId="103" xfId="0" applyFont="1" applyFill="1" applyBorder="1" applyAlignment="1">
      <alignment horizontal="left" vertical="center" wrapText="1"/>
    </xf>
    <xf numFmtId="0" fontId="0" fillId="17" borderId="104" xfId="0" applyFill="1" applyBorder="1" applyAlignment="1">
      <alignment horizontal="left" vertical="center" wrapText="1"/>
    </xf>
    <xf numFmtId="0" fontId="16" fillId="11" borderId="55" xfId="0" applyFont="1" applyFill="1" applyBorder="1" applyAlignment="1">
      <alignment horizontal="center" vertical="center" wrapText="1"/>
    </xf>
    <xf numFmtId="0" fontId="2" fillId="17" borderId="106" xfId="0" applyFont="1" applyFill="1" applyBorder="1" applyAlignment="1">
      <alignment horizontal="left" vertical="center" wrapText="1"/>
    </xf>
    <xf numFmtId="0" fontId="0" fillId="17" borderId="106" xfId="0" applyFill="1" applyBorder="1" applyAlignment="1">
      <alignment horizontal="left" vertical="center" wrapText="1"/>
    </xf>
    <xf numFmtId="0" fontId="2" fillId="0" borderId="106" xfId="0" applyFont="1" applyBorder="1" applyAlignment="1">
      <alignment horizontal="left" vertical="center" wrapText="1"/>
    </xf>
    <xf numFmtId="0" fontId="0" fillId="0" borderId="106" xfId="0" applyBorder="1" applyAlignment="1">
      <alignment horizontal="left" vertical="center" wrapText="1"/>
    </xf>
    <xf numFmtId="0" fontId="4" fillId="0" borderId="102" xfId="0" applyFont="1" applyBorder="1" applyAlignment="1">
      <alignment horizontal="left" vertical="center" wrapText="1"/>
    </xf>
    <xf numFmtId="0" fontId="0" fillId="0" borderId="102" xfId="0" applyBorder="1" applyAlignment="1">
      <alignment horizontal="left" vertical="center" wrapText="1"/>
    </xf>
    <xf numFmtId="0" fontId="4" fillId="17" borderId="105" xfId="0" applyFont="1" applyFill="1" applyBorder="1" applyAlignment="1">
      <alignment horizontal="left" vertical="center" wrapText="1"/>
    </xf>
    <xf numFmtId="0" fontId="0" fillId="17" borderId="105" xfId="0" applyFill="1" applyBorder="1" applyAlignment="1">
      <alignment horizontal="left" vertical="center" wrapText="1"/>
    </xf>
    <xf numFmtId="0" fontId="16" fillId="11" borderId="59" xfId="0" applyFont="1" applyFill="1" applyBorder="1" applyAlignment="1">
      <alignment horizontal="center" vertical="center"/>
    </xf>
    <xf numFmtId="0" fontId="4" fillId="17" borderId="106" xfId="0" applyFont="1" applyFill="1" applyBorder="1" applyAlignment="1">
      <alignment horizontal="left" vertical="center" wrapText="1"/>
    </xf>
    <xf numFmtId="0" fontId="5" fillId="10" borderId="52" xfId="0" applyFont="1" applyFill="1" applyBorder="1" applyAlignment="1">
      <alignment horizontal="left" vertical="center" wrapText="1"/>
    </xf>
    <xf numFmtId="0" fontId="7" fillId="0" borderId="53" xfId="0" applyFont="1" applyBorder="1"/>
    <xf numFmtId="0" fontId="19" fillId="11" borderId="5" xfId="0" applyFont="1" applyFill="1" applyBorder="1" applyAlignment="1">
      <alignment horizontal="center" vertical="center" wrapText="1"/>
    </xf>
    <xf numFmtId="0" fontId="19" fillId="11" borderId="5" xfId="0" applyFont="1" applyFill="1" applyBorder="1" applyAlignment="1">
      <alignment horizontal="center" vertical="center"/>
    </xf>
    <xf numFmtId="0" fontId="5" fillId="0" borderId="69" xfId="0" applyFont="1" applyBorder="1" applyAlignment="1">
      <alignment horizontal="left" vertical="center" wrapText="1"/>
    </xf>
    <xf numFmtId="0" fontId="7" fillId="0" borderId="50" xfId="0" applyFont="1" applyBorder="1"/>
    <xf numFmtId="0" fontId="4" fillId="0" borderId="103" xfId="0" applyFont="1" applyBorder="1" applyAlignment="1">
      <alignment horizontal="left" vertical="center" wrapText="1"/>
    </xf>
    <xf numFmtId="0" fontId="0" fillId="0" borderId="108" xfId="0" applyBorder="1" applyAlignment="1">
      <alignment horizontal="left" vertical="center" wrapText="1"/>
    </xf>
    <xf numFmtId="0" fontId="19" fillId="11" borderId="70" xfId="0" applyFont="1" applyFill="1" applyBorder="1" applyAlignment="1">
      <alignment horizontal="center" vertical="center" wrapText="1"/>
    </xf>
    <xf numFmtId="0" fontId="7" fillId="0" borderId="71" xfId="0" applyFont="1" applyBorder="1"/>
    <xf numFmtId="0" fontId="7" fillId="0" borderId="72" xfId="0" applyFont="1" applyBorder="1"/>
    <xf numFmtId="0" fontId="0" fillId="17" borderId="107" xfId="0" applyFill="1" applyBorder="1" applyAlignment="1">
      <alignment horizontal="left" vertical="center" wrapText="1"/>
    </xf>
    <xf numFmtId="0" fontId="19" fillId="11" borderId="70" xfId="0" applyFont="1" applyFill="1" applyBorder="1" applyAlignment="1">
      <alignment horizontal="left" vertical="center" wrapText="1"/>
    </xf>
    <xf numFmtId="0" fontId="10" fillId="2" borderId="13" xfId="0" applyFont="1" applyFill="1" applyBorder="1" applyAlignment="1">
      <alignment horizontal="center" vertical="center" wrapText="1"/>
    </xf>
    <xf numFmtId="0" fontId="35" fillId="0" borderId="14" xfId="0" applyFont="1" applyBorder="1"/>
    <xf numFmtId="0" fontId="35" fillId="0" borderId="15" xfId="0" applyFont="1" applyBorder="1"/>
    <xf numFmtId="0" fontId="35" fillId="0" borderId="16" xfId="0" applyFont="1" applyBorder="1"/>
    <xf numFmtId="0" fontId="36" fillId="0" borderId="0" xfId="0" applyFont="1" applyAlignment="1"/>
    <xf numFmtId="0" fontId="35" fillId="0" borderId="17" xfId="0" applyFont="1" applyBorder="1"/>
    <xf numFmtId="0" fontId="35" fillId="0" borderId="18" xfId="0" applyFont="1" applyBorder="1"/>
    <xf numFmtId="0" fontId="35" fillId="0" borderId="19" xfId="0" applyFont="1" applyBorder="1"/>
    <xf numFmtId="0" fontId="35" fillId="0" borderId="20" xfId="0" applyFont="1" applyBorder="1"/>
    <xf numFmtId="0" fontId="7" fillId="0" borderId="79" xfId="0" applyFont="1" applyBorder="1"/>
    <xf numFmtId="0" fontId="19" fillId="11" borderId="5" xfId="0" applyFont="1" applyFill="1" applyBorder="1" applyAlignment="1">
      <alignment horizontal="left" vertical="center" wrapText="1"/>
    </xf>
    <xf numFmtId="0" fontId="23" fillId="14" borderId="82" xfId="0" applyFont="1" applyFill="1" applyBorder="1" applyAlignment="1">
      <alignment horizontal="center" vertical="center" wrapText="1"/>
    </xf>
    <xf numFmtId="0" fontId="7" fillId="0" borderId="87" xfId="0" applyFont="1" applyBorder="1"/>
    <xf numFmtId="0" fontId="7" fillId="0" borderId="94" xfId="0" applyFont="1" applyBorder="1"/>
    <xf numFmtId="0" fontId="23" fillId="14" borderId="85" xfId="0" applyFont="1" applyFill="1" applyBorder="1" applyAlignment="1">
      <alignment horizontal="center" vertical="center" wrapText="1"/>
    </xf>
    <xf numFmtId="0" fontId="7" fillId="0" borderId="88" xfId="0" applyFont="1" applyBorder="1"/>
    <xf numFmtId="0" fontId="7" fillId="0" borderId="93" xfId="0" applyFont="1" applyBorder="1"/>
    <xf numFmtId="0" fontId="5" fillId="10" borderId="35" xfId="0" applyFont="1" applyFill="1" applyBorder="1" applyAlignment="1">
      <alignment horizontal="center" vertical="center" wrapText="1"/>
    </xf>
    <xf numFmtId="0" fontId="7" fillId="0" borderId="95" xfId="0" applyFont="1" applyBorder="1"/>
    <xf numFmtId="0" fontId="5" fillId="0" borderId="37" xfId="0" applyFont="1" applyBorder="1" applyAlignment="1">
      <alignment horizontal="center" vertical="center" wrapText="1"/>
    </xf>
    <xf numFmtId="0" fontId="16" fillId="16" borderId="5" xfId="0" applyFont="1" applyFill="1" applyBorder="1" applyAlignment="1">
      <alignment horizontal="left" vertical="center" wrapText="1"/>
    </xf>
    <xf numFmtId="0" fontId="16" fillId="15" borderId="5" xfId="0" applyFont="1" applyFill="1" applyBorder="1" applyAlignment="1">
      <alignment horizontal="left" vertical="center" wrapText="1"/>
    </xf>
    <xf numFmtId="0" fontId="9" fillId="0" borderId="0" xfId="0" applyFont="1" applyAlignment="1">
      <alignment horizontal="center" vertical="center" wrapText="1"/>
    </xf>
    <xf numFmtId="0" fontId="7" fillId="0" borderId="80" xfId="0" applyFont="1" applyBorder="1"/>
    <xf numFmtId="0" fontId="7" fillId="0" borderId="90" xfId="0" applyFont="1" applyBorder="1"/>
    <xf numFmtId="0" fontId="23" fillId="14" borderId="83" xfId="0" applyFont="1" applyFill="1" applyBorder="1" applyAlignment="1">
      <alignment horizontal="center" vertical="center" wrapText="1"/>
    </xf>
    <xf numFmtId="0" fontId="7" fillId="0" borderId="84" xfId="0" applyFont="1" applyBorder="1"/>
    <xf numFmtId="0" fontId="7" fillId="0" borderId="91" xfId="0" applyFont="1" applyBorder="1"/>
    <xf numFmtId="0" fontId="7" fillId="0" borderId="92" xfId="0" applyFont="1" applyBorder="1"/>
    <xf numFmtId="0" fontId="18" fillId="11" borderId="5" xfId="0" applyFont="1" applyFill="1" applyBorder="1" applyAlignment="1">
      <alignment horizontal="center" vertical="center" wrapText="1"/>
    </xf>
    <xf numFmtId="0" fontId="19" fillId="11" borderId="99" xfId="0" applyFont="1" applyFill="1" applyBorder="1" applyAlignment="1">
      <alignment horizontal="center" vertical="center"/>
    </xf>
    <xf numFmtId="0" fontId="7" fillId="0" borderId="100" xfId="0" applyFont="1" applyBorder="1"/>
    <xf numFmtId="0" fontId="7" fillId="0" borderId="101" xfId="0" applyFont="1" applyBorder="1"/>
  </cellXfs>
  <cellStyles count="2">
    <cellStyle name="Normal" xfId="0" builtinId="0"/>
    <cellStyle name="Porcentaje" xfId="1" builtinId="5"/>
  </cellStyles>
  <dxfs count="3">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online.utp.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E4E79"/>
  </sheetPr>
  <dimension ref="A1:Z1000"/>
  <sheetViews>
    <sheetView tabSelected="1" workbookViewId="0">
      <selection activeCell="B12" sqref="B12:C12"/>
    </sheetView>
  </sheetViews>
  <sheetFormatPr baseColWidth="10" defaultColWidth="14.42578125" defaultRowHeight="15" customHeight="1"/>
  <cols>
    <col min="1" max="1" width="30.140625" customWidth="1"/>
    <col min="2" max="2" width="31.5703125" customWidth="1"/>
    <col min="3" max="3" width="38.7109375" customWidth="1"/>
    <col min="4" max="4" width="27.28515625" customWidth="1"/>
    <col min="5" max="5" width="32.28515625" customWidth="1"/>
    <col min="6" max="6" width="40.7109375" customWidth="1"/>
    <col min="7" max="26"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ht="125.25" customHeight="1">
      <c r="A3" s="226" t="s">
        <v>244</v>
      </c>
      <c r="B3" s="227"/>
      <c r="C3" s="227"/>
      <c r="D3" s="227"/>
      <c r="E3" s="227"/>
      <c r="F3" s="228"/>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ht="32.25" customHeight="1">
      <c r="A7" s="2"/>
      <c r="B7" s="229" t="s">
        <v>0</v>
      </c>
      <c r="C7" s="224"/>
      <c r="D7" s="3">
        <f>+PLANEACIÓN!C39</f>
        <v>1</v>
      </c>
      <c r="E7" s="2"/>
      <c r="F7" s="2"/>
      <c r="G7" s="2"/>
      <c r="H7" s="2"/>
      <c r="I7" s="2"/>
      <c r="J7" s="2"/>
      <c r="K7" s="2"/>
      <c r="L7" s="2"/>
      <c r="M7" s="2"/>
      <c r="N7" s="2"/>
      <c r="O7" s="2"/>
      <c r="P7" s="2"/>
      <c r="Q7" s="2"/>
      <c r="R7" s="2"/>
      <c r="S7" s="2"/>
      <c r="T7" s="2"/>
      <c r="U7" s="2"/>
      <c r="V7" s="2"/>
      <c r="W7" s="2"/>
      <c r="X7" s="2"/>
      <c r="Y7" s="2"/>
      <c r="Z7" s="2"/>
    </row>
    <row r="8" spans="1:26" ht="32.25" customHeight="1">
      <c r="A8" s="2"/>
      <c r="B8" s="230" t="s">
        <v>1</v>
      </c>
      <c r="C8" s="224"/>
      <c r="D8" s="3">
        <f>+'CRIE-DISEÑO-TV'!C25</f>
        <v>1</v>
      </c>
      <c r="E8" s="2"/>
      <c r="F8" s="2"/>
      <c r="G8" s="2"/>
      <c r="H8" s="2"/>
      <c r="I8" s="2"/>
      <c r="J8" s="2"/>
      <c r="K8" s="2"/>
      <c r="L8" s="2"/>
      <c r="M8" s="2"/>
      <c r="N8" s="2"/>
      <c r="O8" s="2"/>
      <c r="P8" s="2"/>
      <c r="Q8" s="2"/>
      <c r="R8" s="2"/>
      <c r="S8" s="2"/>
      <c r="T8" s="2"/>
      <c r="U8" s="2"/>
      <c r="V8" s="2"/>
      <c r="W8" s="2"/>
      <c r="X8" s="2"/>
      <c r="Y8" s="2"/>
      <c r="Z8" s="2"/>
    </row>
    <row r="9" spans="1:26" ht="32.25" customHeight="1">
      <c r="A9" s="2"/>
      <c r="B9" s="231" t="s">
        <v>2</v>
      </c>
      <c r="C9" s="224"/>
      <c r="D9" s="3">
        <f>+'COMUNICACIONES-WEB'!C25</f>
        <v>1</v>
      </c>
      <c r="E9" s="2"/>
      <c r="F9" s="2"/>
      <c r="G9" s="2"/>
      <c r="H9" s="2"/>
      <c r="I9" s="2"/>
      <c r="J9" s="2"/>
      <c r="K9" s="2"/>
      <c r="L9" s="2"/>
      <c r="M9" s="2"/>
      <c r="N9" s="2"/>
      <c r="O9" s="2"/>
      <c r="P9" s="2"/>
      <c r="Q9" s="2"/>
      <c r="R9" s="2"/>
      <c r="S9" s="2"/>
      <c r="T9" s="2"/>
      <c r="U9" s="2"/>
      <c r="V9" s="2"/>
      <c r="W9" s="2"/>
      <c r="X9" s="2"/>
      <c r="Y9" s="2"/>
      <c r="Z9" s="2"/>
    </row>
    <row r="10" spans="1:26" ht="32.25" customHeight="1">
      <c r="A10" s="2"/>
      <c r="B10" s="232" t="s">
        <v>3</v>
      </c>
      <c r="C10" s="224"/>
      <c r="D10" s="3">
        <f>+'RELACIONES PÚBLICA+PROTOCOLO'!C17</f>
        <v>1</v>
      </c>
      <c r="E10" s="2"/>
      <c r="F10" s="2"/>
      <c r="G10" s="2"/>
      <c r="H10" s="2"/>
      <c r="I10" s="2"/>
      <c r="J10" s="2"/>
      <c r="K10" s="2"/>
      <c r="L10" s="2"/>
      <c r="M10" s="2"/>
      <c r="N10" s="2"/>
      <c r="O10" s="2"/>
      <c r="P10" s="2"/>
      <c r="Q10" s="2"/>
      <c r="R10" s="2"/>
      <c r="S10" s="2"/>
      <c r="T10" s="2"/>
      <c r="U10" s="2"/>
      <c r="V10" s="2"/>
      <c r="W10" s="2"/>
      <c r="X10" s="2"/>
      <c r="Y10" s="2"/>
      <c r="Z10" s="2"/>
    </row>
    <row r="11" spans="1:26" ht="21">
      <c r="A11" s="1"/>
      <c r="B11" s="4"/>
      <c r="C11" s="5"/>
      <c r="D11" s="6"/>
      <c r="E11" s="1"/>
      <c r="F11" s="1"/>
      <c r="G11" s="1"/>
      <c r="H11" s="1"/>
      <c r="I11" s="1"/>
      <c r="J11" s="1"/>
      <c r="K11" s="1"/>
      <c r="L11" s="1"/>
      <c r="M11" s="1"/>
      <c r="N11" s="1"/>
      <c r="O11" s="1"/>
      <c r="P11" s="1"/>
      <c r="Q11" s="1"/>
      <c r="R11" s="1"/>
      <c r="S11" s="1"/>
      <c r="T11" s="1"/>
      <c r="U11" s="1"/>
      <c r="V11" s="1"/>
      <c r="W11" s="1"/>
      <c r="X11" s="1"/>
      <c r="Y11" s="1"/>
      <c r="Z11" s="1"/>
    </row>
    <row r="12" spans="1:26" ht="31.5" customHeight="1">
      <c r="A12" s="1"/>
      <c r="B12" s="223" t="s">
        <v>4</v>
      </c>
      <c r="C12" s="224"/>
      <c r="D12" s="7">
        <f>AVERAGE(D7:D10)</f>
        <v>1</v>
      </c>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5"/>
      <c r="C13" s="5"/>
      <c r="D13" s="5"/>
      <c r="E13" s="1"/>
      <c r="F13" s="1"/>
      <c r="G13" s="1"/>
      <c r="H13" s="1"/>
      <c r="I13" s="1"/>
      <c r="J13" s="1"/>
      <c r="K13" s="1"/>
      <c r="L13" s="1"/>
      <c r="M13" s="1"/>
      <c r="N13" s="1"/>
      <c r="O13" s="1"/>
      <c r="P13" s="1"/>
      <c r="Q13" s="1"/>
      <c r="R13" s="1"/>
      <c r="S13" s="1"/>
      <c r="T13" s="1"/>
      <c r="U13" s="1"/>
      <c r="V13" s="1"/>
      <c r="W13" s="1"/>
      <c r="X13" s="1"/>
      <c r="Y13" s="1"/>
      <c r="Z13" s="1"/>
    </row>
    <row r="14" spans="1:26" ht="21">
      <c r="A14" s="1"/>
      <c r="B14" s="5"/>
      <c r="C14" s="5"/>
      <c r="D14" s="5"/>
      <c r="E14" s="1"/>
      <c r="F14" s="1"/>
      <c r="G14" s="1"/>
      <c r="H14" s="1"/>
      <c r="I14" s="1"/>
      <c r="J14" s="1"/>
      <c r="K14" s="1"/>
      <c r="L14" s="1"/>
      <c r="M14" s="1"/>
      <c r="N14" s="1"/>
      <c r="O14" s="1"/>
      <c r="P14" s="1"/>
      <c r="Q14" s="1"/>
      <c r="R14" s="1"/>
      <c r="S14" s="1"/>
      <c r="T14" s="1"/>
      <c r="U14" s="1"/>
      <c r="V14" s="1"/>
      <c r="W14" s="1"/>
      <c r="X14" s="1"/>
      <c r="Y14" s="1"/>
      <c r="Z14" s="1"/>
    </row>
    <row r="15" spans="1:26" ht="23.25">
      <c r="A15" s="1"/>
      <c r="B15" s="223" t="s">
        <v>5</v>
      </c>
      <c r="C15" s="225"/>
      <c r="D15" s="224"/>
      <c r="E15" s="1"/>
      <c r="F15" s="1"/>
      <c r="G15" s="1"/>
      <c r="H15" s="1"/>
      <c r="I15" s="1"/>
      <c r="J15" s="1"/>
      <c r="K15" s="1"/>
      <c r="L15" s="1"/>
      <c r="M15" s="1"/>
      <c r="N15" s="1"/>
      <c r="O15" s="1"/>
      <c r="P15" s="1"/>
      <c r="Q15" s="1"/>
      <c r="R15" s="1"/>
      <c r="S15" s="1"/>
      <c r="T15" s="1"/>
      <c r="U15" s="1"/>
      <c r="V15" s="1"/>
      <c r="W15" s="1"/>
      <c r="X15" s="1"/>
      <c r="Y15" s="1"/>
      <c r="Z15" s="1"/>
    </row>
    <row r="16" spans="1:26" ht="23.25">
      <c r="A16" s="1"/>
      <c r="B16" s="8">
        <v>0.86</v>
      </c>
      <c r="C16" s="8">
        <v>1</v>
      </c>
      <c r="D16" s="9" t="s">
        <v>6</v>
      </c>
      <c r="E16" s="1"/>
      <c r="F16" s="1"/>
      <c r="G16" s="1"/>
      <c r="H16" s="1"/>
      <c r="I16" s="1"/>
      <c r="J16" s="1"/>
      <c r="K16" s="1"/>
      <c r="L16" s="1"/>
      <c r="M16" s="1"/>
      <c r="N16" s="1"/>
      <c r="O16" s="1"/>
      <c r="P16" s="1"/>
      <c r="Q16" s="1"/>
      <c r="R16" s="1"/>
      <c r="S16" s="1"/>
      <c r="T16" s="1"/>
      <c r="U16" s="1"/>
      <c r="V16" s="1"/>
      <c r="W16" s="1"/>
      <c r="X16" s="1"/>
      <c r="Y16" s="1"/>
      <c r="Z16" s="1"/>
    </row>
    <row r="17" spans="1:26" ht="23.25">
      <c r="A17" s="1"/>
      <c r="B17" s="10">
        <v>0.7</v>
      </c>
      <c r="C17" s="10">
        <v>0.85</v>
      </c>
      <c r="D17" s="11" t="s">
        <v>7</v>
      </c>
      <c r="E17" s="1"/>
      <c r="F17" s="1"/>
      <c r="G17" s="1"/>
      <c r="H17" s="1"/>
      <c r="I17" s="1"/>
      <c r="J17" s="1"/>
      <c r="K17" s="1"/>
      <c r="L17" s="1"/>
      <c r="M17" s="1"/>
      <c r="N17" s="1"/>
      <c r="O17" s="1"/>
      <c r="P17" s="1"/>
      <c r="Q17" s="1"/>
      <c r="R17" s="1"/>
      <c r="S17" s="1"/>
      <c r="T17" s="1"/>
      <c r="U17" s="1"/>
      <c r="V17" s="1"/>
      <c r="W17" s="1"/>
      <c r="X17" s="1"/>
      <c r="Y17" s="1"/>
      <c r="Z17" s="1"/>
    </row>
    <row r="18" spans="1:26" ht="23.25">
      <c r="A18" s="1"/>
      <c r="B18" s="10">
        <v>0.41</v>
      </c>
      <c r="C18" s="10">
        <v>0.69</v>
      </c>
      <c r="D18" s="12" t="s">
        <v>8</v>
      </c>
      <c r="E18" s="1"/>
      <c r="F18" s="1"/>
      <c r="G18" s="1"/>
      <c r="H18" s="1"/>
      <c r="I18" s="1"/>
      <c r="J18" s="1"/>
      <c r="K18" s="1"/>
      <c r="L18" s="1"/>
      <c r="M18" s="1"/>
      <c r="N18" s="1"/>
      <c r="O18" s="1"/>
      <c r="P18" s="1"/>
      <c r="Q18" s="1"/>
      <c r="R18" s="1"/>
      <c r="S18" s="1"/>
      <c r="T18" s="1"/>
      <c r="U18" s="1"/>
      <c r="V18" s="1"/>
      <c r="W18" s="1"/>
      <c r="X18" s="1"/>
      <c r="Y18" s="1"/>
      <c r="Z18" s="1"/>
    </row>
    <row r="19" spans="1:26" ht="23.25">
      <c r="A19" s="1"/>
      <c r="B19" s="13">
        <v>0.02</v>
      </c>
      <c r="C19" s="13">
        <v>0.4</v>
      </c>
      <c r="D19" s="14" t="s">
        <v>9</v>
      </c>
      <c r="E19" s="1"/>
      <c r="F19" s="1"/>
      <c r="G19" s="1"/>
      <c r="H19" s="1"/>
      <c r="I19" s="1"/>
      <c r="J19" s="1"/>
      <c r="K19" s="1"/>
      <c r="L19" s="1"/>
      <c r="M19" s="1"/>
      <c r="N19" s="1"/>
      <c r="O19" s="1"/>
      <c r="P19" s="1"/>
      <c r="Q19" s="1"/>
      <c r="R19" s="1"/>
      <c r="S19" s="1"/>
      <c r="T19" s="1"/>
      <c r="U19" s="1"/>
      <c r="V19" s="1"/>
      <c r="W19" s="1"/>
      <c r="X19" s="1"/>
      <c r="Y19" s="1"/>
      <c r="Z19" s="1"/>
    </row>
    <row r="20" spans="1:26" ht="23.25">
      <c r="A20" s="1"/>
      <c r="B20" s="13">
        <v>0</v>
      </c>
      <c r="C20" s="13">
        <v>0.01</v>
      </c>
      <c r="D20" s="15" t="s">
        <v>10</v>
      </c>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G7OqljXBYUEN1gV/31ESyxrwf5WT3n2Q6Qk86GT/wPPF64cofhWc2SRGcgQBwEE1dLIImSr4z7/ppbl3p0wPaA==" saltValue="A5x3T+NSJ2v+HopMzRqJrQ==" spinCount="100000" sheet="1" objects="1" scenarios="1"/>
  <mergeCells count="7">
    <mergeCell ref="B12:C12"/>
    <mergeCell ref="B15:D15"/>
    <mergeCell ref="A3:F3"/>
    <mergeCell ref="B7:C7"/>
    <mergeCell ref="B8:C8"/>
    <mergeCell ref="B9:C9"/>
    <mergeCell ref="B10:C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E4E79"/>
  </sheetPr>
  <dimension ref="A1:Z1000"/>
  <sheetViews>
    <sheetView zoomScale="55" zoomScaleNormal="55" workbookViewId="0">
      <pane xSplit="2" ySplit="8" topLeftCell="C9" activePane="bottomRight" state="frozen"/>
      <selection pane="topRight" activeCell="C1" sqref="C1"/>
      <selection pane="bottomLeft" activeCell="A9" sqref="A9"/>
      <selection pane="bottomRight" activeCell="H12" sqref="H12"/>
    </sheetView>
  </sheetViews>
  <sheetFormatPr baseColWidth="10" defaultColWidth="14.42578125" defaultRowHeight="15" customHeight="1"/>
  <cols>
    <col min="1" max="1" width="7.85546875" customWidth="1"/>
    <col min="2" max="2" width="49.7109375" customWidth="1"/>
    <col min="3" max="3" width="33.7109375" customWidth="1"/>
    <col min="4" max="4" width="17.7109375" customWidth="1"/>
    <col min="5" max="5" width="10.140625" customWidth="1"/>
    <col min="6" max="6" width="10.7109375" customWidth="1"/>
    <col min="7" max="7" width="10.28515625" customWidth="1"/>
    <col min="8" max="8" width="13.28515625" customWidth="1"/>
    <col min="9" max="9" width="15.28515625" customWidth="1"/>
    <col min="10" max="10" width="21" customWidth="1"/>
    <col min="11" max="13" width="21.42578125" customWidth="1"/>
    <col min="14" max="14" width="35.85546875" customWidth="1"/>
    <col min="15" max="15" width="43.140625" customWidth="1"/>
    <col min="16" max="26" width="7.85546875" customWidth="1"/>
  </cols>
  <sheetData>
    <row r="1" spans="1:26" ht="28.5" customHeight="1" thickBot="1">
      <c r="A1" s="233" t="s">
        <v>243</v>
      </c>
      <c r="B1" s="234"/>
      <c r="C1" s="234"/>
      <c r="D1" s="234"/>
      <c r="E1" s="234"/>
      <c r="F1" s="234"/>
      <c r="G1" s="234"/>
      <c r="H1" s="234"/>
      <c r="I1" s="234"/>
      <c r="J1" s="235"/>
      <c r="K1" s="242" t="s">
        <v>11</v>
      </c>
      <c r="L1" s="225"/>
      <c r="M1" s="224"/>
      <c r="N1" s="16"/>
      <c r="O1" s="17"/>
      <c r="P1" s="16"/>
      <c r="Q1" s="16"/>
      <c r="R1" s="16"/>
      <c r="S1" s="16"/>
      <c r="T1" s="16"/>
      <c r="U1" s="16"/>
      <c r="V1" s="16"/>
      <c r="W1" s="16"/>
      <c r="X1" s="16"/>
      <c r="Y1" s="16"/>
      <c r="Z1" s="16"/>
    </row>
    <row r="2" spans="1:26" ht="15" customHeight="1">
      <c r="A2" s="236"/>
      <c r="B2" s="237"/>
      <c r="C2" s="237"/>
      <c r="D2" s="237"/>
      <c r="E2" s="237"/>
      <c r="F2" s="237"/>
      <c r="G2" s="237"/>
      <c r="H2" s="237"/>
      <c r="I2" s="237"/>
      <c r="J2" s="238"/>
      <c r="K2" s="18">
        <v>0.86</v>
      </c>
      <c r="L2" s="18">
        <v>1</v>
      </c>
      <c r="M2" s="9" t="s">
        <v>6</v>
      </c>
      <c r="N2" s="16"/>
      <c r="O2" s="17"/>
      <c r="P2" s="16"/>
      <c r="Q2" s="16"/>
      <c r="R2" s="16"/>
      <c r="S2" s="16"/>
      <c r="T2" s="16"/>
      <c r="U2" s="16"/>
      <c r="V2" s="16"/>
      <c r="W2" s="16"/>
      <c r="X2" s="16"/>
      <c r="Y2" s="16"/>
      <c r="Z2" s="16"/>
    </row>
    <row r="3" spans="1:26" ht="15" customHeight="1">
      <c r="A3" s="236"/>
      <c r="B3" s="237"/>
      <c r="C3" s="237"/>
      <c r="D3" s="237"/>
      <c r="E3" s="237"/>
      <c r="F3" s="237"/>
      <c r="G3" s="237"/>
      <c r="H3" s="237"/>
      <c r="I3" s="237"/>
      <c r="J3" s="238"/>
      <c r="K3" s="19">
        <v>0.7</v>
      </c>
      <c r="L3" s="19">
        <v>0.85</v>
      </c>
      <c r="M3" s="11" t="s">
        <v>7</v>
      </c>
      <c r="N3" s="16"/>
      <c r="O3" s="17"/>
      <c r="P3" s="16"/>
      <c r="Q3" s="16"/>
      <c r="R3" s="16"/>
      <c r="S3" s="16"/>
      <c r="T3" s="16"/>
      <c r="U3" s="16"/>
      <c r="V3" s="16"/>
      <c r="W3" s="16"/>
      <c r="X3" s="16"/>
      <c r="Y3" s="16"/>
      <c r="Z3" s="16"/>
    </row>
    <row r="4" spans="1:26" ht="15" customHeight="1">
      <c r="A4" s="236"/>
      <c r="B4" s="237"/>
      <c r="C4" s="237"/>
      <c r="D4" s="237"/>
      <c r="E4" s="237"/>
      <c r="F4" s="237"/>
      <c r="G4" s="237"/>
      <c r="H4" s="237"/>
      <c r="I4" s="237"/>
      <c r="J4" s="238"/>
      <c r="K4" s="19">
        <v>0.41</v>
      </c>
      <c r="L4" s="19">
        <v>0.69</v>
      </c>
      <c r="M4" s="12" t="s">
        <v>8</v>
      </c>
      <c r="N4" s="16"/>
      <c r="O4" s="17"/>
      <c r="P4" s="16"/>
      <c r="Q4" s="16"/>
      <c r="R4" s="16"/>
      <c r="S4" s="16"/>
      <c r="T4" s="16"/>
      <c r="U4" s="16"/>
      <c r="V4" s="16"/>
      <c r="W4" s="16"/>
      <c r="X4" s="16"/>
      <c r="Y4" s="16"/>
      <c r="Z4" s="16"/>
    </row>
    <row r="5" spans="1:26" ht="18" customHeight="1" thickBot="1">
      <c r="A5" s="236"/>
      <c r="B5" s="237"/>
      <c r="C5" s="237"/>
      <c r="D5" s="237"/>
      <c r="E5" s="237"/>
      <c r="F5" s="237"/>
      <c r="G5" s="237"/>
      <c r="H5" s="237"/>
      <c r="I5" s="237"/>
      <c r="J5" s="238"/>
      <c r="K5" s="20">
        <v>0.02</v>
      </c>
      <c r="L5" s="20">
        <v>0.4</v>
      </c>
      <c r="M5" s="14" t="s">
        <v>9</v>
      </c>
      <c r="N5" s="16"/>
      <c r="O5" s="17"/>
      <c r="P5" s="16"/>
      <c r="Q5" s="16"/>
      <c r="R5" s="16"/>
      <c r="S5" s="16"/>
      <c r="T5" s="16"/>
      <c r="U5" s="16"/>
      <c r="V5" s="16"/>
      <c r="W5" s="16"/>
      <c r="X5" s="16"/>
      <c r="Y5" s="16"/>
      <c r="Z5" s="16"/>
    </row>
    <row r="6" spans="1:26" ht="15.75" customHeight="1" thickBot="1">
      <c r="A6" s="239"/>
      <c r="B6" s="240"/>
      <c r="C6" s="240"/>
      <c r="D6" s="240"/>
      <c r="E6" s="240"/>
      <c r="F6" s="240"/>
      <c r="G6" s="240"/>
      <c r="H6" s="240"/>
      <c r="I6" s="240"/>
      <c r="J6" s="241"/>
      <c r="K6" s="21">
        <v>0</v>
      </c>
      <c r="L6" s="21">
        <v>0.01</v>
      </c>
      <c r="M6" s="22" t="s">
        <v>10</v>
      </c>
      <c r="N6" s="16"/>
      <c r="O6" s="17"/>
      <c r="P6" s="16"/>
      <c r="Q6" s="16"/>
      <c r="R6" s="16"/>
      <c r="S6" s="16"/>
      <c r="T6" s="16"/>
      <c r="U6" s="16"/>
      <c r="V6" s="16"/>
      <c r="W6" s="16"/>
      <c r="X6" s="16"/>
      <c r="Y6" s="16"/>
      <c r="Z6" s="16"/>
    </row>
    <row r="7" spans="1:26" ht="28.5" customHeight="1" thickBot="1">
      <c r="A7" s="243" t="s">
        <v>12</v>
      </c>
      <c r="B7" s="225"/>
      <c r="C7" s="224"/>
      <c r="D7" s="243" t="s">
        <v>13</v>
      </c>
      <c r="E7" s="225"/>
      <c r="F7" s="225"/>
      <c r="G7" s="225"/>
      <c r="H7" s="224"/>
      <c r="I7" s="243" t="s">
        <v>14</v>
      </c>
      <c r="J7" s="224"/>
      <c r="K7" s="244" t="s">
        <v>15</v>
      </c>
      <c r="L7" s="225"/>
      <c r="M7" s="225"/>
      <c r="N7" s="225"/>
      <c r="O7" s="224"/>
      <c r="P7" s="16"/>
      <c r="Q7" s="16"/>
      <c r="R7" s="16"/>
      <c r="S7" s="16"/>
      <c r="T7" s="16"/>
      <c r="U7" s="16"/>
      <c r="V7" s="16"/>
      <c r="W7" s="16"/>
      <c r="X7" s="16"/>
      <c r="Y7" s="16"/>
      <c r="Z7" s="16"/>
    </row>
    <row r="8" spans="1:26" ht="42.75" customHeight="1" thickBot="1">
      <c r="A8" s="23" t="s">
        <v>16</v>
      </c>
      <c r="B8" s="24" t="s">
        <v>17</v>
      </c>
      <c r="C8" s="25" t="s">
        <v>18</v>
      </c>
      <c r="D8" s="26" t="s">
        <v>19</v>
      </c>
      <c r="E8" s="26" t="s">
        <v>20</v>
      </c>
      <c r="F8" s="26" t="s">
        <v>21</v>
      </c>
      <c r="G8" s="26" t="s">
        <v>22</v>
      </c>
      <c r="H8" s="26" t="s">
        <v>23</v>
      </c>
      <c r="I8" s="25" t="s">
        <v>24</v>
      </c>
      <c r="J8" s="27" t="s">
        <v>25</v>
      </c>
      <c r="K8" s="28" t="s">
        <v>26</v>
      </c>
      <c r="L8" s="28" t="s">
        <v>27</v>
      </c>
      <c r="M8" s="28" t="s">
        <v>28</v>
      </c>
      <c r="N8" s="245" t="s">
        <v>29</v>
      </c>
      <c r="O8" s="224"/>
      <c r="P8" s="16"/>
      <c r="Q8" s="16"/>
      <c r="R8" s="16"/>
      <c r="S8" s="16"/>
      <c r="T8" s="16"/>
      <c r="U8" s="16"/>
      <c r="V8" s="16"/>
      <c r="W8" s="16"/>
      <c r="X8" s="16"/>
      <c r="Y8" s="16"/>
      <c r="Z8" s="16"/>
    </row>
    <row r="9" spans="1:26" ht="96" customHeight="1">
      <c r="A9" s="30">
        <v>1</v>
      </c>
      <c r="B9" s="31" t="s">
        <v>30</v>
      </c>
      <c r="C9" s="32" t="s">
        <v>31</v>
      </c>
      <c r="D9" s="33" t="s">
        <v>32</v>
      </c>
      <c r="E9" s="34" t="s">
        <v>32</v>
      </c>
      <c r="F9" s="34"/>
      <c r="G9" s="34"/>
      <c r="H9" s="34"/>
      <c r="I9" s="35">
        <v>45695</v>
      </c>
      <c r="J9" s="36">
        <v>45717</v>
      </c>
      <c r="K9" s="37">
        <v>1</v>
      </c>
      <c r="L9" s="38">
        <v>1</v>
      </c>
      <c r="M9" s="39">
        <f t="shared" ref="M9:M21" si="0">+L9/K9</f>
        <v>1</v>
      </c>
      <c r="N9" s="246" t="s">
        <v>33</v>
      </c>
      <c r="O9" s="247"/>
      <c r="P9" s="16"/>
      <c r="Q9" s="16"/>
      <c r="R9" s="16"/>
      <c r="S9" s="16"/>
      <c r="T9" s="16"/>
      <c r="U9" s="16"/>
      <c r="V9" s="16"/>
      <c r="W9" s="16"/>
      <c r="X9" s="16"/>
      <c r="Y9" s="16"/>
      <c r="Z9" s="16"/>
    </row>
    <row r="10" spans="1:26" ht="70.5" customHeight="1">
      <c r="A10" s="30">
        <v>2</v>
      </c>
      <c r="B10" s="40" t="s">
        <v>34</v>
      </c>
      <c r="C10" s="41" t="s">
        <v>35</v>
      </c>
      <c r="D10" s="42"/>
      <c r="E10" s="43"/>
      <c r="F10" s="43" t="s">
        <v>32</v>
      </c>
      <c r="G10" s="43" t="s">
        <v>32</v>
      </c>
      <c r="H10" s="43"/>
      <c r="I10" s="44">
        <v>45703</v>
      </c>
      <c r="J10" s="45">
        <v>45747</v>
      </c>
      <c r="K10" s="46">
        <v>1</v>
      </c>
      <c r="L10" s="47">
        <v>1</v>
      </c>
      <c r="M10" s="48">
        <f t="shared" si="0"/>
        <v>1</v>
      </c>
      <c r="N10" s="248" t="s">
        <v>36</v>
      </c>
      <c r="O10" s="249"/>
      <c r="P10" s="16"/>
      <c r="Q10" s="16"/>
      <c r="R10" s="16"/>
      <c r="S10" s="16"/>
      <c r="T10" s="16"/>
      <c r="U10" s="16"/>
      <c r="V10" s="16"/>
      <c r="W10" s="16"/>
      <c r="X10" s="16"/>
      <c r="Y10" s="16"/>
      <c r="Z10" s="16"/>
    </row>
    <row r="11" spans="1:26" ht="100.5" customHeight="1">
      <c r="A11" s="30">
        <v>3</v>
      </c>
      <c r="B11" s="40" t="s">
        <v>37</v>
      </c>
      <c r="C11" s="49" t="s">
        <v>38</v>
      </c>
      <c r="D11" s="50" t="s">
        <v>32</v>
      </c>
      <c r="E11" s="51"/>
      <c r="F11" s="51"/>
      <c r="G11" s="51"/>
      <c r="H11" s="51"/>
      <c r="I11" s="52">
        <v>45692</v>
      </c>
      <c r="J11" s="53">
        <v>45732</v>
      </c>
      <c r="K11" s="46">
        <v>1</v>
      </c>
      <c r="L11" s="47">
        <v>1</v>
      </c>
      <c r="M11" s="48">
        <f t="shared" si="0"/>
        <v>1</v>
      </c>
      <c r="N11" s="248" t="s">
        <v>39</v>
      </c>
      <c r="O11" s="249"/>
      <c r="P11" s="16"/>
      <c r="Q11" s="16"/>
      <c r="R11" s="16"/>
      <c r="S11" s="16"/>
      <c r="T11" s="16"/>
      <c r="U11" s="16"/>
      <c r="V11" s="16"/>
      <c r="W11" s="16"/>
      <c r="X11" s="16"/>
      <c r="Y11" s="16"/>
      <c r="Z11" s="16"/>
    </row>
    <row r="12" spans="1:26" ht="68.25" customHeight="1">
      <c r="A12" s="30">
        <v>4</v>
      </c>
      <c r="B12" s="54" t="s">
        <v>40</v>
      </c>
      <c r="C12" s="41" t="s">
        <v>41</v>
      </c>
      <c r="D12" s="42"/>
      <c r="E12" s="43"/>
      <c r="F12" s="43" t="s">
        <v>32</v>
      </c>
      <c r="G12" s="43"/>
      <c r="H12" s="43"/>
      <c r="I12" s="55">
        <v>45717</v>
      </c>
      <c r="J12" s="56">
        <v>45730</v>
      </c>
      <c r="K12" s="46">
        <v>1</v>
      </c>
      <c r="L12" s="47">
        <v>1</v>
      </c>
      <c r="M12" s="48">
        <f t="shared" si="0"/>
        <v>1</v>
      </c>
      <c r="N12" s="248" t="s">
        <v>42</v>
      </c>
      <c r="O12" s="249"/>
      <c r="P12" s="16"/>
      <c r="Q12" s="16"/>
      <c r="R12" s="16"/>
      <c r="S12" s="16"/>
      <c r="T12" s="16"/>
      <c r="U12" s="16"/>
      <c r="V12" s="16"/>
      <c r="W12" s="16"/>
      <c r="X12" s="16"/>
      <c r="Y12" s="16"/>
      <c r="Z12" s="16"/>
    </row>
    <row r="13" spans="1:26" ht="95.25" customHeight="1">
      <c r="A13" s="30">
        <v>5</v>
      </c>
      <c r="B13" s="54" t="s">
        <v>43</v>
      </c>
      <c r="C13" s="41" t="s">
        <v>44</v>
      </c>
      <c r="D13" s="42"/>
      <c r="E13" s="43"/>
      <c r="F13" s="43" t="s">
        <v>32</v>
      </c>
      <c r="G13" s="43"/>
      <c r="H13" s="43"/>
      <c r="I13" s="55">
        <v>45740</v>
      </c>
      <c r="J13" s="56">
        <v>45761</v>
      </c>
      <c r="K13" s="46">
        <v>1</v>
      </c>
      <c r="L13" s="47">
        <v>1</v>
      </c>
      <c r="M13" s="48">
        <f t="shared" si="0"/>
        <v>1</v>
      </c>
      <c r="N13" s="248" t="s">
        <v>45</v>
      </c>
      <c r="O13" s="249"/>
      <c r="P13" s="16"/>
      <c r="Q13" s="16"/>
      <c r="R13" s="16"/>
      <c r="S13" s="16"/>
      <c r="T13" s="16"/>
      <c r="U13" s="16"/>
      <c r="V13" s="16"/>
      <c r="W13" s="16"/>
      <c r="X13" s="16"/>
      <c r="Y13" s="16"/>
      <c r="Z13" s="16"/>
    </row>
    <row r="14" spans="1:26" ht="147.75" customHeight="1">
      <c r="A14" s="30">
        <v>6</v>
      </c>
      <c r="B14" s="57" t="s">
        <v>46</v>
      </c>
      <c r="C14" s="41" t="s">
        <v>47</v>
      </c>
      <c r="D14" s="50" t="s">
        <v>32</v>
      </c>
      <c r="E14" s="58"/>
      <c r="F14" s="58"/>
      <c r="G14" s="58"/>
      <c r="H14" s="43" t="s">
        <v>32</v>
      </c>
      <c r="I14" s="52">
        <v>45695</v>
      </c>
      <c r="J14" s="56">
        <v>45838</v>
      </c>
      <c r="K14" s="46">
        <v>1</v>
      </c>
      <c r="L14" s="47">
        <v>1</v>
      </c>
      <c r="M14" s="48">
        <f t="shared" si="0"/>
        <v>1</v>
      </c>
      <c r="N14" s="250" t="s">
        <v>205</v>
      </c>
      <c r="O14" s="249"/>
      <c r="P14" s="16"/>
      <c r="Q14" s="16"/>
      <c r="R14" s="16"/>
      <c r="S14" s="16"/>
      <c r="T14" s="16"/>
      <c r="U14" s="16"/>
      <c r="V14" s="16"/>
      <c r="W14" s="16"/>
      <c r="X14" s="16"/>
      <c r="Y14" s="16"/>
      <c r="Z14" s="16"/>
    </row>
    <row r="15" spans="1:26" ht="350.25" customHeight="1">
      <c r="A15" s="30">
        <v>7</v>
      </c>
      <c r="B15" s="57" t="s">
        <v>48</v>
      </c>
      <c r="C15" s="41" t="s">
        <v>49</v>
      </c>
      <c r="D15" s="50" t="s">
        <v>32</v>
      </c>
      <c r="E15" s="58"/>
      <c r="F15" s="58"/>
      <c r="G15" s="58"/>
      <c r="H15" s="43" t="s">
        <v>32</v>
      </c>
      <c r="I15" s="52">
        <v>45695</v>
      </c>
      <c r="J15" s="56">
        <v>45838</v>
      </c>
      <c r="K15" s="46">
        <v>1</v>
      </c>
      <c r="L15" s="59">
        <v>1</v>
      </c>
      <c r="M15" s="48">
        <f t="shared" si="0"/>
        <v>1</v>
      </c>
      <c r="N15" s="251" t="s">
        <v>206</v>
      </c>
      <c r="O15" s="252"/>
      <c r="P15" s="16"/>
      <c r="Q15" s="16"/>
      <c r="R15" s="16"/>
      <c r="S15" s="16"/>
      <c r="T15" s="16"/>
      <c r="U15" s="16"/>
      <c r="V15" s="16"/>
      <c r="W15" s="16"/>
      <c r="X15" s="16"/>
      <c r="Y15" s="16"/>
      <c r="Z15" s="16"/>
    </row>
    <row r="16" spans="1:26" ht="94.5" customHeight="1">
      <c r="A16" s="30">
        <v>9</v>
      </c>
      <c r="B16" s="57" t="s">
        <v>50</v>
      </c>
      <c r="C16" s="41" t="s">
        <v>41</v>
      </c>
      <c r="D16" s="60"/>
      <c r="E16" s="58"/>
      <c r="F16" s="58"/>
      <c r="G16" s="43"/>
      <c r="H16" s="43" t="s">
        <v>32</v>
      </c>
      <c r="I16" s="55">
        <v>45757</v>
      </c>
      <c r="J16" s="56">
        <v>45821</v>
      </c>
      <c r="K16" s="46">
        <v>1</v>
      </c>
      <c r="L16" s="59">
        <v>1</v>
      </c>
      <c r="M16" s="48">
        <f t="shared" si="0"/>
        <v>1</v>
      </c>
      <c r="N16" s="256" t="s">
        <v>207</v>
      </c>
      <c r="O16" s="257"/>
      <c r="P16" s="16"/>
      <c r="Q16" s="16"/>
      <c r="R16" s="16"/>
      <c r="S16" s="16"/>
      <c r="T16" s="16"/>
      <c r="U16" s="16"/>
      <c r="V16" s="16"/>
      <c r="W16" s="16"/>
      <c r="X16" s="16"/>
      <c r="Y16" s="16"/>
      <c r="Z16" s="16"/>
    </row>
    <row r="17" spans="1:26" ht="247.5" customHeight="1">
      <c r="A17" s="30">
        <v>10</v>
      </c>
      <c r="B17" s="61" t="s">
        <v>51</v>
      </c>
      <c r="C17" s="62" t="s">
        <v>52</v>
      </c>
      <c r="D17" s="63"/>
      <c r="E17" s="64"/>
      <c r="F17" s="43" t="s">
        <v>32</v>
      </c>
      <c r="G17" s="64"/>
      <c r="H17" s="64"/>
      <c r="I17" s="65">
        <v>45703</v>
      </c>
      <c r="J17" s="66">
        <v>45831</v>
      </c>
      <c r="K17" s="46">
        <v>1</v>
      </c>
      <c r="L17" s="59">
        <v>1</v>
      </c>
      <c r="M17" s="48">
        <f t="shared" si="0"/>
        <v>1</v>
      </c>
      <c r="N17" s="248" t="s">
        <v>240</v>
      </c>
      <c r="O17" s="249"/>
      <c r="P17" s="16"/>
      <c r="Q17" s="16"/>
      <c r="R17" s="16"/>
      <c r="S17" s="16"/>
      <c r="T17" s="16"/>
      <c r="U17" s="16"/>
      <c r="V17" s="16"/>
      <c r="W17" s="16"/>
      <c r="X17" s="16"/>
      <c r="Y17" s="16"/>
      <c r="Z17" s="16"/>
    </row>
    <row r="18" spans="1:26" ht="72" customHeight="1">
      <c r="A18" s="30">
        <v>11</v>
      </c>
      <c r="B18" s="67" t="s">
        <v>53</v>
      </c>
      <c r="C18" s="41" t="s">
        <v>54</v>
      </c>
      <c r="D18" s="42" t="s">
        <v>32</v>
      </c>
      <c r="E18" s="58"/>
      <c r="F18" s="58"/>
      <c r="G18" s="58"/>
      <c r="H18" s="58"/>
      <c r="I18" s="55">
        <v>45760</v>
      </c>
      <c r="J18" s="56">
        <v>45799</v>
      </c>
      <c r="K18" s="46">
        <v>1</v>
      </c>
      <c r="L18" s="59">
        <v>1</v>
      </c>
      <c r="M18" s="48">
        <f t="shared" si="0"/>
        <v>1</v>
      </c>
      <c r="N18" s="256" t="s">
        <v>208</v>
      </c>
      <c r="O18" s="257"/>
      <c r="P18" s="16"/>
      <c r="Q18" s="16"/>
      <c r="R18" s="16"/>
      <c r="S18" s="16"/>
      <c r="T18" s="16"/>
      <c r="U18" s="16"/>
      <c r="V18" s="16"/>
      <c r="W18" s="16"/>
      <c r="X18" s="16"/>
      <c r="Y18" s="16"/>
      <c r="Z18" s="16"/>
    </row>
    <row r="19" spans="1:26" ht="82.5" customHeight="1">
      <c r="A19" s="30">
        <v>12</v>
      </c>
      <c r="B19" s="54" t="s">
        <v>55</v>
      </c>
      <c r="C19" s="41" t="s">
        <v>56</v>
      </c>
      <c r="D19" s="60"/>
      <c r="E19" s="58"/>
      <c r="F19" s="58"/>
      <c r="G19" s="43" t="s">
        <v>32</v>
      </c>
      <c r="H19" s="58"/>
      <c r="I19" s="55">
        <v>45765</v>
      </c>
      <c r="J19" s="56">
        <v>45777</v>
      </c>
      <c r="K19" s="46">
        <v>1</v>
      </c>
      <c r="L19" s="59">
        <v>1</v>
      </c>
      <c r="M19" s="48">
        <f t="shared" si="0"/>
        <v>1</v>
      </c>
      <c r="N19" s="250" t="s">
        <v>209</v>
      </c>
      <c r="O19" s="249"/>
      <c r="P19" s="16"/>
      <c r="Q19" s="16"/>
      <c r="R19" s="16"/>
      <c r="S19" s="16"/>
      <c r="T19" s="16"/>
      <c r="U19" s="16"/>
      <c r="V19" s="16"/>
      <c r="W19" s="16"/>
      <c r="X19" s="16"/>
      <c r="Y19" s="16"/>
      <c r="Z19" s="16"/>
    </row>
    <row r="20" spans="1:26" ht="147.75" customHeight="1">
      <c r="A20" s="30">
        <v>13</v>
      </c>
      <c r="B20" s="54" t="s">
        <v>57</v>
      </c>
      <c r="C20" s="41" t="s">
        <v>58</v>
      </c>
      <c r="D20" s="60"/>
      <c r="E20" s="58"/>
      <c r="F20" s="58"/>
      <c r="G20" s="43" t="s">
        <v>32</v>
      </c>
      <c r="H20" s="58"/>
      <c r="I20" s="55">
        <v>45769</v>
      </c>
      <c r="J20" s="56">
        <v>45801</v>
      </c>
      <c r="K20" s="46">
        <v>1</v>
      </c>
      <c r="L20" s="59">
        <v>1</v>
      </c>
      <c r="M20" s="48">
        <f t="shared" si="0"/>
        <v>1</v>
      </c>
      <c r="N20" s="256" t="s">
        <v>210</v>
      </c>
      <c r="O20" s="257"/>
      <c r="P20" s="16"/>
      <c r="Q20" s="16"/>
      <c r="R20" s="16"/>
      <c r="S20" s="16"/>
      <c r="T20" s="16"/>
      <c r="U20" s="16"/>
      <c r="V20" s="16"/>
      <c r="W20" s="16"/>
      <c r="X20" s="16"/>
      <c r="Y20" s="16"/>
      <c r="Z20" s="16"/>
    </row>
    <row r="21" spans="1:26" ht="198" customHeight="1" thickBot="1">
      <c r="A21" s="30">
        <v>14</v>
      </c>
      <c r="B21" s="61" t="s">
        <v>59</v>
      </c>
      <c r="C21" s="62" t="s">
        <v>60</v>
      </c>
      <c r="D21" s="68"/>
      <c r="E21" s="69"/>
      <c r="F21" s="69"/>
      <c r="G21" s="70" t="s">
        <v>32</v>
      </c>
      <c r="H21" s="69"/>
      <c r="I21" s="71">
        <v>45752</v>
      </c>
      <c r="J21" s="72">
        <v>45798</v>
      </c>
      <c r="K21" s="73">
        <v>1</v>
      </c>
      <c r="L21" s="74">
        <v>1</v>
      </c>
      <c r="M21" s="75">
        <f t="shared" si="0"/>
        <v>1</v>
      </c>
      <c r="N21" s="258" t="s">
        <v>211</v>
      </c>
      <c r="O21" s="259"/>
      <c r="P21" s="16"/>
      <c r="Q21" s="16"/>
      <c r="R21" s="16"/>
      <c r="S21" s="16"/>
      <c r="T21" s="16"/>
      <c r="U21" s="16"/>
      <c r="V21" s="16"/>
      <c r="W21" s="16"/>
      <c r="X21" s="16"/>
      <c r="Y21" s="16"/>
      <c r="Z21" s="16"/>
    </row>
    <row r="22" spans="1:26" ht="26.25" customHeight="1" thickBot="1">
      <c r="A22" s="253"/>
      <c r="B22" s="225"/>
      <c r="C22" s="225"/>
      <c r="D22" s="225"/>
      <c r="E22" s="225"/>
      <c r="F22" s="225"/>
      <c r="G22" s="225"/>
      <c r="H22" s="225"/>
      <c r="I22" s="225"/>
      <c r="J22" s="225"/>
      <c r="K22" s="225"/>
      <c r="L22" s="254"/>
      <c r="M22" s="76">
        <f>AVERAGE(M9:M21)</f>
        <v>1</v>
      </c>
      <c r="N22" s="260"/>
      <c r="O22" s="224"/>
      <c r="P22" s="16"/>
      <c r="Q22" s="16"/>
      <c r="R22" s="16"/>
      <c r="S22" s="16"/>
      <c r="T22" s="16"/>
      <c r="U22" s="16"/>
      <c r="V22" s="16"/>
      <c r="W22" s="16"/>
      <c r="X22" s="16"/>
      <c r="Y22" s="16"/>
      <c r="Z22" s="16"/>
    </row>
    <row r="23" spans="1:26" ht="31.5" customHeight="1" thickBot="1">
      <c r="A23" s="255" t="s">
        <v>61</v>
      </c>
      <c r="B23" s="225"/>
      <c r="C23" s="224"/>
      <c r="D23" s="77"/>
      <c r="E23" s="77"/>
      <c r="F23" s="77"/>
      <c r="G23" s="77"/>
      <c r="H23" s="77"/>
      <c r="I23" s="77"/>
      <c r="J23" s="78"/>
      <c r="K23" s="255"/>
      <c r="L23" s="225"/>
      <c r="M23" s="225"/>
      <c r="N23" s="225"/>
      <c r="O23" s="224"/>
      <c r="P23" s="16"/>
      <c r="Q23" s="16"/>
      <c r="R23" s="16"/>
      <c r="S23" s="16"/>
      <c r="T23" s="16"/>
      <c r="U23" s="16"/>
      <c r="V23" s="16"/>
      <c r="W23" s="16"/>
      <c r="X23" s="16"/>
      <c r="Y23" s="16"/>
      <c r="Z23" s="16"/>
    </row>
    <row r="24" spans="1:26" ht="118.5" customHeight="1">
      <c r="A24" s="79">
        <v>15</v>
      </c>
      <c r="B24" s="80" t="s">
        <v>62</v>
      </c>
      <c r="C24" s="81" t="s">
        <v>63</v>
      </c>
      <c r="D24" s="82"/>
      <c r="E24" s="83"/>
      <c r="F24" s="84" t="s">
        <v>32</v>
      </c>
      <c r="G24" s="83"/>
      <c r="H24" s="83"/>
      <c r="I24" s="35">
        <v>45708</v>
      </c>
      <c r="J24" s="35">
        <v>45746</v>
      </c>
      <c r="K24" s="85">
        <v>1</v>
      </c>
      <c r="L24" s="86">
        <v>1</v>
      </c>
      <c r="M24" s="39">
        <f t="shared" ref="M24:M27" si="1">+L24/K24</f>
        <v>1</v>
      </c>
      <c r="N24" s="246" t="s">
        <v>64</v>
      </c>
      <c r="O24" s="247"/>
      <c r="P24" s="16"/>
      <c r="Q24" s="16"/>
      <c r="R24" s="16"/>
      <c r="S24" s="16"/>
      <c r="T24" s="16"/>
      <c r="U24" s="16"/>
      <c r="V24" s="16"/>
      <c r="W24" s="16"/>
      <c r="X24" s="16"/>
      <c r="Y24" s="16"/>
      <c r="Z24" s="16"/>
    </row>
    <row r="25" spans="1:26" ht="74.25" customHeight="1">
      <c r="A25" s="30">
        <v>16</v>
      </c>
      <c r="B25" s="54" t="s">
        <v>65</v>
      </c>
      <c r="C25" s="41" t="s">
        <v>66</v>
      </c>
      <c r="D25" s="60"/>
      <c r="E25" s="58"/>
      <c r="F25" s="43" t="s">
        <v>32</v>
      </c>
      <c r="G25" s="58"/>
      <c r="H25" s="58"/>
      <c r="I25" s="55">
        <v>45726</v>
      </c>
      <c r="J25" s="55">
        <v>45775</v>
      </c>
      <c r="K25" s="87">
        <v>1</v>
      </c>
      <c r="L25" s="88">
        <v>1</v>
      </c>
      <c r="M25" s="48">
        <f t="shared" si="1"/>
        <v>1</v>
      </c>
      <c r="N25" s="265" t="s">
        <v>213</v>
      </c>
      <c r="O25" s="266"/>
      <c r="P25" s="16"/>
      <c r="Q25" s="16"/>
      <c r="R25" s="16"/>
      <c r="S25" s="16"/>
      <c r="T25" s="16"/>
      <c r="U25" s="16"/>
      <c r="V25" s="16"/>
      <c r="W25" s="16"/>
      <c r="X25" s="16"/>
      <c r="Y25" s="16"/>
      <c r="Z25" s="16"/>
    </row>
    <row r="26" spans="1:26" ht="66" customHeight="1">
      <c r="A26" s="30">
        <v>17</v>
      </c>
      <c r="B26" s="54" t="s">
        <v>67</v>
      </c>
      <c r="C26" s="41" t="s">
        <v>54</v>
      </c>
      <c r="D26" s="60"/>
      <c r="E26" s="58"/>
      <c r="F26" s="43" t="s">
        <v>32</v>
      </c>
      <c r="G26" s="58"/>
      <c r="H26" s="58"/>
      <c r="I26" s="55">
        <v>45760</v>
      </c>
      <c r="J26" s="55">
        <v>45790</v>
      </c>
      <c r="K26" s="87">
        <v>1</v>
      </c>
      <c r="L26" s="88">
        <v>1</v>
      </c>
      <c r="M26" s="48">
        <f t="shared" si="1"/>
        <v>1</v>
      </c>
      <c r="N26" s="257" t="s">
        <v>212</v>
      </c>
      <c r="O26" s="257"/>
      <c r="P26" s="16"/>
      <c r="Q26" s="16"/>
      <c r="R26" s="16"/>
      <c r="S26" s="16"/>
      <c r="T26" s="16"/>
      <c r="U26" s="16"/>
      <c r="V26" s="16"/>
      <c r="W26" s="16"/>
      <c r="X26" s="16"/>
      <c r="Y26" s="16"/>
      <c r="Z26" s="16"/>
    </row>
    <row r="27" spans="1:26" ht="68.25" customHeight="1" thickBot="1">
      <c r="A27" s="30">
        <v>18</v>
      </c>
      <c r="B27" s="54" t="s">
        <v>68</v>
      </c>
      <c r="C27" s="41" t="s">
        <v>69</v>
      </c>
      <c r="D27" s="89"/>
      <c r="E27" s="90"/>
      <c r="F27" s="90"/>
      <c r="G27" s="70" t="s">
        <v>32</v>
      </c>
      <c r="H27" s="90"/>
      <c r="I27" s="71">
        <v>45792</v>
      </c>
      <c r="J27" s="71">
        <v>45799</v>
      </c>
      <c r="K27" s="91">
        <v>1</v>
      </c>
      <c r="L27" s="88">
        <v>1</v>
      </c>
      <c r="M27" s="75">
        <f t="shared" si="1"/>
        <v>1</v>
      </c>
      <c r="N27" s="267" t="s">
        <v>214</v>
      </c>
      <c r="O27" s="268"/>
      <c r="P27" s="16"/>
      <c r="Q27" s="16"/>
      <c r="R27" s="16"/>
      <c r="S27" s="16"/>
      <c r="T27" s="16"/>
      <c r="U27" s="16"/>
      <c r="V27" s="16"/>
      <c r="W27" s="16"/>
      <c r="X27" s="16"/>
      <c r="Y27" s="16"/>
      <c r="Z27" s="16"/>
    </row>
    <row r="28" spans="1:26" ht="25.5" customHeight="1" thickBot="1">
      <c r="A28" s="253"/>
      <c r="B28" s="225"/>
      <c r="C28" s="225"/>
      <c r="D28" s="225"/>
      <c r="E28" s="225"/>
      <c r="F28" s="225"/>
      <c r="G28" s="225"/>
      <c r="H28" s="225"/>
      <c r="I28" s="225"/>
      <c r="J28" s="225"/>
      <c r="K28" s="225"/>
      <c r="L28" s="254"/>
      <c r="M28" s="92">
        <f>AVERAGE(M24:M27)</f>
        <v>1</v>
      </c>
      <c r="N28" s="93"/>
      <c r="O28" s="94"/>
      <c r="P28" s="16"/>
      <c r="Q28" s="16"/>
      <c r="R28" s="16"/>
      <c r="S28" s="16"/>
      <c r="T28" s="16"/>
      <c r="U28" s="16"/>
      <c r="V28" s="16"/>
      <c r="W28" s="16"/>
      <c r="X28" s="16"/>
      <c r="Y28" s="16"/>
      <c r="Z28" s="16"/>
    </row>
    <row r="29" spans="1:26" ht="30.75" customHeight="1" thickBot="1">
      <c r="A29" s="255" t="s">
        <v>70</v>
      </c>
      <c r="B29" s="225"/>
      <c r="C29" s="224"/>
      <c r="D29" s="77"/>
      <c r="E29" s="77"/>
      <c r="F29" s="77"/>
      <c r="G29" s="77"/>
      <c r="H29" s="77"/>
      <c r="I29" s="77"/>
      <c r="J29" s="78"/>
      <c r="K29" s="95"/>
      <c r="L29" s="95"/>
      <c r="M29" s="96"/>
      <c r="N29" s="93"/>
      <c r="O29" s="93"/>
      <c r="P29" s="16"/>
      <c r="Q29" s="16"/>
      <c r="R29" s="16"/>
      <c r="S29" s="16"/>
      <c r="T29" s="16"/>
      <c r="U29" s="16"/>
      <c r="V29" s="16"/>
      <c r="W29" s="16"/>
      <c r="X29" s="16"/>
      <c r="Y29" s="16"/>
      <c r="Z29" s="16"/>
    </row>
    <row r="30" spans="1:26" ht="59.25" customHeight="1" thickBot="1">
      <c r="A30" s="79">
        <v>19</v>
      </c>
      <c r="B30" s="97" t="s">
        <v>71</v>
      </c>
      <c r="C30" s="98" t="s">
        <v>72</v>
      </c>
      <c r="D30" s="60"/>
      <c r="E30" s="58"/>
      <c r="F30" s="58"/>
      <c r="G30" s="43" t="s">
        <v>32</v>
      </c>
      <c r="H30" s="99"/>
      <c r="I30" s="100">
        <v>45799</v>
      </c>
      <c r="J30" s="55">
        <v>45799</v>
      </c>
      <c r="K30" s="48">
        <v>1</v>
      </c>
      <c r="L30" s="59">
        <v>1</v>
      </c>
      <c r="M30" s="48">
        <f>+L30/K30</f>
        <v>1</v>
      </c>
      <c r="N30" s="256" t="s">
        <v>215</v>
      </c>
      <c r="O30" s="257"/>
      <c r="P30" s="16"/>
      <c r="Q30" s="16"/>
      <c r="R30" s="16"/>
      <c r="S30" s="16"/>
      <c r="T30" s="16"/>
      <c r="U30" s="16"/>
      <c r="V30" s="16"/>
      <c r="W30" s="16"/>
      <c r="X30" s="16"/>
      <c r="Y30" s="16"/>
      <c r="Z30" s="16"/>
    </row>
    <row r="31" spans="1:26" ht="25.5" customHeight="1" thickBot="1">
      <c r="A31" s="253"/>
      <c r="B31" s="225"/>
      <c r="C31" s="225"/>
      <c r="D31" s="225"/>
      <c r="E31" s="225"/>
      <c r="F31" s="225"/>
      <c r="G31" s="225"/>
      <c r="H31" s="225"/>
      <c r="I31" s="225"/>
      <c r="J31" s="225"/>
      <c r="K31" s="225"/>
      <c r="L31" s="254"/>
      <c r="M31" s="92">
        <f>AVERAGE(M30)</f>
        <v>1</v>
      </c>
      <c r="N31" s="93"/>
      <c r="O31" s="94"/>
      <c r="P31" s="16"/>
      <c r="Q31" s="16"/>
      <c r="R31" s="16"/>
      <c r="S31" s="16"/>
      <c r="T31" s="16"/>
      <c r="U31" s="16"/>
      <c r="V31" s="16"/>
      <c r="W31" s="16"/>
      <c r="X31" s="16"/>
      <c r="Y31" s="16"/>
      <c r="Z31" s="16"/>
    </row>
    <row r="32" spans="1:26" ht="25.5" customHeight="1" thickBot="1">
      <c r="A32" s="255" t="s">
        <v>73</v>
      </c>
      <c r="B32" s="225"/>
      <c r="C32" s="254"/>
      <c r="D32" s="77"/>
      <c r="E32" s="77"/>
      <c r="F32" s="77"/>
      <c r="G32" s="77"/>
      <c r="H32" s="77"/>
      <c r="I32" s="77"/>
      <c r="J32" s="78"/>
      <c r="K32" s="269"/>
      <c r="L32" s="225"/>
      <c r="M32" s="225"/>
      <c r="N32" s="225"/>
      <c r="O32" s="254"/>
      <c r="P32" s="16"/>
      <c r="Q32" s="16"/>
      <c r="R32" s="16"/>
      <c r="S32" s="16"/>
      <c r="T32" s="16"/>
      <c r="U32" s="16"/>
      <c r="V32" s="16"/>
      <c r="W32" s="16"/>
      <c r="X32" s="16"/>
      <c r="Y32" s="16"/>
      <c r="Z32" s="16"/>
    </row>
    <row r="33" spans="1:26" ht="106.5" customHeight="1">
      <c r="A33" s="79">
        <v>20</v>
      </c>
      <c r="B33" s="101" t="s">
        <v>74</v>
      </c>
      <c r="C33" s="102" t="s">
        <v>75</v>
      </c>
      <c r="D33" s="103"/>
      <c r="E33" s="103"/>
      <c r="F33" s="103"/>
      <c r="G33" s="104" t="s">
        <v>32</v>
      </c>
      <c r="H33" s="104" t="s">
        <v>32</v>
      </c>
      <c r="I33" s="52">
        <v>45764</v>
      </c>
      <c r="J33" s="52">
        <v>45830</v>
      </c>
      <c r="K33" s="105">
        <v>1</v>
      </c>
      <c r="L33" s="106">
        <v>1</v>
      </c>
      <c r="M33" s="48">
        <f t="shared" ref="M33:M35" si="2">+L33/K33</f>
        <v>1</v>
      </c>
      <c r="N33" s="270" t="s">
        <v>216</v>
      </c>
      <c r="O33" s="262"/>
      <c r="P33" s="16"/>
      <c r="Q33" s="16"/>
      <c r="R33" s="16"/>
      <c r="S33" s="16"/>
      <c r="T33" s="16"/>
      <c r="U33" s="16"/>
      <c r="V33" s="16"/>
      <c r="W33" s="16"/>
      <c r="X33" s="16"/>
      <c r="Y33" s="16"/>
      <c r="Z33" s="16"/>
    </row>
    <row r="34" spans="1:26" ht="81" customHeight="1">
      <c r="A34" s="30">
        <v>21</v>
      </c>
      <c r="B34" s="107" t="s">
        <v>76</v>
      </c>
      <c r="C34" s="102" t="s">
        <v>77</v>
      </c>
      <c r="D34" s="108"/>
      <c r="E34" s="108"/>
      <c r="F34" s="108"/>
      <c r="G34" s="104"/>
      <c r="H34" s="104" t="s">
        <v>32</v>
      </c>
      <c r="I34" s="52">
        <v>45771</v>
      </c>
      <c r="J34" s="52">
        <v>45829</v>
      </c>
      <c r="K34" s="105">
        <v>1</v>
      </c>
      <c r="L34" s="106">
        <v>1</v>
      </c>
      <c r="M34" s="48">
        <f t="shared" si="2"/>
        <v>1</v>
      </c>
      <c r="N34" s="270" t="s">
        <v>217</v>
      </c>
      <c r="O34" s="262"/>
      <c r="P34" s="16"/>
      <c r="Q34" s="16"/>
      <c r="R34" s="16"/>
      <c r="S34" s="16"/>
      <c r="T34" s="16"/>
      <c r="U34" s="16"/>
      <c r="V34" s="16"/>
      <c r="W34" s="16"/>
      <c r="X34" s="16"/>
      <c r="Y34" s="16"/>
      <c r="Z34" s="16"/>
    </row>
    <row r="35" spans="1:26" ht="170.25" customHeight="1">
      <c r="A35" s="79">
        <v>22</v>
      </c>
      <c r="B35" s="109" t="s">
        <v>78</v>
      </c>
      <c r="C35" s="102" t="s">
        <v>77</v>
      </c>
      <c r="D35" s="110"/>
      <c r="E35" s="110"/>
      <c r="F35" s="110"/>
      <c r="G35" s="43" t="s">
        <v>32</v>
      </c>
      <c r="H35" s="110"/>
      <c r="I35" s="111">
        <v>45790</v>
      </c>
      <c r="J35" s="52">
        <v>45829</v>
      </c>
      <c r="K35" s="112">
        <v>1</v>
      </c>
      <c r="L35" s="113">
        <v>1</v>
      </c>
      <c r="M35" s="48">
        <f t="shared" si="2"/>
        <v>1</v>
      </c>
      <c r="N35" s="261" t="s">
        <v>241</v>
      </c>
      <c r="O35" s="262"/>
      <c r="P35" s="16"/>
      <c r="Q35" s="16"/>
      <c r="R35" s="16"/>
      <c r="S35" s="16"/>
      <c r="T35" s="16"/>
      <c r="U35" s="16"/>
      <c r="V35" s="16"/>
      <c r="W35" s="16"/>
      <c r="X35" s="16"/>
      <c r="Y35" s="16"/>
      <c r="Z35" s="16"/>
    </row>
    <row r="36" spans="1:26" ht="117" customHeight="1" thickBot="1">
      <c r="A36" s="30">
        <v>23</v>
      </c>
      <c r="B36" s="109" t="s">
        <v>79</v>
      </c>
      <c r="C36" s="114" t="s">
        <v>80</v>
      </c>
      <c r="D36" s="110"/>
      <c r="E36" s="110"/>
      <c r="F36" s="110"/>
      <c r="G36" s="110"/>
      <c r="H36" s="43" t="s">
        <v>32</v>
      </c>
      <c r="I36" s="65">
        <v>45828</v>
      </c>
      <c r="J36" s="65">
        <v>45858</v>
      </c>
      <c r="K36" s="217">
        <v>1</v>
      </c>
      <c r="L36" s="218">
        <v>1</v>
      </c>
      <c r="M36" s="48">
        <f>+L36/K36</f>
        <v>1</v>
      </c>
      <c r="N36" s="263" t="s">
        <v>242</v>
      </c>
      <c r="O36" s="264"/>
      <c r="P36" s="16"/>
      <c r="Q36" s="16"/>
      <c r="R36" s="16"/>
      <c r="S36" s="16"/>
      <c r="T36" s="16"/>
      <c r="U36" s="16"/>
      <c r="V36" s="16"/>
      <c r="W36" s="16"/>
      <c r="X36" s="16"/>
      <c r="Y36" s="16"/>
      <c r="Z36" s="16"/>
    </row>
    <row r="37" spans="1:26" ht="32.25" customHeight="1" thickBot="1">
      <c r="A37" s="253"/>
      <c r="B37" s="225"/>
      <c r="C37" s="225"/>
      <c r="D37" s="225"/>
      <c r="E37" s="225"/>
      <c r="F37" s="225"/>
      <c r="G37" s="225"/>
      <c r="H37" s="225"/>
      <c r="I37" s="225"/>
      <c r="J37" s="225"/>
      <c r="K37" s="225"/>
      <c r="L37" s="254"/>
      <c r="M37" s="92">
        <f>AVERAGE(M33:M36)</f>
        <v>1</v>
      </c>
      <c r="N37" s="253"/>
      <c r="O37" s="254"/>
      <c r="P37" s="16"/>
      <c r="Q37" s="16"/>
      <c r="R37" s="16"/>
      <c r="S37" s="16"/>
      <c r="T37" s="16"/>
      <c r="U37" s="16"/>
      <c r="V37" s="16"/>
      <c r="W37" s="16"/>
      <c r="X37" s="16"/>
      <c r="Y37" s="16"/>
      <c r="Z37" s="16"/>
    </row>
    <row r="38" spans="1:26" ht="15.75" customHeight="1" thickBo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29.25" customHeight="1" thickBot="1">
      <c r="A39" s="16"/>
      <c r="B39" s="115" t="s">
        <v>81</v>
      </c>
      <c r="C39" s="116">
        <f>(M22+M28+M37+M31)/4</f>
        <v>1</v>
      </c>
      <c r="D39" s="117"/>
      <c r="E39" s="117"/>
      <c r="F39" s="117"/>
      <c r="G39" s="117"/>
      <c r="H39" s="117"/>
      <c r="I39" s="16"/>
      <c r="J39" s="16"/>
      <c r="K39" s="16"/>
      <c r="L39" s="118"/>
      <c r="M39" s="118"/>
      <c r="N39" s="16"/>
      <c r="O39" s="16"/>
      <c r="P39" s="16"/>
      <c r="Q39" s="16"/>
      <c r="R39" s="16"/>
      <c r="S39" s="16"/>
      <c r="T39" s="16"/>
      <c r="U39" s="16"/>
      <c r="V39" s="16"/>
      <c r="W39" s="16"/>
      <c r="X39" s="16"/>
      <c r="Y39" s="16"/>
      <c r="Z39" s="16"/>
    </row>
    <row r="40" spans="1:26"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sheetProtection algorithmName="SHA-512" hashValue="xuSqNRDodOOWTQg5xffja4z4jhrMANhO7XaYFjRhSDOfVwWF5pAgUObkK5yWW1jsh1+8W9E8vR/XjzoVGMXaow==" saltValue="G6GmMmv7w08EaIUMKV6KLg==" spinCount="100000" sheet="1" objects="1" scenarios="1"/>
  <mergeCells count="40">
    <mergeCell ref="N35:O35"/>
    <mergeCell ref="N36:O36"/>
    <mergeCell ref="A37:L37"/>
    <mergeCell ref="N37:O37"/>
    <mergeCell ref="N24:O24"/>
    <mergeCell ref="N25:O25"/>
    <mergeCell ref="N26:O26"/>
    <mergeCell ref="N27:O27"/>
    <mergeCell ref="A28:L28"/>
    <mergeCell ref="N30:O30"/>
    <mergeCell ref="A31:L31"/>
    <mergeCell ref="A29:C29"/>
    <mergeCell ref="A32:C32"/>
    <mergeCell ref="K32:O32"/>
    <mergeCell ref="N33:O33"/>
    <mergeCell ref="N34:O34"/>
    <mergeCell ref="N13:O13"/>
    <mergeCell ref="N14:O14"/>
    <mergeCell ref="N15:O15"/>
    <mergeCell ref="A22:L22"/>
    <mergeCell ref="A23:C23"/>
    <mergeCell ref="K23:O23"/>
    <mergeCell ref="N16:O16"/>
    <mergeCell ref="N17:O17"/>
    <mergeCell ref="N18:O18"/>
    <mergeCell ref="N19:O19"/>
    <mergeCell ref="N20:O20"/>
    <mergeCell ref="N21:O21"/>
    <mergeCell ref="N22:O22"/>
    <mergeCell ref="N8:O8"/>
    <mergeCell ref="N9:O9"/>
    <mergeCell ref="N10:O10"/>
    <mergeCell ref="N11:O11"/>
    <mergeCell ref="N12:O12"/>
    <mergeCell ref="A1:J6"/>
    <mergeCell ref="K1:M1"/>
    <mergeCell ref="A7:C7"/>
    <mergeCell ref="D7:H7"/>
    <mergeCell ref="I7:J7"/>
    <mergeCell ref="K7:O7"/>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25252"/>
  </sheetPr>
  <dimension ref="A1:Z1000"/>
  <sheetViews>
    <sheetView workbookViewId="0">
      <pane xSplit="2" ySplit="8" topLeftCell="C9" activePane="bottomRight" state="frozen"/>
      <selection pane="topRight" activeCell="C1" sqref="C1"/>
      <selection pane="bottomLeft" activeCell="A9" sqref="A9"/>
      <selection pane="bottomRight" activeCell="C10" sqref="C10"/>
    </sheetView>
  </sheetViews>
  <sheetFormatPr baseColWidth="10" defaultColWidth="14.42578125" defaultRowHeight="15" customHeight="1"/>
  <cols>
    <col min="1" max="1" width="11.7109375" customWidth="1"/>
    <col min="2" max="2" width="56.140625" customWidth="1"/>
    <col min="3" max="3" width="43.42578125" customWidth="1"/>
    <col min="4" max="4" width="19.42578125" hidden="1" customWidth="1"/>
    <col min="5" max="5" width="17.28515625" hidden="1" customWidth="1"/>
    <col min="6" max="6" width="20.42578125" hidden="1" customWidth="1"/>
    <col min="7" max="7" width="18.5703125" hidden="1" customWidth="1"/>
    <col min="8" max="8" width="21.5703125" hidden="1" customWidth="1"/>
    <col min="9" max="9" width="17.7109375" customWidth="1"/>
    <col min="10" max="12" width="24.42578125" customWidth="1"/>
    <col min="13" max="13" width="26.28515625" customWidth="1"/>
    <col min="14" max="14" width="28.28515625" customWidth="1"/>
    <col min="15" max="15" width="45.7109375" customWidth="1"/>
    <col min="16" max="26" width="7.85546875" customWidth="1"/>
  </cols>
  <sheetData>
    <row r="1" spans="1:26" ht="15" customHeight="1">
      <c r="A1" s="233" t="s">
        <v>243</v>
      </c>
      <c r="B1" s="234"/>
      <c r="C1" s="234"/>
      <c r="D1" s="234"/>
      <c r="E1" s="234"/>
      <c r="F1" s="234"/>
      <c r="G1" s="234"/>
      <c r="H1" s="234"/>
      <c r="I1" s="234"/>
      <c r="J1" s="235"/>
      <c r="K1" s="242" t="s">
        <v>11</v>
      </c>
      <c r="L1" s="225"/>
      <c r="M1" s="224"/>
      <c r="N1" s="16"/>
      <c r="O1" s="17"/>
      <c r="P1" s="16"/>
      <c r="Q1" s="16"/>
      <c r="R1" s="16"/>
      <c r="S1" s="16"/>
      <c r="T1" s="16"/>
      <c r="U1" s="16"/>
      <c r="V1" s="16"/>
      <c r="W1" s="16"/>
      <c r="X1" s="16"/>
      <c r="Y1" s="16"/>
      <c r="Z1" s="16"/>
    </row>
    <row r="2" spans="1:26" ht="15" customHeight="1">
      <c r="A2" s="236"/>
      <c r="B2" s="237"/>
      <c r="C2" s="237"/>
      <c r="D2" s="237"/>
      <c r="E2" s="237"/>
      <c r="F2" s="237"/>
      <c r="G2" s="237"/>
      <c r="H2" s="237"/>
      <c r="I2" s="237"/>
      <c r="J2" s="238"/>
      <c r="K2" s="18">
        <v>0.86</v>
      </c>
      <c r="L2" s="18">
        <v>1</v>
      </c>
      <c r="M2" s="9" t="s">
        <v>6</v>
      </c>
      <c r="N2" s="16"/>
      <c r="O2" s="17"/>
      <c r="P2" s="16"/>
      <c r="Q2" s="16"/>
      <c r="R2" s="16"/>
      <c r="S2" s="16"/>
      <c r="T2" s="16"/>
      <c r="U2" s="16"/>
      <c r="V2" s="16"/>
      <c r="W2" s="16"/>
      <c r="X2" s="16"/>
      <c r="Y2" s="16"/>
      <c r="Z2" s="16"/>
    </row>
    <row r="3" spans="1:26" ht="15" customHeight="1">
      <c r="A3" s="236"/>
      <c r="B3" s="237"/>
      <c r="C3" s="237"/>
      <c r="D3" s="237"/>
      <c r="E3" s="237"/>
      <c r="F3" s="237"/>
      <c r="G3" s="237"/>
      <c r="H3" s="237"/>
      <c r="I3" s="237"/>
      <c r="J3" s="238"/>
      <c r="K3" s="19">
        <v>0.7</v>
      </c>
      <c r="L3" s="19">
        <v>0.85</v>
      </c>
      <c r="M3" s="11" t="s">
        <v>7</v>
      </c>
      <c r="N3" s="16"/>
      <c r="O3" s="17"/>
      <c r="P3" s="16"/>
      <c r="Q3" s="16"/>
      <c r="R3" s="16"/>
      <c r="S3" s="16"/>
      <c r="T3" s="16"/>
      <c r="U3" s="16"/>
      <c r="V3" s="16"/>
      <c r="W3" s="16"/>
      <c r="X3" s="16"/>
      <c r="Y3" s="16"/>
      <c r="Z3" s="16"/>
    </row>
    <row r="4" spans="1:26" ht="15" customHeight="1">
      <c r="A4" s="236"/>
      <c r="B4" s="237"/>
      <c r="C4" s="237"/>
      <c r="D4" s="237"/>
      <c r="E4" s="237"/>
      <c r="F4" s="237"/>
      <c r="G4" s="237"/>
      <c r="H4" s="237"/>
      <c r="I4" s="237"/>
      <c r="J4" s="238"/>
      <c r="K4" s="19">
        <v>0.41</v>
      </c>
      <c r="L4" s="19">
        <v>0.69</v>
      </c>
      <c r="M4" s="12" t="s">
        <v>8</v>
      </c>
      <c r="N4" s="16"/>
      <c r="O4" s="17"/>
      <c r="P4" s="16"/>
      <c r="Q4" s="16"/>
      <c r="R4" s="16"/>
      <c r="S4" s="16"/>
      <c r="T4" s="16"/>
      <c r="U4" s="16"/>
      <c r="V4" s="16"/>
      <c r="W4" s="16"/>
      <c r="X4" s="16"/>
      <c r="Y4" s="16"/>
      <c r="Z4" s="16"/>
    </row>
    <row r="5" spans="1:26" ht="18" customHeight="1">
      <c r="A5" s="236"/>
      <c r="B5" s="237"/>
      <c r="C5" s="237"/>
      <c r="D5" s="237"/>
      <c r="E5" s="237"/>
      <c r="F5" s="237"/>
      <c r="G5" s="237"/>
      <c r="H5" s="237"/>
      <c r="I5" s="237"/>
      <c r="J5" s="238"/>
      <c r="K5" s="20">
        <v>0.02</v>
      </c>
      <c r="L5" s="20">
        <v>0.4</v>
      </c>
      <c r="M5" s="14" t="s">
        <v>9</v>
      </c>
      <c r="N5" s="16"/>
      <c r="O5" s="17"/>
      <c r="P5" s="16"/>
      <c r="Q5" s="16"/>
      <c r="R5" s="16"/>
      <c r="S5" s="16"/>
      <c r="T5" s="16"/>
      <c r="U5" s="16"/>
      <c r="V5" s="16"/>
      <c r="W5" s="16"/>
      <c r="X5" s="16"/>
      <c r="Y5" s="16"/>
      <c r="Z5" s="16"/>
    </row>
    <row r="6" spans="1:26" ht="15.75" customHeight="1">
      <c r="A6" s="239"/>
      <c r="B6" s="240"/>
      <c r="C6" s="240"/>
      <c r="D6" s="240"/>
      <c r="E6" s="240"/>
      <c r="F6" s="240"/>
      <c r="G6" s="240"/>
      <c r="H6" s="240"/>
      <c r="I6" s="240"/>
      <c r="J6" s="241"/>
      <c r="K6" s="21">
        <v>0</v>
      </c>
      <c r="L6" s="21">
        <v>0.01</v>
      </c>
      <c r="M6" s="22" t="s">
        <v>10</v>
      </c>
      <c r="N6" s="16"/>
      <c r="O6" s="17"/>
      <c r="P6" s="16"/>
      <c r="Q6" s="16"/>
      <c r="R6" s="16"/>
      <c r="S6" s="16"/>
      <c r="T6" s="16"/>
      <c r="U6" s="16"/>
      <c r="V6" s="16"/>
      <c r="W6" s="16"/>
      <c r="X6" s="16"/>
      <c r="Y6" s="16"/>
      <c r="Z6" s="16"/>
    </row>
    <row r="7" spans="1:26" ht="28.5" customHeight="1">
      <c r="A7" s="243" t="s">
        <v>12</v>
      </c>
      <c r="B7" s="225"/>
      <c r="C7" s="224"/>
      <c r="D7" s="243" t="s">
        <v>13</v>
      </c>
      <c r="E7" s="225"/>
      <c r="F7" s="225"/>
      <c r="G7" s="225"/>
      <c r="H7" s="224"/>
      <c r="I7" s="243" t="s">
        <v>14</v>
      </c>
      <c r="J7" s="224"/>
      <c r="K7" s="244" t="s">
        <v>15</v>
      </c>
      <c r="L7" s="225"/>
      <c r="M7" s="225"/>
      <c r="N7" s="225"/>
      <c r="O7" s="224"/>
      <c r="P7" s="16"/>
      <c r="Q7" s="16"/>
      <c r="R7" s="16"/>
      <c r="S7" s="16"/>
      <c r="T7" s="16"/>
      <c r="U7" s="16"/>
      <c r="V7" s="16"/>
      <c r="W7" s="16"/>
      <c r="X7" s="16"/>
      <c r="Y7" s="16"/>
      <c r="Z7" s="16"/>
    </row>
    <row r="8" spans="1:26" ht="52.5" customHeight="1">
      <c r="A8" s="23" t="s">
        <v>16</v>
      </c>
      <c r="B8" s="24" t="s">
        <v>17</v>
      </c>
      <c r="C8" s="25" t="s">
        <v>18</v>
      </c>
      <c r="D8" s="26" t="s">
        <v>19</v>
      </c>
      <c r="E8" s="26" t="s">
        <v>20</v>
      </c>
      <c r="F8" s="26" t="s">
        <v>21</v>
      </c>
      <c r="G8" s="26" t="s">
        <v>22</v>
      </c>
      <c r="H8" s="26" t="s">
        <v>23</v>
      </c>
      <c r="I8" s="25" t="s">
        <v>24</v>
      </c>
      <c r="J8" s="27" t="s">
        <v>25</v>
      </c>
      <c r="K8" s="28" t="s">
        <v>26</v>
      </c>
      <c r="L8" s="28" t="s">
        <v>27</v>
      </c>
      <c r="M8" s="28" t="s">
        <v>28</v>
      </c>
      <c r="N8" s="245" t="s">
        <v>29</v>
      </c>
      <c r="O8" s="224"/>
      <c r="P8" s="16"/>
      <c r="Q8" s="16"/>
      <c r="R8" s="16"/>
      <c r="S8" s="16"/>
      <c r="T8" s="16"/>
      <c r="U8" s="16"/>
      <c r="V8" s="16"/>
      <c r="W8" s="16"/>
      <c r="X8" s="16"/>
      <c r="Y8" s="16"/>
      <c r="Z8" s="16"/>
    </row>
    <row r="9" spans="1:26" ht="76.5" customHeight="1">
      <c r="A9" s="30">
        <v>1</v>
      </c>
      <c r="B9" s="119" t="s">
        <v>82</v>
      </c>
      <c r="C9" s="120" t="s">
        <v>83</v>
      </c>
      <c r="D9" s="43"/>
      <c r="E9" s="43"/>
      <c r="F9" s="43" t="s">
        <v>32</v>
      </c>
      <c r="G9" s="43"/>
      <c r="H9" s="43"/>
      <c r="I9" s="121">
        <v>45702</v>
      </c>
      <c r="J9" s="121">
        <v>45736</v>
      </c>
      <c r="K9" s="39">
        <v>1</v>
      </c>
      <c r="L9" s="38">
        <v>1</v>
      </c>
      <c r="M9" s="48">
        <f t="shared" ref="M9:M12" si="0">+L9/K9</f>
        <v>1</v>
      </c>
      <c r="N9" s="246" t="s">
        <v>84</v>
      </c>
      <c r="O9" s="247"/>
      <c r="P9" s="16"/>
      <c r="Q9" s="16"/>
      <c r="R9" s="16"/>
      <c r="S9" s="16"/>
      <c r="T9" s="16"/>
      <c r="U9" s="16"/>
      <c r="V9" s="16"/>
      <c r="W9" s="16"/>
      <c r="X9" s="16"/>
      <c r="Y9" s="16"/>
      <c r="Z9" s="16"/>
    </row>
    <row r="10" spans="1:26" ht="115.5" customHeight="1">
      <c r="A10" s="30">
        <v>2</v>
      </c>
      <c r="B10" s="122" t="s">
        <v>85</v>
      </c>
      <c r="C10" s="120" t="s">
        <v>86</v>
      </c>
      <c r="D10" s="43"/>
      <c r="E10" s="43"/>
      <c r="F10" s="43" t="s">
        <v>32</v>
      </c>
      <c r="G10" s="43"/>
      <c r="H10" s="43"/>
      <c r="I10" s="55">
        <v>45702</v>
      </c>
      <c r="J10" s="55">
        <v>45796</v>
      </c>
      <c r="K10" s="39">
        <v>1</v>
      </c>
      <c r="L10" s="38">
        <v>1</v>
      </c>
      <c r="M10" s="48">
        <f t="shared" si="0"/>
        <v>1</v>
      </c>
      <c r="N10" s="270" t="s">
        <v>218</v>
      </c>
      <c r="O10" s="262"/>
      <c r="P10" s="16"/>
      <c r="Q10" s="16"/>
      <c r="R10" s="16"/>
      <c r="S10" s="16"/>
      <c r="T10" s="16"/>
      <c r="U10" s="16"/>
      <c r="V10" s="16"/>
      <c r="W10" s="16"/>
      <c r="X10" s="16"/>
      <c r="Y10" s="16"/>
      <c r="Z10" s="16"/>
    </row>
    <row r="11" spans="1:26" ht="45" customHeight="1">
      <c r="A11" s="30">
        <v>3</v>
      </c>
      <c r="B11" s="123" t="s">
        <v>87</v>
      </c>
      <c r="C11" s="120" t="s">
        <v>88</v>
      </c>
      <c r="D11" s="43"/>
      <c r="E11" s="43"/>
      <c r="F11" s="43" t="s">
        <v>32</v>
      </c>
      <c r="G11" s="43"/>
      <c r="H11" s="43"/>
      <c r="I11" s="55">
        <v>45737</v>
      </c>
      <c r="J11" s="55">
        <v>45753</v>
      </c>
      <c r="K11" s="48">
        <v>1</v>
      </c>
      <c r="L11" s="47">
        <v>1</v>
      </c>
      <c r="M11" s="48">
        <f t="shared" si="0"/>
        <v>1</v>
      </c>
      <c r="N11" s="250" t="s">
        <v>219</v>
      </c>
      <c r="O11" s="249"/>
      <c r="P11" s="16"/>
      <c r="Q11" s="16"/>
      <c r="R11" s="16"/>
      <c r="S11" s="16"/>
      <c r="T11" s="16"/>
      <c r="U11" s="16"/>
      <c r="V11" s="16"/>
      <c r="W11" s="16"/>
      <c r="X11" s="16"/>
      <c r="Y11" s="16"/>
      <c r="Z11" s="16"/>
    </row>
    <row r="12" spans="1:26" ht="133.5" customHeight="1">
      <c r="A12" s="30">
        <v>4</v>
      </c>
      <c r="B12" s="124" t="s">
        <v>89</v>
      </c>
      <c r="C12" s="125" t="s">
        <v>90</v>
      </c>
      <c r="D12" s="43"/>
      <c r="E12" s="43"/>
      <c r="F12" s="43" t="s">
        <v>32</v>
      </c>
      <c r="G12" s="43"/>
      <c r="H12" s="43"/>
      <c r="I12" s="65">
        <v>45740</v>
      </c>
      <c r="J12" s="65">
        <v>45798</v>
      </c>
      <c r="K12" s="75">
        <v>1</v>
      </c>
      <c r="L12" s="126">
        <v>1</v>
      </c>
      <c r="M12" s="48">
        <f t="shared" si="0"/>
        <v>1</v>
      </c>
      <c r="N12" s="271" t="s">
        <v>220</v>
      </c>
      <c r="O12" s="272"/>
      <c r="P12" s="127"/>
      <c r="Q12" s="16"/>
      <c r="R12" s="16"/>
      <c r="S12" s="16"/>
      <c r="T12" s="16"/>
      <c r="U12" s="16"/>
      <c r="V12" s="16"/>
      <c r="W12" s="16"/>
      <c r="X12" s="16"/>
      <c r="Y12" s="16"/>
      <c r="Z12" s="16"/>
    </row>
    <row r="13" spans="1:26" ht="24" customHeight="1">
      <c r="A13" s="273"/>
      <c r="B13" s="225"/>
      <c r="C13" s="225"/>
      <c r="D13" s="225"/>
      <c r="E13" s="225"/>
      <c r="F13" s="225"/>
      <c r="G13" s="225"/>
      <c r="H13" s="225"/>
      <c r="I13" s="225"/>
      <c r="J13" s="225"/>
      <c r="K13" s="225"/>
      <c r="L13" s="254"/>
      <c r="M13" s="128">
        <f>AVERAGE(M9:M12)</f>
        <v>1</v>
      </c>
      <c r="N13" s="129"/>
      <c r="O13" s="130"/>
      <c r="P13" s="16"/>
      <c r="Q13" s="16"/>
      <c r="R13" s="16"/>
      <c r="S13" s="16"/>
      <c r="T13" s="16"/>
      <c r="U13" s="16"/>
      <c r="V13" s="16"/>
      <c r="W13" s="16"/>
      <c r="X13" s="16"/>
      <c r="Y13" s="16"/>
      <c r="Z13" s="16"/>
    </row>
    <row r="14" spans="1:26" ht="24.75" customHeight="1">
      <c r="A14" s="274" t="s">
        <v>91</v>
      </c>
      <c r="B14" s="225"/>
      <c r="C14" s="224"/>
      <c r="D14" s="131"/>
      <c r="E14" s="131"/>
      <c r="F14" s="131"/>
      <c r="G14" s="131"/>
      <c r="H14" s="131"/>
      <c r="I14" s="131"/>
      <c r="J14" s="132"/>
      <c r="K14" s="274"/>
      <c r="L14" s="225"/>
      <c r="M14" s="225"/>
      <c r="N14" s="225"/>
      <c r="O14" s="224"/>
      <c r="P14" s="16"/>
      <c r="Q14" s="16"/>
      <c r="R14" s="16"/>
      <c r="S14" s="16"/>
      <c r="T14" s="16"/>
      <c r="U14" s="16"/>
      <c r="V14" s="16"/>
      <c r="W14" s="16"/>
      <c r="X14" s="16"/>
      <c r="Y14" s="16"/>
      <c r="Z14" s="16"/>
    </row>
    <row r="15" spans="1:26" ht="84.75" customHeight="1">
      <c r="A15" s="79">
        <v>5</v>
      </c>
      <c r="B15" s="97" t="s">
        <v>92</v>
      </c>
      <c r="C15" s="133" t="s">
        <v>93</v>
      </c>
      <c r="D15" s="104"/>
      <c r="E15" s="104"/>
      <c r="F15" s="104" t="s">
        <v>32</v>
      </c>
      <c r="G15" s="104"/>
      <c r="H15" s="104"/>
      <c r="I15" s="52">
        <v>45740</v>
      </c>
      <c r="J15" s="52">
        <v>45764</v>
      </c>
      <c r="K15" s="48">
        <v>1</v>
      </c>
      <c r="L15" s="59">
        <v>1</v>
      </c>
      <c r="M15" s="48">
        <f t="shared" ref="M15:M18" si="1">+L15/K15</f>
        <v>1</v>
      </c>
      <c r="N15" s="270" t="s">
        <v>221</v>
      </c>
      <c r="O15" s="282"/>
      <c r="P15" s="134"/>
      <c r="Q15" s="134"/>
      <c r="R15" s="134"/>
      <c r="S15" s="134"/>
      <c r="T15" s="134"/>
      <c r="U15" s="134"/>
      <c r="V15" s="134"/>
      <c r="W15" s="134"/>
      <c r="X15" s="134"/>
      <c r="Y15" s="134"/>
      <c r="Z15" s="134"/>
    </row>
    <row r="16" spans="1:26" ht="95.25" customHeight="1">
      <c r="A16" s="135">
        <v>6</v>
      </c>
      <c r="B16" s="136" t="s">
        <v>94</v>
      </c>
      <c r="C16" s="137" t="s">
        <v>95</v>
      </c>
      <c r="D16" s="138"/>
      <c r="E16" s="138"/>
      <c r="F16" s="138" t="s">
        <v>32</v>
      </c>
      <c r="G16" s="138"/>
      <c r="H16" s="138"/>
      <c r="I16" s="65">
        <v>45718</v>
      </c>
      <c r="J16" s="139">
        <v>45775</v>
      </c>
      <c r="K16" s="75">
        <v>1</v>
      </c>
      <c r="L16" s="74">
        <v>1</v>
      </c>
      <c r="M16" s="48">
        <f t="shared" si="1"/>
        <v>1</v>
      </c>
      <c r="N16" s="277" t="s">
        <v>222</v>
      </c>
      <c r="O16" s="278"/>
      <c r="P16" s="134"/>
      <c r="Q16" s="134"/>
      <c r="R16" s="134"/>
      <c r="S16" s="134"/>
      <c r="T16" s="134"/>
      <c r="U16" s="134"/>
      <c r="V16" s="134"/>
      <c r="W16" s="134"/>
      <c r="X16" s="134"/>
      <c r="Y16" s="134"/>
      <c r="Z16" s="134"/>
    </row>
    <row r="17" spans="1:26" ht="118.5" customHeight="1">
      <c r="A17" s="135">
        <v>7</v>
      </c>
      <c r="B17" s="122" t="s">
        <v>96</v>
      </c>
      <c r="C17" s="58" t="s">
        <v>95</v>
      </c>
      <c r="D17" s="43"/>
      <c r="E17" s="43"/>
      <c r="F17" s="43" t="s">
        <v>32</v>
      </c>
      <c r="G17" s="43"/>
      <c r="H17" s="43"/>
      <c r="I17" s="55">
        <v>45743</v>
      </c>
      <c r="J17" s="55">
        <v>45782</v>
      </c>
      <c r="K17" s="75">
        <v>1</v>
      </c>
      <c r="L17" s="74">
        <v>1</v>
      </c>
      <c r="M17" s="48">
        <f t="shared" si="1"/>
        <v>1</v>
      </c>
      <c r="N17" s="277" t="s">
        <v>223</v>
      </c>
      <c r="O17" s="278"/>
      <c r="P17" s="134"/>
      <c r="Q17" s="134"/>
      <c r="R17" s="134"/>
      <c r="S17" s="134"/>
      <c r="T17" s="134"/>
      <c r="U17" s="134"/>
      <c r="V17" s="134"/>
      <c r="W17" s="134"/>
      <c r="X17" s="134"/>
      <c r="Y17" s="134"/>
      <c r="Z17" s="134"/>
    </row>
    <row r="18" spans="1:26" ht="64.5" customHeight="1">
      <c r="A18" s="30">
        <v>8</v>
      </c>
      <c r="B18" s="122" t="s">
        <v>97</v>
      </c>
      <c r="C18" s="58" t="s">
        <v>98</v>
      </c>
      <c r="D18" s="43"/>
      <c r="E18" s="43"/>
      <c r="F18" s="43"/>
      <c r="G18" s="43" t="s">
        <v>32</v>
      </c>
      <c r="H18" s="43"/>
      <c r="I18" s="55">
        <v>45799</v>
      </c>
      <c r="J18" s="55">
        <v>45799</v>
      </c>
      <c r="K18" s="75">
        <v>1</v>
      </c>
      <c r="L18" s="74">
        <v>1</v>
      </c>
      <c r="M18" s="48">
        <f t="shared" si="1"/>
        <v>1</v>
      </c>
      <c r="N18" s="277" t="s">
        <v>225</v>
      </c>
      <c r="O18" s="278"/>
      <c r="P18" s="134"/>
      <c r="Q18" s="134"/>
      <c r="R18" s="134"/>
      <c r="S18" s="134"/>
      <c r="T18" s="134"/>
      <c r="U18" s="134"/>
      <c r="V18" s="134"/>
      <c r="W18" s="134"/>
      <c r="X18" s="134"/>
      <c r="Y18" s="134"/>
      <c r="Z18" s="134"/>
    </row>
    <row r="19" spans="1:26" ht="22.5" customHeight="1">
      <c r="A19" s="283" t="s">
        <v>99</v>
      </c>
      <c r="B19" s="280"/>
      <c r="C19" s="280"/>
      <c r="D19" s="280"/>
      <c r="E19" s="280"/>
      <c r="F19" s="280"/>
      <c r="G19" s="280"/>
      <c r="H19" s="280"/>
      <c r="I19" s="280"/>
      <c r="J19" s="280"/>
      <c r="K19" s="280"/>
      <c r="L19" s="281"/>
      <c r="M19" s="128">
        <f>AVERAGE(M15:M18)</f>
        <v>1</v>
      </c>
      <c r="N19" s="140"/>
      <c r="O19" s="130"/>
      <c r="P19" s="16"/>
      <c r="Q19" s="16"/>
      <c r="R19" s="16"/>
      <c r="S19" s="16"/>
      <c r="T19" s="16"/>
      <c r="U19" s="16"/>
      <c r="V19" s="16"/>
      <c r="W19" s="16"/>
      <c r="X19" s="16"/>
      <c r="Y19" s="16"/>
      <c r="Z19" s="16"/>
    </row>
    <row r="20" spans="1:26" ht="22.5" customHeight="1">
      <c r="A20" s="274" t="s">
        <v>100</v>
      </c>
      <c r="B20" s="225"/>
      <c r="C20" s="224"/>
      <c r="D20" s="141"/>
      <c r="E20" s="141"/>
      <c r="F20" s="141"/>
      <c r="G20" s="141"/>
      <c r="H20" s="141"/>
      <c r="I20" s="141"/>
      <c r="J20" s="142"/>
      <c r="K20" s="274"/>
      <c r="L20" s="225"/>
      <c r="M20" s="225"/>
      <c r="N20" s="225"/>
      <c r="O20" s="224"/>
      <c r="P20" s="16"/>
      <c r="Q20" s="16"/>
      <c r="R20" s="16"/>
      <c r="S20" s="16"/>
      <c r="T20" s="16"/>
      <c r="U20" s="16"/>
      <c r="V20" s="16"/>
      <c r="W20" s="16"/>
      <c r="X20" s="16"/>
      <c r="Y20" s="16"/>
      <c r="Z20" s="16"/>
    </row>
    <row r="21" spans="1:26" ht="80.25" customHeight="1">
      <c r="A21" s="79">
        <v>9</v>
      </c>
      <c r="B21" s="97" t="s">
        <v>101</v>
      </c>
      <c r="C21" s="120" t="s">
        <v>102</v>
      </c>
      <c r="D21" s="137"/>
      <c r="E21" s="137"/>
      <c r="F21" s="43" t="s">
        <v>32</v>
      </c>
      <c r="G21" s="137"/>
      <c r="H21" s="137"/>
      <c r="I21" s="65">
        <v>45746</v>
      </c>
      <c r="J21" s="65">
        <v>45761</v>
      </c>
      <c r="K21" s="75">
        <v>1</v>
      </c>
      <c r="L21" s="126">
        <v>1</v>
      </c>
      <c r="M21" s="48">
        <f t="shared" ref="M21" si="2">+L21/K21</f>
        <v>1</v>
      </c>
      <c r="N21" s="275" t="s">
        <v>224</v>
      </c>
      <c r="O21" s="276"/>
      <c r="P21" s="16"/>
      <c r="Q21" s="16"/>
      <c r="R21" s="16"/>
      <c r="S21" s="16"/>
      <c r="T21" s="16"/>
      <c r="U21" s="16"/>
      <c r="V21" s="16"/>
      <c r="W21" s="16"/>
      <c r="X21" s="16"/>
      <c r="Y21" s="16"/>
      <c r="Z21" s="16"/>
    </row>
    <row r="22" spans="1:26" ht="81.75" customHeight="1">
      <c r="A22" s="30">
        <v>10</v>
      </c>
      <c r="B22" s="122" t="s">
        <v>103</v>
      </c>
      <c r="C22" s="120" t="s">
        <v>102</v>
      </c>
      <c r="D22" s="137"/>
      <c r="E22" s="137"/>
      <c r="F22" s="137"/>
      <c r="G22" s="43" t="s">
        <v>32</v>
      </c>
      <c r="H22" s="137"/>
      <c r="I22" s="65">
        <v>45792</v>
      </c>
      <c r="J22" s="65">
        <v>45799</v>
      </c>
      <c r="K22" s="75">
        <v>1</v>
      </c>
      <c r="L22" s="74">
        <v>0</v>
      </c>
      <c r="M22" s="48">
        <v>1</v>
      </c>
      <c r="N22" s="277" t="s">
        <v>226</v>
      </c>
      <c r="O22" s="278"/>
      <c r="P22" s="16"/>
      <c r="Q22" s="16"/>
      <c r="R22" s="16"/>
      <c r="S22" s="16"/>
      <c r="T22" s="16"/>
      <c r="U22" s="16"/>
      <c r="V22" s="16"/>
      <c r="W22" s="16"/>
      <c r="X22" s="16"/>
      <c r="Y22" s="16"/>
      <c r="Z22" s="16"/>
    </row>
    <row r="23" spans="1:26" ht="25.5" customHeight="1">
      <c r="A23" s="279"/>
      <c r="B23" s="280"/>
      <c r="C23" s="280"/>
      <c r="D23" s="280"/>
      <c r="E23" s="280"/>
      <c r="F23" s="280"/>
      <c r="G23" s="280"/>
      <c r="H23" s="280"/>
      <c r="I23" s="280"/>
      <c r="J23" s="280"/>
      <c r="K23" s="280"/>
      <c r="L23" s="281"/>
      <c r="M23" s="128">
        <f>AVERAGE(M21:M22)</f>
        <v>1</v>
      </c>
      <c r="N23" s="140"/>
      <c r="O23" s="130"/>
      <c r="P23" s="16"/>
      <c r="Q23" s="16"/>
      <c r="R23" s="16"/>
      <c r="S23" s="16"/>
      <c r="T23" s="16"/>
      <c r="U23" s="16"/>
      <c r="V23" s="16"/>
      <c r="W23" s="16"/>
      <c r="X23" s="16"/>
      <c r="Y23" s="16"/>
      <c r="Z23" s="16"/>
    </row>
    <row r="24" spans="1:26" ht="22.5" customHeight="1">
      <c r="A24" s="16"/>
      <c r="B24" s="143"/>
      <c r="C24" s="143"/>
      <c r="D24" s="143"/>
      <c r="E24" s="143"/>
      <c r="F24" s="143"/>
      <c r="G24" s="143"/>
      <c r="H24" s="143"/>
      <c r="I24" s="143"/>
      <c r="J24" s="143"/>
      <c r="K24" s="143"/>
      <c r="L24" s="143"/>
      <c r="M24" s="143"/>
      <c r="N24" s="16"/>
      <c r="O24" s="16"/>
      <c r="P24" s="16"/>
      <c r="Q24" s="16"/>
      <c r="R24" s="16"/>
      <c r="S24" s="16"/>
      <c r="T24" s="16"/>
      <c r="U24" s="16"/>
      <c r="V24" s="16"/>
      <c r="W24" s="16"/>
      <c r="X24" s="16"/>
      <c r="Y24" s="16"/>
      <c r="Z24" s="16"/>
    </row>
    <row r="25" spans="1:26" ht="27" customHeight="1">
      <c r="A25" s="16"/>
      <c r="B25" s="115" t="s">
        <v>81</v>
      </c>
      <c r="C25" s="116">
        <f>(M13+M19+M23)/3</f>
        <v>1</v>
      </c>
      <c r="D25" s="16"/>
      <c r="E25" s="16"/>
      <c r="F25" s="16"/>
      <c r="G25" s="16"/>
      <c r="H25" s="16"/>
      <c r="I25" s="143"/>
      <c r="J25" s="143"/>
      <c r="K25" s="143"/>
      <c r="L25" s="143"/>
      <c r="M25" s="143"/>
      <c r="N25" s="16"/>
      <c r="O25" s="16"/>
      <c r="P25" s="16"/>
      <c r="Q25" s="16"/>
      <c r="R25" s="16"/>
      <c r="S25" s="16"/>
      <c r="T25" s="16"/>
      <c r="U25" s="16"/>
      <c r="V25" s="16"/>
      <c r="W25" s="16"/>
      <c r="X25" s="16"/>
      <c r="Y25" s="16"/>
      <c r="Z25" s="16"/>
    </row>
    <row r="26" spans="1:26" ht="15.75" customHeight="1">
      <c r="A26" s="16"/>
      <c r="B26" s="16"/>
      <c r="C26" s="16"/>
      <c r="D26" s="16"/>
      <c r="E26" s="16"/>
      <c r="F26" s="16"/>
      <c r="G26" s="16"/>
      <c r="H26" s="16"/>
      <c r="I26" s="16"/>
      <c r="J26" s="16"/>
      <c r="K26" s="16"/>
      <c r="L26" s="16"/>
      <c r="M26" s="134"/>
      <c r="N26" s="16"/>
      <c r="O26" s="16"/>
      <c r="P26" s="16"/>
      <c r="Q26" s="16"/>
      <c r="R26" s="16"/>
      <c r="S26" s="16"/>
      <c r="T26" s="16"/>
      <c r="U26" s="16"/>
      <c r="V26" s="16"/>
      <c r="W26" s="16"/>
      <c r="X26" s="16"/>
      <c r="Y26" s="16"/>
      <c r="Z26" s="16"/>
    </row>
    <row r="27" spans="1:26" ht="15.75" customHeight="1">
      <c r="A27" s="16"/>
      <c r="B27" s="16"/>
      <c r="C27" s="16"/>
      <c r="D27" s="16"/>
      <c r="E27" s="16"/>
      <c r="F27" s="16"/>
      <c r="G27" s="16"/>
      <c r="H27" s="16"/>
      <c r="I27" s="16"/>
      <c r="J27" s="16"/>
      <c r="K27" s="16"/>
      <c r="L27" s="16"/>
      <c r="M27" s="134"/>
      <c r="N27" s="16"/>
      <c r="O27" s="16"/>
      <c r="P27" s="16"/>
      <c r="Q27" s="16"/>
      <c r="R27" s="16"/>
      <c r="S27" s="16"/>
      <c r="T27" s="16"/>
      <c r="U27" s="16"/>
      <c r="V27" s="16"/>
      <c r="W27" s="16"/>
      <c r="X27" s="16"/>
      <c r="Y27" s="16"/>
      <c r="Z27" s="16"/>
    </row>
    <row r="28" spans="1:26"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sheetProtection algorithmName="SHA-512" hashValue="2h98E39QRkkKki4J/NP7rK4/agaw4DVYEV4RPQ58CbIoXmt8JrsB4ftNMRlNnGfhu9a7iph/pieL41YaCkZJ8Q==" saltValue="DGKay8oNHRWVb/04MyEY6w==" spinCount="100000" sheet="1" objects="1" scenarios="1"/>
  <mergeCells count="24">
    <mergeCell ref="A23:L23"/>
    <mergeCell ref="N15:O15"/>
    <mergeCell ref="N16:O16"/>
    <mergeCell ref="N17:O17"/>
    <mergeCell ref="N18:O18"/>
    <mergeCell ref="A19:L19"/>
    <mergeCell ref="A20:C20"/>
    <mergeCell ref="K20:O20"/>
    <mergeCell ref="A13:L13"/>
    <mergeCell ref="A14:C14"/>
    <mergeCell ref="K14:O14"/>
    <mergeCell ref="N21:O21"/>
    <mergeCell ref="N22:O22"/>
    <mergeCell ref="N8:O8"/>
    <mergeCell ref="N9:O9"/>
    <mergeCell ref="N10:O10"/>
    <mergeCell ref="N11:O11"/>
    <mergeCell ref="N12:O12"/>
    <mergeCell ref="A1:J6"/>
    <mergeCell ref="K1:M1"/>
    <mergeCell ref="A7:C7"/>
    <mergeCell ref="D7:H7"/>
    <mergeCell ref="I7:J7"/>
    <mergeCell ref="K7:O7"/>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33C0B"/>
  </sheetPr>
  <dimension ref="A1:XFD27"/>
  <sheetViews>
    <sheetView workbookViewId="0">
      <pane xSplit="3" ySplit="8" topLeftCell="D9" activePane="bottomRight" state="frozen"/>
      <selection pane="topRight" activeCell="D1" sqref="D1"/>
      <selection pane="bottomLeft" activeCell="A9" sqref="A9"/>
      <selection pane="bottomRight" activeCell="C11" sqref="C11"/>
    </sheetView>
  </sheetViews>
  <sheetFormatPr baseColWidth="10" defaultColWidth="7.85546875" defaultRowHeight="15" customHeight="1"/>
  <cols>
    <col min="1" max="1" width="10.85546875" customWidth="1"/>
    <col min="2" max="2" width="55.140625" customWidth="1"/>
    <col min="3" max="3" width="37.28515625" customWidth="1"/>
    <col min="4" max="4" width="18.28515625" customWidth="1"/>
    <col min="5" max="5" width="15.85546875" customWidth="1"/>
    <col min="6" max="6" width="16" customWidth="1"/>
    <col min="7" max="7" width="14.140625" customWidth="1"/>
    <col min="8" max="8" width="18.140625" customWidth="1"/>
    <col min="9" max="9" width="18.7109375" customWidth="1"/>
    <col min="10" max="10" width="16.5703125" customWidth="1"/>
    <col min="11" max="12" width="21.28515625" customWidth="1"/>
    <col min="13" max="13" width="21.85546875" customWidth="1"/>
    <col min="14" max="14" width="37.7109375" customWidth="1"/>
    <col min="15" max="15" width="34.7109375" customWidth="1"/>
    <col min="16" max="16" width="26" customWidth="1"/>
    <col min="17" max="19" width="7.85546875" customWidth="1"/>
    <col min="20" max="20" width="15.85546875" customWidth="1"/>
    <col min="21" max="21" width="7.85546875" customWidth="1"/>
  </cols>
  <sheetData>
    <row r="1" spans="1:35 16384:16384" s="16" customFormat="1" ht="15" customHeight="1">
      <c r="A1" s="284" t="s">
        <v>243</v>
      </c>
      <c r="B1" s="285"/>
      <c r="C1" s="285"/>
      <c r="D1" s="285"/>
      <c r="E1" s="285"/>
      <c r="F1" s="285"/>
      <c r="G1" s="285"/>
      <c r="H1" s="285"/>
      <c r="I1" s="285"/>
      <c r="J1" s="286"/>
      <c r="K1" s="242" t="s">
        <v>11</v>
      </c>
      <c r="L1" s="225"/>
      <c r="M1" s="224"/>
      <c r="O1" s="17"/>
    </row>
    <row r="2" spans="1:35 16384:16384" s="16" customFormat="1" ht="15" customHeight="1">
      <c r="A2" s="287"/>
      <c r="B2" s="288"/>
      <c r="C2" s="288"/>
      <c r="D2" s="288"/>
      <c r="E2" s="288"/>
      <c r="F2" s="288"/>
      <c r="G2" s="288"/>
      <c r="H2" s="288"/>
      <c r="I2" s="288"/>
      <c r="J2" s="289"/>
      <c r="K2" s="18">
        <v>0.86</v>
      </c>
      <c r="L2" s="18">
        <v>1</v>
      </c>
      <c r="M2" s="9" t="s">
        <v>6</v>
      </c>
      <c r="O2" s="17"/>
    </row>
    <row r="3" spans="1:35 16384:16384" s="16" customFormat="1" ht="15" customHeight="1">
      <c r="A3" s="287"/>
      <c r="B3" s="288"/>
      <c r="C3" s="288"/>
      <c r="D3" s="288"/>
      <c r="E3" s="288"/>
      <c r="F3" s="288"/>
      <c r="G3" s="288"/>
      <c r="H3" s="288"/>
      <c r="I3" s="288"/>
      <c r="J3" s="289"/>
      <c r="K3" s="19">
        <v>0.7</v>
      </c>
      <c r="L3" s="19">
        <v>0.85</v>
      </c>
      <c r="M3" s="11" t="s">
        <v>7</v>
      </c>
      <c r="O3" s="17"/>
    </row>
    <row r="4" spans="1:35 16384:16384" s="16" customFormat="1" ht="15" customHeight="1">
      <c r="A4" s="287"/>
      <c r="B4" s="288"/>
      <c r="C4" s="288"/>
      <c r="D4" s="288"/>
      <c r="E4" s="288"/>
      <c r="F4" s="288"/>
      <c r="G4" s="288"/>
      <c r="H4" s="288"/>
      <c r="I4" s="288"/>
      <c r="J4" s="289"/>
      <c r="K4" s="19">
        <v>0.41</v>
      </c>
      <c r="L4" s="19">
        <v>0.69</v>
      </c>
      <c r="M4" s="12" t="s">
        <v>8</v>
      </c>
      <c r="O4" s="17"/>
    </row>
    <row r="5" spans="1:35 16384:16384" s="16" customFormat="1" ht="18" customHeight="1">
      <c r="A5" s="287"/>
      <c r="B5" s="288"/>
      <c r="C5" s="288"/>
      <c r="D5" s="288"/>
      <c r="E5" s="288"/>
      <c r="F5" s="288"/>
      <c r="G5" s="288"/>
      <c r="H5" s="288"/>
      <c r="I5" s="288"/>
      <c r="J5" s="289"/>
      <c r="K5" s="20">
        <v>0.02</v>
      </c>
      <c r="L5" s="20">
        <v>0.4</v>
      </c>
      <c r="M5" s="14" t="s">
        <v>9</v>
      </c>
      <c r="O5" s="17"/>
    </row>
    <row r="6" spans="1:35 16384:16384" s="16" customFormat="1" ht="15.75" customHeight="1">
      <c r="A6" s="290"/>
      <c r="B6" s="291"/>
      <c r="C6" s="291"/>
      <c r="D6" s="291"/>
      <c r="E6" s="291"/>
      <c r="F6" s="291"/>
      <c r="G6" s="291"/>
      <c r="H6" s="291"/>
      <c r="I6" s="291"/>
      <c r="J6" s="292"/>
      <c r="K6" s="21">
        <v>0</v>
      </c>
      <c r="L6" s="21">
        <v>0.01</v>
      </c>
      <c r="M6" s="22" t="s">
        <v>10</v>
      </c>
      <c r="O6" s="17"/>
    </row>
    <row r="7" spans="1:35 16384:16384" s="16" customFormat="1" ht="28.5" customHeight="1">
      <c r="A7" s="243" t="s">
        <v>12</v>
      </c>
      <c r="B7" s="225"/>
      <c r="C7" s="224"/>
      <c r="D7" s="243" t="s">
        <v>13</v>
      </c>
      <c r="E7" s="225"/>
      <c r="F7" s="225"/>
      <c r="G7" s="225"/>
      <c r="H7" s="224"/>
      <c r="I7" s="243" t="s">
        <v>14</v>
      </c>
      <c r="J7" s="224"/>
      <c r="K7" s="244" t="s">
        <v>15</v>
      </c>
      <c r="L7" s="225"/>
      <c r="M7" s="225"/>
      <c r="N7" s="225"/>
      <c r="O7" s="224"/>
    </row>
    <row r="8" spans="1:35 16384:16384" s="16" customFormat="1" ht="46.5" customHeight="1">
      <c r="A8" s="23" t="s">
        <v>16</v>
      </c>
      <c r="B8" s="24" t="s">
        <v>17</v>
      </c>
      <c r="C8" s="25" t="s">
        <v>18</v>
      </c>
      <c r="D8" s="26" t="s">
        <v>19</v>
      </c>
      <c r="E8" s="26" t="s">
        <v>20</v>
      </c>
      <c r="F8" s="26" t="s">
        <v>21</v>
      </c>
      <c r="G8" s="26" t="s">
        <v>22</v>
      </c>
      <c r="H8" s="26" t="s">
        <v>23</v>
      </c>
      <c r="I8" s="25" t="s">
        <v>24</v>
      </c>
      <c r="J8" s="27" t="s">
        <v>25</v>
      </c>
      <c r="K8" s="28" t="s">
        <v>26</v>
      </c>
      <c r="L8" s="28" t="s">
        <v>27</v>
      </c>
      <c r="M8" s="28" t="s">
        <v>28</v>
      </c>
      <c r="N8" s="245" t="s">
        <v>29</v>
      </c>
      <c r="O8" s="224"/>
    </row>
    <row r="9" spans="1:35 16384:16384" s="16" customFormat="1" ht="65.25" customHeight="1">
      <c r="A9" s="30">
        <v>1</v>
      </c>
      <c r="B9" s="97" t="s">
        <v>104</v>
      </c>
      <c r="C9" s="144" t="s">
        <v>105</v>
      </c>
      <c r="D9" s="82"/>
      <c r="E9" s="83"/>
      <c r="F9" s="84" t="s">
        <v>32</v>
      </c>
      <c r="G9" s="83"/>
      <c r="H9" s="145"/>
      <c r="I9" s="52">
        <v>45767</v>
      </c>
      <c r="J9" s="52">
        <v>45798</v>
      </c>
      <c r="K9" s="48">
        <v>1</v>
      </c>
      <c r="L9" s="59">
        <v>1</v>
      </c>
      <c r="M9" s="48">
        <f t="shared" ref="M9:M12" si="0">+L9/K9</f>
        <v>1</v>
      </c>
      <c r="N9" s="265" t="s">
        <v>229</v>
      </c>
      <c r="O9" s="252"/>
    </row>
    <row r="10" spans="1:35 16384:16384" s="16" customFormat="1" ht="70.5" customHeight="1">
      <c r="A10" s="30">
        <v>2</v>
      </c>
      <c r="B10" s="97" t="s">
        <v>106</v>
      </c>
      <c r="C10" s="98" t="s">
        <v>105</v>
      </c>
      <c r="D10" s="146"/>
      <c r="E10" s="120"/>
      <c r="F10" s="43" t="s">
        <v>32</v>
      </c>
      <c r="G10" s="120"/>
      <c r="H10" s="147"/>
      <c r="I10" s="52">
        <v>45762</v>
      </c>
      <c r="J10" s="55">
        <v>45838</v>
      </c>
      <c r="K10" s="48">
        <v>1</v>
      </c>
      <c r="L10" s="59">
        <v>1</v>
      </c>
      <c r="M10" s="48">
        <f t="shared" si="0"/>
        <v>1</v>
      </c>
      <c r="N10" s="257" t="s">
        <v>227</v>
      </c>
      <c r="O10" s="257"/>
    </row>
    <row r="11" spans="1:35 16384:16384" s="16" customFormat="1" ht="72.75" customHeight="1">
      <c r="A11" s="30">
        <v>3</v>
      </c>
      <c r="B11" s="148" t="s">
        <v>107</v>
      </c>
      <c r="C11" s="98" t="s">
        <v>105</v>
      </c>
      <c r="D11" s="60"/>
      <c r="E11" s="58"/>
      <c r="F11" s="43" t="s">
        <v>32</v>
      </c>
      <c r="G11" s="58"/>
      <c r="H11" s="99"/>
      <c r="I11" s="55">
        <v>45760</v>
      </c>
      <c r="J11" s="55">
        <v>45789</v>
      </c>
      <c r="K11" s="48">
        <v>1</v>
      </c>
      <c r="L11" s="59">
        <v>1</v>
      </c>
      <c r="M11" s="48">
        <f t="shared" si="0"/>
        <v>1</v>
      </c>
      <c r="N11" s="256" t="s">
        <v>230</v>
      </c>
      <c r="O11" s="257"/>
      <c r="XFD11" s="16" t="s">
        <v>108</v>
      </c>
    </row>
    <row r="12" spans="1:35 16384:16384" s="16" customFormat="1" ht="50.25" customHeight="1">
      <c r="A12" s="30">
        <v>4</v>
      </c>
      <c r="B12" s="122" t="s">
        <v>109</v>
      </c>
      <c r="C12" s="149" t="s">
        <v>110</v>
      </c>
      <c r="D12" s="60"/>
      <c r="E12" s="58"/>
      <c r="F12" s="58"/>
      <c r="G12" s="43" t="s">
        <v>32</v>
      </c>
      <c r="H12" s="99"/>
      <c r="I12" s="100">
        <v>45799</v>
      </c>
      <c r="J12" s="55">
        <v>45807</v>
      </c>
      <c r="K12" s="48">
        <v>1</v>
      </c>
      <c r="L12" s="59">
        <v>1</v>
      </c>
      <c r="M12" s="48">
        <f t="shared" si="0"/>
        <v>1</v>
      </c>
      <c r="N12" s="257" t="s">
        <v>228</v>
      </c>
      <c r="O12" s="257"/>
    </row>
    <row r="13" spans="1:35 16384:16384" s="16" customFormat="1"/>
    <row r="14" spans="1:35 16384:16384" s="16" customFormat="1" ht="24" customHeight="1">
      <c r="A14" s="294" t="s">
        <v>99</v>
      </c>
      <c r="B14" s="225"/>
      <c r="C14" s="225"/>
      <c r="D14" s="225"/>
      <c r="E14" s="225"/>
      <c r="F14" s="225"/>
      <c r="G14" s="225"/>
      <c r="H14" s="225"/>
      <c r="I14" s="225"/>
      <c r="J14" s="225"/>
      <c r="K14" s="225"/>
      <c r="L14" s="224"/>
      <c r="M14" s="128">
        <f>AVERAGE(M9:M12)</f>
        <v>1</v>
      </c>
      <c r="N14" s="131"/>
      <c r="O14" s="132"/>
    </row>
    <row r="15" spans="1:35 16384:16384" s="16" customFormat="1" ht="27" customHeight="1">
      <c r="A15" s="274" t="s">
        <v>111</v>
      </c>
      <c r="B15" s="225"/>
      <c r="C15" s="224"/>
      <c r="D15" s="131"/>
      <c r="E15" s="131"/>
      <c r="F15" s="131"/>
      <c r="G15" s="131"/>
      <c r="H15" s="131"/>
      <c r="I15" s="131"/>
      <c r="J15" s="132"/>
      <c r="K15" s="274"/>
      <c r="L15" s="225"/>
      <c r="M15" s="225"/>
      <c r="N15" s="225"/>
      <c r="O15" s="224"/>
    </row>
    <row r="16" spans="1:35 16384:16384" s="16" customFormat="1" ht="78" customHeight="1">
      <c r="A16" s="79">
        <v>5</v>
      </c>
      <c r="B16" s="97" t="s">
        <v>112</v>
      </c>
      <c r="C16" s="144" t="s">
        <v>113</v>
      </c>
      <c r="D16" s="146"/>
      <c r="E16" s="120"/>
      <c r="F16" s="104" t="s">
        <v>32</v>
      </c>
      <c r="G16" s="120"/>
      <c r="H16" s="147"/>
      <c r="I16" s="150">
        <v>45760</v>
      </c>
      <c r="J16" s="52">
        <v>45767</v>
      </c>
      <c r="K16" s="48">
        <v>1</v>
      </c>
      <c r="L16" s="59">
        <v>1</v>
      </c>
      <c r="M16" s="48">
        <f t="shared" ref="M16:M22" si="1">+L16/K16</f>
        <v>1</v>
      </c>
      <c r="N16" s="262" t="s">
        <v>231</v>
      </c>
      <c r="O16" s="262"/>
      <c r="AI16" s="151"/>
    </row>
    <row r="17" spans="1:34" s="151" customFormat="1" ht="99.75" customHeight="1">
      <c r="A17" s="152">
        <v>6</v>
      </c>
      <c r="B17" s="97" t="s">
        <v>114</v>
      </c>
      <c r="C17" s="98" t="s">
        <v>115</v>
      </c>
      <c r="D17" s="146"/>
      <c r="E17" s="120"/>
      <c r="F17" s="43" t="s">
        <v>32</v>
      </c>
      <c r="G17" s="58"/>
      <c r="H17" s="147"/>
      <c r="I17" s="150">
        <v>45757</v>
      </c>
      <c r="J17" s="52">
        <v>45802</v>
      </c>
      <c r="K17" s="48">
        <v>1</v>
      </c>
      <c r="L17" s="59">
        <v>1</v>
      </c>
      <c r="M17" s="48">
        <f t="shared" si="1"/>
        <v>1</v>
      </c>
      <c r="N17" s="270" t="s">
        <v>234</v>
      </c>
      <c r="O17" s="262"/>
      <c r="P17" s="16"/>
      <c r="Q17" s="16"/>
      <c r="R17" s="16"/>
      <c r="S17" s="16"/>
      <c r="T17" s="16"/>
      <c r="U17" s="16"/>
      <c r="V17" s="16"/>
      <c r="W17" s="16"/>
      <c r="X17" s="16"/>
      <c r="Y17" s="16"/>
      <c r="Z17" s="16"/>
      <c r="AA17" s="16"/>
      <c r="AB17" s="16"/>
      <c r="AC17" s="16"/>
      <c r="AD17" s="16"/>
      <c r="AE17" s="16"/>
      <c r="AF17" s="16"/>
      <c r="AG17" s="16"/>
      <c r="AH17" s="16"/>
    </row>
    <row r="18" spans="1:34" s="151" customFormat="1" ht="134.25" customHeight="1">
      <c r="A18" s="152">
        <v>7</v>
      </c>
      <c r="B18" s="97" t="s">
        <v>116</v>
      </c>
      <c r="C18" s="149" t="s">
        <v>117</v>
      </c>
      <c r="D18" s="60"/>
      <c r="E18" s="58"/>
      <c r="F18" s="43" t="s">
        <v>32</v>
      </c>
      <c r="G18" s="58"/>
      <c r="H18" s="99"/>
      <c r="I18" s="100">
        <v>45717</v>
      </c>
      <c r="J18" s="55">
        <v>45802</v>
      </c>
      <c r="K18" s="48">
        <v>1</v>
      </c>
      <c r="L18" s="59">
        <v>1</v>
      </c>
      <c r="M18" s="48">
        <f t="shared" si="1"/>
        <v>1</v>
      </c>
      <c r="N18" s="265" t="s">
        <v>235</v>
      </c>
      <c r="O18" s="266"/>
      <c r="P18" s="16"/>
      <c r="Q18" s="16"/>
      <c r="R18" s="16"/>
      <c r="S18" s="16"/>
      <c r="T18" s="16"/>
      <c r="U18" s="16"/>
      <c r="V18" s="16"/>
      <c r="W18" s="16"/>
      <c r="X18" s="16"/>
      <c r="Y18" s="16"/>
      <c r="Z18" s="16"/>
      <c r="AA18" s="16"/>
      <c r="AB18" s="16"/>
      <c r="AC18" s="16"/>
      <c r="AD18" s="16"/>
      <c r="AE18" s="16"/>
      <c r="AF18" s="16"/>
      <c r="AG18" s="16"/>
      <c r="AH18" s="16"/>
    </row>
    <row r="19" spans="1:34" s="151" customFormat="1" ht="78" customHeight="1">
      <c r="A19" s="152">
        <v>8</v>
      </c>
      <c r="B19" s="153" t="s">
        <v>118</v>
      </c>
      <c r="C19" s="98" t="s">
        <v>119</v>
      </c>
      <c r="D19" s="146"/>
      <c r="E19" s="120"/>
      <c r="F19" s="58"/>
      <c r="G19" s="43" t="s">
        <v>32</v>
      </c>
      <c r="H19" s="147"/>
      <c r="I19" s="100">
        <v>45799</v>
      </c>
      <c r="J19" s="100">
        <v>45799</v>
      </c>
      <c r="K19" s="48">
        <v>1</v>
      </c>
      <c r="L19" s="59">
        <v>1</v>
      </c>
      <c r="M19" s="48">
        <f t="shared" si="1"/>
        <v>1</v>
      </c>
      <c r="N19" s="265" t="s">
        <v>236</v>
      </c>
      <c r="O19" s="266"/>
      <c r="P19" s="16"/>
      <c r="Q19" s="16"/>
      <c r="R19" s="16"/>
      <c r="S19" s="16"/>
      <c r="T19" s="16"/>
      <c r="U19" s="16"/>
      <c r="V19" s="16"/>
      <c r="W19" s="16"/>
      <c r="X19" s="16"/>
      <c r="Y19" s="16"/>
      <c r="Z19" s="16"/>
      <c r="AA19" s="16"/>
      <c r="AB19" s="16"/>
      <c r="AC19" s="16"/>
      <c r="AD19" s="16"/>
      <c r="AE19" s="16"/>
      <c r="AF19" s="16"/>
      <c r="AG19" s="16"/>
      <c r="AH19" s="16"/>
    </row>
    <row r="20" spans="1:34" s="151" customFormat="1" ht="84" customHeight="1">
      <c r="A20" s="152">
        <v>9</v>
      </c>
      <c r="B20" s="122" t="s">
        <v>120</v>
      </c>
      <c r="C20" s="149" t="s">
        <v>121</v>
      </c>
      <c r="D20" s="60"/>
      <c r="E20" s="58"/>
      <c r="F20" s="58"/>
      <c r="G20" s="43" t="s">
        <v>32</v>
      </c>
      <c r="H20" s="99"/>
      <c r="I20" s="100">
        <v>45762</v>
      </c>
      <c r="J20" s="55">
        <v>45803</v>
      </c>
      <c r="K20" s="75">
        <v>1</v>
      </c>
      <c r="L20" s="74">
        <v>1</v>
      </c>
      <c r="M20" s="48">
        <f t="shared" si="1"/>
        <v>1</v>
      </c>
      <c r="N20" s="266" t="s">
        <v>232</v>
      </c>
      <c r="O20" s="266"/>
      <c r="P20" s="16"/>
      <c r="Q20" s="16"/>
      <c r="R20" s="16"/>
      <c r="S20" s="16"/>
      <c r="T20" s="16"/>
      <c r="U20" s="16"/>
      <c r="V20" s="16"/>
      <c r="W20" s="16"/>
      <c r="X20" s="16"/>
      <c r="Y20" s="16"/>
      <c r="Z20" s="16"/>
      <c r="AA20" s="16"/>
      <c r="AB20" s="16"/>
      <c r="AC20" s="16"/>
      <c r="AD20" s="16"/>
      <c r="AE20" s="16"/>
      <c r="AF20" s="16"/>
      <c r="AG20" s="16"/>
      <c r="AH20" s="16"/>
    </row>
    <row r="21" spans="1:34" s="151" customFormat="1" ht="75" customHeight="1">
      <c r="A21" s="152">
        <v>10</v>
      </c>
      <c r="B21" s="97" t="s">
        <v>122</v>
      </c>
      <c r="C21" s="98" t="s">
        <v>123</v>
      </c>
      <c r="D21" s="146"/>
      <c r="E21" s="120"/>
      <c r="F21" s="43" t="s">
        <v>32</v>
      </c>
      <c r="G21" s="58"/>
      <c r="H21" s="147"/>
      <c r="I21" s="150">
        <v>45717</v>
      </c>
      <c r="J21" s="52">
        <v>45746</v>
      </c>
      <c r="K21" s="48">
        <v>1</v>
      </c>
      <c r="L21" s="59">
        <v>1</v>
      </c>
      <c r="M21" s="48">
        <f t="shared" si="1"/>
        <v>1</v>
      </c>
      <c r="N21" s="265" t="s">
        <v>237</v>
      </c>
      <c r="O21" s="266"/>
      <c r="P21" s="16"/>
      <c r="Q21" s="16"/>
      <c r="R21" s="16"/>
      <c r="S21" s="16"/>
      <c r="T21" s="16"/>
      <c r="U21" s="16"/>
      <c r="V21" s="16"/>
      <c r="W21" s="16"/>
      <c r="X21" s="16"/>
      <c r="Y21" s="16"/>
      <c r="Z21" s="16"/>
      <c r="AA21" s="16"/>
      <c r="AB21" s="16"/>
      <c r="AC21" s="16"/>
      <c r="AD21" s="16"/>
      <c r="AE21" s="16"/>
      <c r="AF21" s="16"/>
      <c r="AG21" s="16"/>
      <c r="AH21" s="16"/>
    </row>
    <row r="22" spans="1:34" s="151" customFormat="1" ht="72.75" customHeight="1">
      <c r="A22" s="152">
        <v>11</v>
      </c>
      <c r="B22" s="136" t="s">
        <v>124</v>
      </c>
      <c r="C22" s="154" t="s">
        <v>125</v>
      </c>
      <c r="D22" s="155"/>
      <c r="E22" s="125"/>
      <c r="F22" s="156" t="s">
        <v>32</v>
      </c>
      <c r="G22" s="125"/>
      <c r="H22" s="157"/>
      <c r="I22" s="158">
        <v>45746</v>
      </c>
      <c r="J22" s="65">
        <v>45798</v>
      </c>
      <c r="K22" s="75">
        <v>1</v>
      </c>
      <c r="L22" s="74">
        <v>1</v>
      </c>
      <c r="M22" s="48">
        <f t="shared" si="1"/>
        <v>1</v>
      </c>
      <c r="N22" s="266" t="s">
        <v>233</v>
      </c>
      <c r="O22" s="266"/>
      <c r="P22" s="16"/>
      <c r="Q22" s="16"/>
      <c r="R22" s="16"/>
      <c r="S22" s="16"/>
      <c r="T22" s="16"/>
      <c r="U22" s="16"/>
      <c r="V22" s="16"/>
      <c r="W22" s="16"/>
      <c r="X22" s="16"/>
      <c r="Y22" s="16"/>
      <c r="Z22" s="16"/>
      <c r="AA22" s="16"/>
      <c r="AB22" s="16"/>
      <c r="AC22" s="16"/>
      <c r="AD22" s="16"/>
      <c r="AE22" s="16"/>
      <c r="AF22" s="16"/>
      <c r="AG22" s="16"/>
      <c r="AH22" s="16"/>
    </row>
    <row r="23" spans="1:34" s="151" customFormat="1" ht="20.25" customHeight="1">
      <c r="A23" s="283" t="s">
        <v>126</v>
      </c>
      <c r="B23" s="280"/>
      <c r="C23" s="280"/>
      <c r="D23" s="280"/>
      <c r="E23" s="280"/>
      <c r="F23" s="280"/>
      <c r="G23" s="280"/>
      <c r="H23" s="280"/>
      <c r="I23" s="280"/>
      <c r="J23" s="280"/>
      <c r="K23" s="280"/>
      <c r="L23" s="293"/>
      <c r="M23" s="128">
        <f>AVERAGE(M16:M22)</f>
        <v>1</v>
      </c>
      <c r="N23" s="131"/>
      <c r="O23" s="132"/>
      <c r="P23" s="16"/>
      <c r="Q23" s="16"/>
      <c r="R23" s="16"/>
      <c r="S23" s="16"/>
      <c r="T23" s="16"/>
      <c r="U23" s="16"/>
      <c r="V23" s="16"/>
      <c r="W23" s="16"/>
      <c r="X23" s="16"/>
      <c r="Y23" s="16"/>
      <c r="Z23" s="16"/>
      <c r="AA23" s="16"/>
      <c r="AB23" s="16"/>
      <c r="AC23" s="16"/>
      <c r="AD23" s="16"/>
      <c r="AE23" s="16"/>
      <c r="AF23" s="16"/>
      <c r="AG23" s="16"/>
      <c r="AH23" s="16"/>
    </row>
    <row r="24" spans="1:34" s="16" customFormat="1" ht="20.25" customHeight="1">
      <c r="B24" s="159"/>
      <c r="C24" s="159"/>
      <c r="D24" s="159"/>
      <c r="E24" s="159"/>
      <c r="F24" s="159"/>
      <c r="G24" s="159"/>
      <c r="H24" s="159"/>
      <c r="I24" s="159"/>
      <c r="J24" s="159"/>
      <c r="K24" s="159"/>
      <c r="L24" s="159"/>
      <c r="M24" s="160"/>
      <c r="N24" s="159"/>
      <c r="O24" s="159"/>
    </row>
    <row r="25" spans="1:34" s="16" customFormat="1" ht="26.25" customHeight="1">
      <c r="B25" s="115" t="s">
        <v>81</v>
      </c>
      <c r="C25" s="116">
        <f>(M14+M23)/2</f>
        <v>1</v>
      </c>
      <c r="J25" s="143"/>
      <c r="K25" s="143"/>
      <c r="L25" s="143"/>
      <c r="M25" s="143"/>
      <c r="N25" s="143"/>
      <c r="O25" s="143"/>
      <c r="P25" s="160"/>
    </row>
    <row r="26" spans="1:34" s="16" customFormat="1" ht="15.75" customHeight="1">
      <c r="M26" s="134"/>
    </row>
    <row r="27" spans="1:34" s="16" customFormat="1" ht="15.75" customHeight="1">
      <c r="M27" s="134"/>
    </row>
  </sheetData>
  <sheetProtection algorithmName="SHA-512" hashValue="a2fo0H+Ltgvj1LcyshHzcGVCJs1poaln1LfszKWIXfmwE26vPfwivvu7SrODrW+zk4gMLm/AhPL7oyD7T1lK9w==" saltValue="lQAVfgij2f4IAOGUnEDTrw==" spinCount="100000" sheet="1" objects="1" scenarios="1"/>
  <mergeCells count="22">
    <mergeCell ref="N20:O20"/>
    <mergeCell ref="N21:O21"/>
    <mergeCell ref="N22:O22"/>
    <mergeCell ref="A23:L23"/>
    <mergeCell ref="N9:O9"/>
    <mergeCell ref="N10:O10"/>
    <mergeCell ref="N11:O11"/>
    <mergeCell ref="N12:O12"/>
    <mergeCell ref="A14:L14"/>
    <mergeCell ref="A15:C15"/>
    <mergeCell ref="K15:O15"/>
    <mergeCell ref="N8:O8"/>
    <mergeCell ref="N16:O16"/>
    <mergeCell ref="N17:O17"/>
    <mergeCell ref="N18:O18"/>
    <mergeCell ref="N19:O19"/>
    <mergeCell ref="A1:J6"/>
    <mergeCell ref="K1:M1"/>
    <mergeCell ref="A7:C7"/>
    <mergeCell ref="D7:H7"/>
    <mergeCell ref="I7:J7"/>
    <mergeCell ref="K7:O7"/>
  </mergeCells>
  <hyperlinks>
    <hyperlink ref="B19" r:id="rId1" xr:uid="{00000000-0004-0000-0300-000000000000}"/>
  </hyperlink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85623"/>
  </sheetPr>
  <dimension ref="A1:Z1000"/>
  <sheetViews>
    <sheetView workbookViewId="0"/>
  </sheetViews>
  <sheetFormatPr baseColWidth="10" defaultColWidth="14.42578125" defaultRowHeight="15" customHeight="1"/>
  <cols>
    <col min="1" max="1" width="7.42578125" customWidth="1"/>
    <col min="2" max="2" width="47.85546875" customWidth="1"/>
    <col min="3" max="3" width="29.7109375" customWidth="1"/>
    <col min="4" max="4" width="17.7109375" customWidth="1"/>
    <col min="5" max="6" width="22.42578125" customWidth="1"/>
    <col min="7" max="7" width="19" customWidth="1"/>
    <col min="8" max="8" width="16.28515625" customWidth="1"/>
    <col min="9" max="9" width="23.140625" customWidth="1"/>
    <col min="10" max="10" width="29.7109375" customWidth="1"/>
    <col min="11" max="11" width="32.7109375" customWidth="1"/>
    <col min="12" max="12" width="33.7109375" customWidth="1"/>
    <col min="13" max="13" width="28.7109375" customWidth="1"/>
    <col min="14" max="14" width="25.85546875" customWidth="1"/>
    <col min="15" max="26" width="7.85546875" customWidth="1"/>
  </cols>
  <sheetData>
    <row r="1" spans="1:26" ht="15" customHeight="1">
      <c r="A1" s="306" t="s">
        <v>127</v>
      </c>
      <c r="B1" s="237"/>
      <c r="C1" s="237"/>
      <c r="D1" s="237"/>
      <c r="E1" s="161"/>
      <c r="F1" s="161"/>
      <c r="G1" s="17"/>
      <c r="H1" s="17"/>
      <c r="I1" s="16"/>
      <c r="J1" s="16"/>
      <c r="K1" s="16"/>
      <c r="L1" s="16"/>
      <c r="M1" s="16"/>
      <c r="N1" s="16"/>
      <c r="O1" s="16"/>
      <c r="P1" s="16"/>
      <c r="Q1" s="16"/>
      <c r="R1" s="16"/>
      <c r="S1" s="16"/>
      <c r="T1" s="16"/>
      <c r="U1" s="16"/>
      <c r="V1" s="16"/>
      <c r="W1" s="16"/>
      <c r="X1" s="16"/>
      <c r="Y1" s="16"/>
      <c r="Z1" s="16"/>
    </row>
    <row r="2" spans="1:26" ht="15" customHeight="1">
      <c r="A2" s="237"/>
      <c r="B2" s="237"/>
      <c r="C2" s="237"/>
      <c r="D2" s="237"/>
      <c r="E2" s="162" t="s">
        <v>128</v>
      </c>
      <c r="F2" s="163"/>
      <c r="G2" s="16"/>
      <c r="H2" s="17"/>
      <c r="I2" s="16"/>
      <c r="J2" s="16"/>
      <c r="K2" s="16"/>
      <c r="L2" s="16"/>
      <c r="M2" s="16"/>
      <c r="N2" s="16"/>
      <c r="O2" s="16"/>
      <c r="P2" s="16"/>
      <c r="Q2" s="16"/>
      <c r="R2" s="16"/>
      <c r="S2" s="16"/>
      <c r="T2" s="16"/>
      <c r="U2" s="16"/>
      <c r="V2" s="16"/>
      <c r="W2" s="16"/>
      <c r="X2" s="16"/>
      <c r="Y2" s="16"/>
      <c r="Z2" s="16"/>
    </row>
    <row r="3" spans="1:26" ht="15" customHeight="1">
      <c r="A3" s="237"/>
      <c r="B3" s="237"/>
      <c r="C3" s="237"/>
      <c r="D3" s="237"/>
      <c r="E3" s="162" t="s">
        <v>129</v>
      </c>
      <c r="F3" s="164"/>
      <c r="G3" s="16"/>
      <c r="H3" s="17"/>
      <c r="I3" s="16"/>
      <c r="J3" s="16"/>
      <c r="K3" s="16"/>
      <c r="L3" s="16"/>
      <c r="M3" s="16"/>
      <c r="N3" s="16"/>
      <c r="O3" s="16"/>
      <c r="P3" s="16"/>
      <c r="Q3" s="16"/>
      <c r="R3" s="16"/>
      <c r="S3" s="16"/>
      <c r="T3" s="16"/>
      <c r="U3" s="16"/>
      <c r="V3" s="16"/>
      <c r="W3" s="16"/>
      <c r="X3" s="16"/>
      <c r="Y3" s="16"/>
      <c r="Z3" s="16"/>
    </row>
    <row r="4" spans="1:26" ht="15" customHeight="1">
      <c r="A4" s="237"/>
      <c r="B4" s="237"/>
      <c r="C4" s="237"/>
      <c r="D4" s="237"/>
      <c r="E4" s="165" t="s">
        <v>130</v>
      </c>
      <c r="F4" s="166"/>
      <c r="G4" s="16"/>
      <c r="H4" s="17"/>
      <c r="I4" s="16"/>
      <c r="J4" s="16"/>
      <c r="K4" s="16"/>
      <c r="L4" s="16"/>
      <c r="M4" s="16"/>
      <c r="N4" s="16"/>
      <c r="O4" s="16"/>
      <c r="P4" s="16"/>
      <c r="Q4" s="16"/>
      <c r="R4" s="16"/>
      <c r="S4" s="16"/>
      <c r="T4" s="16"/>
      <c r="U4" s="16"/>
      <c r="V4" s="16"/>
      <c r="W4" s="16"/>
      <c r="X4" s="16"/>
      <c r="Y4" s="16"/>
      <c r="Z4" s="16"/>
    </row>
    <row r="5" spans="1:26" ht="15.75" customHeight="1">
      <c r="A5" s="307"/>
      <c r="B5" s="307"/>
      <c r="C5" s="307"/>
      <c r="D5" s="307"/>
      <c r="E5" s="165" t="s">
        <v>131</v>
      </c>
      <c r="F5" s="167"/>
      <c r="G5" s="168"/>
      <c r="H5" s="168"/>
      <c r="I5" s="16"/>
      <c r="J5" s="16"/>
      <c r="K5" s="16"/>
      <c r="L5" s="16"/>
      <c r="M5" s="16"/>
      <c r="N5" s="16"/>
      <c r="O5" s="16"/>
      <c r="P5" s="16"/>
      <c r="Q5" s="16"/>
      <c r="R5" s="16"/>
      <c r="S5" s="16"/>
      <c r="T5" s="16"/>
      <c r="U5" s="16"/>
      <c r="V5" s="16"/>
      <c r="W5" s="16"/>
      <c r="X5" s="16"/>
      <c r="Y5" s="16"/>
      <c r="Z5" s="16"/>
    </row>
    <row r="6" spans="1:26" ht="46.5" customHeight="1">
      <c r="A6" s="169" t="s">
        <v>132</v>
      </c>
      <c r="B6" s="170" t="s">
        <v>17</v>
      </c>
      <c r="C6" s="170" t="s">
        <v>18</v>
      </c>
      <c r="D6" s="170" t="s">
        <v>24</v>
      </c>
      <c r="E6" s="171" t="s">
        <v>25</v>
      </c>
      <c r="F6" s="295" t="s">
        <v>133</v>
      </c>
      <c r="G6" s="309" t="s">
        <v>134</v>
      </c>
      <c r="H6" s="310"/>
      <c r="I6" s="298" t="s">
        <v>135</v>
      </c>
      <c r="J6" s="295" t="s">
        <v>136</v>
      </c>
      <c r="K6" s="295" t="s">
        <v>137</v>
      </c>
      <c r="L6" s="295" t="s">
        <v>138</v>
      </c>
      <c r="M6" s="295" t="s">
        <v>139</v>
      </c>
      <c r="N6" s="298" t="s">
        <v>28</v>
      </c>
      <c r="O6" s="16"/>
      <c r="P6" s="16"/>
      <c r="Q6" s="16"/>
      <c r="R6" s="16"/>
      <c r="S6" s="16"/>
      <c r="T6" s="16"/>
      <c r="U6" s="16"/>
      <c r="V6" s="16"/>
      <c r="W6" s="16"/>
      <c r="X6" s="16"/>
      <c r="Y6" s="16"/>
      <c r="Z6" s="16"/>
    </row>
    <row r="7" spans="1:26" ht="28.5" customHeight="1">
      <c r="A7" s="172">
        <v>1</v>
      </c>
      <c r="B7" s="173" t="s">
        <v>140</v>
      </c>
      <c r="C7" s="174"/>
      <c r="D7" s="174"/>
      <c r="E7" s="174"/>
      <c r="F7" s="296"/>
      <c r="G7" s="236"/>
      <c r="H7" s="238"/>
      <c r="I7" s="299"/>
      <c r="J7" s="296"/>
      <c r="K7" s="296"/>
      <c r="L7" s="296"/>
      <c r="M7" s="296"/>
      <c r="N7" s="299"/>
      <c r="O7" s="16"/>
      <c r="P7" s="16"/>
      <c r="Q7" s="16"/>
      <c r="R7" s="16"/>
      <c r="S7" s="16"/>
      <c r="T7" s="16"/>
      <c r="U7" s="16"/>
      <c r="V7" s="16"/>
      <c r="W7" s="16"/>
      <c r="X7" s="16"/>
      <c r="Y7" s="16"/>
      <c r="Z7" s="16"/>
    </row>
    <row r="8" spans="1:26" ht="33" customHeight="1">
      <c r="A8" s="175">
        <v>7</v>
      </c>
      <c r="B8" s="173" t="s">
        <v>141</v>
      </c>
      <c r="C8" s="174"/>
      <c r="D8" s="174"/>
      <c r="E8" s="174"/>
      <c r="F8" s="308"/>
      <c r="G8" s="311"/>
      <c r="H8" s="312"/>
      <c r="I8" s="300"/>
      <c r="J8" s="297"/>
      <c r="K8" s="297"/>
      <c r="L8" s="297"/>
      <c r="M8" s="297"/>
      <c r="N8" s="300"/>
      <c r="O8" s="16"/>
      <c r="P8" s="16"/>
      <c r="Q8" s="16"/>
      <c r="R8" s="16"/>
      <c r="S8" s="16"/>
      <c r="T8" s="16"/>
      <c r="U8" s="16"/>
      <c r="V8" s="16"/>
      <c r="W8" s="16"/>
      <c r="X8" s="16"/>
      <c r="Y8" s="16"/>
      <c r="Z8" s="16"/>
    </row>
    <row r="9" spans="1:26" ht="69.75" customHeight="1">
      <c r="A9" s="152" t="s">
        <v>142</v>
      </c>
      <c r="B9" s="97" t="s">
        <v>143</v>
      </c>
      <c r="C9" s="103" t="s">
        <v>144</v>
      </c>
      <c r="D9" s="176" t="s">
        <v>145</v>
      </c>
      <c r="E9" s="176">
        <v>43586</v>
      </c>
      <c r="F9" s="103"/>
      <c r="G9" s="301"/>
      <c r="H9" s="302"/>
      <c r="I9" s="177">
        <v>0</v>
      </c>
      <c r="J9" s="178"/>
      <c r="K9" s="177">
        <v>0</v>
      </c>
      <c r="L9" s="178"/>
      <c r="M9" s="177">
        <v>0</v>
      </c>
      <c r="N9" s="177">
        <f t="shared" ref="N9:N11" si="0">+I9+K9+M9</f>
        <v>0</v>
      </c>
      <c r="O9" s="134"/>
      <c r="P9" s="134"/>
      <c r="Q9" s="134"/>
      <c r="R9" s="134"/>
      <c r="S9" s="134"/>
      <c r="T9" s="134"/>
      <c r="U9" s="134"/>
      <c r="V9" s="134"/>
      <c r="W9" s="134"/>
      <c r="X9" s="134"/>
      <c r="Y9" s="134"/>
      <c r="Z9" s="134"/>
    </row>
    <row r="10" spans="1:26" ht="46.5" customHeight="1">
      <c r="A10" s="152" t="s">
        <v>146</v>
      </c>
      <c r="B10" s="122" t="s">
        <v>147</v>
      </c>
      <c r="C10" s="58" t="s">
        <v>148</v>
      </c>
      <c r="D10" s="179">
        <v>43584</v>
      </c>
      <c r="E10" s="179">
        <v>43587</v>
      </c>
      <c r="F10" s="103"/>
      <c r="G10" s="303"/>
      <c r="H10" s="249"/>
      <c r="I10" s="180">
        <v>0</v>
      </c>
      <c r="J10" s="178"/>
      <c r="K10" s="180">
        <v>0</v>
      </c>
      <c r="L10" s="178"/>
      <c r="M10" s="181">
        <v>0</v>
      </c>
      <c r="N10" s="180">
        <f t="shared" si="0"/>
        <v>0</v>
      </c>
      <c r="O10" s="134"/>
      <c r="P10" s="134"/>
      <c r="Q10" s="134"/>
      <c r="R10" s="134"/>
      <c r="S10" s="134"/>
      <c r="T10" s="134"/>
      <c r="U10" s="134"/>
      <c r="V10" s="134"/>
      <c r="W10" s="134"/>
      <c r="X10" s="134"/>
      <c r="Y10" s="134"/>
      <c r="Z10" s="134"/>
    </row>
    <row r="11" spans="1:26" ht="46.5" customHeight="1">
      <c r="A11" s="152" t="s">
        <v>149</v>
      </c>
      <c r="B11" s="182" t="s">
        <v>150</v>
      </c>
      <c r="C11" s="152" t="s">
        <v>144</v>
      </c>
      <c r="D11" s="179">
        <v>43584</v>
      </c>
      <c r="E11" s="179">
        <v>43587</v>
      </c>
      <c r="F11" s="103"/>
      <c r="G11" s="303"/>
      <c r="H11" s="249"/>
      <c r="I11" s="181">
        <v>0</v>
      </c>
      <c r="J11" s="178"/>
      <c r="K11" s="181">
        <v>0</v>
      </c>
      <c r="L11" s="178"/>
      <c r="M11" s="181">
        <v>0</v>
      </c>
      <c r="N11" s="180">
        <f t="shared" si="0"/>
        <v>0</v>
      </c>
      <c r="O11" s="134"/>
      <c r="P11" s="134"/>
      <c r="Q11" s="134"/>
      <c r="R11" s="134"/>
      <c r="S11" s="134"/>
      <c r="T11" s="134"/>
      <c r="U11" s="134"/>
      <c r="V11" s="134"/>
      <c r="W11" s="134"/>
      <c r="X11" s="134"/>
      <c r="Y11" s="134"/>
      <c r="Z11" s="134"/>
    </row>
    <row r="12" spans="1:26" ht="31.5" customHeight="1">
      <c r="A12" s="304" t="s">
        <v>126</v>
      </c>
      <c r="B12" s="225"/>
      <c r="C12" s="225"/>
      <c r="D12" s="225"/>
      <c r="E12" s="225"/>
      <c r="F12" s="225"/>
      <c r="G12" s="225"/>
      <c r="H12" s="224"/>
      <c r="I12" s="183">
        <f>AVERAGE(I7:I11)</f>
        <v>0</v>
      </c>
      <c r="J12" s="184"/>
      <c r="K12" s="183">
        <f>AVERAGE(K7:K11)</f>
        <v>0</v>
      </c>
      <c r="L12" s="185"/>
      <c r="M12" s="183">
        <f t="shared" ref="M12:N12" si="1">AVERAGE(M7:M11)</f>
        <v>0</v>
      </c>
      <c r="N12" s="183">
        <f t="shared" si="1"/>
        <v>0</v>
      </c>
      <c r="O12" s="16"/>
      <c r="P12" s="16"/>
      <c r="Q12" s="16"/>
      <c r="R12" s="16"/>
      <c r="S12" s="16"/>
      <c r="T12" s="16"/>
      <c r="U12" s="16"/>
      <c r="V12" s="16"/>
      <c r="W12" s="16"/>
      <c r="X12" s="16"/>
      <c r="Y12" s="16"/>
      <c r="Z12" s="16"/>
    </row>
    <row r="13" spans="1:26">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c r="A15" s="143"/>
      <c r="B15" s="143"/>
      <c r="C15" s="143"/>
      <c r="D15" s="143"/>
      <c r="E15" s="143"/>
      <c r="F15" s="143"/>
      <c r="G15" s="143"/>
      <c r="H15" s="143"/>
      <c r="I15" s="16"/>
      <c r="J15" s="16"/>
      <c r="K15" s="16"/>
      <c r="L15" s="16"/>
      <c r="M15" s="16"/>
      <c r="N15" s="16"/>
      <c r="O15" s="16"/>
      <c r="P15" s="16"/>
      <c r="Q15" s="16"/>
      <c r="R15" s="16"/>
      <c r="S15" s="16"/>
      <c r="T15" s="16"/>
      <c r="U15" s="16"/>
      <c r="V15" s="16"/>
      <c r="W15" s="16"/>
      <c r="X15" s="16"/>
      <c r="Y15" s="16"/>
      <c r="Z15" s="16"/>
    </row>
    <row r="16" spans="1:26" ht="26.25" customHeight="1">
      <c r="A16" s="305" t="s">
        <v>81</v>
      </c>
      <c r="B16" s="224"/>
      <c r="C16" s="186" t="e">
        <f>+'RELACIONES PÚBLICA+PROTOCOLO'!#REF!</f>
        <v>#REF!</v>
      </c>
      <c r="D16" s="143"/>
      <c r="E16" s="143"/>
      <c r="F16" s="143"/>
      <c r="G16" s="143"/>
      <c r="H16" s="143"/>
      <c r="I16" s="16"/>
      <c r="J16" s="16"/>
      <c r="K16" s="16"/>
      <c r="L16" s="16"/>
      <c r="M16" s="16"/>
      <c r="N16" s="16"/>
      <c r="O16" s="16"/>
      <c r="P16" s="16"/>
      <c r="Q16" s="16"/>
      <c r="R16" s="16"/>
      <c r="S16" s="16"/>
      <c r="T16" s="16"/>
      <c r="U16" s="16"/>
      <c r="V16" s="16"/>
      <c r="W16" s="16"/>
      <c r="X16" s="16"/>
      <c r="Y16" s="16"/>
      <c r="Z16" s="16"/>
    </row>
    <row r="17" spans="1:26">
      <c r="A17" s="16"/>
      <c r="B17" s="16"/>
      <c r="C17" s="16"/>
      <c r="D17" s="16"/>
      <c r="E17" s="16"/>
      <c r="F17" s="134"/>
      <c r="G17" s="16"/>
      <c r="H17" s="16"/>
      <c r="I17" s="16"/>
      <c r="J17" s="16"/>
      <c r="K17" s="16"/>
      <c r="L17" s="16"/>
      <c r="M17" s="16"/>
      <c r="N17" s="16"/>
      <c r="O17" s="16"/>
      <c r="P17" s="16"/>
      <c r="Q17" s="16"/>
      <c r="R17" s="16"/>
      <c r="S17" s="16"/>
      <c r="T17" s="16"/>
      <c r="U17" s="16"/>
      <c r="V17" s="16"/>
      <c r="W17" s="16"/>
      <c r="X17" s="16"/>
      <c r="Y17" s="16"/>
      <c r="Z17" s="16"/>
    </row>
    <row r="18" spans="1:26">
      <c r="A18" s="16"/>
      <c r="B18" s="16"/>
      <c r="C18" s="16"/>
      <c r="D18" s="16"/>
      <c r="E18" s="16"/>
      <c r="F18" s="134"/>
      <c r="G18" s="16"/>
      <c r="H18" s="16"/>
      <c r="I18" s="16"/>
      <c r="J18" s="16"/>
      <c r="K18" s="16"/>
      <c r="L18" s="16"/>
      <c r="M18" s="16"/>
      <c r="N18" s="16"/>
      <c r="O18" s="16"/>
      <c r="P18" s="16"/>
      <c r="Q18" s="16"/>
      <c r="R18" s="16"/>
      <c r="S18" s="16"/>
      <c r="T18" s="16"/>
      <c r="U18" s="16"/>
      <c r="V18" s="16"/>
      <c r="W18" s="16"/>
      <c r="X18" s="16"/>
      <c r="Y18" s="16"/>
      <c r="Z18" s="16"/>
    </row>
    <row r="19" spans="1:26">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14">
    <mergeCell ref="A12:H12"/>
    <mergeCell ref="A16:B16"/>
    <mergeCell ref="A1:D5"/>
    <mergeCell ref="F6:F8"/>
    <mergeCell ref="G6:H8"/>
    <mergeCell ref="M6:M8"/>
    <mergeCell ref="N6:N8"/>
    <mergeCell ref="G9:H9"/>
    <mergeCell ref="G10:H10"/>
    <mergeCell ref="G11:H11"/>
    <mergeCell ref="I6:I8"/>
    <mergeCell ref="J6:J8"/>
    <mergeCell ref="K6:K8"/>
    <mergeCell ref="L6:L8"/>
  </mergeCells>
  <conditionalFormatting sqref="F9:F11">
    <cfRule type="expression" dxfId="2" priority="1">
      <formula>$F9=$E$2</formula>
    </cfRule>
  </conditionalFormatting>
  <conditionalFormatting sqref="F9:F11">
    <cfRule type="expression" dxfId="1" priority="2">
      <formula>$F9=$E$3</formula>
    </cfRule>
  </conditionalFormatting>
  <conditionalFormatting sqref="F9:F11">
    <cfRule type="expression" dxfId="0" priority="3">
      <formula>$F9=$E$4</formula>
    </cfRule>
  </conditionalFormatting>
  <dataValidations count="1">
    <dataValidation type="list" allowBlank="1" showErrorMessage="1" sqref="F9:F11" xr:uid="{00000000-0002-0000-0400-000000000000}">
      <formula1>$E$2:$E$5</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48135"/>
  </sheetPr>
  <dimension ref="A1:X1000"/>
  <sheetViews>
    <sheetView zoomScale="85" zoomScaleNormal="85" workbookViewId="0">
      <selection activeCell="F10" sqref="F10"/>
    </sheetView>
  </sheetViews>
  <sheetFormatPr baseColWidth="10" defaultColWidth="14.42578125" defaultRowHeight="15" customHeight="1"/>
  <cols>
    <col min="1" max="1" width="7.5703125" customWidth="1"/>
    <col min="2" max="2" width="38.42578125" customWidth="1"/>
    <col min="3" max="3" width="31.28515625" customWidth="1"/>
    <col min="4" max="4" width="16" customWidth="1"/>
    <col min="5" max="5" width="13.140625" customWidth="1"/>
    <col min="6" max="6" width="13.42578125" customWidth="1"/>
    <col min="7" max="7" width="14.42578125" customWidth="1"/>
    <col min="8" max="8" width="13.85546875" customWidth="1"/>
    <col min="9" max="9" width="19.85546875" customWidth="1"/>
    <col min="10" max="12" width="18.42578125" customWidth="1"/>
    <col min="13" max="13" width="20.42578125" customWidth="1"/>
    <col min="14" max="14" width="59.140625" customWidth="1"/>
    <col min="15" max="24" width="10.7109375" customWidth="1"/>
  </cols>
  <sheetData>
    <row r="1" spans="1:24" ht="15" customHeight="1">
      <c r="A1" s="233" t="s">
        <v>243</v>
      </c>
      <c r="B1" s="234"/>
      <c r="C1" s="234"/>
      <c r="D1" s="234"/>
      <c r="E1" s="234"/>
      <c r="F1" s="234"/>
      <c r="G1" s="234"/>
      <c r="H1" s="234"/>
      <c r="I1" s="234"/>
      <c r="J1" s="235"/>
      <c r="K1" s="242" t="s">
        <v>11</v>
      </c>
      <c r="L1" s="225"/>
      <c r="M1" s="224"/>
      <c r="N1" s="16"/>
      <c r="O1" s="16"/>
      <c r="P1" s="16"/>
      <c r="Q1" s="16"/>
      <c r="R1" s="16"/>
      <c r="S1" s="16"/>
      <c r="T1" s="16"/>
      <c r="U1" s="16"/>
      <c r="V1" s="16"/>
      <c r="W1" s="16"/>
      <c r="X1" s="16"/>
    </row>
    <row r="2" spans="1:24" ht="15" customHeight="1">
      <c r="A2" s="236"/>
      <c r="B2" s="237"/>
      <c r="C2" s="237"/>
      <c r="D2" s="237"/>
      <c r="E2" s="237"/>
      <c r="F2" s="237"/>
      <c r="G2" s="237"/>
      <c r="H2" s="237"/>
      <c r="I2" s="237"/>
      <c r="J2" s="238"/>
      <c r="K2" s="18">
        <v>0.86</v>
      </c>
      <c r="L2" s="18">
        <v>1</v>
      </c>
      <c r="M2" s="9" t="s">
        <v>6</v>
      </c>
      <c r="N2" s="16"/>
      <c r="O2" s="16"/>
      <c r="P2" s="16"/>
      <c r="Q2" s="16"/>
      <c r="R2" s="16"/>
      <c r="S2" s="16"/>
      <c r="T2" s="16"/>
      <c r="U2" s="16"/>
      <c r="V2" s="16"/>
      <c r="W2" s="16"/>
      <c r="X2" s="16"/>
    </row>
    <row r="3" spans="1:24" ht="15" customHeight="1">
      <c r="A3" s="236"/>
      <c r="B3" s="237"/>
      <c r="C3" s="237"/>
      <c r="D3" s="237"/>
      <c r="E3" s="237"/>
      <c r="F3" s="237"/>
      <c r="G3" s="237"/>
      <c r="H3" s="237"/>
      <c r="I3" s="237"/>
      <c r="J3" s="238"/>
      <c r="K3" s="19">
        <v>0.7</v>
      </c>
      <c r="L3" s="19">
        <v>0.85</v>
      </c>
      <c r="M3" s="11" t="s">
        <v>7</v>
      </c>
      <c r="N3" s="16"/>
      <c r="O3" s="16"/>
      <c r="P3" s="16"/>
      <c r="Q3" s="16"/>
      <c r="R3" s="16"/>
      <c r="S3" s="16"/>
      <c r="T3" s="16"/>
      <c r="U3" s="16"/>
      <c r="V3" s="16"/>
      <c r="W3" s="16"/>
      <c r="X3" s="16"/>
    </row>
    <row r="4" spans="1:24" ht="15" customHeight="1">
      <c r="A4" s="236"/>
      <c r="B4" s="237"/>
      <c r="C4" s="237"/>
      <c r="D4" s="237"/>
      <c r="E4" s="237"/>
      <c r="F4" s="237"/>
      <c r="G4" s="237"/>
      <c r="H4" s="237"/>
      <c r="I4" s="237"/>
      <c r="J4" s="238"/>
      <c r="K4" s="19">
        <v>0.41</v>
      </c>
      <c r="L4" s="19">
        <v>0.69</v>
      </c>
      <c r="M4" s="12" t="s">
        <v>8</v>
      </c>
      <c r="N4" s="16"/>
      <c r="O4" s="16"/>
      <c r="P4" s="16"/>
      <c r="Q4" s="16"/>
      <c r="R4" s="16"/>
      <c r="S4" s="16"/>
      <c r="T4" s="16"/>
      <c r="U4" s="16"/>
      <c r="V4" s="16"/>
      <c r="W4" s="16"/>
      <c r="X4" s="16"/>
    </row>
    <row r="5" spans="1:24" ht="18" customHeight="1">
      <c r="A5" s="236"/>
      <c r="B5" s="237"/>
      <c r="C5" s="237"/>
      <c r="D5" s="237"/>
      <c r="E5" s="237"/>
      <c r="F5" s="237"/>
      <c r="G5" s="237"/>
      <c r="H5" s="237"/>
      <c r="I5" s="237"/>
      <c r="J5" s="238"/>
      <c r="K5" s="20">
        <v>0.02</v>
      </c>
      <c r="L5" s="20">
        <v>0.4</v>
      </c>
      <c r="M5" s="14" t="s">
        <v>9</v>
      </c>
      <c r="N5" s="16"/>
      <c r="O5" s="16"/>
      <c r="P5" s="16"/>
      <c r="Q5" s="16"/>
      <c r="R5" s="16"/>
      <c r="S5" s="16"/>
      <c r="T5" s="16"/>
      <c r="U5" s="16"/>
      <c r="V5" s="16"/>
      <c r="W5" s="16"/>
      <c r="X5" s="16"/>
    </row>
    <row r="6" spans="1:24" ht="15.75" customHeight="1">
      <c r="A6" s="239"/>
      <c r="B6" s="240"/>
      <c r="C6" s="240"/>
      <c r="D6" s="240"/>
      <c r="E6" s="240"/>
      <c r="F6" s="240"/>
      <c r="G6" s="240"/>
      <c r="H6" s="240"/>
      <c r="I6" s="240"/>
      <c r="J6" s="241"/>
      <c r="K6" s="21">
        <v>0</v>
      </c>
      <c r="L6" s="21">
        <v>0.01</v>
      </c>
      <c r="M6" s="22" t="s">
        <v>10</v>
      </c>
      <c r="N6" s="16"/>
      <c r="O6" s="16"/>
      <c r="P6" s="16"/>
      <c r="Q6" s="16"/>
      <c r="R6" s="16"/>
      <c r="S6" s="16"/>
      <c r="T6" s="16"/>
      <c r="U6" s="16"/>
      <c r="V6" s="16"/>
      <c r="W6" s="16"/>
      <c r="X6" s="16"/>
    </row>
    <row r="7" spans="1:24" ht="28.5" customHeight="1">
      <c r="A7" s="243" t="s">
        <v>12</v>
      </c>
      <c r="B7" s="225"/>
      <c r="C7" s="224"/>
      <c r="D7" s="243" t="s">
        <v>13</v>
      </c>
      <c r="E7" s="225"/>
      <c r="F7" s="225"/>
      <c r="G7" s="225"/>
      <c r="H7" s="224"/>
      <c r="I7" s="243" t="s">
        <v>14</v>
      </c>
      <c r="J7" s="224"/>
      <c r="K7" s="244" t="s">
        <v>15</v>
      </c>
      <c r="L7" s="225"/>
      <c r="M7" s="225"/>
      <c r="N7" s="225"/>
      <c r="O7" s="16"/>
      <c r="P7" s="16"/>
      <c r="Q7" s="16"/>
      <c r="R7" s="16"/>
      <c r="S7" s="16"/>
      <c r="T7" s="16"/>
      <c r="U7" s="16"/>
      <c r="V7" s="16"/>
      <c r="W7" s="16"/>
      <c r="X7" s="16"/>
    </row>
    <row r="8" spans="1:24" ht="39" customHeight="1">
      <c r="A8" s="23" t="s">
        <v>16</v>
      </c>
      <c r="B8" s="24" t="s">
        <v>17</v>
      </c>
      <c r="C8" s="25" t="s">
        <v>18</v>
      </c>
      <c r="D8" s="26" t="s">
        <v>19</v>
      </c>
      <c r="E8" s="26" t="s">
        <v>20</v>
      </c>
      <c r="F8" s="26" t="s">
        <v>21</v>
      </c>
      <c r="G8" s="26" t="s">
        <v>22</v>
      </c>
      <c r="H8" s="26" t="s">
        <v>23</v>
      </c>
      <c r="I8" s="25" t="s">
        <v>24</v>
      </c>
      <c r="J8" s="27" t="s">
        <v>25</v>
      </c>
      <c r="K8" s="28" t="s">
        <v>26</v>
      </c>
      <c r="L8" s="28" t="s">
        <v>27</v>
      </c>
      <c r="M8" s="28" t="s">
        <v>28</v>
      </c>
      <c r="N8" s="29" t="s">
        <v>29</v>
      </c>
      <c r="O8" s="16"/>
      <c r="P8" s="16"/>
      <c r="Q8" s="16"/>
      <c r="R8" s="16"/>
      <c r="S8" s="16"/>
      <c r="T8" s="16"/>
      <c r="U8" s="16"/>
      <c r="V8" s="16"/>
      <c r="W8" s="16"/>
      <c r="X8" s="16"/>
    </row>
    <row r="9" spans="1:24" ht="104.25" customHeight="1">
      <c r="A9" s="30">
        <v>1</v>
      </c>
      <c r="B9" s="187" t="s">
        <v>151</v>
      </c>
      <c r="C9" s="98" t="s">
        <v>152</v>
      </c>
      <c r="D9" s="82"/>
      <c r="E9" s="83"/>
      <c r="F9" s="84" t="s">
        <v>32</v>
      </c>
      <c r="G9" s="83"/>
      <c r="H9" s="145"/>
      <c r="I9" s="100">
        <v>45767</v>
      </c>
      <c r="J9" s="55">
        <v>45799</v>
      </c>
      <c r="K9" s="39">
        <v>1</v>
      </c>
      <c r="L9" s="188">
        <v>1</v>
      </c>
      <c r="M9" s="39">
        <f t="shared" ref="M9:M10" si="0">+L9/K9</f>
        <v>1</v>
      </c>
      <c r="N9" s="216" t="s">
        <v>238</v>
      </c>
      <c r="O9" s="16"/>
      <c r="P9" s="16"/>
      <c r="Q9" s="16"/>
      <c r="R9" s="16"/>
      <c r="S9" s="16"/>
      <c r="T9" s="16"/>
      <c r="U9" s="16"/>
      <c r="V9" s="16"/>
      <c r="W9" s="16"/>
      <c r="X9" s="16"/>
    </row>
    <row r="10" spans="1:24" ht="110.25" customHeight="1">
      <c r="A10" s="30">
        <v>3</v>
      </c>
      <c r="B10" s="189" t="s">
        <v>153</v>
      </c>
      <c r="C10" s="190" t="s">
        <v>154</v>
      </c>
      <c r="D10" s="89"/>
      <c r="E10" s="90"/>
      <c r="F10" s="70" t="s">
        <v>32</v>
      </c>
      <c r="G10" s="90"/>
      <c r="H10" s="191"/>
      <c r="I10" s="100">
        <v>45757</v>
      </c>
      <c r="J10" s="55">
        <v>45799</v>
      </c>
      <c r="K10" s="39">
        <v>1</v>
      </c>
      <c r="L10" s="59">
        <v>1</v>
      </c>
      <c r="M10" s="48">
        <f t="shared" si="0"/>
        <v>1</v>
      </c>
      <c r="N10" s="219" t="s">
        <v>239</v>
      </c>
      <c r="O10" s="16"/>
      <c r="P10" s="16"/>
      <c r="Q10" s="16"/>
      <c r="R10" s="16"/>
      <c r="S10" s="16"/>
      <c r="T10" s="16"/>
      <c r="U10" s="16"/>
      <c r="V10" s="16"/>
      <c r="W10" s="16"/>
      <c r="X10" s="16"/>
    </row>
    <row r="11" spans="1:24" ht="23.25" customHeight="1">
      <c r="A11" s="273"/>
      <c r="B11" s="225"/>
      <c r="C11" s="225"/>
      <c r="D11" s="225"/>
      <c r="E11" s="225"/>
      <c r="F11" s="225"/>
      <c r="G11" s="225"/>
      <c r="H11" s="225"/>
      <c r="I11" s="225"/>
      <c r="J11" s="225"/>
      <c r="K11" s="225"/>
      <c r="L11" s="254"/>
      <c r="M11" s="128">
        <f>AVERAGE(M9:M10)</f>
        <v>1</v>
      </c>
      <c r="N11" s="132"/>
      <c r="O11" s="16"/>
      <c r="P11" s="16"/>
      <c r="Q11" s="16"/>
      <c r="R11" s="16"/>
      <c r="S11" s="16"/>
      <c r="T11" s="16"/>
      <c r="U11" s="16"/>
      <c r="V11" s="16"/>
      <c r="W11" s="16"/>
      <c r="X11" s="16"/>
    </row>
    <row r="12" spans="1:24" ht="23.25" customHeight="1">
      <c r="A12" s="313" t="s">
        <v>155</v>
      </c>
      <c r="B12" s="225"/>
      <c r="C12" s="254"/>
      <c r="D12" s="192"/>
      <c r="E12" s="192"/>
      <c r="F12" s="192"/>
      <c r="G12" s="192"/>
      <c r="H12" s="192"/>
      <c r="I12" s="192"/>
      <c r="J12" s="192"/>
      <c r="K12" s="192"/>
      <c r="L12" s="192"/>
      <c r="M12" s="193"/>
      <c r="N12" s="132"/>
      <c r="O12" s="16"/>
      <c r="P12" s="16"/>
      <c r="Q12" s="16"/>
      <c r="R12" s="16"/>
      <c r="S12" s="16"/>
      <c r="T12" s="16"/>
      <c r="U12" s="16"/>
      <c r="V12" s="16"/>
      <c r="W12" s="16"/>
      <c r="X12" s="16"/>
    </row>
    <row r="13" spans="1:24" ht="23.25" customHeight="1">
      <c r="A13" s="274" t="s">
        <v>156</v>
      </c>
      <c r="B13" s="225"/>
      <c r="C13" s="224"/>
      <c r="D13" s="131"/>
      <c r="E13" s="131"/>
      <c r="F13" s="131"/>
      <c r="G13" s="131"/>
      <c r="H13" s="131"/>
      <c r="I13" s="131"/>
      <c r="J13" s="132"/>
      <c r="K13" s="314"/>
      <c r="L13" s="315"/>
      <c r="M13" s="315"/>
      <c r="N13" s="316"/>
      <c r="O13" s="16"/>
      <c r="P13" s="16"/>
      <c r="Q13" s="16"/>
      <c r="R13" s="16"/>
      <c r="S13" s="16"/>
      <c r="T13" s="16"/>
      <c r="U13" s="16"/>
      <c r="V13" s="16"/>
      <c r="W13" s="16"/>
      <c r="X13" s="16"/>
    </row>
    <row r="14" spans="1:24" ht="113.25" customHeight="1" thickBot="1">
      <c r="A14" s="30">
        <v>4</v>
      </c>
      <c r="B14" s="54" t="s">
        <v>68</v>
      </c>
      <c r="C14" s="41" t="s">
        <v>69</v>
      </c>
      <c r="D14" s="194"/>
      <c r="E14" s="195"/>
      <c r="F14" s="195"/>
      <c r="G14" s="196" t="s">
        <v>32</v>
      </c>
      <c r="H14" s="197"/>
      <c r="I14" s="100">
        <v>45797</v>
      </c>
      <c r="J14" s="55">
        <v>45799</v>
      </c>
      <c r="K14" s="48">
        <v>1</v>
      </c>
      <c r="L14" s="59">
        <v>1</v>
      </c>
      <c r="M14" s="75">
        <f>+L14/K14</f>
        <v>1</v>
      </c>
      <c r="N14" s="220" t="s">
        <v>214</v>
      </c>
      <c r="O14" s="16"/>
      <c r="P14" s="16"/>
      <c r="Q14" s="16"/>
      <c r="R14" s="16"/>
      <c r="S14" s="16"/>
      <c r="T14" s="16"/>
      <c r="U14" s="16"/>
      <c r="V14" s="16"/>
      <c r="W14" s="16"/>
      <c r="X14" s="16"/>
    </row>
    <row r="15" spans="1:24" ht="23.25" customHeight="1" thickBot="1">
      <c r="A15" s="273"/>
      <c r="B15" s="225"/>
      <c r="C15" s="225"/>
      <c r="D15" s="225"/>
      <c r="E15" s="225"/>
      <c r="F15" s="225"/>
      <c r="G15" s="225"/>
      <c r="H15" s="225"/>
      <c r="I15" s="225"/>
      <c r="J15" s="225"/>
      <c r="K15" s="225"/>
      <c r="L15" s="254"/>
      <c r="M15" s="221">
        <f>AVERAGE(M14)</f>
        <v>1</v>
      </c>
      <c r="N15" s="222"/>
      <c r="O15" s="16"/>
      <c r="P15" s="16"/>
      <c r="Q15" s="16"/>
      <c r="R15" s="16"/>
      <c r="S15" s="16"/>
      <c r="T15" s="16"/>
      <c r="U15" s="16"/>
      <c r="V15" s="16"/>
      <c r="W15" s="16"/>
      <c r="X15" s="16"/>
    </row>
    <row r="16" spans="1:24" ht="15.75" thickBot="1">
      <c r="A16" s="16"/>
      <c r="B16" s="16"/>
      <c r="C16" s="16"/>
      <c r="D16" s="16"/>
      <c r="E16" s="16"/>
      <c r="F16" s="16"/>
      <c r="G16" s="16"/>
      <c r="H16" s="16"/>
      <c r="I16" s="16"/>
      <c r="J16" s="16"/>
      <c r="K16" s="16"/>
      <c r="L16" s="16"/>
      <c r="M16" s="16"/>
      <c r="N16" s="16"/>
      <c r="O16" s="16"/>
      <c r="P16" s="16"/>
      <c r="Q16" s="16"/>
      <c r="R16" s="16"/>
      <c r="S16" s="16"/>
      <c r="T16" s="16"/>
      <c r="U16" s="16"/>
      <c r="V16" s="16"/>
      <c r="W16" s="16"/>
      <c r="X16" s="16"/>
    </row>
    <row r="17" spans="1:24" ht="21.75" customHeight="1">
      <c r="B17" s="115" t="s">
        <v>81</v>
      </c>
      <c r="C17" s="116">
        <f>(M11+M15)/2</f>
        <v>1</v>
      </c>
      <c r="D17" s="16"/>
      <c r="E17" s="16"/>
      <c r="F17" s="16"/>
      <c r="G17" s="16"/>
      <c r="H17" s="16"/>
      <c r="I17" s="16"/>
      <c r="J17" s="16"/>
      <c r="K17" s="16"/>
      <c r="L17" s="16"/>
      <c r="M17" s="16"/>
      <c r="N17" s="16"/>
    </row>
    <row r="18" spans="1:24">
      <c r="A18" s="16"/>
      <c r="B18" s="16"/>
      <c r="C18" s="16"/>
      <c r="D18" s="16"/>
      <c r="E18" s="16"/>
      <c r="F18" s="16"/>
      <c r="G18" s="16"/>
      <c r="H18" s="16"/>
      <c r="I18" s="16"/>
      <c r="J18" s="16"/>
      <c r="K18" s="16"/>
      <c r="L18" s="16"/>
      <c r="M18" s="16"/>
      <c r="N18" s="16"/>
      <c r="O18" s="16"/>
      <c r="P18" s="16"/>
      <c r="Q18" s="16"/>
      <c r="R18" s="16"/>
      <c r="S18" s="16"/>
      <c r="T18" s="16"/>
      <c r="U18" s="16"/>
      <c r="V18" s="16"/>
      <c r="W18" s="16"/>
      <c r="X18" s="16"/>
    </row>
    <row r="19" spans="1:24">
      <c r="A19" s="16"/>
      <c r="B19" s="16"/>
      <c r="C19" s="16"/>
      <c r="D19" s="16"/>
      <c r="E19" s="16"/>
      <c r="F19" s="16"/>
      <c r="G19" s="16"/>
      <c r="H19" s="16"/>
      <c r="I19" s="16"/>
      <c r="J19" s="16"/>
      <c r="K19" s="16"/>
      <c r="L19" s="16"/>
      <c r="M19" s="16"/>
      <c r="N19" s="16"/>
      <c r="O19" s="16"/>
      <c r="P19" s="16"/>
      <c r="Q19" s="16"/>
      <c r="R19" s="16"/>
      <c r="S19" s="16"/>
      <c r="T19" s="16"/>
      <c r="U19" s="16"/>
      <c r="V19" s="16"/>
      <c r="W19" s="16"/>
      <c r="X19" s="16"/>
    </row>
    <row r="20" spans="1:24">
      <c r="A20" s="16"/>
      <c r="B20" s="16"/>
      <c r="C20" s="16"/>
      <c r="D20" s="16"/>
      <c r="E20" s="16"/>
      <c r="F20" s="16"/>
      <c r="G20" s="16"/>
      <c r="H20" s="16"/>
      <c r="I20" s="16"/>
      <c r="J20" s="16"/>
      <c r="K20" s="16"/>
      <c r="L20" s="16"/>
      <c r="M20" s="16"/>
      <c r="N20" s="16"/>
      <c r="O20" s="16"/>
      <c r="P20" s="16"/>
      <c r="Q20" s="16"/>
      <c r="R20" s="16"/>
      <c r="S20" s="16"/>
      <c r="T20" s="16"/>
      <c r="U20" s="16"/>
      <c r="V20" s="16"/>
      <c r="W20" s="16"/>
      <c r="X20" s="16"/>
    </row>
    <row r="21" spans="1:24" ht="15.7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row>
    <row r="22" spans="1:24" ht="15.7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row>
    <row r="23" spans="1:24" ht="15.7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row>
    <row r="24" spans="1:24" ht="15.7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row>
    <row r="25" spans="1:24" ht="15.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row>
    <row r="26" spans="1:24"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row>
    <row r="27" spans="1:24"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row>
    <row r="28" spans="1:24"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row>
    <row r="29" spans="1:24"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row>
    <row r="30" spans="1:24" ht="15.75" hidden="1" customHeight="1">
      <c r="A30" s="16"/>
      <c r="B30" s="16"/>
      <c r="C30" s="16"/>
      <c r="D30" s="16"/>
      <c r="E30" s="16"/>
      <c r="F30" s="16"/>
      <c r="G30" s="16"/>
      <c r="H30" s="16"/>
      <c r="I30" s="16"/>
      <c r="J30" s="16"/>
      <c r="K30" s="16"/>
      <c r="L30" s="16"/>
      <c r="M30" s="16"/>
      <c r="N30" s="16"/>
      <c r="O30" s="16"/>
      <c r="P30" s="16"/>
      <c r="Q30" s="16"/>
      <c r="R30" s="16"/>
      <c r="S30" s="16"/>
      <c r="T30" s="16"/>
      <c r="U30" s="16"/>
      <c r="V30" s="16"/>
      <c r="W30" s="16"/>
      <c r="X30" s="16"/>
    </row>
    <row r="31" spans="1:24" ht="15.75" hidden="1" customHeight="1">
      <c r="A31" s="16"/>
      <c r="B31" s="16"/>
      <c r="C31" s="16"/>
      <c r="D31" s="16"/>
      <c r="E31" s="16"/>
      <c r="F31" s="16"/>
      <c r="G31" s="16"/>
      <c r="H31" s="16"/>
      <c r="I31" s="16"/>
      <c r="J31" s="16"/>
      <c r="K31" s="16"/>
      <c r="L31" s="16"/>
      <c r="M31" s="16"/>
      <c r="N31" s="16"/>
      <c r="O31" s="16"/>
      <c r="P31" s="16"/>
      <c r="Q31" s="16"/>
      <c r="R31" s="16"/>
      <c r="S31" s="16"/>
      <c r="T31" s="16"/>
      <c r="U31" s="16"/>
      <c r="V31" s="16"/>
      <c r="W31" s="16"/>
      <c r="X31" s="16"/>
    </row>
    <row r="32" spans="1:24" ht="15.75" hidden="1" customHeight="1">
      <c r="A32" s="16"/>
      <c r="B32" s="16"/>
      <c r="C32" s="16"/>
      <c r="D32" s="16"/>
      <c r="E32" s="16"/>
      <c r="F32" s="16"/>
      <c r="G32" s="16"/>
      <c r="H32" s="16"/>
      <c r="I32" s="16"/>
      <c r="J32" s="16"/>
      <c r="K32" s="16"/>
      <c r="L32" s="16"/>
      <c r="M32" s="16"/>
      <c r="N32" s="16"/>
      <c r="O32" s="16"/>
      <c r="P32" s="16"/>
      <c r="Q32" s="16"/>
      <c r="R32" s="16"/>
      <c r="S32" s="16"/>
      <c r="T32" s="16"/>
      <c r="U32" s="16"/>
      <c r="V32" s="16"/>
      <c r="W32" s="16"/>
      <c r="X32" s="16"/>
    </row>
    <row r="33" spans="1:24" ht="15.75" hidden="1" customHeight="1">
      <c r="A33" s="16"/>
      <c r="B33" s="16"/>
      <c r="C33" s="16"/>
      <c r="D33" s="16"/>
      <c r="E33" s="16"/>
      <c r="F33" s="16"/>
      <c r="G33" s="16"/>
      <c r="H33" s="16"/>
      <c r="I33" s="16"/>
      <c r="J33" s="16"/>
      <c r="K33" s="16"/>
      <c r="L33" s="16"/>
      <c r="M33" s="16"/>
      <c r="N33" s="16"/>
      <c r="O33" s="16"/>
      <c r="P33" s="16"/>
      <c r="Q33" s="16"/>
      <c r="R33" s="16"/>
      <c r="S33" s="16"/>
      <c r="T33" s="16"/>
      <c r="U33" s="16"/>
      <c r="V33" s="16"/>
      <c r="W33" s="16"/>
      <c r="X33" s="16"/>
    </row>
    <row r="34" spans="1:24" ht="15.75" hidden="1" customHeight="1">
      <c r="A34" s="16"/>
      <c r="B34" s="16"/>
      <c r="C34" s="16"/>
      <c r="D34" s="16"/>
      <c r="E34" s="16"/>
      <c r="F34" s="16"/>
      <c r="G34" s="16"/>
      <c r="H34" s="16"/>
      <c r="I34" s="16"/>
      <c r="J34" s="16"/>
      <c r="K34" s="16"/>
      <c r="L34" s="16"/>
      <c r="M34" s="16"/>
      <c r="N34" s="16"/>
      <c r="O34" s="16"/>
      <c r="P34" s="16"/>
      <c r="Q34" s="16"/>
      <c r="R34" s="16"/>
      <c r="S34" s="16"/>
      <c r="T34" s="16"/>
      <c r="U34" s="16"/>
      <c r="V34" s="16"/>
      <c r="W34" s="16"/>
      <c r="X34" s="16"/>
    </row>
    <row r="35" spans="1:24" ht="15.75" hidden="1" customHeight="1">
      <c r="A35" s="16"/>
      <c r="B35" s="16"/>
      <c r="C35" s="16"/>
      <c r="D35" s="16"/>
      <c r="E35" s="16"/>
      <c r="F35" s="16"/>
      <c r="G35" s="16"/>
      <c r="H35" s="16"/>
      <c r="I35" s="16"/>
      <c r="J35" s="16"/>
      <c r="K35" s="16"/>
      <c r="L35" s="16"/>
      <c r="M35" s="16"/>
      <c r="N35" s="16"/>
      <c r="O35" s="16"/>
      <c r="P35" s="16"/>
      <c r="Q35" s="16"/>
      <c r="R35" s="16"/>
      <c r="S35" s="16"/>
      <c r="T35" s="16"/>
      <c r="U35" s="16"/>
      <c r="V35" s="16"/>
      <c r="W35" s="16"/>
      <c r="X35" s="16"/>
    </row>
    <row r="36" spans="1:24" ht="15.75" hidden="1" customHeight="1">
      <c r="A36" s="16"/>
      <c r="B36" s="16"/>
      <c r="C36" s="16"/>
      <c r="D36" s="16"/>
      <c r="E36" s="16"/>
      <c r="F36" s="16"/>
      <c r="G36" s="16"/>
      <c r="H36" s="16"/>
      <c r="I36" s="16"/>
      <c r="J36" s="16"/>
      <c r="K36" s="16"/>
      <c r="L36" s="16"/>
      <c r="M36" s="16"/>
      <c r="N36" s="16"/>
      <c r="O36" s="16"/>
      <c r="P36" s="16"/>
      <c r="Q36" s="16"/>
      <c r="R36" s="16"/>
      <c r="S36" s="16"/>
      <c r="T36" s="16"/>
      <c r="U36" s="16"/>
      <c r="V36" s="16"/>
      <c r="W36" s="16"/>
      <c r="X36" s="16"/>
    </row>
    <row r="37" spans="1:24" ht="15.75" hidden="1" customHeight="1">
      <c r="A37" s="16"/>
      <c r="B37" s="16"/>
      <c r="C37" s="16"/>
      <c r="D37" s="16"/>
      <c r="E37" s="16"/>
      <c r="F37" s="16"/>
      <c r="G37" s="16"/>
      <c r="H37" s="16"/>
      <c r="I37" s="16"/>
      <c r="J37" s="16"/>
      <c r="K37" s="16"/>
      <c r="L37" s="16"/>
      <c r="M37" s="16"/>
      <c r="N37" s="16"/>
      <c r="O37" s="16"/>
      <c r="P37" s="16"/>
      <c r="Q37" s="16"/>
      <c r="R37" s="16"/>
      <c r="S37" s="16"/>
      <c r="T37" s="16"/>
      <c r="U37" s="16"/>
      <c r="V37" s="16"/>
      <c r="W37" s="16"/>
      <c r="X37" s="16"/>
    </row>
    <row r="38" spans="1:24" ht="15.75" hidden="1" customHeight="1">
      <c r="A38" s="16"/>
      <c r="B38" s="16"/>
      <c r="C38" s="16"/>
      <c r="D38" s="16"/>
      <c r="E38" s="16"/>
      <c r="F38" s="16"/>
      <c r="G38" s="16"/>
      <c r="H38" s="16"/>
      <c r="I38" s="16"/>
      <c r="J38" s="16"/>
      <c r="K38" s="16"/>
      <c r="L38" s="16"/>
      <c r="M38" s="16"/>
      <c r="N38" s="16"/>
      <c r="O38" s="16"/>
      <c r="P38" s="16"/>
      <c r="Q38" s="16"/>
      <c r="R38" s="16"/>
      <c r="S38" s="16"/>
      <c r="T38" s="16"/>
      <c r="U38" s="16"/>
      <c r="V38" s="16"/>
      <c r="W38" s="16"/>
      <c r="X38" s="16"/>
    </row>
    <row r="39" spans="1:24" ht="15.75" customHeight="1"/>
    <row r="40" spans="1:24"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row>
    <row r="41" spans="1:24"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row>
    <row r="42" spans="1:24" ht="15.75" customHeight="1"/>
    <row r="43" spans="1:24" ht="15.7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0Ic7NdB65hTm1ovdlTV5f1xNBhfvHKS/L0VHkXGME6h4sTN57ElMc6x/fxy+oitKO1ILC/AeTk11mYDy0As9Lw==" saltValue="nqVDBFqxNrH4f5EJ9IxDag==" spinCount="100000" sheet="1" objects="1" scenarios="1"/>
  <mergeCells count="11">
    <mergeCell ref="A1:J6"/>
    <mergeCell ref="K1:M1"/>
    <mergeCell ref="A7:C7"/>
    <mergeCell ref="D7:H7"/>
    <mergeCell ref="I7:J7"/>
    <mergeCell ref="K7:N7"/>
    <mergeCell ref="A11:L11"/>
    <mergeCell ref="A12:C12"/>
    <mergeCell ref="A13:C13"/>
    <mergeCell ref="K13:N13"/>
    <mergeCell ref="A15:L1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baseColWidth="10" defaultColWidth="14.42578125" defaultRowHeight="15" customHeight="1"/>
  <cols>
    <col min="1" max="1" width="5.28515625" customWidth="1"/>
    <col min="2" max="2" width="91.28515625" customWidth="1"/>
    <col min="3" max="3" width="28.140625" customWidth="1"/>
    <col min="4" max="4" width="16.28515625" customWidth="1"/>
    <col min="5" max="26" width="11.42578125" customWidth="1"/>
  </cols>
  <sheetData>
    <row r="1" spans="1:26">
      <c r="A1" s="198"/>
      <c r="B1" s="199" t="s">
        <v>159</v>
      </c>
      <c r="C1" s="165" t="s">
        <v>158</v>
      </c>
      <c r="D1" s="165" t="s">
        <v>157</v>
      </c>
      <c r="E1" s="198"/>
      <c r="F1" s="198"/>
      <c r="G1" s="198"/>
      <c r="H1" s="198"/>
      <c r="I1" s="198"/>
      <c r="J1" s="198"/>
      <c r="K1" s="198"/>
      <c r="L1" s="198"/>
      <c r="M1" s="198"/>
      <c r="N1" s="198"/>
      <c r="O1" s="198"/>
      <c r="P1" s="198"/>
      <c r="Q1" s="198"/>
      <c r="R1" s="198"/>
      <c r="S1" s="198"/>
      <c r="T1" s="198"/>
      <c r="U1" s="198"/>
      <c r="V1" s="198"/>
      <c r="W1" s="198"/>
      <c r="X1" s="198"/>
      <c r="Y1" s="198"/>
      <c r="Z1" s="198"/>
    </row>
    <row r="2" spans="1:26" ht="30" customHeight="1">
      <c r="A2" s="198"/>
      <c r="B2" s="200" t="s">
        <v>160</v>
      </c>
      <c r="C2" s="58"/>
      <c r="D2" s="201"/>
      <c r="E2" s="198"/>
      <c r="F2" s="198"/>
      <c r="G2" s="198"/>
      <c r="H2" s="198"/>
      <c r="I2" s="198"/>
      <c r="J2" s="198"/>
      <c r="K2" s="198"/>
      <c r="L2" s="198"/>
      <c r="M2" s="198"/>
      <c r="N2" s="198"/>
      <c r="O2" s="198"/>
      <c r="P2" s="198"/>
      <c r="Q2" s="198"/>
      <c r="R2" s="198"/>
      <c r="S2" s="198"/>
      <c r="T2" s="198"/>
      <c r="U2" s="198"/>
      <c r="V2" s="198"/>
      <c r="W2" s="198"/>
      <c r="X2" s="198"/>
      <c r="Y2" s="198"/>
      <c r="Z2" s="198"/>
    </row>
    <row r="3" spans="1:26" ht="28.5">
      <c r="A3" s="198"/>
      <c r="B3" s="200" t="s">
        <v>161</v>
      </c>
      <c r="C3" s="58"/>
      <c r="D3" s="201"/>
      <c r="E3" s="198"/>
      <c r="F3" s="198"/>
      <c r="G3" s="198"/>
      <c r="H3" s="198"/>
      <c r="I3" s="198"/>
      <c r="J3" s="198"/>
      <c r="K3" s="198"/>
      <c r="L3" s="198"/>
      <c r="M3" s="198"/>
      <c r="N3" s="198"/>
      <c r="O3" s="198"/>
      <c r="P3" s="198"/>
      <c r="Q3" s="198"/>
      <c r="R3" s="198"/>
      <c r="S3" s="198"/>
      <c r="T3" s="198"/>
      <c r="U3" s="198"/>
      <c r="V3" s="198"/>
      <c r="W3" s="198"/>
      <c r="X3" s="198"/>
      <c r="Y3" s="198"/>
      <c r="Z3" s="198"/>
    </row>
    <row r="4" spans="1:26" ht="15.75" customHeight="1">
      <c r="A4" s="198"/>
      <c r="B4" s="200" t="s">
        <v>162</v>
      </c>
      <c r="C4" s="58" t="s">
        <v>163</v>
      </c>
      <c r="D4" s="201" t="s">
        <v>164</v>
      </c>
      <c r="E4" s="198"/>
      <c r="F4" s="198"/>
      <c r="G4" s="198"/>
      <c r="H4" s="198"/>
      <c r="I4" s="198"/>
      <c r="J4" s="198"/>
      <c r="K4" s="198"/>
      <c r="L4" s="198"/>
      <c r="M4" s="198"/>
      <c r="N4" s="198"/>
      <c r="O4" s="198"/>
      <c r="P4" s="198"/>
      <c r="Q4" s="198"/>
      <c r="R4" s="198"/>
      <c r="S4" s="198"/>
      <c r="T4" s="198"/>
      <c r="U4" s="198"/>
      <c r="V4" s="198"/>
      <c r="W4" s="198"/>
      <c r="X4" s="198"/>
      <c r="Y4" s="198"/>
      <c r="Z4" s="198"/>
    </row>
    <row r="5" spans="1:26" ht="28.5">
      <c r="A5" s="198"/>
      <c r="B5" s="200" t="s">
        <v>165</v>
      </c>
      <c r="C5" s="58"/>
      <c r="D5" s="201"/>
      <c r="E5" s="198"/>
      <c r="F5" s="198"/>
      <c r="G5" s="198"/>
      <c r="H5" s="198"/>
      <c r="I5" s="198"/>
      <c r="J5" s="198"/>
      <c r="K5" s="198"/>
      <c r="L5" s="198"/>
      <c r="M5" s="198"/>
      <c r="N5" s="198"/>
      <c r="O5" s="198"/>
      <c r="P5" s="198"/>
      <c r="Q5" s="198"/>
      <c r="R5" s="198"/>
      <c r="S5" s="198"/>
      <c r="T5" s="198"/>
      <c r="U5" s="198"/>
      <c r="V5" s="198"/>
      <c r="W5" s="198"/>
      <c r="X5" s="198"/>
      <c r="Y5" s="198"/>
      <c r="Z5" s="198"/>
    </row>
    <row r="6" spans="1:26" ht="16.5" customHeight="1">
      <c r="A6" s="198"/>
      <c r="B6" s="202" t="s">
        <v>166</v>
      </c>
      <c r="C6" s="58"/>
      <c r="D6" s="201"/>
      <c r="E6" s="198"/>
      <c r="F6" s="198"/>
      <c r="G6" s="198"/>
      <c r="H6" s="198"/>
      <c r="I6" s="198"/>
      <c r="J6" s="198"/>
      <c r="K6" s="198"/>
      <c r="L6" s="198"/>
      <c r="M6" s="198"/>
      <c r="N6" s="198"/>
      <c r="O6" s="198"/>
      <c r="P6" s="198"/>
      <c r="Q6" s="198"/>
      <c r="R6" s="198"/>
      <c r="S6" s="198"/>
      <c r="T6" s="198"/>
      <c r="U6" s="198"/>
      <c r="V6" s="198"/>
      <c r="W6" s="198"/>
      <c r="X6" s="198"/>
      <c r="Y6" s="198"/>
      <c r="Z6" s="198"/>
    </row>
    <row r="7" spans="1:26" ht="18" customHeight="1">
      <c r="A7" s="198"/>
      <c r="B7" s="202" t="s">
        <v>167</v>
      </c>
      <c r="C7" s="58" t="s">
        <v>163</v>
      </c>
      <c r="D7" s="201" t="s">
        <v>164</v>
      </c>
      <c r="E7" s="198"/>
      <c r="F7" s="198"/>
      <c r="G7" s="198"/>
      <c r="H7" s="198"/>
      <c r="I7" s="198"/>
      <c r="J7" s="198"/>
      <c r="K7" s="198"/>
      <c r="L7" s="198"/>
      <c r="M7" s="198"/>
      <c r="N7" s="198"/>
      <c r="O7" s="198"/>
      <c r="P7" s="198"/>
      <c r="Q7" s="198"/>
      <c r="R7" s="198"/>
      <c r="S7" s="198"/>
      <c r="T7" s="198"/>
      <c r="U7" s="198"/>
      <c r="V7" s="198"/>
      <c r="W7" s="198"/>
      <c r="X7" s="198"/>
      <c r="Y7" s="198"/>
      <c r="Z7" s="198"/>
    </row>
    <row r="8" spans="1:26" ht="30">
      <c r="A8" s="198"/>
      <c r="B8" s="202" t="s">
        <v>168</v>
      </c>
      <c r="C8" s="58" t="s">
        <v>163</v>
      </c>
      <c r="D8" s="201" t="s">
        <v>169</v>
      </c>
      <c r="E8" s="198"/>
      <c r="F8" s="198"/>
      <c r="G8" s="198"/>
      <c r="H8" s="198"/>
      <c r="I8" s="198"/>
      <c r="J8" s="198"/>
      <c r="K8" s="198"/>
      <c r="L8" s="198"/>
      <c r="M8" s="198"/>
      <c r="N8" s="198"/>
      <c r="O8" s="198"/>
      <c r="P8" s="198"/>
      <c r="Q8" s="198"/>
      <c r="R8" s="198"/>
      <c r="S8" s="198"/>
      <c r="T8" s="198"/>
      <c r="U8" s="198"/>
      <c r="V8" s="198"/>
      <c r="W8" s="198"/>
      <c r="X8" s="198"/>
      <c r="Y8" s="198"/>
      <c r="Z8" s="198"/>
    </row>
    <row r="9" spans="1:26" ht="20.25" customHeight="1">
      <c r="A9" s="198"/>
      <c r="B9" s="202" t="s">
        <v>170</v>
      </c>
      <c r="C9" s="58"/>
      <c r="D9" s="201"/>
      <c r="E9" s="198"/>
      <c r="F9" s="198"/>
      <c r="G9" s="198"/>
      <c r="H9" s="198"/>
      <c r="I9" s="198"/>
      <c r="J9" s="198"/>
      <c r="K9" s="198"/>
      <c r="L9" s="198"/>
      <c r="M9" s="198"/>
      <c r="N9" s="198"/>
      <c r="O9" s="198"/>
      <c r="P9" s="198"/>
      <c r="Q9" s="198"/>
      <c r="R9" s="198"/>
      <c r="S9" s="198"/>
      <c r="T9" s="198"/>
      <c r="U9" s="198"/>
      <c r="V9" s="198"/>
      <c r="W9" s="198"/>
      <c r="X9" s="198"/>
      <c r="Y9" s="198"/>
      <c r="Z9" s="198"/>
    </row>
    <row r="10" spans="1:26">
      <c r="A10" s="198"/>
      <c r="B10" s="203" t="s">
        <v>171</v>
      </c>
      <c r="C10" s="58"/>
      <c r="D10" s="201"/>
      <c r="E10" s="198"/>
      <c r="F10" s="198"/>
      <c r="G10" s="198"/>
      <c r="H10" s="198"/>
      <c r="I10" s="198"/>
      <c r="J10" s="198"/>
      <c r="K10" s="198"/>
      <c r="L10" s="198"/>
      <c r="M10" s="198"/>
      <c r="N10" s="198"/>
      <c r="O10" s="198"/>
      <c r="P10" s="198"/>
      <c r="Q10" s="198"/>
      <c r="R10" s="198"/>
      <c r="S10" s="198"/>
      <c r="T10" s="198"/>
      <c r="U10" s="198"/>
      <c r="V10" s="198"/>
      <c r="W10" s="198"/>
      <c r="X10" s="198"/>
      <c r="Y10" s="198"/>
      <c r="Z10" s="198"/>
    </row>
    <row r="11" spans="1:26">
      <c r="A11" s="198"/>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row>
    <row r="12" spans="1:26">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row>
    <row r="13" spans="1:26">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row>
    <row r="14" spans="1:26">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row>
    <row r="15" spans="1:26">
      <c r="A15" s="198"/>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row>
    <row r="16" spans="1:26">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row>
    <row r="17" spans="1:26">
      <c r="A17" s="198"/>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row>
    <row r="18" spans="1:26">
      <c r="A18" s="198"/>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row>
    <row r="19" spans="1:26">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row>
    <row r="20" spans="1:26">
      <c r="A20" s="198"/>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row>
    <row r="21" spans="1:26" ht="15.75" customHeight="1">
      <c r="A21" s="198"/>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row>
    <row r="22" spans="1:26" ht="15.75" customHeight="1">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row>
    <row r="23" spans="1:26" ht="15.75" customHeight="1">
      <c r="A23" s="198"/>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row>
    <row r="24" spans="1:26" ht="15.75" customHeight="1">
      <c r="A24" s="198"/>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row>
    <row r="25" spans="1:26" ht="15.75" customHeight="1">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row>
    <row r="26" spans="1:26" ht="15.75" customHeight="1">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row>
    <row r="27" spans="1:26" ht="15.75" customHeight="1">
      <c r="A27" s="198"/>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row>
    <row r="28" spans="1:26" ht="15.75" customHeight="1">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row>
    <row r="29" spans="1:26" ht="15.75" customHeight="1">
      <c r="A29" s="198"/>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row>
    <row r="30" spans="1:26" ht="15.75" customHeight="1">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row>
    <row r="31" spans="1:26" ht="15.75" customHeight="1">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row>
    <row r="32" spans="1:26" ht="15.75" customHeight="1">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row>
    <row r="33" spans="1:26" ht="15.75" customHeight="1">
      <c r="A33" s="19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row>
    <row r="34" spans="1:26" ht="15.75" customHeight="1">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row>
    <row r="35" spans="1:26" ht="15.75" customHeight="1">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row>
    <row r="36" spans="1:26" ht="15.75" customHeight="1">
      <c r="A36" s="198"/>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row>
    <row r="37" spans="1:26" ht="15.75" customHeight="1">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row>
    <row r="38" spans="1:26" ht="15.75" customHeight="1">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row>
    <row r="39" spans="1:26" ht="15.75" customHeight="1">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row>
    <row r="40" spans="1:26" ht="15.75" customHeight="1">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row>
    <row r="41" spans="1:26" ht="15.75" customHeight="1">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row>
    <row r="42" spans="1:26" ht="15.75" customHeight="1">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row>
    <row r="43" spans="1:26" ht="15.75" customHeight="1">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row>
    <row r="44" spans="1:26" ht="15.75" customHeight="1">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row>
    <row r="45" spans="1:26" ht="15.75" customHeight="1">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row>
    <row r="46" spans="1:26" ht="15.75" customHeight="1">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row>
    <row r="47" spans="1:26" ht="15.75" customHeight="1">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row>
    <row r="48" spans="1:26" ht="15.75" customHeight="1">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row>
    <row r="49" spans="1:26" ht="15.75" customHeight="1">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row>
    <row r="50" spans="1:26" ht="15.75" customHeight="1">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row>
    <row r="51" spans="1:26" ht="15.75" customHeight="1">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row>
    <row r="52" spans="1:26" ht="15.75" customHeight="1">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row>
    <row r="53" spans="1:26" ht="15.75" customHeight="1">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row>
    <row r="54" spans="1:26" ht="15.75" customHeight="1">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row>
    <row r="55" spans="1:26" ht="15.75" customHeight="1">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row>
    <row r="56" spans="1:26" ht="15.75" customHeight="1">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row>
    <row r="57" spans="1:26" ht="15.75" customHeight="1">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row>
    <row r="58" spans="1:26" ht="15.75" customHeight="1">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1:26" ht="15.75" customHeight="1">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60" spans="1:26" ht="15.75" customHeight="1">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row>
    <row r="61" spans="1:26" ht="15.75" customHeight="1">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row>
    <row r="62" spans="1:26" ht="15.75" customHeight="1">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row>
    <row r="63" spans="1:26" ht="15.75" customHeight="1">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row>
    <row r="64" spans="1:26" ht="15.75" customHeight="1">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row>
    <row r="65" spans="1:26" ht="15.75" customHeight="1">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row>
    <row r="66" spans="1:26" ht="15.75" customHeight="1">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row>
    <row r="67" spans="1:26" ht="15.75" customHeight="1">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1:26" ht="15.75" customHeight="1">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1:26" ht="15.75" customHeight="1">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1:26" ht="15.75" customHeight="1">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row>
    <row r="71" spans="1:26" ht="15.75" customHeight="1">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row>
    <row r="72" spans="1:26" ht="15.75" customHeight="1">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row>
    <row r="73" spans="1:26" ht="15.75" customHeight="1">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row>
    <row r="74" spans="1:26" ht="15.75" customHeight="1">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row>
    <row r="75" spans="1:26" ht="15.75" customHeight="1">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row>
    <row r="76" spans="1:26" ht="15.75" customHeight="1">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row>
    <row r="77" spans="1:26" ht="15.75" customHeight="1">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row>
    <row r="78" spans="1:26" ht="15.75" customHeight="1">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row>
    <row r="79" spans="1:26" ht="15.75" customHeight="1">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row>
    <row r="80" spans="1:26" ht="15.75" customHeight="1">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15.75" customHeight="1">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5.75"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5.75"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5.75"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5.75"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5.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5.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5.75"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5.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5.75" customHeight="1">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5.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5.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5.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5.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5.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5.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5.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5.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5.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5.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5.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5.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5.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5.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5.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5.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5.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5.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5.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5.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5.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5.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5.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5.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5.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5.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5.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5.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5.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5.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5.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5.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5.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5.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5.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5.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5.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5.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5.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5.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5.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5.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5.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5.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5.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5.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5.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5.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5.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5.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5.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5.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5.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5.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5.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5.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5.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5.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5.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5.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5.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5.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5.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5.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5.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5.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5.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5.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5.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5.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5.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5.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5.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5.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5.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5.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5.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5.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5.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5.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5.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5.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5.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5.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5.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5.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5.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5.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5.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5.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5.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5.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5.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5.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5.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5.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5.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5.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5.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5.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5.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5.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5.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5.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5.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5.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5.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5.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5.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5.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5.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5.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5.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5.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5.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5.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5.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5.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5.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5.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5.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5.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5.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5.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5.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5.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5.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5.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5.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5.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5.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5.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5.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5.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5.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5.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5.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5.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5.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5.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5.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5.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5.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5.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5.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5.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5.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5.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5.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5.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5.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5.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5.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5.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5.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5.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5.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5.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5.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5.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5.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5.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5.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5.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5.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5.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5.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5.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5.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5.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5.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5.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5.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5.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5.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5.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5.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5.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5.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5.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5.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5.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5.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5.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5.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5.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5.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5.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5.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5.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5.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5.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5.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5.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5.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5.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5.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5.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5.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5.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5.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5.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5.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5.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5.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5.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5.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5.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5.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5.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5.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5.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5.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5.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5.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5.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5.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5.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5.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5.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5.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5.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5.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5.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5.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5.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5.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5.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5.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5.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5.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5.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5.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5.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5.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5.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5.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5.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5.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5.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5.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5.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5.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5.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5.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5.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5.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5.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5.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5.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5.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5.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5.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5.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5.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5.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5.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5.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5.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5.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5.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5.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5.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5.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5.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5.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5.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5.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5.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5.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5.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5.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5.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5.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5.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5.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5.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5.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5.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5.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5.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5.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5.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5.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5.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5.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5.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5.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5.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5.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5.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5.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5.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5.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5.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5.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5.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5.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5.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5.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5.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5.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5.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5.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5.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5.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5.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5.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5.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5.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5.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5.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5.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5.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5.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5.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5.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5.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5.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5.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5.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5.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5.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5.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5.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5.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5.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5.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5.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5.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5.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5.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5.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5.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5.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5.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5.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5.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5.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5.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5.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5.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5.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5.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5.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5.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5.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5.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5.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5.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5.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5.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5.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5.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5.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5.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5.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5.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5.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5.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5.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5.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5.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5.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5.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5.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5.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5.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5.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5.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5.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5.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5.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5.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5.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5.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5.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5.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5.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5.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5.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5.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5.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5.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5.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5.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5.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5.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5.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5.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5.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5.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5.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5.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5.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5.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5.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5.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5.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5.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5.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5.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5.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5.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5.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5.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5.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5.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5.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5.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5.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5.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5.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5.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5.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5.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5.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5.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5.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5.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5.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5.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5.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5.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5.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5.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5.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5.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5.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5.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5.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5.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5.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5.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5.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5.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5.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5.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5.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5.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5.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5.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5.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5.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5.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5.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5.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5.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5.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5.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5.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5.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5.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5.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5.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5.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5.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5.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5.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5.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5.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5.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5.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5.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5.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5.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5.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5.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5.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5.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5.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5.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5.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5.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5.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5.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5.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5.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5.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5.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5.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5.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5.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5.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5.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5.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5.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5.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5.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5.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5.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5.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5.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5.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5.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5.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5.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5.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5.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5.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5.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5.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5.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5.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5.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5.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5.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5.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5.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5.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5.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5.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5.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5.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5.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5.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5.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5.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5.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5.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5.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5.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5.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5.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5.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5.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5.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5.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5.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5.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5.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5.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5.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5.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5.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5.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5.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5.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5.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5.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5.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5.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5.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5.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5.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5.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5.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5.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5.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5.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5.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5.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5.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5.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5.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5.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5.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5.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5.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5.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5.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5.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5.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5.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5.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5.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5.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5.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5.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5.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5.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5.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5.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5.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5.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5.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5.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5.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5.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5.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5.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5.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5.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5.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5.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5.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5.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5.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5.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5.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5.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5.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5.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5.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5.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5.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5.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5.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5.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5.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5.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5.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5.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5.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5.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5.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5.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5.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5.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5.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5.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5.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5.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5.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5.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5.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5.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5.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5.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5.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5.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5.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5.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5.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5.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5.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5.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5.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5.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5.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5.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5.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5.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5.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5.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5.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5.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5.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5.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5.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5.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5.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5.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5.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5.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5.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5.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5.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5.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5.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5.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5.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5.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5.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5.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5.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5.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5.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5.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5.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5.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5.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5.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5.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5.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5.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5.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5.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5.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5.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5.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5.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5.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5.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5.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5.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5.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5.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5.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5.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5.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5.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5.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5.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5.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5.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5.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5.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5.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5.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5.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5.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5.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5.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5.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5.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5.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5.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5.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5.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5.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5.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5.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5.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5.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5.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5.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5.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5.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5.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5.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5.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5.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5.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5.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5.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5.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5.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5.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5.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5.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5.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5.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5.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5.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5.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5.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5.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5.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5.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5.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5.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5.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5.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5.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5.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5.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5.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5.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5.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5.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5.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5.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5.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5.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5.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5.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5.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5.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5.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5.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5.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5.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5.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5.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5.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5.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5.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5.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5.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5.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5.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5.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5.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5.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5.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5.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5.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5.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5.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5.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5.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5.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5.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5.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5.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5.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5.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5.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5.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5.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5.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5.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5.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5.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5.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5.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5.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5.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5.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5.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5.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5.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5.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5.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5.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5.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5.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5.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5.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5.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5.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5.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5.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5.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5.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5.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5.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5.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5.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5.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5.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5.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5.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5.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5.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5.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5.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5.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5.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5.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5.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5.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5.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5.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5.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5.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5.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5.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5.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5.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5.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5.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5.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5.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5.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5.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5.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5.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5.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5.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5.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5.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5.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5.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5.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5.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5.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5.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5.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5.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5.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5.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5.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5.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5.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5.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5.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5.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5.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5.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5.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5.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5.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5.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5.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5.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5.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5.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5.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5.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5.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5.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5.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5.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5.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5.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5.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5.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5.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5.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5.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5.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5.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5.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5.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5.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5.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5.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5.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5.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5.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5.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5.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5.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5.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5.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5.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5.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5.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5.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5.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5.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5.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5.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5.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5.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5.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5.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5.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cols>
    <col min="1" max="1" width="134.42578125" customWidth="1"/>
    <col min="2" max="26" width="11.42578125" customWidth="1"/>
  </cols>
  <sheetData>
    <row r="1" spans="1:26" ht="15.75">
      <c r="A1" s="204" t="s">
        <v>172</v>
      </c>
      <c r="B1" s="16"/>
      <c r="C1" s="16"/>
      <c r="D1" s="16"/>
      <c r="E1" s="16"/>
      <c r="F1" s="16"/>
      <c r="G1" s="16"/>
      <c r="H1" s="16"/>
      <c r="I1" s="16"/>
      <c r="J1" s="16"/>
      <c r="K1" s="16"/>
      <c r="L1" s="16"/>
      <c r="M1" s="16"/>
      <c r="N1" s="16"/>
      <c r="O1" s="16"/>
      <c r="P1" s="16"/>
      <c r="Q1" s="16"/>
      <c r="R1" s="16"/>
      <c r="S1" s="16"/>
      <c r="T1" s="16"/>
      <c r="U1" s="16"/>
      <c r="V1" s="16"/>
      <c r="W1" s="16"/>
      <c r="X1" s="16"/>
      <c r="Y1" s="16"/>
      <c r="Z1" s="16"/>
    </row>
    <row r="2" spans="1:26" ht="15.75">
      <c r="A2" s="205"/>
      <c r="B2" s="16"/>
      <c r="C2" s="16"/>
      <c r="D2" s="16"/>
      <c r="E2" s="16"/>
      <c r="F2" s="16"/>
      <c r="G2" s="16"/>
      <c r="H2" s="16"/>
      <c r="I2" s="16"/>
      <c r="J2" s="16"/>
      <c r="K2" s="16"/>
      <c r="L2" s="16"/>
      <c r="M2" s="16"/>
      <c r="N2" s="16"/>
      <c r="O2" s="16"/>
      <c r="P2" s="16"/>
      <c r="Q2" s="16"/>
      <c r="R2" s="16"/>
      <c r="S2" s="16"/>
      <c r="T2" s="16"/>
      <c r="U2" s="16"/>
      <c r="V2" s="16"/>
      <c r="W2" s="16"/>
      <c r="X2" s="16"/>
      <c r="Y2" s="16"/>
      <c r="Z2" s="16"/>
    </row>
    <row r="3" spans="1:26" ht="15.75">
      <c r="A3" s="206" t="s">
        <v>173</v>
      </c>
      <c r="B3" s="16"/>
      <c r="C3" s="16"/>
      <c r="D3" s="16"/>
      <c r="E3" s="16"/>
      <c r="F3" s="16"/>
      <c r="G3" s="16"/>
      <c r="H3" s="16"/>
      <c r="I3" s="16"/>
      <c r="J3" s="16"/>
      <c r="K3" s="16"/>
      <c r="L3" s="16"/>
      <c r="M3" s="16"/>
      <c r="N3" s="16"/>
      <c r="O3" s="16"/>
      <c r="P3" s="16"/>
      <c r="Q3" s="16"/>
      <c r="R3" s="16"/>
      <c r="S3" s="16"/>
      <c r="T3" s="16"/>
      <c r="U3" s="16"/>
      <c r="V3" s="16"/>
      <c r="W3" s="16"/>
      <c r="X3" s="16"/>
      <c r="Y3" s="16"/>
      <c r="Z3" s="16"/>
    </row>
    <row r="4" spans="1:26" ht="30">
      <c r="A4" s="207" t="s">
        <v>174</v>
      </c>
      <c r="B4" s="16"/>
      <c r="C4" s="16"/>
      <c r="D4" s="16"/>
      <c r="E4" s="16"/>
      <c r="F4" s="16"/>
      <c r="G4" s="16"/>
      <c r="H4" s="16"/>
      <c r="I4" s="16"/>
      <c r="J4" s="16"/>
      <c r="K4" s="16"/>
      <c r="L4" s="16"/>
      <c r="M4" s="16"/>
      <c r="N4" s="16"/>
      <c r="O4" s="16"/>
      <c r="P4" s="16"/>
      <c r="Q4" s="16"/>
      <c r="R4" s="16"/>
      <c r="S4" s="16"/>
      <c r="T4" s="16"/>
      <c r="U4" s="16"/>
      <c r="V4" s="16"/>
      <c r="W4" s="16"/>
      <c r="X4" s="16"/>
      <c r="Y4" s="16"/>
      <c r="Z4" s="16"/>
    </row>
    <row r="5" spans="1:26" ht="15.75">
      <c r="A5" s="206"/>
      <c r="B5" s="16"/>
      <c r="C5" s="16"/>
      <c r="D5" s="16"/>
      <c r="E5" s="16"/>
      <c r="F5" s="16"/>
      <c r="G5" s="16"/>
      <c r="H5" s="16"/>
      <c r="I5" s="16"/>
      <c r="J5" s="16"/>
      <c r="K5" s="16"/>
      <c r="L5" s="16"/>
      <c r="M5" s="16"/>
      <c r="N5" s="16"/>
      <c r="O5" s="16"/>
      <c r="P5" s="16"/>
      <c r="Q5" s="16"/>
      <c r="R5" s="16"/>
      <c r="S5" s="16"/>
      <c r="T5" s="16"/>
      <c r="U5" s="16"/>
      <c r="V5" s="16"/>
      <c r="W5" s="16"/>
      <c r="X5" s="16"/>
      <c r="Y5" s="16"/>
      <c r="Z5" s="16"/>
    </row>
    <row r="6" spans="1:26" ht="15.75">
      <c r="A6" s="206" t="s">
        <v>175</v>
      </c>
      <c r="B6" s="16"/>
      <c r="C6" s="16"/>
      <c r="D6" s="16"/>
      <c r="E6" s="16"/>
      <c r="F6" s="16"/>
      <c r="G6" s="16"/>
      <c r="H6" s="16"/>
      <c r="I6" s="16"/>
      <c r="J6" s="16"/>
      <c r="K6" s="16"/>
      <c r="L6" s="16"/>
      <c r="M6" s="16"/>
      <c r="N6" s="16"/>
      <c r="O6" s="16"/>
      <c r="P6" s="16"/>
      <c r="Q6" s="16"/>
      <c r="R6" s="16"/>
      <c r="S6" s="16"/>
      <c r="T6" s="16"/>
      <c r="U6" s="16"/>
      <c r="V6" s="16"/>
      <c r="W6" s="16"/>
      <c r="X6" s="16"/>
      <c r="Y6" s="16"/>
      <c r="Z6" s="16"/>
    </row>
    <row r="7" spans="1:26">
      <c r="A7" s="207" t="s">
        <v>176</v>
      </c>
      <c r="B7" s="16"/>
      <c r="C7" s="16"/>
      <c r="D7" s="16"/>
      <c r="E7" s="16"/>
      <c r="F7" s="16"/>
      <c r="G7" s="16"/>
      <c r="H7" s="16"/>
      <c r="I7" s="16"/>
      <c r="J7" s="16"/>
      <c r="K7" s="16"/>
      <c r="L7" s="16"/>
      <c r="M7" s="16"/>
      <c r="N7" s="16"/>
      <c r="O7" s="16"/>
      <c r="P7" s="16"/>
      <c r="Q7" s="16"/>
      <c r="R7" s="16"/>
      <c r="S7" s="16"/>
      <c r="T7" s="16"/>
      <c r="U7" s="16"/>
      <c r="V7" s="16"/>
      <c r="W7" s="16"/>
      <c r="X7" s="16"/>
      <c r="Y7" s="16"/>
      <c r="Z7" s="16"/>
    </row>
    <row r="8" spans="1:26" ht="15.75">
      <c r="A8" s="206"/>
      <c r="B8" s="16"/>
      <c r="C8" s="16"/>
      <c r="D8" s="16"/>
      <c r="E8" s="16"/>
      <c r="F8" s="16"/>
      <c r="G8" s="16"/>
      <c r="H8" s="16"/>
      <c r="I8" s="16"/>
      <c r="J8" s="16"/>
      <c r="K8" s="16"/>
      <c r="L8" s="16"/>
      <c r="M8" s="16"/>
      <c r="N8" s="16"/>
      <c r="O8" s="16"/>
      <c r="P8" s="16"/>
      <c r="Q8" s="16"/>
      <c r="R8" s="16"/>
      <c r="S8" s="16"/>
      <c r="T8" s="16"/>
      <c r="U8" s="16"/>
      <c r="V8" s="16"/>
      <c r="W8" s="16"/>
      <c r="X8" s="16"/>
      <c r="Y8" s="16"/>
      <c r="Z8" s="16"/>
    </row>
    <row r="9" spans="1:26" ht="15.75">
      <c r="A9" s="206" t="s">
        <v>177</v>
      </c>
      <c r="B9" s="16"/>
      <c r="C9" s="16"/>
      <c r="D9" s="16"/>
      <c r="E9" s="16"/>
      <c r="F9" s="16"/>
      <c r="G9" s="16"/>
      <c r="H9" s="16"/>
      <c r="I9" s="16"/>
      <c r="J9" s="16"/>
      <c r="K9" s="16"/>
      <c r="L9" s="16"/>
      <c r="M9" s="16"/>
      <c r="N9" s="16"/>
      <c r="O9" s="16"/>
      <c r="P9" s="16"/>
      <c r="Q9" s="16"/>
      <c r="R9" s="16"/>
      <c r="S9" s="16"/>
      <c r="T9" s="16"/>
      <c r="U9" s="16"/>
      <c r="V9" s="16"/>
      <c r="W9" s="16"/>
      <c r="X9" s="16"/>
      <c r="Y9" s="16"/>
      <c r="Z9" s="16"/>
    </row>
    <row r="10" spans="1:26">
      <c r="A10" s="207" t="s">
        <v>178</v>
      </c>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5.75">
      <c r="A11" s="20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31.5">
      <c r="A12" s="206" t="s">
        <v>179</v>
      </c>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c r="A13" s="207" t="s">
        <v>180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5.75">
      <c r="A14" s="20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5.75">
      <c r="A15" s="206" t="s">
        <v>181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30">
      <c r="A16" s="207" t="s">
        <v>182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c r="A17" s="207"/>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31.5">
      <c r="A18" s="206" t="s">
        <v>183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c r="A19" s="207" t="s">
        <v>184</v>
      </c>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c r="A20" s="207"/>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c r="A21" s="206" t="s">
        <v>185</v>
      </c>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c r="A22" s="207" t="s">
        <v>186</v>
      </c>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c r="A23" s="207"/>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c r="A24" s="206" t="s">
        <v>187</v>
      </c>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c r="A25" s="207" t="s">
        <v>188</v>
      </c>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c r="A26" s="207"/>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c r="A27" s="206" t="s">
        <v>189</v>
      </c>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c r="A28" s="207"/>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c r="A29" s="207" t="s">
        <v>190</v>
      </c>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4.42578125" defaultRowHeight="15" customHeight="1"/>
  <cols>
    <col min="1" max="1" width="106" customWidth="1"/>
    <col min="2" max="26" width="50.28515625" customWidth="1"/>
  </cols>
  <sheetData>
    <row r="1" spans="1:26">
      <c r="A1" s="208" t="s">
        <v>191</v>
      </c>
      <c r="B1" s="16"/>
      <c r="C1" s="16"/>
      <c r="D1" s="16"/>
      <c r="E1" s="16"/>
      <c r="F1" s="16"/>
      <c r="G1" s="16"/>
      <c r="H1" s="16"/>
      <c r="I1" s="16"/>
      <c r="J1" s="16"/>
      <c r="K1" s="16"/>
      <c r="L1" s="16"/>
      <c r="M1" s="16"/>
      <c r="N1" s="16"/>
      <c r="O1" s="16"/>
      <c r="P1" s="16"/>
      <c r="Q1" s="16"/>
      <c r="R1" s="16"/>
      <c r="S1" s="16"/>
      <c r="T1" s="16"/>
      <c r="U1" s="16"/>
      <c r="V1" s="16"/>
      <c r="W1" s="16"/>
      <c r="X1" s="16"/>
      <c r="Y1" s="16"/>
      <c r="Z1" s="16"/>
    </row>
    <row r="2" spans="1:26">
      <c r="A2" s="209"/>
      <c r="B2" s="16"/>
      <c r="C2" s="16"/>
      <c r="D2" s="16"/>
      <c r="E2" s="16"/>
      <c r="F2" s="16"/>
      <c r="G2" s="16"/>
      <c r="H2" s="16"/>
      <c r="I2" s="16"/>
      <c r="J2" s="16"/>
      <c r="K2" s="16"/>
      <c r="L2" s="16"/>
      <c r="M2" s="16"/>
      <c r="N2" s="16"/>
      <c r="O2" s="16"/>
      <c r="P2" s="16"/>
      <c r="Q2" s="16"/>
      <c r="R2" s="16"/>
      <c r="S2" s="16"/>
      <c r="T2" s="16"/>
      <c r="U2" s="16"/>
      <c r="V2" s="16"/>
      <c r="W2" s="16"/>
      <c r="X2" s="16"/>
      <c r="Y2" s="16"/>
      <c r="Z2" s="16"/>
    </row>
    <row r="3" spans="1:26">
      <c r="A3" s="210" t="s">
        <v>192</v>
      </c>
      <c r="B3" s="16"/>
      <c r="C3" s="16"/>
      <c r="D3" s="16"/>
      <c r="E3" s="16"/>
      <c r="F3" s="16"/>
      <c r="G3" s="16"/>
      <c r="H3" s="16"/>
      <c r="I3" s="16"/>
      <c r="J3" s="16"/>
      <c r="K3" s="16"/>
      <c r="L3" s="16"/>
      <c r="M3" s="16"/>
      <c r="N3" s="16"/>
      <c r="O3" s="16"/>
      <c r="P3" s="16"/>
      <c r="Q3" s="16"/>
      <c r="R3" s="16"/>
      <c r="S3" s="16"/>
      <c r="T3" s="16"/>
      <c r="U3" s="16"/>
      <c r="V3" s="16"/>
      <c r="W3" s="16"/>
      <c r="X3" s="16"/>
      <c r="Y3" s="16"/>
      <c r="Z3" s="16"/>
    </row>
    <row r="4" spans="1:26" ht="45">
      <c r="A4" s="211" t="s">
        <v>193</v>
      </c>
      <c r="B4" s="16"/>
      <c r="C4" s="16"/>
      <c r="D4" s="16"/>
      <c r="E4" s="16"/>
      <c r="F4" s="16"/>
      <c r="G4" s="16"/>
      <c r="H4" s="16"/>
      <c r="I4" s="16"/>
      <c r="J4" s="16"/>
      <c r="K4" s="16"/>
      <c r="L4" s="16"/>
      <c r="M4" s="16"/>
      <c r="N4" s="16"/>
      <c r="O4" s="16"/>
      <c r="P4" s="16"/>
      <c r="Q4" s="16"/>
      <c r="R4" s="16"/>
      <c r="S4" s="16"/>
      <c r="T4" s="16"/>
      <c r="U4" s="16"/>
      <c r="V4" s="16"/>
      <c r="W4" s="16"/>
      <c r="X4" s="16"/>
      <c r="Y4" s="16"/>
      <c r="Z4" s="16"/>
    </row>
    <row r="5" spans="1:26" ht="45">
      <c r="A5" s="211" t="s">
        <v>194</v>
      </c>
      <c r="B5" s="16"/>
      <c r="C5" s="16"/>
      <c r="D5" s="16"/>
      <c r="E5" s="16"/>
      <c r="F5" s="16"/>
      <c r="G5" s="16"/>
      <c r="H5" s="16"/>
      <c r="I5" s="16"/>
      <c r="J5" s="16"/>
      <c r="K5" s="16"/>
      <c r="L5" s="16"/>
      <c r="M5" s="16"/>
      <c r="N5" s="16"/>
      <c r="O5" s="16"/>
      <c r="P5" s="16"/>
      <c r="Q5" s="16"/>
      <c r="R5" s="16"/>
      <c r="S5" s="16"/>
      <c r="T5" s="16"/>
      <c r="U5" s="16"/>
      <c r="V5" s="16"/>
      <c r="W5" s="16"/>
      <c r="X5" s="16"/>
      <c r="Y5" s="16"/>
      <c r="Z5" s="16"/>
    </row>
    <row r="6" spans="1:26">
      <c r="A6" s="212"/>
      <c r="B6" s="16"/>
      <c r="C6" s="16"/>
      <c r="D6" s="16"/>
      <c r="E6" s="16"/>
      <c r="F6" s="16"/>
      <c r="G6" s="16"/>
      <c r="H6" s="16"/>
      <c r="I6" s="16"/>
      <c r="J6" s="16"/>
      <c r="K6" s="16"/>
      <c r="L6" s="16"/>
      <c r="M6" s="16"/>
      <c r="N6" s="16"/>
      <c r="O6" s="16"/>
      <c r="P6" s="16"/>
      <c r="Q6" s="16"/>
      <c r="R6" s="16"/>
      <c r="S6" s="16"/>
      <c r="T6" s="16"/>
      <c r="U6" s="16"/>
      <c r="V6" s="16"/>
      <c r="W6" s="16"/>
      <c r="X6" s="16"/>
      <c r="Y6" s="16"/>
      <c r="Z6" s="16"/>
    </row>
    <row r="7" spans="1:26">
      <c r="A7" s="213" t="s">
        <v>195</v>
      </c>
      <c r="B7" s="16"/>
      <c r="C7" s="16"/>
      <c r="D7" s="16"/>
      <c r="E7" s="16"/>
      <c r="F7" s="16"/>
      <c r="G7" s="16"/>
      <c r="H7" s="16"/>
      <c r="I7" s="16"/>
      <c r="J7" s="16"/>
      <c r="K7" s="16"/>
      <c r="L7" s="16"/>
      <c r="M7" s="16"/>
      <c r="N7" s="16"/>
      <c r="O7" s="16"/>
      <c r="P7" s="16"/>
      <c r="Q7" s="16"/>
      <c r="R7" s="16"/>
      <c r="S7" s="16"/>
      <c r="T7" s="16"/>
      <c r="U7" s="16"/>
      <c r="V7" s="16"/>
      <c r="W7" s="16"/>
      <c r="X7" s="16"/>
      <c r="Y7" s="16"/>
      <c r="Z7" s="16"/>
    </row>
    <row r="8" spans="1:26" ht="45">
      <c r="A8" s="211" t="s">
        <v>196</v>
      </c>
      <c r="B8" s="16"/>
      <c r="C8" s="16"/>
      <c r="D8" s="16"/>
      <c r="E8" s="16"/>
      <c r="F8" s="16"/>
      <c r="G8" s="16"/>
      <c r="H8" s="16"/>
      <c r="I8" s="16"/>
      <c r="J8" s="16"/>
      <c r="K8" s="16"/>
      <c r="L8" s="16"/>
      <c r="M8" s="16"/>
      <c r="N8" s="16"/>
      <c r="O8" s="16"/>
      <c r="P8" s="16"/>
      <c r="Q8" s="16"/>
      <c r="R8" s="16"/>
      <c r="S8" s="16"/>
      <c r="T8" s="16"/>
      <c r="U8" s="16"/>
      <c r="V8" s="16"/>
      <c r="W8" s="16"/>
      <c r="X8" s="16"/>
      <c r="Y8" s="16"/>
      <c r="Z8" s="16"/>
    </row>
    <row r="9" spans="1:26" ht="12" customHeight="1">
      <c r="A9" s="212"/>
      <c r="B9" s="16"/>
      <c r="C9" s="16"/>
      <c r="D9" s="16"/>
      <c r="E9" s="16"/>
      <c r="F9" s="16"/>
      <c r="G9" s="16"/>
      <c r="H9" s="16"/>
      <c r="I9" s="16"/>
      <c r="J9" s="16"/>
      <c r="K9" s="16"/>
      <c r="L9" s="16"/>
      <c r="M9" s="16"/>
      <c r="N9" s="16"/>
      <c r="O9" s="16"/>
      <c r="P9" s="16"/>
      <c r="Q9" s="16"/>
      <c r="R9" s="16"/>
      <c r="S9" s="16"/>
      <c r="T9" s="16"/>
      <c r="U9" s="16"/>
      <c r="V9" s="16"/>
      <c r="W9" s="16"/>
      <c r="X9" s="16"/>
      <c r="Y9" s="16"/>
      <c r="Z9" s="16"/>
    </row>
    <row r="10" spans="1:26" ht="45">
      <c r="A10" s="211" t="s">
        <v>197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c r="A11" s="212"/>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c r="A12" s="213" t="s">
        <v>198</v>
      </c>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45">
      <c r="A13" s="211" t="s">
        <v>199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c r="A14" s="212"/>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c r="A15" s="214" t="s">
        <v>200</v>
      </c>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c r="A16" s="212"/>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0">
      <c r="A17" s="211" t="s">
        <v>201</v>
      </c>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c r="A18" s="212"/>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45">
      <c r="A19" s="211" t="s">
        <v>202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c r="A20" s="209"/>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c r="A21" s="215" t="s">
        <v>203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c r="A22" s="211" t="s">
        <v>204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c r="A23" s="209"/>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c r="A24" s="209"/>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c r="A25" s="209"/>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c r="A26" s="209"/>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c r="A27" s="209"/>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c r="A28" s="209"/>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c r="A29" s="209"/>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c r="A30" s="209"/>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c r="A31" s="209"/>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c r="A32" s="209"/>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c r="A33" s="209"/>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c r="A34" s="209"/>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c r="A35" s="209"/>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209"/>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209"/>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209"/>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209"/>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209"/>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209"/>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209"/>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209"/>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209"/>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209"/>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209"/>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209"/>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209"/>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209"/>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209"/>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209"/>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209"/>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209"/>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209"/>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209"/>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209"/>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209"/>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209"/>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209"/>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209"/>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209"/>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209"/>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209"/>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209"/>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209"/>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209"/>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209"/>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209"/>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209"/>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209"/>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209"/>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209"/>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209"/>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209"/>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209"/>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209"/>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209"/>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209"/>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209"/>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209"/>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209"/>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209"/>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209"/>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209"/>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209"/>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209"/>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209"/>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209"/>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209"/>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209"/>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209"/>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209"/>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209"/>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209"/>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209"/>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209"/>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209"/>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209"/>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209"/>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209"/>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209"/>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209"/>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209"/>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209"/>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209"/>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209"/>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209"/>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209"/>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209"/>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209"/>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209"/>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209"/>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209"/>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209"/>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209"/>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209"/>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209"/>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209"/>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209"/>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209"/>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209"/>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209"/>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209"/>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209"/>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209"/>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209"/>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209"/>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209"/>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209"/>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209"/>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209"/>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209"/>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209"/>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209"/>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209"/>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209"/>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209"/>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209"/>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209"/>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209"/>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209"/>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209"/>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209"/>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209"/>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209"/>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209"/>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209"/>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209"/>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209"/>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209"/>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209"/>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209"/>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209"/>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209"/>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209"/>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209"/>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209"/>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209"/>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209"/>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209"/>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209"/>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209"/>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209"/>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209"/>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209"/>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209"/>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209"/>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209"/>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209"/>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209"/>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209"/>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209"/>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209"/>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209"/>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209"/>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209"/>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209"/>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209"/>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209"/>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209"/>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209"/>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209"/>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209"/>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209"/>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209"/>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209"/>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209"/>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209"/>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209"/>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209"/>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209"/>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209"/>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209"/>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209"/>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209"/>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209"/>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209"/>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209"/>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209"/>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209"/>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209"/>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209"/>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209"/>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209"/>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209"/>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209"/>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209"/>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209"/>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209"/>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209"/>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209"/>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209"/>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209"/>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209"/>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209"/>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209"/>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209"/>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209"/>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209"/>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209"/>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209"/>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209"/>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209"/>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209"/>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209"/>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209"/>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209"/>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209"/>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209"/>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209"/>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209"/>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209"/>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209"/>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209"/>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209"/>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209"/>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209"/>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209"/>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209"/>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209"/>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209"/>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209"/>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209"/>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209"/>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209"/>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209"/>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209"/>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209"/>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209"/>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209"/>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209"/>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209"/>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209"/>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209"/>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209"/>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209"/>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209"/>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209"/>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209"/>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209"/>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209"/>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209"/>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209"/>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209"/>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209"/>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209"/>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209"/>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209"/>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209"/>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209"/>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209"/>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209"/>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209"/>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209"/>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209"/>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209"/>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209"/>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209"/>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209"/>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209"/>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209"/>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209"/>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209"/>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209"/>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209"/>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209"/>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209"/>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209"/>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209"/>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209"/>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209"/>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209"/>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209"/>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209"/>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209"/>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209"/>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209"/>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209"/>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209"/>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209"/>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209"/>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209"/>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209"/>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209"/>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209"/>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209"/>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209"/>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209"/>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209"/>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209"/>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209"/>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209"/>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209"/>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209"/>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209"/>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209"/>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209"/>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209"/>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209"/>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209"/>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209"/>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209"/>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209"/>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209"/>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209"/>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209"/>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209"/>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209"/>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209"/>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209"/>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209"/>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209"/>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209"/>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209"/>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209"/>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209"/>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209"/>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209"/>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209"/>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209"/>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209"/>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209"/>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209"/>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209"/>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209"/>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209"/>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209"/>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209"/>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209"/>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209"/>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209"/>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209"/>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209"/>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209"/>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209"/>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209"/>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209"/>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209"/>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209"/>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209"/>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209"/>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209"/>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209"/>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209"/>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209"/>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209"/>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209"/>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209"/>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209"/>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209"/>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209"/>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209"/>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209"/>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209"/>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209"/>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209"/>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209"/>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209"/>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209"/>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209"/>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209"/>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209"/>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209"/>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209"/>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209"/>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209"/>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209"/>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209"/>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209"/>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209"/>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209"/>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209"/>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209"/>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209"/>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209"/>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209"/>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209"/>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209"/>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209"/>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209"/>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209"/>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209"/>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209"/>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209"/>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209"/>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209"/>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209"/>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209"/>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209"/>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209"/>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209"/>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209"/>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209"/>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209"/>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209"/>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209"/>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209"/>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209"/>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209"/>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209"/>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209"/>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209"/>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209"/>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209"/>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209"/>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209"/>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209"/>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209"/>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209"/>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209"/>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209"/>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209"/>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209"/>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209"/>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209"/>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209"/>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209"/>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209"/>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209"/>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209"/>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209"/>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209"/>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209"/>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209"/>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209"/>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209"/>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209"/>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209"/>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209"/>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209"/>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209"/>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209"/>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209"/>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209"/>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209"/>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209"/>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209"/>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209"/>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209"/>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209"/>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209"/>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209"/>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209"/>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209"/>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209"/>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209"/>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209"/>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209"/>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209"/>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209"/>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209"/>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209"/>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209"/>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209"/>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209"/>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209"/>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209"/>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209"/>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209"/>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209"/>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209"/>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209"/>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209"/>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209"/>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209"/>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209"/>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209"/>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209"/>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209"/>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209"/>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209"/>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209"/>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209"/>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209"/>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209"/>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209"/>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209"/>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209"/>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209"/>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209"/>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209"/>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209"/>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209"/>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209"/>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209"/>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209"/>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209"/>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209"/>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209"/>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209"/>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209"/>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209"/>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209"/>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209"/>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209"/>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209"/>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209"/>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209"/>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209"/>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209"/>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209"/>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209"/>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209"/>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209"/>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209"/>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209"/>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209"/>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209"/>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209"/>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209"/>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209"/>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209"/>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209"/>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209"/>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209"/>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209"/>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209"/>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209"/>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209"/>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209"/>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209"/>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209"/>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209"/>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209"/>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209"/>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209"/>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209"/>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209"/>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209"/>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209"/>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209"/>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209"/>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209"/>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209"/>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209"/>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209"/>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209"/>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209"/>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209"/>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209"/>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209"/>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209"/>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209"/>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209"/>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209"/>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209"/>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209"/>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209"/>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209"/>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209"/>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209"/>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209"/>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209"/>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209"/>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209"/>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209"/>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209"/>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209"/>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209"/>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209"/>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209"/>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209"/>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209"/>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209"/>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209"/>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209"/>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209"/>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209"/>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209"/>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209"/>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209"/>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209"/>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209"/>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209"/>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209"/>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209"/>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209"/>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209"/>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209"/>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209"/>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209"/>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209"/>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209"/>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209"/>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209"/>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209"/>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209"/>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209"/>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209"/>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209"/>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209"/>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209"/>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209"/>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209"/>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209"/>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209"/>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209"/>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209"/>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209"/>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209"/>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209"/>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209"/>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209"/>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209"/>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209"/>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209"/>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209"/>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209"/>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209"/>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209"/>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209"/>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209"/>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209"/>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209"/>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209"/>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209"/>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209"/>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209"/>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209"/>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209"/>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209"/>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209"/>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209"/>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209"/>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209"/>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209"/>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209"/>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209"/>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209"/>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209"/>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209"/>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209"/>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209"/>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209"/>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209"/>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209"/>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209"/>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209"/>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209"/>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209"/>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209"/>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209"/>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209"/>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209"/>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209"/>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209"/>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209"/>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209"/>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209"/>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209"/>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209"/>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209"/>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209"/>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209"/>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209"/>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209"/>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209"/>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209"/>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209"/>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209"/>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209"/>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209"/>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209"/>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209"/>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209"/>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209"/>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209"/>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209"/>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209"/>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209"/>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209"/>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209"/>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209"/>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209"/>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209"/>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209"/>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209"/>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209"/>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209"/>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209"/>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209"/>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209"/>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209"/>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209"/>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209"/>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209"/>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209"/>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209"/>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209"/>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209"/>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209"/>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209"/>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209"/>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209"/>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209"/>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209"/>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209"/>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209"/>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209"/>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209"/>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209"/>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209"/>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209"/>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209"/>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209"/>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209"/>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209"/>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209"/>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209"/>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209"/>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209"/>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209"/>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209"/>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209"/>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209"/>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209"/>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209"/>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209"/>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209"/>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209"/>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209"/>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209"/>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209"/>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209"/>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209"/>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209"/>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209"/>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209"/>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209"/>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209"/>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209"/>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209"/>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209"/>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209"/>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209"/>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209"/>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209"/>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209"/>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209"/>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209"/>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209"/>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209"/>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209"/>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209"/>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209"/>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209"/>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209"/>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209"/>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209"/>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209"/>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209"/>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209"/>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209"/>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209"/>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209"/>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209"/>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209"/>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209"/>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209"/>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209"/>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209"/>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209"/>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209"/>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209"/>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209"/>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209"/>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209"/>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209"/>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209"/>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209"/>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209"/>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209"/>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209"/>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209"/>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209"/>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209"/>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209"/>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209"/>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209"/>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209"/>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209"/>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209"/>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209"/>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209"/>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209"/>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209"/>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209"/>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209"/>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209"/>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209"/>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209"/>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209"/>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209"/>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209"/>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209"/>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209"/>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209"/>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209"/>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209"/>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209"/>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209"/>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209"/>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209"/>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209"/>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209"/>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209"/>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209"/>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209"/>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209"/>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209"/>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209"/>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209"/>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209"/>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209"/>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209"/>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209"/>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209"/>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209"/>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209"/>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209"/>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209"/>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209"/>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209"/>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209"/>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209"/>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209"/>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209"/>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209"/>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209"/>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209"/>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209"/>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209"/>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209"/>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209"/>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209"/>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209"/>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209"/>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209"/>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209"/>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209"/>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209"/>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209"/>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209"/>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209"/>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209"/>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209"/>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209"/>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209"/>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209"/>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209"/>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209"/>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209"/>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209"/>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209"/>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209"/>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209"/>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209"/>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209"/>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209"/>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209"/>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209"/>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209"/>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209"/>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209"/>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209"/>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209"/>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209"/>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209"/>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209"/>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209"/>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209"/>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209"/>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209"/>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209"/>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209"/>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209"/>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209"/>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209"/>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209"/>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209"/>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209"/>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209"/>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209"/>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209"/>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209"/>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209"/>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209"/>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209"/>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209"/>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209"/>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209"/>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209"/>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209"/>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209"/>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209"/>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209"/>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209"/>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209"/>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209"/>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209"/>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209"/>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209"/>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209"/>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209"/>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209"/>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209"/>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209"/>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209"/>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209"/>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209"/>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209"/>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209"/>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209"/>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209"/>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209"/>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209"/>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209"/>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209"/>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209"/>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209"/>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209"/>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209"/>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209"/>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209"/>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209"/>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209"/>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209"/>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209"/>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209"/>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209"/>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209"/>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209"/>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209"/>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209"/>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209"/>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209"/>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209"/>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209"/>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209"/>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209"/>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209"/>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209"/>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209"/>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209"/>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209"/>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209"/>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209"/>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209"/>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209"/>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209"/>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209"/>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209"/>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209"/>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209"/>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209"/>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209"/>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209"/>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209"/>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209"/>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209"/>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209"/>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209"/>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209"/>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209"/>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209"/>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209"/>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209"/>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209"/>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209"/>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209"/>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209"/>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209"/>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209"/>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209"/>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209"/>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209"/>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209"/>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209"/>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209"/>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209"/>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CONSOLIDADO</vt:lpstr>
      <vt:lpstr>PLANEACIÓN</vt:lpstr>
      <vt:lpstr>CRIE-DISEÑO-TV</vt:lpstr>
      <vt:lpstr>COMUNICACIONES-WEB</vt:lpstr>
      <vt:lpstr>PROTOCOLO-RP</vt:lpstr>
      <vt:lpstr>RELACIONES PÚBLICA+PROTOCOLO</vt:lpstr>
      <vt:lpstr>Estrategias</vt:lpstr>
      <vt:lpstr>GRUPOS DE VALOR</vt:lpstr>
      <vt:lpstr>MEDIOS UTILIDOS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dc:creator>
  <cp:lastModifiedBy>Usuario UTP</cp:lastModifiedBy>
  <dcterms:created xsi:type="dcterms:W3CDTF">2018-03-15T09:24:10Z</dcterms:created>
  <dcterms:modified xsi:type="dcterms:W3CDTF">2025-09-09T16:00:38Z</dcterms:modified>
</cp:coreProperties>
</file>