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INGENIERÍA FÍSICA\"/>
    </mc:Choice>
  </mc:AlternateContent>
  <bookViews>
    <workbookView xWindow="0" yWindow="0" windowWidth="28800" windowHeight="11385" activeTab="3"/>
  </bookViews>
  <sheets>
    <sheet name="Presentación" sheetId="2" r:id="rId1"/>
    <sheet name="Informe hasta el 2019" sheetId="21" r:id="rId2"/>
    <sheet name="Egresados 2020" sheetId="7" r:id="rId3"/>
    <sheet name="Egresados 2021 -2024" sheetId="22" r:id="rId4"/>
    <sheet name="Empleadores" sheetId="5" r:id="rId5"/>
    <sheet name="OLE" sheetId="3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7" i="22" l="1"/>
  <c r="E216" i="22" l="1"/>
  <c r="D216" i="22"/>
  <c r="E199" i="22"/>
  <c r="D199" i="22"/>
  <c r="E177" i="22"/>
  <c r="D159" i="22"/>
  <c r="E138" i="22"/>
  <c r="D138" i="22"/>
  <c r="E121" i="22"/>
  <c r="D121" i="22"/>
  <c r="E102" i="22"/>
  <c r="D102" i="22"/>
  <c r="E85" i="22"/>
  <c r="D85" i="22"/>
  <c r="E65" i="22"/>
  <c r="D65" i="22"/>
  <c r="E50" i="22"/>
  <c r="D50" i="22"/>
  <c r="M37" i="22" l="1"/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<sst xmlns="http://schemas.openxmlformats.org/spreadsheetml/2006/main" count="1344" uniqueCount="397">
  <si>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</si>
  <si>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</si>
  <si>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</si>
  <si>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</si>
  <si>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</si>
  <si>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</si>
  <si>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</si>
  <si>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</si>
  <si>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</si>
  <si>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</si>
  <si>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</si>
  <si>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</si>
  <si>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</si>
  <si>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</si>
  <si>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</si>
  <si>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</si>
  <si>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</si>
  <si>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</si>
  <si>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</si>
  <si>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</si>
  <si>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</si>
  <si>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</si>
  <si>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</si>
  <si>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</si>
  <si>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</si>
  <si>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</si>
  <si>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</si>
  <si>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</si>
  <si>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</si>
  <si>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</si>
  <si>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</si>
  <si>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</si>
  <si>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</si>
  <si>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</si>
  <si>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</si>
  <si>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</si>
  <si>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</si>
  <si>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</si>
  <si>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</si>
  <si>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</si>
  <si>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</si>
  <si>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</si>
  <si>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</si>
  <si>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</si>
  <si>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</si>
  <si>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</si>
  <si>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</si>
  <si>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</si>
  <si>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</si>
  <si>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</si>
  <si>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</si>
  <si>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</si>
  <si>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</si>
  <si>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</si>
  <si>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</si>
  <si>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</si>
  <si>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</si>
  <si>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</si>
  <si>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</si>
  <si>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</si>
  <si>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</si>
  <si>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</si>
  <si>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</si>
  <si>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</si>
  <si>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</si>
  <si>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</si>
  <si>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</si>
  <si>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</si>
  <si>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</si>
  <si>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</si>
  <si>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</si>
  <si>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</si>
  <si>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</si>
  <si>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</si>
  <si>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</si>
  <si>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</si>
  <si>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</si>
  <si>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</si>
  <si>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</si>
  <si>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</si>
  <si>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</si>
  <si>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</si>
  <si>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</si>
  <si>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</si>
  <si>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</si>
  <si>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</si>
  <si>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</si>
  <si>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</si>
  <si>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</si>
  <si>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</si>
  <si>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</si>
  <si>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</si>
  <si>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</si>
  <si>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</si>
  <si>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</si>
  <si>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</si>
  <si>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</si>
  <si>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</si>
  <si>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</si>
  <si>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</si>
  <si>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</si>
  <si>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</si>
  <si>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</si>
  <si>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</si>
  <si>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</si>
  <si>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</si>
  <si>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</si>
  <si>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</si>
  <si>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</si>
  <si>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</si>
  <si>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</si>
  <si>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</si>
  <si>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</si>
  <si>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</si>
  <si>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</si>
  <si>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</si>
  <si>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</si>
  <si>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</si>
  <si>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</si>
  <si>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</si>
  <si>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</si>
  <si>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</si>
  <si>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</si>
  <si>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</si>
  <si>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</si>
  <si>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</si>
  <si>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</si>
  <si>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</si>
  <si>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</si>
  <si>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</si>
  <si>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</si>
  <si>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</si>
  <si>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</si>
  <si>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</si>
  <si>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</si>
  <si>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</si>
  <si>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</si>
  <si>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</si>
  <si>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</si>
  <si>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</si>
  <si>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</si>
  <si>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</si>
  <si>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</si>
  <si>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</si>
  <si>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</si>
  <si>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</si>
  <si>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</si>
  <si>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</si>
  <si>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</si>
  <si>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</si>
  <si>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</si>
  <si>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</si>
  <si>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</si>
  <si>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</si>
  <si>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</si>
  <si>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</si>
  <si>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</si>
  <si>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</si>
  <si>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</si>
  <si>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</si>
  <si>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</si>
  <si>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</si>
  <si>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</si>
  <si>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</si>
  <si>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</si>
  <si>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</si>
  <si>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</si>
  <si>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</si>
  <si>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</si>
  <si>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</si>
  <si>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</si>
  <si>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</si>
  <si>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</si>
  <si>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</si>
  <si>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</si>
  <si>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</si>
  <si>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</si>
  <si>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</si>
  <si>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</si>
  <si>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</si>
  <si>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</si>
  <si>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</si>
  <si>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</si>
  <si>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</si>
  <si>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</si>
  <si>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</si>
  <si>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</si>
  <si>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</si>
  <si>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</si>
  <si>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</si>
  <si>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</si>
  <si>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</si>
  <si>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</si>
  <si>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</si>
  <si>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</si>
  <si>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</si>
  <si>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</si>
  <si>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</si>
  <si>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</si>
  <si>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</si>
  <si>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</si>
  <si>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</si>
  <si>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</si>
  <si>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</si>
  <si>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</si>
  <si>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</si>
  <si>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</si>
  <si>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</si>
  <si>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</si>
  <si>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</si>
  <si>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</si>
  <si>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</si>
  <si>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</si>
  <si>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</si>
  <si>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</si>
  <si>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</si>
  <si>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</si>
  <si>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</si>
  <si>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</si>
  <si>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</si>
  <si>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</si>
  <si>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</si>
  <si>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</si>
  <si>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</si>
  <si>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</si>
  <si>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</si>
  <si>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</si>
  <si>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</si>
  <si>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</si>
  <si>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</si>
  <si>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</si>
  <si>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</si>
  <si>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</si>
  <si>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</si>
  <si>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</si>
  <si>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</si>
  <si>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</si>
  <si>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</si>
  <si>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</si>
  <si>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</si>
  <si>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</si>
  <si>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</si>
  <si>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</si>
  <si>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</si>
  <si>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</si>
  <si>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</si>
  <si>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</si>
  <si>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</si>
  <si>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</si>
  <si>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</si>
  <si>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</si>
  <si>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</si>
  <si>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</si>
  <si>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</si>
  <si>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</si>
  <si>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</si>
  <si>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</si>
  <si>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</si>
  <si>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</si>
  <si>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</si>
  <si>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</si>
  <si>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</si>
  <si>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</si>
  <si>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</si>
  <si>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</si>
  <si>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</si>
  <si>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</si>
  <si>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</si>
  <si>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</si>
  <si>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</si>
  <si>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</si>
  <si>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</si>
  <si>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</si>
  <si>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</si>
  <si>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</si>
  <si>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</si>
  <si>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</si>
  <si>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</si>
  <si>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</si>
  <si>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</si>
  <si>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</si>
  <si>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</si>
  <si>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</si>
  <si>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</si>
  <si>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</si>
  <si>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</si>
  <si>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</si>
  <si>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</si>
  <si>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</si>
  <si>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</si>
  <si>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</si>
  <si>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</si>
  <si>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</si>
  <si>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</si>
  <si>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</si>
  <si>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</si>
  <si>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</si>
  <si>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</si>
  <si>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</si>
  <si>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</si>
  <si>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</si>
  <si>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</si>
  <si>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</si>
  <si>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</si>
  <si>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</si>
  <si>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</si>
  <si>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</si>
  <si>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</si>
  <si>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</si>
  <si>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</si>
  <si>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</si>
  <si>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</si>
  <si>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</si>
  <si>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</si>
  <si>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</si>
  <si>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</si>
  <si>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</si>
  <si>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</si>
  <si>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</si>
  <si>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</si>
  <si>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Privada</t>
  </si>
  <si>
    <t>Fecha de corte: 30-06-2019</t>
  </si>
  <si>
    <t>Universidad tecnológica de Pereira</t>
  </si>
  <si>
    <t>José Reinaldo marín betancourth</t>
  </si>
  <si>
    <t>FISCALIA GENERAL DE LA NACIÓN</t>
  </si>
  <si>
    <t>FISCALIA GENERAL DE LA NACIÓN.</t>
  </si>
  <si>
    <t>Carrera 27 No 10-02 Los Alamos</t>
  </si>
  <si>
    <t>PALACIO DE JUSTICIA PEREIRA, CRRA 7a CALLE 42 ESQ.</t>
  </si>
  <si>
    <t>3113241829</t>
  </si>
  <si>
    <t>reymarin@utp.edu.co</t>
  </si>
  <si>
    <t>3515117</t>
  </si>
  <si>
    <t>fiscalia@gov.co</t>
  </si>
  <si>
    <t xml:space="preserve">Risaralda </t>
  </si>
  <si>
    <t xml:space="preserve">Servicios </t>
  </si>
  <si>
    <t>Otro. Cuál?</t>
  </si>
  <si>
    <t>2</t>
  </si>
  <si>
    <t>1</t>
  </si>
  <si>
    <t>Bajo grado</t>
  </si>
  <si>
    <t>LA FGN LOS ESPECIALIZA EN EL ÁREA FORENSE</t>
  </si>
  <si>
    <t>mas vinculo con el medio a traves de 
experiencias en proyectos conjuntos.</t>
  </si>
  <si>
    <t>SE DEBERÍAN HACER DIPLOMADOS O 
ESPECIALIZACIONES EN LA CAMPO DE LA MEDICINA FORENSE, QUÍMICA Y FÍSICA FORENSE.</t>
  </si>
  <si>
    <t>competencias en evaluación de proyectos.</t>
  </si>
  <si>
    <t>LAS ESPECIALES O RELACIONADAS CON LA PARTE FORENSE.</t>
  </si>
  <si>
    <t>Total encuestas: 272</t>
  </si>
  <si>
    <t>Total graduados: 294</t>
  </si>
  <si>
    <t>Ingeniería Física</t>
  </si>
  <si>
    <t>Total graduados: 331</t>
  </si>
  <si>
    <t>Total encuestas 2020: 75</t>
  </si>
  <si>
    <t>IE SAN PEDRO</t>
  </si>
  <si>
    <t>SECRETARIA DE EDUCACIÓN DEPARTAMENTAL</t>
  </si>
  <si>
    <t>Open Systems Colombia SAS</t>
  </si>
  <si>
    <t>Hugo Ocampo</t>
  </si>
  <si>
    <t>UCRET S. A. S</t>
  </si>
  <si>
    <t xml:space="preserve">David Ricardo Novoa Santa </t>
  </si>
  <si>
    <t>VEREDA SAN PEDRO - ANSERMA CALDAS</t>
  </si>
  <si>
    <t>Carrera 103 # 16-20</t>
  </si>
  <si>
    <t xml:space="preserve">Carrera 16 #30C-48 </t>
  </si>
  <si>
    <t>3137947847</t>
  </si>
  <si>
    <t>iesanpedro@sedcaldas.gov.co</t>
  </si>
  <si>
    <t>3319999</t>
  </si>
  <si>
    <t>Info@openintl.com</t>
  </si>
  <si>
    <t>3445522</t>
  </si>
  <si>
    <t xml:space="preserve">Ucretcolombia@ucret.com.co </t>
  </si>
  <si>
    <t>ANSERMA</t>
  </si>
  <si>
    <t>Cali</t>
  </si>
  <si>
    <t>CALDAS</t>
  </si>
  <si>
    <t>Valle</t>
  </si>
  <si>
    <t>Su nivel de desempeño y los cargos ocupados
 por los mismos dan fe de sus capacidades</t>
  </si>
  <si>
    <t xml:space="preserve">En la IE educativa cuenta con un docente 
egresado de esta universidad, pero consideramos que sus proyectos no han tenido el impacto esperado por la comunidad educativa </t>
  </si>
  <si>
    <t>Son proactivos y con estantades altos en 
calidad.</t>
  </si>
  <si>
    <t>Los egresados de la UTP han mostrado con 
creces que con la formación de los diferentes programas pueden salir a la vida laboral a cumplir con los requerimientos del mercado de acuerdo a los conocimientos adquiridos en la institución</t>
  </si>
  <si>
    <t>Incluir más competencias blandas.</t>
  </si>
  <si>
    <t xml:space="preserve">Consideramos que falta mas sentido de 
pertenencia por parte del docente para llevar a cabo los proyectos propuestos </t>
  </si>
  <si>
    <t xml:space="preserve">Sería bueno que en los programas se genere 
mayor formación para la creación de empresas </t>
  </si>
  <si>
    <t>Consideramos que debe ser un líder y gestor de los procesos asignados</t>
  </si>
  <si>
    <t xml:space="preserve">Comunicación efectiva  Liderazgo e  Inglés </t>
  </si>
  <si>
    <t xml:space="preserve">No responde </t>
  </si>
  <si>
    <t>Total encuestas 2019: 49</t>
  </si>
  <si>
    <t>Nivel de seguimiento: 37,5%</t>
  </si>
  <si>
    <t>Total graduados: 134</t>
  </si>
  <si>
    <t>Total encuestas: 132</t>
  </si>
  <si>
    <t>Estado Civil</t>
  </si>
  <si>
    <t>Soltero</t>
  </si>
  <si>
    <t>Hijos</t>
  </si>
  <si>
    <t>2. CONTRIBUCIÓN DEL FORTALECIMIENTO DEL PROYECTO DE VIDA</t>
  </si>
  <si>
    <t>Interesado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</si>
  <si>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</si>
  <si>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</si>
  <si>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</si>
  <si>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</si>
  <si>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</si>
  <si>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</si>
  <si>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</si>
  <si>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</si>
  <si>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7.EGRESADOS E IMPACTO EN EL MEDIO</t>
  </si>
  <si>
    <t>Imagen</t>
  </si>
  <si>
    <t>Ya tengo un Emprendimiento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</si>
</sst>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0" fillId="0" borderId="1" xfId="0" applyBorder="1"/>
    <xf numFmtId="0" fontId="0" fillId="7" borderId="1" xfId="0" applyFill="1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18" fillId="9" borderId="1" xfId="0" applyFont="1" applyFill="1" applyBorder="1"/>
    <xf numFmtId="0" fontId="13" fillId="2" borderId="1" xfId="0" applyFont="1" applyFill="1" applyBorder="1" applyAlignment="1">
      <alignment wrapText="1"/>
    </xf>
    <xf numFmtId="0" fontId="0" fillId="2" borderId="1" xfId="0" applyNumberFormat="1" applyFill="1" applyBorder="1"/>
    <xf numFmtId="9" fontId="13" fillId="2" borderId="1" xfId="0" applyNumberFormat="1" applyFont="1" applyFill="1" applyBorder="1"/>
    <xf numFmtId="0" fontId="13" fillId="2" borderId="1" xfId="0" applyFont="1" applyFill="1" applyBorder="1"/>
    <xf numFmtId="0" fontId="18" fillId="9" borderId="15" xfId="0" applyFont="1" applyFill="1" applyBorder="1"/>
    <xf numFmtId="0" fontId="18" fillId="9" borderId="16" xfId="0" applyFont="1" applyFill="1" applyBorder="1"/>
    <xf numFmtId="0" fontId="18" fillId="9" borderId="17" xfId="0" applyFont="1" applyFill="1" applyBorder="1"/>
    <xf numFmtId="0" fontId="13" fillId="2" borderId="1" xfId="0" applyFont="1" applyFill="1" applyBorder="1" applyAlignment="1">
      <alignment horizontal="center"/>
    </xf>
    <xf numFmtId="10" fontId="13" fillId="2" borderId="1" xfId="0" applyNumberFormat="1" applyFont="1" applyFill="1" applyBorder="1"/>
    <xf numFmtId="0" fontId="28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/>
    <xf numFmtId="0" fontId="23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9" fontId="13" fillId="2" borderId="7" xfId="0" applyNumberFormat="1" applyFont="1" applyFill="1" applyBorder="1" applyAlignment="1">
      <alignment horizontal="right" vertical="center" wrapText="1"/>
    </xf>
    <xf numFmtId="10" fontId="13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right" vertical="center" wrapText="1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0.14814814814814814</c:v>
              </c:pt>
              <c:pt idx="3">
                <c:v>7.407407407407407E-2</c:v>
              </c:pt>
              <c:pt idx="4">
                <c:v>0.25925925925925924</c:v>
              </c:pt>
              <c:pt idx="5">
                <c:v>0.37037037037037035</c:v>
              </c:pt>
              <c:pt idx="6">
                <c:v>0.29629629629629628</c:v>
              </c:pt>
              <c:pt idx="7">
                <c:v>0.59259259259259256</c:v>
              </c:pt>
              <c:pt idx="8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9B8B-4707-9A7A-B64D2A00B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85544"/>
        <c:axId val="453001824"/>
      </c:barChart>
      <c:catAx>
        <c:axId val="453885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001824"/>
        <c:crosses val="autoZero"/>
        <c:auto val="1"/>
        <c:lblAlgn val="ctr"/>
        <c:lblOffset val="100"/>
        <c:noMultiLvlLbl val="0"/>
      </c:catAx>
      <c:valAx>
        <c:axId val="453001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8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20-40BD-A477-3077F7A3F581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0.14814814814814814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20-40BD-A477-3077F7A3F581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D20-40BD-A477-3077F7A3F581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3.7037037037037035E-2</c:v>
              </c:pt>
              <c:pt idx="1">
                <c:v>5.5555555555555552E-2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3-FD20-40BD-A477-3077F7A3F581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FD20-40BD-A477-3077F7A3F581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D20-40BD-A477-3077F7A3F581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D20-40BD-A477-3077F7A3F5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159464"/>
        <c:axId val="454159856"/>
      </c:barChart>
      <c:catAx>
        <c:axId val="454159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159856"/>
        <c:crosses val="autoZero"/>
        <c:auto val="1"/>
        <c:lblAlgn val="ctr"/>
        <c:lblOffset val="100"/>
        <c:noMultiLvlLbl val="0"/>
      </c:catAx>
      <c:valAx>
        <c:axId val="454159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159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0.6188340807174888</c:v>
              </c:pt>
              <c:pt idx="1">
                <c:v>0.44444444444444442</c:v>
              </c:pt>
              <c:pt idx="2">
                <c:v>0.5</c:v>
              </c:pt>
              <c:pt idx="3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FC33-4C3A-B933-D7410D366BD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0.17937219730941703</c:v>
              </c:pt>
              <c:pt idx="1">
                <c:v>0.14814814814814814</c:v>
              </c:pt>
              <c:pt idx="2">
                <c:v>5.5555555555555552E-2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33-4C3A-B933-D7410D366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160640"/>
        <c:axId val="454161032"/>
      </c:barChart>
      <c:catAx>
        <c:axId val="45416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161032"/>
        <c:crosses val="autoZero"/>
        <c:auto val="1"/>
        <c:lblAlgn val="ctr"/>
        <c:lblOffset val="100"/>
        <c:noMultiLvlLbl val="0"/>
      </c:catAx>
      <c:valAx>
        <c:axId val="45416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41606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931-411F-95B7-4DD335206068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31-411F-95B7-4DD335206068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31-411F-95B7-4DD3352060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0.59558823529411764</c:v>
              </c:pt>
              <c:pt idx="1">
                <c:v>0.16544117647058823</c:v>
              </c:pt>
            </c:numLit>
          </c:val>
          <c:extLst>
            <c:ext xmlns:c16="http://schemas.microsoft.com/office/drawing/2014/chart" uri="{C3380CC4-5D6E-409C-BE32-E72D297353CC}">
              <c16:uniqueId val="{00000003-9931-411F-95B7-4DD335206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2DBC-4080-9080-56F9A1CF25A1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2DBC-4080-9080-56F9A1CF25A1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DBC-4080-9080-56F9A1CF25A1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DBC-4080-9080-56F9A1CF25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0.59191176470588236</c:v>
              </c:pt>
              <c:pt idx="1">
                <c:v>0.40808823529411764</c:v>
              </c:pt>
            </c:numLit>
          </c:val>
          <c:extLst>
            <c:ext xmlns:c16="http://schemas.microsoft.com/office/drawing/2014/chart" uri="{C3380CC4-5D6E-409C-BE32-E72D297353CC}">
              <c16:uniqueId val="{00000004-2DBC-4080-9080-56F9A1CF2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226-4E16-A9F3-9980C992FC51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26-4E16-A9F3-9980C992FC51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26-4E16-A9F3-9980C992FC51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26-4E16-A9F3-9980C992FC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0.74632352941176472</c:v>
              </c:pt>
              <c:pt idx="1">
                <c:v>9.1911764705882359E-2</c:v>
              </c:pt>
              <c:pt idx="2">
                <c:v>0.16176470588235295</c:v>
              </c:pt>
            </c:numLit>
          </c:val>
          <c:extLst>
            <c:ext xmlns:c16="http://schemas.microsoft.com/office/drawing/2014/chart" uri="{C3380CC4-5D6E-409C-BE32-E72D297353CC}">
              <c16:uniqueId val="{00000004-8226-4E16-A9F3-9980C992F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F6-4F12-B311-83ED5ECD699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EF6-4F12-B311-83ED5ECD699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EF6-4F12-B311-83ED5ECD69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0.60540540540540544</c:v>
              </c:pt>
              <c:pt idx="1">
                <c:v>0.26486486486486488</c:v>
              </c:pt>
              <c:pt idx="2">
                <c:v>0.12972972972972974</c:v>
              </c:pt>
            </c:numLit>
          </c:val>
          <c:extLst>
            <c:ext xmlns:c16="http://schemas.microsoft.com/office/drawing/2014/chart" uri="{C3380CC4-5D6E-409C-BE32-E72D297353CC}">
              <c16:uniqueId val="{00000003-1EF6-4F12-B311-83ED5ECD6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0.16756756756756758</c:v>
              </c:pt>
              <c:pt idx="1">
                <c:v>0.58918918918918917</c:v>
              </c:pt>
              <c:pt idx="2">
                <c:v>0.1891891891891892</c:v>
              </c:pt>
              <c:pt idx="3">
                <c:v>3.2432432432432434E-2</c:v>
              </c:pt>
              <c:pt idx="4">
                <c:v>2.1621621621621623E-2</c:v>
              </c:pt>
            </c:numLit>
          </c:val>
          <c:extLst>
            <c:ext xmlns:c16="http://schemas.microsoft.com/office/drawing/2014/chart" uri="{C3380CC4-5D6E-409C-BE32-E72D297353CC}">
              <c16:uniqueId val="{00000000-7E40-4BDB-99EA-441C0501C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475640"/>
        <c:axId val="454476032"/>
      </c:barChart>
      <c:catAx>
        <c:axId val="454475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4476032"/>
        <c:crosses val="autoZero"/>
        <c:auto val="1"/>
        <c:lblAlgn val="ctr"/>
        <c:lblOffset val="100"/>
        <c:noMultiLvlLbl val="0"/>
      </c:catAx>
      <c:valAx>
        <c:axId val="454476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475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0.24553571428571427</c:v>
              </c:pt>
              <c:pt idx="1">
                <c:v>0.2831858407079646</c:v>
              </c:pt>
              <c:pt idx="2">
                <c:v>0.52863436123348018</c:v>
              </c:pt>
              <c:pt idx="3">
                <c:v>0.35714285714285715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0-1201-4DC9-BF74-F91291DE55F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0.5803571428571429</c:v>
              </c:pt>
              <c:pt idx="1">
                <c:v>0.49557522123893805</c:v>
              </c:pt>
              <c:pt idx="2">
                <c:v>0.43612334801762115</c:v>
              </c:pt>
              <c:pt idx="3">
                <c:v>0.5580357142857143</c:v>
              </c:pt>
            </c:numLit>
          </c:val>
          <c:extLst>
            <c:ext xmlns:c16="http://schemas.microsoft.com/office/drawing/2014/chart" uri="{C3380CC4-5D6E-409C-BE32-E72D297353CC}">
              <c16:uniqueId val="{00000001-1201-4DC9-BF74-F91291DE55F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0.17410714285714285</c:v>
              </c:pt>
              <c:pt idx="1">
                <c:v>0.22123893805309736</c:v>
              </c:pt>
              <c:pt idx="2">
                <c:v>3.5242290748898682E-2</c:v>
              </c:pt>
              <c:pt idx="3">
                <c:v>8.4821428571428575E-2</c:v>
              </c:pt>
            </c:numLit>
          </c:val>
          <c:extLst>
            <c:ext xmlns:c16="http://schemas.microsoft.com/office/drawing/2014/chart" uri="{C3380CC4-5D6E-409C-BE32-E72D297353CC}">
              <c16:uniqueId val="{00000002-1201-4DC9-BF74-F91291DE5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476816"/>
        <c:axId val="454477208"/>
      </c:barChart>
      <c:catAx>
        <c:axId val="454476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477208"/>
        <c:crosses val="autoZero"/>
        <c:auto val="1"/>
        <c:lblAlgn val="ctr"/>
        <c:lblOffset val="100"/>
        <c:noMultiLvlLbl val="0"/>
      </c:catAx>
      <c:valAx>
        <c:axId val="454477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476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0.14102564102564102</c:v>
              </c:pt>
              <c:pt idx="1">
                <c:v>0.17105263157894737</c:v>
              </c:pt>
              <c:pt idx="2">
                <c:v>0.22077922077922077</c:v>
              </c:pt>
              <c:pt idx="3">
                <c:v>0.14473684210526316</c:v>
              </c:pt>
            </c:numLit>
          </c:val>
          <c:extLst>
            <c:ext xmlns:c16="http://schemas.microsoft.com/office/drawing/2014/chart" uri="{C3380CC4-5D6E-409C-BE32-E72D297353CC}">
              <c16:uniqueId val="{00000000-FD56-4DB0-8D7E-4638082E459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0.4358974358974359</c:v>
              </c:pt>
              <c:pt idx="1">
                <c:v>0.42105263157894735</c:v>
              </c:pt>
              <c:pt idx="2">
                <c:v>0.48051948051948051</c:v>
              </c:pt>
              <c:pt idx="3">
                <c:v>0.42105263157894735</c:v>
              </c:pt>
            </c:numLit>
          </c:val>
          <c:extLst>
            <c:ext xmlns:c16="http://schemas.microsoft.com/office/drawing/2014/chart" uri="{C3380CC4-5D6E-409C-BE32-E72D297353CC}">
              <c16:uniqueId val="{00000001-FD56-4DB0-8D7E-4638082E459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0.42307692307692307</c:v>
              </c:pt>
              <c:pt idx="1">
                <c:v>0.40789473684210525</c:v>
              </c:pt>
              <c:pt idx="2">
                <c:v>0.29870129870129869</c:v>
              </c:pt>
              <c:pt idx="3">
                <c:v>0.43421052631578949</c:v>
              </c:pt>
            </c:numLit>
          </c:val>
          <c:extLst>
            <c:ext xmlns:c16="http://schemas.microsoft.com/office/drawing/2014/chart" uri="{C3380CC4-5D6E-409C-BE32-E72D297353CC}">
              <c16:uniqueId val="{00000002-FD56-4DB0-8D7E-4638082E4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477992"/>
        <c:axId val="454668288"/>
      </c:barChart>
      <c:catAx>
        <c:axId val="454477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668288"/>
        <c:crosses val="autoZero"/>
        <c:auto val="1"/>
        <c:lblAlgn val="ctr"/>
        <c:lblOffset val="100"/>
        <c:noMultiLvlLbl val="0"/>
      </c:catAx>
      <c:valAx>
        <c:axId val="4546682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477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</c:v>
              </c:pt>
              <c:pt idx="1">
                <c:v>0.16</c:v>
              </c:pt>
              <c:pt idx="2">
                <c:v>4.8000000000000001E-2</c:v>
              </c:pt>
              <c:pt idx="3">
                <c:v>8.0000000000000002E-3</c:v>
              </c:pt>
              <c:pt idx="4">
                <c:v>1.2E-2</c:v>
              </c:pt>
            </c:numLit>
          </c:val>
          <c:extLst>
            <c:ext xmlns:c16="http://schemas.microsoft.com/office/drawing/2014/chart" uri="{C3380CC4-5D6E-409C-BE32-E72D297353CC}">
              <c16:uniqueId val="{00000000-BFF6-40F3-B9DE-85D8C53DA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669072"/>
        <c:axId val="454669464"/>
      </c:barChart>
      <c:catAx>
        <c:axId val="454669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669464"/>
        <c:crosses val="autoZero"/>
        <c:auto val="1"/>
        <c:lblAlgn val="ctr"/>
        <c:lblOffset val="100"/>
        <c:noMultiLvlLbl val="0"/>
      </c:catAx>
      <c:valAx>
        <c:axId val="454669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669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0.1111111111111111</c:v>
              </c:pt>
              <c:pt idx="1">
                <c:v>0.73333333333333328</c:v>
              </c:pt>
              <c:pt idx="2">
                <c:v>5.9259259259259262E-2</c:v>
              </c:pt>
              <c:pt idx="3">
                <c:v>0</c:v>
              </c:pt>
              <c:pt idx="4">
                <c:v>0</c:v>
              </c:pt>
              <c:pt idx="5">
                <c:v>4.4444444444444446E-2</c:v>
              </c:pt>
              <c:pt idx="6">
                <c:v>0</c:v>
              </c:pt>
              <c:pt idx="7">
                <c:v>1.4814814814814815E-2</c:v>
              </c:pt>
              <c:pt idx="8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1CEC-4239-B97C-AD7108277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79712"/>
        <c:axId val="452996056"/>
      </c:barChart>
      <c:catAx>
        <c:axId val="452779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996056"/>
        <c:crosses val="autoZero"/>
        <c:auto val="1"/>
        <c:lblAlgn val="ctr"/>
        <c:lblOffset val="100"/>
        <c:noMultiLvlLbl val="0"/>
      </c:catAx>
      <c:valAx>
        <c:axId val="452996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7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7.5999999999999998E-2</c:v>
              </c:pt>
              <c:pt idx="1">
                <c:v>0.16</c:v>
              </c:pt>
              <c:pt idx="2">
                <c:v>0.16</c:v>
              </c:pt>
              <c:pt idx="3">
                <c:v>0.112</c:v>
              </c:pt>
              <c:pt idx="4">
                <c:v>1.6E-2</c:v>
              </c:pt>
            </c:numLit>
          </c:val>
          <c:extLst>
            <c:ext xmlns:c16="http://schemas.microsoft.com/office/drawing/2014/chart" uri="{C3380CC4-5D6E-409C-BE32-E72D297353CC}">
              <c16:uniqueId val="{00000000-CE46-4BE8-AE48-A607105DB2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670248"/>
        <c:axId val="454670640"/>
      </c:barChart>
      <c:catAx>
        <c:axId val="454670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670640"/>
        <c:crosses val="autoZero"/>
        <c:auto val="1"/>
        <c:lblAlgn val="ctr"/>
        <c:lblOffset val="100"/>
        <c:noMultiLvlLbl val="0"/>
      </c:catAx>
      <c:valAx>
        <c:axId val="454670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670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0.20399999999999999</c:v>
              </c:pt>
              <c:pt idx="1">
                <c:v>0.26400000000000001</c:v>
              </c:pt>
              <c:pt idx="2">
                <c:v>4.8000000000000001E-2</c:v>
              </c:pt>
              <c:pt idx="3">
                <c:v>4.0000000000000001E-3</c:v>
              </c:pt>
              <c:pt idx="4">
                <c:v>4.0000000000000001E-3</c:v>
              </c:pt>
            </c:numLit>
          </c:val>
          <c:extLst>
            <c:ext xmlns:c16="http://schemas.microsoft.com/office/drawing/2014/chart" uri="{C3380CC4-5D6E-409C-BE32-E72D297353CC}">
              <c16:uniqueId val="{00000000-835E-4FE7-8D5F-ECB61183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671424"/>
        <c:axId val="454671816"/>
      </c:barChart>
      <c:catAx>
        <c:axId val="454671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671816"/>
        <c:crosses val="autoZero"/>
        <c:auto val="1"/>
        <c:lblAlgn val="ctr"/>
        <c:lblOffset val="100"/>
        <c:noMultiLvlLbl val="0"/>
      </c:catAx>
      <c:valAx>
        <c:axId val="454671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671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8.7999999999999995E-2</c:v>
              </c:pt>
              <c:pt idx="1">
                <c:v>0.24</c:v>
              </c:pt>
              <c:pt idx="2">
                <c:v>0.104</c:v>
              </c:pt>
              <c:pt idx="3">
                <c:v>7.5999999999999998E-2</c:v>
              </c:pt>
              <c:pt idx="4">
                <c:v>1.6E-2</c:v>
              </c:pt>
            </c:numLit>
          </c:val>
          <c:extLst>
            <c:ext xmlns:c16="http://schemas.microsoft.com/office/drawing/2014/chart" uri="{C3380CC4-5D6E-409C-BE32-E72D297353CC}">
              <c16:uniqueId val="{00000000-43CE-439E-9529-00BAF724F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10984"/>
        <c:axId val="454811376"/>
      </c:barChart>
      <c:catAx>
        <c:axId val="454810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811376"/>
        <c:crosses val="autoZero"/>
        <c:auto val="1"/>
        <c:lblAlgn val="ctr"/>
        <c:lblOffset val="100"/>
        <c:noMultiLvlLbl val="0"/>
      </c:catAx>
      <c:valAx>
        <c:axId val="454811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810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9.1999999999999998E-2</c:v>
              </c:pt>
              <c:pt idx="1">
                <c:v>0.23599999999999999</c:v>
              </c:pt>
              <c:pt idx="2">
                <c:v>0.112</c:v>
              </c:pt>
              <c:pt idx="3">
                <c:v>6.8000000000000005E-2</c:v>
              </c:pt>
              <c:pt idx="4">
                <c:v>1.6E-2</c:v>
              </c:pt>
            </c:numLit>
          </c:val>
          <c:extLst>
            <c:ext xmlns:c16="http://schemas.microsoft.com/office/drawing/2014/chart" uri="{C3380CC4-5D6E-409C-BE32-E72D297353CC}">
              <c16:uniqueId val="{00000000-3DED-4A66-94F5-00FB2EE0E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12160"/>
        <c:axId val="454812552"/>
      </c:barChart>
      <c:catAx>
        <c:axId val="454812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812552"/>
        <c:crosses val="autoZero"/>
        <c:auto val="1"/>
        <c:lblAlgn val="ctr"/>
        <c:lblOffset val="100"/>
        <c:noMultiLvlLbl val="0"/>
      </c:catAx>
      <c:valAx>
        <c:axId val="454812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812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9.6000000000000002E-2</c:v>
              </c:pt>
              <c:pt idx="1">
                <c:v>0.25600000000000001</c:v>
              </c:pt>
              <c:pt idx="2">
                <c:v>0.112</c:v>
              </c:pt>
              <c:pt idx="3">
                <c:v>4.3999999999999997E-2</c:v>
              </c:pt>
              <c:pt idx="4">
                <c:v>1.6E-2</c:v>
              </c:pt>
            </c:numLit>
          </c:val>
          <c:extLst>
            <c:ext xmlns:c16="http://schemas.microsoft.com/office/drawing/2014/chart" uri="{C3380CC4-5D6E-409C-BE32-E72D297353CC}">
              <c16:uniqueId val="{00000000-8F5D-4B64-AA00-A1C9F03CE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13336"/>
        <c:axId val="454813728"/>
      </c:barChart>
      <c:catAx>
        <c:axId val="454813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813728"/>
        <c:crosses val="autoZero"/>
        <c:auto val="1"/>
        <c:lblAlgn val="ctr"/>
        <c:lblOffset val="100"/>
        <c:noMultiLvlLbl val="0"/>
      </c:catAx>
      <c:valAx>
        <c:axId val="454813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813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94-497D-8C86-43B69D3CD678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94-497D-8C86-43B69D3CD6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</c:v>
              </c:pt>
              <c:pt idx="1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2-EC94-497D-8C86-43B69D3CD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45A6-4B7F-8A25-AD41D18ADE97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A6-4B7F-8A25-AD41D18ADE97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A6-4B7F-8A25-AD41D18ADE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0.60538116591928248</c:v>
              </c:pt>
              <c:pt idx="1">
                <c:v>0.1210762331838565</c:v>
              </c:pt>
            </c:numLit>
          </c:val>
          <c:extLst>
            <c:ext xmlns:c16="http://schemas.microsoft.com/office/drawing/2014/chart" uri="{C3380CC4-5D6E-409C-BE32-E72D297353CC}">
              <c16:uniqueId val="{00000003-45A6-4B7F-8A25-AD41D18AD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4-4CF1-91FE-1DB5F48A9360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94-4CF1-91FE-1DB5F48A9360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4-4CF1-91FE-1DB5F48A9360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94-4CF1-91FE-1DB5F48A9360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94-4CF1-91FE-1DB5F48A93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94-4CF1-91FE-1DB5F48A9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0.42857142857142855</c:v>
              </c:pt>
              <c:pt idx="1">
                <c:v>0.12244897959183673</c:v>
              </c:pt>
              <c:pt idx="2">
                <c:v>0.10204081632653061</c:v>
              </c:pt>
              <c:pt idx="3">
                <c:v>4.0816326530612242E-2</c:v>
              </c:pt>
              <c:pt idx="4">
                <c:v>4.0816326530612242E-2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194-4CF1-91FE-1DB5F48A93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2C-431B-9090-4C21FB800742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0.22222222222222221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2C-431B-9090-4C21FB800742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82C-431B-9090-4C21FB800742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82C-431B-9090-4C21FB800742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2C-431B-9090-4C21FB8007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82C-431B-9090-4C21FB800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197888"/>
        <c:axId val="455198280"/>
      </c:barChart>
      <c:catAx>
        <c:axId val="45519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5198280"/>
        <c:crosses val="autoZero"/>
        <c:auto val="1"/>
        <c:lblAlgn val="ctr"/>
        <c:lblOffset val="100"/>
        <c:noMultiLvlLbl val="0"/>
      </c:catAx>
      <c:valAx>
        <c:axId val="45519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19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5.4054054054054057E-3</c:v>
              </c:pt>
              <c:pt idx="1">
                <c:v>0.08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99-435A-9008-1187E34EF5D3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2.7027027027027029E-2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99-435A-9008-1187E34EF5D3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0.26486486486486488</c:v>
              </c:pt>
              <c:pt idx="1">
                <c:v>0.36</c:v>
              </c:pt>
              <c:pt idx="2">
                <c:v>0.26666666666666666</c:v>
              </c:pt>
              <c:pt idx="3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2-D499-435A-9008-1187E34EF5D3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0.55675675675675673</c:v>
              </c:pt>
              <c:pt idx="1">
                <c:v>0.56000000000000005</c:v>
              </c:pt>
              <c:pt idx="2">
                <c:v>0.33333333333333331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D499-435A-9008-1187E34EF5D3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0.14594594594594595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499-435A-9008-1187E34EF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199064"/>
        <c:axId val="455199456"/>
      </c:barChart>
      <c:catAx>
        <c:axId val="455199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99456"/>
        <c:crosses val="autoZero"/>
        <c:auto val="1"/>
        <c:lblAlgn val="ctr"/>
        <c:lblOffset val="100"/>
        <c:noMultiLvlLbl val="0"/>
      </c:catAx>
      <c:valAx>
        <c:axId val="455199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51990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10-4C6C-9CD9-4C8FCA64F7FC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0.27777777777777779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E10-4C6C-9CD9-4C8FCA64F7FC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E10-4C6C-9CD9-4C8FCA64F7FC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E10-4C6C-9CD9-4C8FCA64F7FC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E10-4C6C-9CD9-4C8FCA64F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25160"/>
        <c:axId val="453965056"/>
      </c:barChart>
      <c:catAx>
        <c:axId val="453925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65056"/>
        <c:crosses val="autoZero"/>
        <c:auto val="1"/>
        <c:lblAlgn val="ctr"/>
        <c:lblOffset val="100"/>
        <c:noMultiLvlLbl val="0"/>
      </c:catAx>
      <c:valAx>
        <c:axId val="453965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5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C2-4A87-B26D-61389D18215E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C2-4A87-B26D-61389D18215E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C2-4A87-B26D-61389D18215E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C2-4A87-B26D-61389D18215E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C2-4A87-B26D-61389D1821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1.3100436681222707E-2</c:v>
              </c:pt>
              <c:pt idx="1">
                <c:v>2.6200873362445413E-2</c:v>
              </c:pt>
              <c:pt idx="2">
                <c:v>0.28384279475982532</c:v>
              </c:pt>
              <c:pt idx="3">
                <c:v>0.53711790393013104</c:v>
              </c:pt>
              <c:pt idx="4">
                <c:v>0.13973799126637554</c:v>
              </c:pt>
            </c:numLit>
          </c:val>
          <c:extLst>
            <c:ext xmlns:c16="http://schemas.microsoft.com/office/drawing/2014/chart" uri="{C3380CC4-5D6E-409C-BE32-E72D297353CC}">
              <c16:uniqueId val="{00000005-42C2-4A87-B26D-61389D182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0.14594594594594595</c:v>
              </c:pt>
              <c:pt idx="1">
                <c:v>1.0810810810810811E-2</c:v>
              </c:pt>
              <c:pt idx="2">
                <c:v>3.2432432432432434E-2</c:v>
              </c:pt>
              <c:pt idx="3">
                <c:v>1.6216216216216217E-2</c:v>
              </c:pt>
              <c:pt idx="4">
                <c:v>6.4864864864864868E-2</c:v>
              </c:pt>
              <c:pt idx="5">
                <c:v>8.1081081081081086E-2</c:v>
              </c:pt>
            </c:numLit>
          </c:val>
          <c:extLst>
            <c:ext xmlns:c16="http://schemas.microsoft.com/office/drawing/2014/chart" uri="{C3380CC4-5D6E-409C-BE32-E72D297353CC}">
              <c16:uniqueId val="{00000000-4234-4ABC-9D50-BAE43E8AE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766576"/>
        <c:axId val="455766968"/>
      </c:barChart>
      <c:catAx>
        <c:axId val="45576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766968"/>
        <c:crosses val="autoZero"/>
        <c:auto val="1"/>
        <c:lblAlgn val="ctr"/>
        <c:lblOffset val="100"/>
        <c:noMultiLvlLbl val="0"/>
      </c:catAx>
      <c:valAx>
        <c:axId val="4557669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576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8.1081081081081086E-2</c:v>
              </c:pt>
              <c:pt idx="1">
                <c:v>0.08</c:v>
              </c:pt>
            </c:numLit>
          </c:val>
          <c:extLst>
            <c:ext xmlns:c16="http://schemas.microsoft.com/office/drawing/2014/chart" uri="{C3380CC4-5D6E-409C-BE32-E72D297353CC}">
              <c16:uniqueId val="{00000000-52C8-4635-8773-56AD39E7DE9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0.26486486486486488</c:v>
              </c:pt>
              <c:pt idx="1">
                <c:v>0.16</c:v>
              </c:pt>
            </c:numLit>
          </c:val>
          <c:extLst>
            <c:ext xmlns:c16="http://schemas.microsoft.com/office/drawing/2014/chart" uri="{C3380CC4-5D6E-409C-BE32-E72D297353CC}">
              <c16:uniqueId val="{00000001-52C8-4635-8773-56AD39E7DE9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0.40540540540540543</c:v>
              </c:pt>
              <c:pt idx="1">
                <c:v>0.48</c:v>
              </c:pt>
            </c:numLit>
          </c:val>
          <c:extLst>
            <c:ext xmlns:c16="http://schemas.microsoft.com/office/drawing/2014/chart" uri="{C3380CC4-5D6E-409C-BE32-E72D297353CC}">
              <c16:uniqueId val="{00000002-52C8-4635-8773-56AD39E7DE9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0.14594594594594595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3-52C8-4635-8773-56AD39E7DE9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C8-4635-8773-56AD39E7DE95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C8-4635-8773-56AD39E7DE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0.10270270270270271</c:v>
              </c:pt>
              <c:pt idx="1">
                <c:v>0.08</c:v>
              </c:pt>
            </c:numLit>
          </c:val>
          <c:extLst>
            <c:ext xmlns:c16="http://schemas.microsoft.com/office/drawing/2014/chart" uri="{C3380CC4-5D6E-409C-BE32-E72D297353CC}">
              <c16:uniqueId val="{00000006-52C8-4635-8773-56AD39E7D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7752"/>
        <c:axId val="455768144"/>
      </c:barChart>
      <c:catAx>
        <c:axId val="455767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8144"/>
        <c:crosses val="autoZero"/>
        <c:auto val="1"/>
        <c:lblAlgn val="ctr"/>
        <c:lblOffset val="100"/>
        <c:noMultiLvlLbl val="0"/>
      </c:catAx>
      <c:valAx>
        <c:axId val="455768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5767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F-4346-AB9D-50707D290041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9F-4346-AB9D-50707D29004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9F-4346-AB9D-50707D290041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9F-4346-AB9D-50707D290041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9F-4346-AB9D-50707D290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8.0952380952380956E-2</c:v>
              </c:pt>
              <c:pt idx="1">
                <c:v>0.25238095238095237</c:v>
              </c:pt>
              <c:pt idx="2">
                <c:v>0.41428571428571431</c:v>
              </c:pt>
              <c:pt idx="3">
                <c:v>0.15238095238095239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9F9F-4346-AB9D-50707D2900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0.25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77EF-48D9-8724-79EFAFA5F72C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77EF-48D9-8724-79EFAFA5F72C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</c:v>
              </c:pt>
              <c:pt idx="1">
                <c:v>0.25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77EF-48D9-8724-79EFAFA5F72C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EF-48D9-8724-79EFAFA5F72C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EF-48D9-8724-79EFAFA5F72C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EF-48D9-8724-79EFAFA5F7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77EF-48D9-8724-79EFAFA5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9320"/>
        <c:axId val="455769712"/>
      </c:barChart>
      <c:catAx>
        <c:axId val="455769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5769712"/>
        <c:crosses val="autoZero"/>
        <c:auto val="1"/>
        <c:lblAlgn val="ctr"/>
        <c:lblOffset val="100"/>
        <c:noMultiLvlLbl val="0"/>
      </c:catAx>
      <c:valAx>
        <c:axId val="455769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57693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FB-4253-B998-57B6D3526B9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FB-4253-B998-57B6D3526B9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FB-4253-B998-57B6D3526B9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FB-4253-B998-57B6D3526B9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FB-4253-B998-57B6D3526B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0.17777777777777778</c:v>
              </c:pt>
              <c:pt idx="1">
                <c:v>0.42222222222222222</c:v>
              </c:pt>
              <c:pt idx="2">
                <c:v>0.31111111111111112</c:v>
              </c:pt>
              <c:pt idx="3">
                <c:v>8.8888888888888892E-2</c:v>
              </c:pt>
            </c:numLit>
          </c:val>
          <c:extLst>
            <c:ext xmlns:c16="http://schemas.microsoft.com/office/drawing/2014/chart" uri="{C3380CC4-5D6E-409C-BE32-E72D297353CC}">
              <c16:uniqueId val="{00000005-93FB-4253-B998-57B6D3526B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2A-42F0-9DCC-56D6D66D2BB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2A-42F0-9DCC-56D6D66D2BB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2A-42F0-9DCC-56D6D66D2BB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2A-42F0-9DCC-56D6D66D2BB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2A-42F0-9DCC-56D6D66D2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0.45</c:v>
              </c:pt>
              <c:pt idx="2">
                <c:v>0.15</c:v>
              </c:pt>
              <c:pt idx="3">
                <c:v>0.05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A62A-42F0-9DCC-56D6D66D2B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6A-4D15-9894-0571DC54632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6A-4D15-9894-0571DC54632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6A-4D15-9894-0571DC54632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6A-4D15-9894-0571DC54632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A-4D15-9894-0571DC546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0.05</c:v>
              </c:pt>
              <c:pt idx="1">
                <c:v>0.4</c:v>
              </c:pt>
              <c:pt idx="2">
                <c:v>0.2</c:v>
              </c:pt>
              <c:pt idx="3">
                <c:v>0.1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1D6A-4D15-9894-0571DC5463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F1-4F5F-A394-5A694A50803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F1-4F5F-A394-5A694A50803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F1-4F5F-A394-5A694A50803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F1-4F5F-A394-5A694A50803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F1-4F5F-A394-5A694A508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0.5</c:v>
              </c:pt>
              <c:pt idx="2">
                <c:v>0.15</c:v>
              </c:pt>
              <c:pt idx="3">
                <c:v>0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59F1-4F5F-A394-5A694A5080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B2-4626-AE36-D510C91B4F6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B2-4626-AE36-D510C91B4F6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B2-4626-AE36-D510C91B4F6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B2-4626-AE36-D510C91B4F6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B2-4626-AE36-D510C91B4F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0.05</c:v>
              </c:pt>
              <c:pt idx="1">
                <c:v>0.2</c:v>
              </c:pt>
              <c:pt idx="2">
                <c:v>0.3</c:v>
              </c:pt>
              <c:pt idx="3">
                <c:v>0.15</c:v>
              </c:pt>
              <c:pt idx="4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5-40B2-4626-AE36-D510C91B4F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45-4318-8114-C7D3EAFEF298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45-4318-8114-C7D3EAFEF298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45-4318-8114-C7D3EAFE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87008"/>
        <c:axId val="453387392"/>
      </c:barChart>
      <c:catAx>
        <c:axId val="453387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3387392"/>
        <c:crosses val="autoZero"/>
        <c:auto val="1"/>
        <c:lblAlgn val="ctr"/>
        <c:lblOffset val="100"/>
        <c:noMultiLvlLbl val="0"/>
      </c:catAx>
      <c:valAx>
        <c:axId val="453387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387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AA-4F7B-8832-89DA0327E36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AA-4F7B-8832-89DA0327E36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AA-4F7B-8832-89DA0327E36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AA-4F7B-8832-89DA0327E36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AA-4F7B-8832-89DA0327E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0.6</c:v>
              </c:pt>
              <c:pt idx="2">
                <c:v>0.05</c:v>
              </c:pt>
              <c:pt idx="3">
                <c:v>0.05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10AA-4F7B-8832-89DA0327E3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AD-4401-8FF2-8760B95DC80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AD-4401-8FF2-8760B95DC80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D-4401-8FF2-8760B95DC80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AD-4401-8FF2-8760B95DC80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AD-4401-8FF2-8760B95DC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0.5</c:v>
              </c:pt>
              <c:pt idx="2">
                <c:v>0.25</c:v>
              </c:pt>
              <c:pt idx="3">
                <c:v>0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50AD-4401-8FF2-8760B95DC8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BC-4AA8-ACAE-CDF3EA2A42CD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C-4AA8-ACAE-CDF3EA2A42CD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BC-4AA8-ACAE-CDF3EA2A42CD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BC-4AA8-ACAE-CDF3EA2A42C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BC-4AA8-ACAE-CDF3EA2A4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0.25925925925925924</c:v>
              </c:pt>
              <c:pt idx="1">
                <c:v>0.37037037037037035</c:v>
              </c:pt>
              <c:pt idx="2">
                <c:v>0.14814814814814814</c:v>
              </c:pt>
              <c:pt idx="3">
                <c:v>0.14814814814814814</c:v>
              </c:pt>
            </c:numLit>
          </c:val>
          <c:extLst>
            <c:ext xmlns:c16="http://schemas.microsoft.com/office/drawing/2014/chart" uri="{C3380CC4-5D6E-409C-BE32-E72D297353CC}">
              <c16:uniqueId val="{00000005-4CBC-4AA8-ACAE-CDF3EA2A42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DD-4EC8-BA77-A0B04D003F9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DD-4EC8-BA77-A0B04D003F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0.15384615384615385</c:v>
              </c:pt>
              <c:pt idx="1">
                <c:v>0.46153846153846156</c:v>
              </c:pt>
              <c:pt idx="2">
                <c:v>0.46153846153846156</c:v>
              </c:pt>
            </c:numLit>
          </c:val>
          <c:extLst>
            <c:ext xmlns:c16="http://schemas.microsoft.com/office/drawing/2014/chart" uri="{C3380CC4-5D6E-409C-BE32-E72D297353CC}">
              <c16:uniqueId val="{00000004-EBDD-4EC8-BA77-A0B04D003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354456"/>
        <c:axId val="456354848"/>
      </c:barChart>
      <c:catAx>
        <c:axId val="45635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354848"/>
        <c:crosses val="autoZero"/>
        <c:auto val="1"/>
        <c:lblAlgn val="ctr"/>
        <c:lblOffset val="100"/>
        <c:noMultiLvlLbl val="0"/>
      </c:catAx>
      <c:valAx>
        <c:axId val="4563548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6354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0.93333333333333335</c:v>
              </c:pt>
              <c:pt idx="1">
                <c:v>6.222222222222222E-2</c:v>
              </c:pt>
              <c:pt idx="2">
                <c:v>4.4444444444444444E-3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A9-4AE6-ADA7-CA363254E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634336"/>
        <c:axId val="456634728"/>
      </c:barChart>
      <c:catAx>
        <c:axId val="45663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634728"/>
        <c:crosses val="autoZero"/>
        <c:auto val="1"/>
        <c:lblAlgn val="ctr"/>
        <c:lblOffset val="100"/>
        <c:noMultiLvlLbl val="0"/>
      </c:catAx>
      <c:valAx>
        <c:axId val="45663472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663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9B-4CC4-99EA-D137A20041D2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B-4CC4-99EA-D137A20041D2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9B-4CC4-99EA-D137A20041D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9B-4CC4-99EA-D137A20041D2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9B-4CC4-99EA-D137A20041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9B-4CC4-99EA-D137A2004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6.9565217391304349E-2</c:v>
              </c:pt>
              <c:pt idx="2">
                <c:v>8.6956521739130436E-3</c:v>
              </c:pt>
              <c:pt idx="3">
                <c:v>0.52608695652173909</c:v>
              </c:pt>
            </c:numLit>
          </c:val>
          <c:extLst>
            <c:ext xmlns:c16="http://schemas.microsoft.com/office/drawing/2014/chart" uri="{C3380CC4-5D6E-409C-BE32-E72D297353CC}">
              <c16:uniqueId val="{00000006-AF9B-4CC4-99EA-D137A20041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5E-45AD-BE30-3BF99C42E1BB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5E-45AD-BE30-3BF99C42E1BB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5E-45AD-BE30-3BF99C42E1BB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5E-45AD-BE30-3BF99C42E1BB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5E-45AD-BE30-3BF99C42E1B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5E-45AD-BE30-3BF99C42E1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1.8382352941176471E-2</c:v>
              </c:pt>
              <c:pt idx="1">
                <c:v>0.17279411764705882</c:v>
              </c:pt>
              <c:pt idx="2">
                <c:v>4.779411764705882E-2</c:v>
              </c:pt>
              <c:pt idx="3">
                <c:v>3.6764705882352941E-3</c:v>
              </c:pt>
              <c:pt idx="4">
                <c:v>6.985294117647059E-2</c:v>
              </c:pt>
            </c:numLit>
          </c:val>
          <c:extLst>
            <c:ext xmlns:c16="http://schemas.microsoft.com/office/drawing/2014/chart" uri="{C3380CC4-5D6E-409C-BE32-E72D297353CC}">
              <c16:uniqueId val="{00000006-335E-45AD-BE30-3BF99C42E1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2-4453-A74F-3F3E609EDEE3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2-4453-A74F-3F3E609EDEE3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62-4453-A74F-3F3E609EDEE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2-4453-A74F-3F3E609EDEE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62-4453-A74F-3F3E609EDE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2-4453-A74F-3F3E609EDE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0.10204081632653061</c:v>
              </c:pt>
              <c:pt idx="1">
                <c:v>4.0816326530612242E-2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662-4453-A74F-3F3E609EDE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61-4F00-A2DD-26AC7EFABA8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61-4F00-A2DD-26AC7EFABA8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61-4F00-A2DD-26AC7EFABA8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61-4F00-A2DD-26AC7EFABA8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61-4F00-A2DD-26AC7EFABA8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61-4F00-A2DD-26AC7EFABA8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161-4F00-A2DD-26AC7EFABA8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161-4F00-A2DD-26AC7EFABA8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161-4F00-A2DD-26AC7EFABA8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161-4F00-A2DD-26AC7EFABA8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161-4F00-A2DD-26AC7EFABA8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161-4F00-A2DD-26AC7EFABA8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161-4F00-A2DD-26AC7EFABA8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161-4F00-A2DD-26AC7EFABA8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161-4F00-A2DD-26AC7EFABA8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161-4F00-A2DD-26AC7EFABA8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161-4F00-A2DD-26AC7EFAB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1</c:v>
              </c:pt>
              <c:pt idx="15">
                <c:v>2</c:v>
              </c:pt>
              <c:pt idx="1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22-F161-4F00-A2DD-26AC7EFAB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6636688"/>
        <c:axId val="456637080"/>
      </c:barChart>
      <c:catAx>
        <c:axId val="45663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637080"/>
        <c:crosses val="autoZero"/>
        <c:auto val="1"/>
        <c:lblAlgn val="ctr"/>
        <c:lblOffset val="100"/>
        <c:noMultiLvlLbl val="0"/>
      </c:catAx>
      <c:valAx>
        <c:axId val="4566370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663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F-49D1-A55C-8A42472B1EEF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F-49D1-A55C-8A42472B1EEF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F-49D1-A55C-8A42472B1EE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F-49D1-A55C-8A42472B1EE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F-49D1-A55C-8A42472B1EE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F-49D1-A55C-8A42472B1E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0.12244897959183673</c:v>
              </c:pt>
              <c:pt idx="1">
                <c:v>2.0408163265306121E-2</c:v>
              </c:pt>
            </c:numLit>
          </c:val>
          <c:extLst>
            <c:ext xmlns:c16="http://schemas.microsoft.com/office/drawing/2014/chart" uri="{C3380CC4-5D6E-409C-BE32-E72D297353CC}">
              <c16:uniqueId val="{00000006-B48F-49D1-A55C-8A42472B1EE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8.9686098654708519E-3</c:v>
              </c:pt>
              <c:pt idx="1">
                <c:v>7.407407407407407E-2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85-43A1-A381-0F7E9F5DEE9D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8.0717488789237665E-2</c:v>
              </c:pt>
              <c:pt idx="1">
                <c:v>0.1111111111111111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285-43A1-A381-0F7E9F5DEE9D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2.2421524663677129E-2</c:v>
              </c:pt>
              <c:pt idx="1">
                <c:v>3.7037037037037035E-2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285-43A1-A381-0F7E9F5DEE9D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3.7037037037037035E-2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285-43A1-A381-0F7E9F5DEE9D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8.9686098654708519E-3</c:v>
              </c:pt>
              <c:pt idx="1">
                <c:v>7.407407407407407E-2</c:v>
              </c:pt>
              <c:pt idx="2">
                <c:v>5.5555555555555552E-2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285-43A1-A381-0F7E9F5DEE9D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285-43A1-A381-0F7E9F5DEE9D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1.7937219730941704E-2</c:v>
              </c:pt>
              <c:pt idx="1">
                <c:v>0</c:v>
              </c:pt>
              <c:pt idx="2">
                <c:v>0.16666666666666666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285-43A1-A381-0F7E9F5DEE9D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0.19282511210762332</c:v>
              </c:pt>
              <c:pt idx="1">
                <c:v>0.55555555555555558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285-43A1-A381-0F7E9F5DE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19400"/>
        <c:axId val="237719792"/>
      </c:barChart>
      <c:catAx>
        <c:axId val="237719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19792"/>
        <c:crosses val="autoZero"/>
        <c:auto val="1"/>
        <c:lblAlgn val="ctr"/>
        <c:lblOffset val="100"/>
        <c:noMultiLvlLbl val="0"/>
      </c:catAx>
      <c:valAx>
        <c:axId val="237719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719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B8-471E-BB4F-C1C47AAB3D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B8-471E-BB4F-C1C47AAB3D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B8-471E-BB4F-C1C47AAB3DE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B8-471E-BB4F-C1C47AAB3DE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B8-471E-BB4F-C1C47AAB3DE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B8-471E-BB4F-C1C47AAB3DE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EB8-471E-BB4F-C1C47AAB3DE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EB8-471E-BB4F-C1C47AAB3DE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EB8-471E-BB4F-C1C47AAB3DE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EB8-471E-BB4F-C1C47AAB3D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EB8-471E-BB4F-C1C47AAB3DE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EB8-471E-BB4F-C1C47AAB3DE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EB8-471E-BB4F-C1C47AAB3DE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EB8-471E-BB4F-C1C47AAB3DE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EB8-471E-BB4F-C1C47AAB3DE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EB8-471E-BB4F-C1C47AAB3DE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EB8-471E-BB4F-C1C47AAB3D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2-CEB8-471E-BB4F-C1C47AAB3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6944600"/>
        <c:axId val="456944992"/>
      </c:barChart>
      <c:catAx>
        <c:axId val="4569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4992"/>
        <c:crosses val="autoZero"/>
        <c:auto val="1"/>
        <c:lblAlgn val="ctr"/>
        <c:lblOffset val="100"/>
        <c:noMultiLvlLbl val="0"/>
      </c:catAx>
      <c:valAx>
        <c:axId val="4569449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69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3.9534883720930232</c:v>
              </c:pt>
              <c:pt idx="1">
                <c:v>4.2790697674418601</c:v>
              </c:pt>
              <c:pt idx="2">
                <c:v>4.0697674418604652</c:v>
              </c:pt>
              <c:pt idx="3">
                <c:v>4.2558139534883717</c:v>
              </c:pt>
              <c:pt idx="4">
                <c:v>4.3255813953488369</c:v>
              </c:pt>
              <c:pt idx="5">
                <c:v>4.5348837209302326</c:v>
              </c:pt>
              <c:pt idx="6">
                <c:v>4.3023255813953485</c:v>
              </c:pt>
              <c:pt idx="7">
                <c:v>4.1627906976744189</c:v>
              </c:pt>
            </c:numLit>
          </c:val>
          <c:extLst>
            <c:ext xmlns:c16="http://schemas.microsoft.com/office/drawing/2014/chart" uri="{C3380CC4-5D6E-409C-BE32-E72D297353CC}">
              <c16:uniqueId val="{00000000-B68B-479A-8940-9634A6F15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6945776"/>
        <c:axId val="456946168"/>
      </c:barChart>
      <c:catAx>
        <c:axId val="45694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6168"/>
        <c:crosses val="autoZero"/>
        <c:auto val="1"/>
        <c:lblAlgn val="ctr"/>
        <c:lblOffset val="100"/>
        <c:noMultiLvlLbl val="0"/>
      </c:catAx>
      <c:valAx>
        <c:axId val="4569461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5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4.1195652173913047</c:v>
              </c:pt>
              <c:pt idx="1">
                <c:v>4.125</c:v>
              </c:pt>
              <c:pt idx="2">
                <c:v>3.9673913043478262</c:v>
              </c:pt>
              <c:pt idx="3">
                <c:v>3.7010869565217392</c:v>
              </c:pt>
              <c:pt idx="4">
                <c:v>4.3532608695652177</c:v>
              </c:pt>
              <c:pt idx="5">
                <c:v>4.5869565217391308</c:v>
              </c:pt>
              <c:pt idx="6">
                <c:v>4.4945652173913047</c:v>
              </c:pt>
              <c:pt idx="7">
                <c:v>4.1467391304347823</c:v>
              </c:pt>
              <c:pt idx="8">
                <c:v>4.2989130434782608</c:v>
              </c:pt>
              <c:pt idx="9">
                <c:v>4.3858695652173916</c:v>
              </c:pt>
              <c:pt idx="10">
                <c:v>3.4619565217391304</c:v>
              </c:pt>
              <c:pt idx="11">
                <c:v>3.527173913043478</c:v>
              </c:pt>
              <c:pt idx="12">
                <c:v>3.4673913043478262</c:v>
              </c:pt>
              <c:pt idx="13">
                <c:v>3.5597826086956523</c:v>
              </c:pt>
              <c:pt idx="14">
                <c:v>3.6141304347826089</c:v>
              </c:pt>
              <c:pt idx="15">
                <c:v>3.6956521739130435</c:v>
              </c:pt>
            </c:numLit>
          </c:val>
          <c:extLst>
            <c:ext xmlns:c16="http://schemas.microsoft.com/office/drawing/2014/chart" uri="{C3380CC4-5D6E-409C-BE32-E72D297353CC}">
              <c16:uniqueId val="{00000000-5244-4817-8F4B-E9CEE6C4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6946952"/>
        <c:axId val="456947344"/>
      </c:barChart>
      <c:catAx>
        <c:axId val="456946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7344"/>
        <c:crosses val="autoZero"/>
        <c:auto val="1"/>
        <c:lblAlgn val="ctr"/>
        <c:lblOffset val="100"/>
        <c:noMultiLvlLbl val="0"/>
      </c:catAx>
      <c:valAx>
        <c:axId val="4569473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9.6000000000000002E-2</c:v>
              </c:pt>
              <c:pt idx="1">
                <c:v>0.12</c:v>
              </c:pt>
              <c:pt idx="2">
                <c:v>1.2E-2</c:v>
              </c:pt>
              <c:pt idx="3">
                <c:v>8.0000000000000002E-3</c:v>
              </c:pt>
              <c:pt idx="4">
                <c:v>1.2E-2</c:v>
              </c:pt>
            </c:numLit>
          </c:val>
          <c:extLst>
            <c:ext xmlns:c16="http://schemas.microsoft.com/office/drawing/2014/chart" uri="{C3380CC4-5D6E-409C-BE32-E72D297353CC}">
              <c16:uniqueId val="{00000000-3C66-4ABE-B2C7-14AEDFEB4C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7614296"/>
        <c:axId val="457614688"/>
      </c:barChart>
      <c:catAx>
        <c:axId val="457614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614688"/>
        <c:crosses val="autoZero"/>
        <c:auto val="1"/>
        <c:lblAlgn val="ctr"/>
        <c:lblOffset val="100"/>
        <c:noMultiLvlLbl val="0"/>
      </c:catAx>
      <c:valAx>
        <c:axId val="457614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614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0.104</c:v>
              </c:pt>
              <c:pt idx="1">
                <c:v>0.22</c:v>
              </c:pt>
              <c:pt idx="2">
                <c:v>0.128</c:v>
              </c:pt>
              <c:pt idx="3">
                <c:v>0.06</c:v>
              </c:pt>
              <c:pt idx="4">
                <c:v>1.2E-2</c:v>
              </c:pt>
            </c:numLit>
          </c:val>
          <c:extLst>
            <c:ext xmlns:c16="http://schemas.microsoft.com/office/drawing/2014/chart" uri="{C3380CC4-5D6E-409C-BE32-E72D297353CC}">
              <c16:uniqueId val="{00000000-772D-42EC-9165-5661876D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615472"/>
        <c:axId val="457615864"/>
      </c:barChart>
      <c:catAx>
        <c:axId val="457615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615864"/>
        <c:crosses val="autoZero"/>
        <c:auto val="1"/>
        <c:lblAlgn val="ctr"/>
        <c:lblOffset val="100"/>
        <c:noMultiLvlLbl val="0"/>
      </c:catAx>
      <c:valAx>
        <c:axId val="457615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615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9.417040358744394E-2</c:v>
              </c:pt>
              <c:pt idx="1">
                <c:v>0.21973094170403587</c:v>
              </c:pt>
              <c:pt idx="2">
                <c:v>1.7937219730941704E-2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9-4E52-AB29-33A8ADBF1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7616648"/>
        <c:axId val="457617040"/>
        <c:axId val="0"/>
      </c:bar3DChart>
      <c:catAx>
        <c:axId val="45761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617040"/>
        <c:crosses val="autoZero"/>
        <c:auto val="1"/>
        <c:lblAlgn val="ctr"/>
        <c:lblOffset val="100"/>
        <c:noMultiLvlLbl val="0"/>
      </c:catAx>
      <c:valAx>
        <c:axId val="4576170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616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0.125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0980-49AD-9128-246ABEE8012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0.875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1-0980-49AD-9128-246ABEE8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20968"/>
        <c:axId val="237721360"/>
      </c:barChart>
      <c:catAx>
        <c:axId val="237720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21360"/>
        <c:crosses val="autoZero"/>
        <c:auto val="1"/>
        <c:lblAlgn val="ctr"/>
        <c:lblOffset val="100"/>
        <c:noMultiLvlLbl val="0"/>
      </c:catAx>
      <c:valAx>
        <c:axId val="2377213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77209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0.50666666666666671</c:v>
                </c:pt>
                <c:pt idx="1">
                  <c:v>0.49333333333333335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0.8666666666666667</c:v>
                </c:pt>
                <c:pt idx="1">
                  <c:v>0.13333333333333333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0.90666666666666662</c:v>
                </c:pt>
                <c:pt idx="1">
                  <c:v>0.08</c:v>
                </c:pt>
                <c:pt idx="2">
                  <c:v>1.3333333333333334E-2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</c:v>
                </c:pt>
                <c:pt idx="3">
                  <c:v>4.3</c:v>
                </c:pt>
                <c:pt idx="4">
                  <c:v>4.2</c:v>
                </c:pt>
                <c:pt idx="5">
                  <c:v>4.3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1.3333333333333334E-2</c:v>
                </c:pt>
                <c:pt idx="1">
                  <c:v>2.6666666666666668E-2</c:v>
                </c:pt>
                <c:pt idx="2">
                  <c:v>0.34666666666666668</c:v>
                </c:pt>
                <c:pt idx="3">
                  <c:v>0.42666666666666669</c:v>
                </c:pt>
                <c:pt idx="4">
                  <c:v>0.18666666666666668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7.8125E-2</c:v>
                </c:pt>
                <c:pt idx="1">
                  <c:v>0.84375</c:v>
                </c:pt>
                <c:pt idx="2">
                  <c:v>7.8125E-2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5.5555555555555552E-2</c:v>
                </c:pt>
                <c:pt idx="1">
                  <c:v>0.16666666666666666</c:v>
                </c:pt>
                <c:pt idx="2">
                  <c:v>5.5555555555555552E-2</c:v>
                </c:pt>
                <c:pt idx="3">
                  <c:v>0</c:v>
                </c:pt>
                <c:pt idx="4">
                  <c:v>2.7777777777777776E-2</c:v>
                </c:pt>
                <c:pt idx="5">
                  <c:v>0.69444444444444442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0.22222222222222221</c:v>
              </c:pt>
              <c:pt idx="1">
                <c:v>0.3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710D-4C61-94B1-15543BA49728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D-4C61-94B1-15543BA49728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0D-4C61-94B1-15543BA49728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0D-4C61-94B1-15543BA497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10D-4C61-94B1-15543BA4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7719008"/>
        <c:axId val="237718616"/>
      </c:barChart>
      <c:catAx>
        <c:axId val="23771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18616"/>
        <c:crosses val="autoZero"/>
        <c:auto val="1"/>
        <c:lblAlgn val="ctr"/>
        <c:lblOffset val="100"/>
        <c:noMultiLvlLbl val="0"/>
      </c:catAx>
      <c:valAx>
        <c:axId val="2377186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7719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0.77333333333333332</c:v>
                </c:pt>
                <c:pt idx="1">
                  <c:v>0.2</c:v>
                </c:pt>
                <c:pt idx="2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1.3333333333333334E-2</c:v>
                </c:pt>
                <c:pt idx="1">
                  <c:v>0</c:v>
                </c:pt>
                <c:pt idx="2">
                  <c:v>0.21333333333333335</c:v>
                </c:pt>
                <c:pt idx="3">
                  <c:v>0.70666666666666667</c:v>
                </c:pt>
                <c:pt idx="4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0.45588235294117646</c:v>
                </c:pt>
                <c:pt idx="1">
                  <c:v>0.48529411764705882</c:v>
                </c:pt>
                <c:pt idx="2">
                  <c:v>4.4117647058823532E-2</c:v>
                </c:pt>
                <c:pt idx="3">
                  <c:v>1.4705882352941176E-2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0.5</c:v>
                </c:pt>
                <c:pt idx="2">
                  <c:v>0.27419354838709675</c:v>
                </c:pt>
                <c:pt idx="3">
                  <c:v>0.16964285714285715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0.25</c:v>
                </c:pt>
                <c:pt idx="2">
                  <c:v>0.27419354838709675</c:v>
                </c:pt>
                <c:pt idx="3">
                  <c:v>0.24107142857142858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</c:v>
                </c:pt>
                <c:pt idx="1">
                  <c:v>7.1428571428571425E-2</c:v>
                </c:pt>
                <c:pt idx="2">
                  <c:v>0.15322580645161291</c:v>
                </c:pt>
                <c:pt idx="3">
                  <c:v>0.3392857142857143</c:v>
                </c:pt>
                <c:pt idx="4">
                  <c:v>0.5357142857142857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</c:v>
                </c:pt>
                <c:pt idx="1">
                  <c:v>0.17857142857142858</c:v>
                </c:pt>
                <c:pt idx="2">
                  <c:v>0.29838709677419356</c:v>
                </c:pt>
                <c:pt idx="3">
                  <c:v>0.25</c:v>
                </c:pt>
                <c:pt idx="4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C83-4F7A-A829-00126E8A83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C83-4F7A-A829-00126E8A83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C83-4F7A-A829-00126E8A83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7</c:v>
              </c:pt>
              <c:pt idx="1">
                <c:v>2</c:v>
              </c:pt>
              <c:pt idx="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6-DC83-4F7A-A829-00126E8A83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78-46ED-BF14-4C2FBEC8C4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78-46ED-BF14-4C2FBEC8C4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0</c:v>
              </c:pt>
              <c:pt idx="1">
                <c:v>1</c:v>
              </c:pt>
            </c:strLit>
          </c:cat>
          <c:val>
            <c:numLit>
              <c:formatCode>General</c:formatCode>
              <c:ptCount val="2"/>
              <c:pt idx="0">
                <c:v>130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4-D278-46ED-BF14-4C2FBEC8C4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5.5555555555554534E-3"/>
              <c:y val="-2.1218890680033321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39%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5.5555555555554534E-3"/>
              <c:y val="-2.1218890680033321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39%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C8-4C34-95D8-C878E8283DE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C8-4C34-95D8-C878E8283DE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C8-4C34-95D8-C878E8283DE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C8-4C34-95D8-C878E8283DE6}"/>
                </c:ext>
              </c:extLst>
            </c:dLbl>
            <c:dLbl>
              <c:idx val="4"/>
              <c:layout>
                <c:manualLayout>
                  <c:x val="5.5555555555554534E-3"/>
                  <c:y val="-2.1218890680033321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C8-4C34-95D8-C878E8283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</c:v>
              </c:pt>
              <c:pt idx="1">
                <c:v>4</c:v>
              </c:pt>
              <c:pt idx="2">
                <c:v>31</c:v>
              </c:pt>
              <c:pt idx="3">
                <c:v>43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5-52C8-4C34-95D8-C878E8283D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6735960"/>
        <c:axId val="726733664"/>
      </c:barChart>
      <c:catAx>
        <c:axId val="72673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33664"/>
        <c:crosses val="autoZero"/>
        <c:auto val="1"/>
        <c:lblAlgn val="ctr"/>
        <c:lblOffset val="100"/>
        <c:noMultiLvlLbl val="0"/>
      </c:catAx>
      <c:valAx>
        <c:axId val="7267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3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2-4C8C-95D2-7D77339C42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2-4C8C-95D2-7D77339C42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24</c:v>
              </c:pt>
              <c:pt idx="1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4-CEF2-4C8C-95D2-7D77339C42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5.5555555555554534E-3"/>
              <c:y val="-2.1218890680033321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39%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16%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75%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75%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16%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247594050743664E-2"/>
          <c:y val="0.13323855351414407"/>
          <c:w val="0.77378937007874016"/>
          <c:h val="0.65853091280256637"/>
        </c:manualLayout>
      </c:layout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3B-4A98-94CE-3096F2C027C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3B-4A98-94CE-3096F2C027C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3B-4A98-94CE-3096F2C027C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3B-4A98-94CE-3096F2C027C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4</c:v>
              </c:pt>
              <c:pt idx="1">
                <c:v>8</c:v>
              </c:pt>
              <c:pt idx="2">
                <c:v>99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4-4E3B-4A98-94CE-3096F2C027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726735960"/>
        <c:axId val="726733664"/>
        <c:axId val="419635480"/>
      </c:bar3DChart>
      <c:catAx>
        <c:axId val="72673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33664"/>
        <c:crosses val="autoZero"/>
        <c:auto val="1"/>
        <c:lblAlgn val="ctr"/>
        <c:lblOffset val="100"/>
        <c:noMultiLvlLbl val="0"/>
      </c:catAx>
      <c:valAx>
        <c:axId val="7267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35960"/>
        <c:crosses val="autoZero"/>
        <c:crossBetween val="between"/>
      </c:valAx>
      <c:serAx>
        <c:axId val="41963548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33664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5.5555555555554534E-3"/>
              <c:y val="-2.1218890680033321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39%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16%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75%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76%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24%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24%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76%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5358705161854769E-2"/>
          <c:y val="0.13786818314377369"/>
          <c:w val="0.77378937007874016"/>
          <c:h val="0.65853091280256637"/>
        </c:manualLayout>
      </c:layout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D0-4162-A594-3C6E1A95B98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D0-4162-A594-3C6E1A95B98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100</c:v>
              </c:pt>
              <c:pt idx="1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2-05D0-4162-A594-3C6E1A95B9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726735960"/>
        <c:axId val="726733664"/>
        <c:axId val="0"/>
      </c:bar3DChart>
      <c:catAx>
        <c:axId val="72673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33664"/>
        <c:crosses val="autoZero"/>
        <c:auto val="1"/>
        <c:lblAlgn val="ctr"/>
        <c:lblOffset val="100"/>
        <c:noMultiLvlLbl val="0"/>
      </c:catAx>
      <c:valAx>
        <c:axId val="7267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3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84F5-4083-BB49-98671D09B840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0.18518518518518517</c:v>
              </c:pt>
              <c:pt idx="1">
                <c:v>5.5555555555555552E-2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84F5-4083-BB49-98671D09B840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4F5-4083-BB49-98671D09B840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F5-4083-BB49-98671D09B840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F5-4083-BB49-98671D09B840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F5-4083-BB49-98671D09B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4F5-4083-BB49-98671D09B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720576"/>
        <c:axId val="237717832"/>
      </c:barChart>
      <c:catAx>
        <c:axId val="23772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7717832"/>
        <c:crosses val="autoZero"/>
        <c:auto val="1"/>
        <c:lblAlgn val="ctr"/>
        <c:lblOffset val="100"/>
        <c:noMultiLvlLbl val="0"/>
      </c:catAx>
      <c:valAx>
        <c:axId val="237717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720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5.5555555555554534E-3"/>
              <c:y val="-2.1218890680033321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39%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16%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75%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76%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24%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-0.18981481481481491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2.7777777777777779E-3"/>
              <c:y val="-9.722222222222230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3888888888888838E-2"/>
              <c:y val="-0.2777777777777777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54%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2222222222222247E-2"/>
              <c:y val="-0.138888888888888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21%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2222222222222247E-2"/>
              <c:y val="-0.138888888888888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21%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3888888888888838E-2"/>
              <c:y val="-0.2777777777777777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54%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2.7777777777777779E-3"/>
              <c:y val="-9.722222222222230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-0.18981481481481491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20%</a:t>
                </a:r>
              </a:p>
            </c:rich>
          </c:tx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247594050743664E-2"/>
          <c:y val="0.13323855351414407"/>
          <c:w val="0.77378937007874016"/>
          <c:h val="0.65853091280256637"/>
        </c:manualLayout>
      </c:layout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2222222222222247E-2"/>
                  <c:y val="-0.1388888888888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A3-48F9-91BE-44BEAFB0CB6A}"/>
                </c:ext>
              </c:extLst>
            </c:dLbl>
            <c:dLbl>
              <c:idx val="1"/>
              <c:layout>
                <c:manualLayout>
                  <c:x val="1.3888888888888838E-2"/>
                  <c:y val="-0.277777777777777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A3-48F9-91BE-44BEAFB0CB6A}"/>
                </c:ext>
              </c:extLst>
            </c:dLbl>
            <c:dLbl>
              <c:idx val="2"/>
              <c:layout>
                <c:manualLayout>
                  <c:x val="-2.7777777777777779E-3"/>
                  <c:y val="-9.72222222222223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A3-48F9-91BE-44BEAFB0CB6A}"/>
                </c:ext>
              </c:extLst>
            </c:dLbl>
            <c:dLbl>
              <c:idx val="3"/>
              <c:layout>
                <c:manualLayout>
                  <c:x val="0"/>
                  <c:y val="-0.189814814814814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A3-48F9-91BE-44BEAFB0CB6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28</c:v>
              </c:pt>
              <c:pt idx="1">
                <c:v>71</c:v>
              </c:pt>
              <c:pt idx="2">
                <c:v>6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4-3AA3-48F9-91BE-44BEAFB0CB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726735960"/>
        <c:axId val="726733664"/>
        <c:axId val="0"/>
      </c:bar3DChart>
      <c:catAx>
        <c:axId val="72673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33664"/>
        <c:crosses val="autoZero"/>
        <c:auto val="1"/>
        <c:lblAlgn val="ctr"/>
        <c:lblOffset val="100"/>
        <c:noMultiLvlLbl val="0"/>
      </c:catAx>
      <c:valAx>
        <c:axId val="7267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3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D8-4E72-9BE0-D6C85C36DB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D8-4E72-9BE0-D6C85C36DB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D8-4E72-9BE0-D6C85C36DB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38</c:v>
              </c:pt>
              <c:pt idx="1">
                <c:v>91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6-3ED8-4E72-9BE0-D6C85C36DB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7777777777777728E-2"/>
              <c:y val="-0.1342592592592592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8.3333333333333332E-3"/>
              <c:y val="-0.1250000000000000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7.7777777777777779E-2"/>
              <c:y val="-6.944444444444448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8.3333333333333332E-3"/>
              <c:y val="-0.1250000000000000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7777777777777728E-2"/>
              <c:y val="-0.1342592592592592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7.7777777777777779E-2"/>
              <c:y val="-6.944444444444448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9D-4BAC-9264-5DFD8B3EA5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9D-4BAC-9264-5DFD8B3EA5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9D-4BAC-9264-5DFD8B3EA5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9D-4BAC-9264-5DFD8B3EA5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9D-4BAC-9264-5DFD8B3EA52D}"/>
              </c:ext>
            </c:extLst>
          </c:dPt>
          <c:dLbls>
            <c:dLbl>
              <c:idx val="0"/>
              <c:layout>
                <c:manualLayout>
                  <c:x val="-8.3333333333333332E-3"/>
                  <c:y val="-0.125000000000000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9D-4BAC-9264-5DFD8B3EA52D}"/>
                </c:ext>
              </c:extLst>
            </c:dLbl>
            <c:dLbl>
              <c:idx val="1"/>
              <c:layout>
                <c:manualLayout>
                  <c:x val="2.7777777777777728E-2"/>
                  <c:y val="-0.134259259259259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9D-4BAC-9264-5DFD8B3EA52D}"/>
                </c:ext>
              </c:extLst>
            </c:dLbl>
            <c:dLbl>
              <c:idx val="2"/>
              <c:layout>
                <c:manualLayout>
                  <c:x val="7.7777777777777779E-2"/>
                  <c:y val="-6.94444444444444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9D-4BAC-9264-5DFD8B3EA5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19</c:v>
              </c:pt>
              <c:pt idx="3">
                <c:v>77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A-B19D-4BAC-9264-5DFD8B3EA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2.7777777777777728E-2"/>
              <c:y val="-0.13425925925925927"/>
            </c:manualLayout>
          </c:layout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-8.3333333333333332E-3"/>
              <c:y val="-0.12500000000000003"/>
            </c:manualLayout>
          </c:layout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7.7777777777777779E-2"/>
              <c:y val="-6.9444444444444489E-2"/>
            </c:manualLayout>
          </c:layout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0026837270341207"/>
          <c:y val="0.11342592592592593"/>
          <c:w val="0.46388888888888891"/>
          <c:h val="0.77314814814814814"/>
        </c:manualLayout>
      </c:layout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B2-4F4B-B5D2-338BA5B750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B2-4F4B-B5D2-338BA5B750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B2-4F4B-B5D2-338BA5B750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Buena  </c:v>
              </c:pt>
              <c:pt idx="1">
                <c:v>Excelente  </c:v>
              </c:pt>
              <c:pt idx="2">
                <c:v>Regular  </c:v>
              </c:pt>
            </c:strLit>
          </c:cat>
          <c:val>
            <c:numLit>
              <c:formatCode>General</c:formatCode>
              <c:ptCount val="3"/>
              <c:pt idx="0">
                <c:v>46</c:v>
              </c:pt>
              <c:pt idx="1">
                <c:v>78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6-1EB2-4F4B-B5D2-338BA5B750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0.22222222222222221</c:v>
              </c:pt>
              <c:pt idx="1">
                <c:v>0.33333333333333331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FB23-462F-AD6B-49A46596358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0.14814814814814814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23-462F-AD6B-49A4659635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4158288"/>
        <c:axId val="454158680"/>
      </c:barChart>
      <c:catAx>
        <c:axId val="45415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4158680"/>
        <c:crosses val="autoZero"/>
        <c:auto val="1"/>
        <c:lblAlgn val="ctr"/>
        <c:lblOffset val="100"/>
        <c:noMultiLvlLbl val="0"/>
      </c:catAx>
      <c:valAx>
        <c:axId val="4541586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41582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9.xml"/><Relationship Id="rId3" Type="http://schemas.openxmlformats.org/officeDocument/2006/relationships/chart" Target="../charts/chart74.xml"/><Relationship Id="rId7" Type="http://schemas.openxmlformats.org/officeDocument/2006/relationships/chart" Target="../charts/chart78.xml"/><Relationship Id="rId12" Type="http://schemas.openxmlformats.org/officeDocument/2006/relationships/chart" Target="../charts/chart83.xml"/><Relationship Id="rId2" Type="http://schemas.openxmlformats.org/officeDocument/2006/relationships/image" Target="../media/image6.png"/><Relationship Id="rId1" Type="http://schemas.openxmlformats.org/officeDocument/2006/relationships/image" Target="../media/image1.jpeg"/><Relationship Id="rId6" Type="http://schemas.openxmlformats.org/officeDocument/2006/relationships/chart" Target="../charts/chart77.xml"/><Relationship Id="rId11" Type="http://schemas.openxmlformats.org/officeDocument/2006/relationships/chart" Target="../charts/chart82.xml"/><Relationship Id="rId5" Type="http://schemas.openxmlformats.org/officeDocument/2006/relationships/chart" Target="../charts/chart76.xml"/><Relationship Id="rId10" Type="http://schemas.openxmlformats.org/officeDocument/2006/relationships/chart" Target="../charts/chart81.xml"/><Relationship Id="rId4" Type="http://schemas.openxmlformats.org/officeDocument/2006/relationships/chart" Target="../charts/chart75.xml"/><Relationship Id="rId9" Type="http://schemas.openxmlformats.org/officeDocument/2006/relationships/chart" Target="../charts/chart8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A30448CD-D00B-47AC-A4B1-8502D42E9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8A7673A-12E2-4286-82B8-5B09CF38D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A45E1340-9FB8-4F28-B08F-5B6625942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F7FBFCAF-7A34-46CF-945B-A3504C435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B111E49-1E1A-4374-A735-7E3B55A41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AAB51CD3-4F94-49F1-BBB2-41EFBAA73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C9BB2EE1-E7F2-413E-94E2-2BB2582F4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630FEBE-3012-4F47-837D-8DAF96293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4F74DA65-CCCB-4431-BE23-F433D7DD3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BD17D077-5545-402A-AB65-09C561B24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9AB3C5D8-343F-4475-B86C-5345A0FB0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B9DEFA57-561A-437D-95A4-09F3AA251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1DDFC762-B328-47DB-AB35-34FF29576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6D85531E-0138-4575-B2A0-BB2B18B2F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6AF4C259-7220-4AE1-A324-BD862CBEE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2605390-1EA2-493A-9D55-0B94273C1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B97CAD62-BA5D-4D35-A2AA-87DF87C7C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037B4F51-BA7B-41D0-B815-E5E9D05F4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6619B0C2-B98C-4AF0-891E-8339BC0ED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90E9A28C-F43A-45BA-B349-898FD5F19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FF67333F-A27F-4571-85C0-A72925C0D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DEE6F7A4-65CA-444E-AFA7-67772B621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740A3FB5-FF32-448F-8EF9-CC2CE69F4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12ED80B2-1300-4C77-A8E9-412C6ED9D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06CF7929-5233-47F4-9BFD-26D23F609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EF5562C0-D7AA-49EA-BAC9-85CD7301F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F9963A3E-9727-465C-93EF-EB1891563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70F3F9EF-3CF8-4697-8C6D-F7C00C9D2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6F8E85B6-ABBA-450F-A77F-0AD4286F0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D501F3F6-9629-41D2-ADE1-06FAF8236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2D252C67-1673-4430-A06D-84E643F2F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FE746359-53BA-4928-95F0-85EB7C1D1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C5400E99-EB98-498A-8EDC-46F9C1685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53A95398-6D27-4B59-85C4-DD20225A2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FCBE7851-9FEE-4CA2-B1FC-BD661700B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A17D9748-33AB-44A5-8C8C-0C397FBAB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A05A2BC3-C740-4132-812B-9A4F3FD87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32FE9E20-9E64-49C6-B4BF-EC4D64707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B587FB76-13AD-49CB-AD11-8180F4D0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10E9C8DA-9B8E-4835-BBE5-5DB2A3381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4FD72F6F-4914-4721-8237-9A655D490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290B48EC-FD41-49C0-A1EC-10D6E7B1E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BB08DCC0-4678-47E4-BFE6-524CEC06F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9153D3CA-EEC0-4D76-8C09-BC3070699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0AF8C3EF-4C38-4334-A86D-EE8CD42FC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A77A3BB1-9391-49C4-8349-08F8D5671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B828274C-1000-4815-89F9-933CEE59B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7BEBEE9B-38FA-47F8-B25A-16C53E20E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AFE57EA7-3C7A-4805-8EA1-27F869744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C6D5CD27-559E-47EA-84BB-07933C6C1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5FAE4C85-09B0-438D-9783-D26B1328D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D6A0CE8D-718B-47A2-A45A-88027A362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2514EC98-28DC-46CC-8893-A43ECFEFC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0DB195CD-65F7-4EC6-9688-87887931C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E196F1FE-470F-49CF-857A-A85E9151A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16E4AAE-8E31-415B-A287-292BDB9DBC26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873CBD3D-DE4D-4A12-92DC-AF1C80563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1555750</xdr:colOff>
      <xdr:row>12</xdr:row>
      <xdr:rowOff>127000</xdr:rowOff>
    </xdr:from>
    <xdr:to>
      <xdr:col>13</xdr:col>
      <xdr:colOff>302667</xdr:colOff>
      <xdr:row>30</xdr:row>
      <xdr:rowOff>88476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DCD1BE24-D713-4C9A-8433-C15DB66E8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79625" y="2413000"/>
          <a:ext cx="8586242" cy="3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580161</xdr:colOff>
      <xdr:row>12</xdr:row>
      <xdr:rowOff>155864</xdr:rowOff>
    </xdr:from>
    <xdr:to>
      <xdr:col>13</xdr:col>
      <xdr:colOff>95251</xdr:colOff>
      <xdr:row>29</xdr:row>
      <xdr:rowOff>78036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EB58C4-6C01-45C8-A992-C3550DF0D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480956" y="2441864"/>
          <a:ext cx="8113568" cy="31606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19</xdr:col>
      <xdr:colOff>119732</xdr:colOff>
      <xdr:row>13</xdr:row>
      <xdr:rowOff>81643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762000" y="190500"/>
          <a:ext cx="13835732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Física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0</xdr:rowOff>
    </xdr:from>
    <xdr:to>
      <xdr:col>3</xdr:col>
      <xdr:colOff>345764</xdr:colOff>
      <xdr:row>14</xdr:row>
      <xdr:rowOff>152400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888814" cy="281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13</xdr:row>
      <xdr:rowOff>85724</xdr:rowOff>
    </xdr:from>
    <xdr:to>
      <xdr:col>17</xdr:col>
      <xdr:colOff>47625</xdr:colOff>
      <xdr:row>33</xdr:row>
      <xdr:rowOff>123299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391" r="372"/>
        <a:stretch/>
      </xdr:blipFill>
      <xdr:spPr>
        <a:xfrm>
          <a:off x="3124200" y="2562224"/>
          <a:ext cx="9877425" cy="3847575"/>
        </a:xfrm>
        <a:prstGeom prst="rect">
          <a:avLst/>
        </a:prstGeom>
      </xdr:spPr>
    </xdr:pic>
    <xdr:clientData/>
  </xdr:twoCellAnchor>
  <xdr:twoCellAnchor>
    <xdr:from>
      <xdr:col>5</xdr:col>
      <xdr:colOff>733425</xdr:colOff>
      <xdr:row>44</xdr:row>
      <xdr:rowOff>28575</xdr:rowOff>
    </xdr:from>
    <xdr:to>
      <xdr:col>11</xdr:col>
      <xdr:colOff>733425</xdr:colOff>
      <xdr:row>57</xdr:row>
      <xdr:rowOff>104775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58</xdr:row>
      <xdr:rowOff>180975</xdr:rowOff>
    </xdr:from>
    <xdr:to>
      <xdr:col>12</xdr:col>
      <xdr:colOff>0</xdr:colOff>
      <xdr:row>72</xdr:row>
      <xdr:rowOff>152400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114300</xdr:colOff>
      <xdr:row>77</xdr:row>
      <xdr:rowOff>152400</xdr:rowOff>
    </xdr:from>
    <xdr:to>
      <xdr:col>12</xdr:col>
      <xdr:colOff>114300</xdr:colOff>
      <xdr:row>92</xdr:row>
      <xdr:rowOff>38100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98</xdr:row>
      <xdr:rowOff>0</xdr:rowOff>
    </xdr:from>
    <xdr:to>
      <xdr:col>12</xdr:col>
      <xdr:colOff>0</xdr:colOff>
      <xdr:row>112</xdr:row>
      <xdr:rowOff>76200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266700</xdr:colOff>
      <xdr:row>114</xdr:row>
      <xdr:rowOff>95249</xdr:rowOff>
    </xdr:from>
    <xdr:to>
      <xdr:col>12</xdr:col>
      <xdr:colOff>419100</xdr:colOff>
      <xdr:row>129</xdr:row>
      <xdr:rowOff>47624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247650</xdr:colOff>
      <xdr:row>133</xdr:row>
      <xdr:rowOff>142875</xdr:rowOff>
    </xdr:from>
    <xdr:to>
      <xdr:col>12</xdr:col>
      <xdr:colOff>247650</xdr:colOff>
      <xdr:row>148</xdr:row>
      <xdr:rowOff>28575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200025</xdr:colOff>
      <xdr:row>153</xdr:row>
      <xdr:rowOff>0</xdr:rowOff>
    </xdr:from>
    <xdr:to>
      <xdr:col>12</xdr:col>
      <xdr:colOff>200025</xdr:colOff>
      <xdr:row>167</xdr:row>
      <xdr:rowOff>76200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104775</xdr:colOff>
      <xdr:row>171</xdr:row>
      <xdr:rowOff>161925</xdr:rowOff>
    </xdr:from>
    <xdr:to>
      <xdr:col>12</xdr:col>
      <xdr:colOff>104775</xdr:colOff>
      <xdr:row>184</xdr:row>
      <xdr:rowOff>47625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85725</xdr:colOff>
      <xdr:row>192</xdr:row>
      <xdr:rowOff>9525</xdr:rowOff>
    </xdr:from>
    <xdr:to>
      <xdr:col>12</xdr:col>
      <xdr:colOff>85725</xdr:colOff>
      <xdr:row>206</xdr:row>
      <xdr:rowOff>85725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66675</xdr:colOff>
      <xdr:row>210</xdr:row>
      <xdr:rowOff>95249</xdr:rowOff>
    </xdr:from>
    <xdr:to>
      <xdr:col>12</xdr:col>
      <xdr:colOff>371475</xdr:colOff>
      <xdr:row>225</xdr:row>
      <xdr:rowOff>142874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egresados@utp.edu.c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15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321</v>
      </c>
    </row>
    <row r="34" spans="2:19" ht="18.75">
      <c r="C34" s="58" t="s">
        <v>343</v>
      </c>
    </row>
    <row r="35" spans="2:19" ht="18.75">
      <c r="C35" s="58" t="s">
        <v>344</v>
      </c>
    </row>
    <row r="37" spans="2:19" ht="39" customHeight="1">
      <c r="B37" s="31"/>
      <c r="C37" s="113" t="s">
        <v>57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4" t="s">
        <v>58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132</v>
      </c>
      <c r="E42" s="35">
        <v>17</v>
      </c>
      <c r="F42" s="35">
        <v>9</v>
      </c>
      <c r="G42" s="35">
        <v>3</v>
      </c>
      <c r="H42" s="36">
        <v>161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91</v>
      </c>
      <c r="E43" s="35">
        <v>10</v>
      </c>
      <c r="F43" s="35">
        <v>9</v>
      </c>
      <c r="G43" s="35">
        <v>1</v>
      </c>
      <c r="H43" s="36">
        <v>111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0.59192825112107628</v>
      </c>
      <c r="E46" s="37">
        <v>0.62962962962962965</v>
      </c>
      <c r="F46" s="37">
        <v>0.5</v>
      </c>
      <c r="G46" s="37">
        <v>0.75</v>
      </c>
      <c r="H46" s="38">
        <v>0.59191176470588236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0.40807174887892378</v>
      </c>
      <c r="E47" s="37">
        <v>0.37037037037037035</v>
      </c>
      <c r="F47" s="37">
        <v>0.5</v>
      </c>
      <c r="G47" s="37">
        <v>0.25</v>
      </c>
      <c r="H47" s="38">
        <v>0.40808823529411764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4" t="s">
        <v>65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171</v>
      </c>
      <c r="E52" s="35">
        <v>19</v>
      </c>
      <c r="F52" s="35">
        <v>11</v>
      </c>
      <c r="G52" s="35">
        <v>2</v>
      </c>
      <c r="H52" s="35">
        <v>203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14</v>
      </c>
      <c r="E53" s="35">
        <v>4</v>
      </c>
      <c r="F53" s="35">
        <v>5</v>
      </c>
      <c r="G53" s="35">
        <v>2</v>
      </c>
      <c r="H53" s="35">
        <v>25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38</v>
      </c>
      <c r="E54" s="35">
        <v>4</v>
      </c>
      <c r="F54" s="35">
        <v>2</v>
      </c>
      <c r="G54" s="35">
        <v>0</v>
      </c>
      <c r="H54" s="35">
        <v>44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0.76681614349775784</v>
      </c>
      <c r="E57" s="37">
        <v>0.70370370370370372</v>
      </c>
      <c r="F57" s="37">
        <v>0.61111111111111116</v>
      </c>
      <c r="G57" s="37">
        <v>0.5</v>
      </c>
      <c r="H57" s="37">
        <v>0.74632352941176472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6.2780269058295965E-2</v>
      </c>
      <c r="E58" s="37">
        <v>0.14814814814814814</v>
      </c>
      <c r="F58" s="37">
        <v>0.27777777777777779</v>
      </c>
      <c r="G58" s="37">
        <v>0.5</v>
      </c>
      <c r="H58" s="37">
        <v>9.1911764705882359E-2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0.17040358744394618</v>
      </c>
      <c r="E59" s="37">
        <v>0.14814814814814814</v>
      </c>
      <c r="F59" s="37">
        <v>0.1111111111111111</v>
      </c>
      <c r="G59" s="37">
        <v>0</v>
      </c>
      <c r="H59" s="37">
        <v>0.16176470588235295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4" t="s">
        <v>69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0.93333333333333335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6.222222222222222E-2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4.4444444444444444E-3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3" t="s">
        <v>70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R76" s="59"/>
      <c r="S76" s="32"/>
    </row>
    <row r="77" spans="3:19">
      <c r="R77" s="59"/>
      <c r="S77" s="32"/>
    </row>
    <row r="78" spans="3:19" ht="23.25">
      <c r="C78" s="114" t="s">
        <v>71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0.44485294117647056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0.24553571428571427</v>
      </c>
      <c r="E83" s="37">
        <v>0.5803571428571429</v>
      </c>
      <c r="F83" s="37">
        <v>0.17410714285714285</v>
      </c>
      <c r="R83" s="59"/>
      <c r="S83" s="32"/>
    </row>
    <row r="84" spans="3:19" ht="21">
      <c r="C84" s="40" t="s">
        <v>74</v>
      </c>
      <c r="D84" s="37">
        <v>0.2831858407079646</v>
      </c>
      <c r="E84" s="37">
        <v>0.49557522123893805</v>
      </c>
      <c r="F84" s="37">
        <v>0.22123893805309736</v>
      </c>
      <c r="R84" s="59"/>
      <c r="S84" s="32"/>
    </row>
    <row r="85" spans="3:19" ht="21">
      <c r="C85" s="40" t="s">
        <v>75</v>
      </c>
      <c r="D85" s="37">
        <v>0.52863436123348018</v>
      </c>
      <c r="E85" s="37">
        <v>0.43612334801762115</v>
      </c>
      <c r="F85" s="37">
        <v>3.5242290748898682E-2</v>
      </c>
      <c r="R85" s="59"/>
      <c r="S85" s="32"/>
    </row>
    <row r="86" spans="3:19" ht="21">
      <c r="C86" s="40" t="s">
        <v>76</v>
      </c>
      <c r="D86" s="37">
        <v>0.35714285714285715</v>
      </c>
      <c r="E86" s="37">
        <v>0.5580357142857143</v>
      </c>
      <c r="F86" s="37">
        <v>8.4821428571428575E-2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5.1470588235294115E-2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0.14102564102564102</v>
      </c>
      <c r="E91" s="37">
        <v>0.4358974358974359</v>
      </c>
      <c r="F91" s="37">
        <v>0.42307692307692307</v>
      </c>
      <c r="R91" s="59"/>
      <c r="S91" s="32"/>
    </row>
    <row r="92" spans="3:19" ht="21">
      <c r="C92" s="40" t="s">
        <v>74</v>
      </c>
      <c r="D92" s="37">
        <v>0.17105263157894737</v>
      </c>
      <c r="E92" s="37">
        <v>0.42105263157894735</v>
      </c>
      <c r="F92" s="37">
        <v>0.40789473684210525</v>
      </c>
      <c r="R92" s="59"/>
      <c r="S92" s="32"/>
    </row>
    <row r="93" spans="3:19" ht="21">
      <c r="C93" s="40" t="s">
        <v>75</v>
      </c>
      <c r="D93" s="37">
        <v>0.22077922077922077</v>
      </c>
      <c r="E93" s="37">
        <v>0.48051948051948051</v>
      </c>
      <c r="F93" s="37">
        <v>0.29870129870129869</v>
      </c>
      <c r="R93" s="59"/>
      <c r="S93" s="32"/>
    </row>
    <row r="94" spans="3:19" ht="21">
      <c r="C94" s="40" t="s">
        <v>76</v>
      </c>
      <c r="D94" s="37">
        <v>0.14473684210526316</v>
      </c>
      <c r="E94" s="37">
        <v>0.42105263157894735</v>
      </c>
      <c r="F94" s="37">
        <v>0.43421052631578949</v>
      </c>
      <c r="R94" s="59"/>
      <c r="S94" s="32"/>
    </row>
    <row r="95" spans="3:19" ht="27" customHeight="1">
      <c r="R95" s="59"/>
      <c r="S95" s="32"/>
    </row>
    <row r="96" spans="3:19" ht="23.25">
      <c r="C96" s="114" t="s">
        <v>77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5" t="s">
        <v>78</v>
      </c>
      <c r="D98" s="115"/>
      <c r="E98" s="115"/>
      <c r="F98" s="115"/>
      <c r="G98" s="115"/>
      <c r="H98" s="115"/>
      <c r="I98" s="115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2" t="s">
        <v>141</v>
      </c>
      <c r="D99" s="112"/>
      <c r="E99" s="112"/>
      <c r="F99" s="112"/>
      <c r="G99" s="112"/>
      <c r="H99" s="112"/>
      <c r="I99" s="112"/>
      <c r="J99" s="37">
        <v>1.0869565217391304E-2</v>
      </c>
      <c r="K99" s="37">
        <v>2.1739130434782608E-2</v>
      </c>
      <c r="L99" s="37">
        <v>4.3478260869565216E-2</v>
      </c>
      <c r="M99" s="37">
        <v>0.68478260869565222</v>
      </c>
      <c r="N99" s="37">
        <v>0.2391304347826087</v>
      </c>
      <c r="O99" s="48">
        <v>4.1195652173913047</v>
      </c>
      <c r="R99" s="59"/>
      <c r="S99" s="32"/>
    </row>
    <row r="100" spans="2:19" ht="18.75">
      <c r="B100" s="30">
        <v>2</v>
      </c>
      <c r="C100" s="112" t="s">
        <v>142</v>
      </c>
      <c r="D100" s="112"/>
      <c r="E100" s="112"/>
      <c r="F100" s="112"/>
      <c r="G100" s="112"/>
      <c r="H100" s="112"/>
      <c r="I100" s="112"/>
      <c r="J100" s="37">
        <v>1.0869565217391304E-2</v>
      </c>
      <c r="K100" s="37">
        <v>2.717391304347826E-2</v>
      </c>
      <c r="L100" s="37">
        <v>8.1521739130434784E-2</v>
      </c>
      <c r="M100" s="37">
        <v>0.58695652173913049</v>
      </c>
      <c r="N100" s="37">
        <v>0.29347826086956524</v>
      </c>
      <c r="O100" s="48">
        <v>4.125</v>
      </c>
      <c r="R100" s="59"/>
      <c r="S100" s="32"/>
    </row>
    <row r="101" spans="2:19" ht="18.75">
      <c r="B101" s="30">
        <v>3</v>
      </c>
      <c r="C101" s="112" t="s">
        <v>143</v>
      </c>
      <c r="D101" s="112"/>
      <c r="E101" s="112"/>
      <c r="F101" s="112"/>
      <c r="G101" s="112"/>
      <c r="H101" s="112"/>
      <c r="I101" s="112"/>
      <c r="J101" s="37">
        <v>1.0869565217391304E-2</v>
      </c>
      <c r="K101" s="37">
        <v>3.2608695652173912E-2</v>
      </c>
      <c r="L101" s="37">
        <v>0.14130434782608695</v>
      </c>
      <c r="M101" s="37">
        <v>0.60869565217391308</v>
      </c>
      <c r="N101" s="37">
        <v>0.20652173913043478</v>
      </c>
      <c r="O101" s="48">
        <v>3.9673913043478262</v>
      </c>
      <c r="R101" s="59"/>
      <c r="S101" s="32"/>
    </row>
    <row r="102" spans="2:19" ht="30.75" customHeight="1">
      <c r="B102" s="30">
        <v>4</v>
      </c>
      <c r="C102" s="112" t="s">
        <v>144</v>
      </c>
      <c r="D102" s="112"/>
      <c r="E102" s="112"/>
      <c r="F102" s="112"/>
      <c r="G102" s="112"/>
      <c r="H102" s="112"/>
      <c r="I102" s="112"/>
      <c r="J102" s="37">
        <v>3.8043478260869568E-2</v>
      </c>
      <c r="K102" s="37">
        <v>9.2391304347826081E-2</v>
      </c>
      <c r="L102" s="37">
        <v>0.17934782608695651</v>
      </c>
      <c r="M102" s="37">
        <v>0.51086956521739135</v>
      </c>
      <c r="N102" s="37">
        <v>0.17934782608695651</v>
      </c>
      <c r="O102" s="48">
        <v>3.7010869565217392</v>
      </c>
      <c r="R102" s="59"/>
      <c r="S102" s="32"/>
    </row>
    <row r="103" spans="2:19" ht="18.75">
      <c r="B103" s="30">
        <v>5</v>
      </c>
      <c r="C103" s="112" t="s">
        <v>145</v>
      </c>
      <c r="D103" s="112"/>
      <c r="E103" s="112"/>
      <c r="F103" s="112"/>
      <c r="G103" s="112"/>
      <c r="H103" s="112"/>
      <c r="I103" s="112"/>
      <c r="J103" s="37">
        <v>5.434782608695652E-3</v>
      </c>
      <c r="K103" s="37">
        <v>3.2608695652173912E-2</v>
      </c>
      <c r="L103" s="37">
        <v>5.434782608695652E-2</v>
      </c>
      <c r="M103" s="37">
        <v>0.41847826086956524</v>
      </c>
      <c r="N103" s="37">
        <v>0.4891304347826087</v>
      </c>
      <c r="O103" s="48">
        <v>4.3532608695652177</v>
      </c>
      <c r="R103" s="59"/>
      <c r="S103" s="32"/>
    </row>
    <row r="104" spans="2:19" ht="28.5" customHeight="1">
      <c r="B104" s="30">
        <v>6</v>
      </c>
      <c r="C104" s="112" t="s">
        <v>146</v>
      </c>
      <c r="D104" s="112"/>
      <c r="E104" s="112"/>
      <c r="F104" s="112"/>
      <c r="G104" s="112"/>
      <c r="H104" s="112"/>
      <c r="I104" s="112"/>
      <c r="J104" s="37">
        <v>5.434782608695652E-3</v>
      </c>
      <c r="K104" s="37">
        <v>2.1739130434782608E-2</v>
      </c>
      <c r="L104" s="37">
        <v>1.0869565217391304E-2</v>
      </c>
      <c r="M104" s="37">
        <v>0.30434782608695654</v>
      </c>
      <c r="N104" s="37">
        <v>0.65760869565217395</v>
      </c>
      <c r="O104" s="48">
        <v>4.5869565217391308</v>
      </c>
      <c r="R104" s="59"/>
      <c r="S104" s="32"/>
    </row>
    <row r="105" spans="2:19" ht="18.75">
      <c r="B105" s="30">
        <v>7</v>
      </c>
      <c r="C105" s="112" t="s">
        <v>147</v>
      </c>
      <c r="D105" s="112"/>
      <c r="E105" s="112"/>
      <c r="F105" s="112"/>
      <c r="G105" s="112"/>
      <c r="H105" s="112"/>
      <c r="I105" s="112"/>
      <c r="J105" s="37">
        <v>5.434782608695652E-3</v>
      </c>
      <c r="K105" s="37">
        <v>5.434782608695652E-3</v>
      </c>
      <c r="L105" s="37">
        <v>3.8043478260869568E-2</v>
      </c>
      <c r="M105" s="37">
        <v>0.39130434782608697</v>
      </c>
      <c r="N105" s="37">
        <v>0.55978260869565222</v>
      </c>
      <c r="O105" s="48">
        <v>4.4945652173913047</v>
      </c>
      <c r="R105" s="59"/>
      <c r="S105" s="32"/>
    </row>
    <row r="106" spans="2:19" ht="18.75">
      <c r="B106" s="30">
        <v>8</v>
      </c>
      <c r="C106" s="112" t="s">
        <v>148</v>
      </c>
      <c r="D106" s="112"/>
      <c r="E106" s="112"/>
      <c r="F106" s="112"/>
      <c r="G106" s="112"/>
      <c r="H106" s="112"/>
      <c r="I106" s="112"/>
      <c r="J106" s="37">
        <v>5.434782608695652E-3</v>
      </c>
      <c r="K106" s="37">
        <v>6.5217391304347824E-2</v>
      </c>
      <c r="L106" s="37">
        <v>7.0652173913043473E-2</v>
      </c>
      <c r="M106" s="37">
        <v>0.49456521739130432</v>
      </c>
      <c r="N106" s="37">
        <v>0.3641304347826087</v>
      </c>
      <c r="O106" s="48">
        <v>4.1467391304347823</v>
      </c>
      <c r="R106" s="59"/>
      <c r="S106" s="32"/>
    </row>
    <row r="107" spans="2:19" ht="18.75">
      <c r="B107" s="30">
        <v>9</v>
      </c>
      <c r="C107" s="112" t="s">
        <v>149</v>
      </c>
      <c r="D107" s="112"/>
      <c r="E107" s="112"/>
      <c r="F107" s="112"/>
      <c r="G107" s="112"/>
      <c r="H107" s="112"/>
      <c r="I107" s="112"/>
      <c r="J107" s="37">
        <v>5.434782608695652E-3</v>
      </c>
      <c r="K107" s="37">
        <v>1.6304347826086956E-2</v>
      </c>
      <c r="L107" s="37">
        <v>4.3478260869565216E-2</v>
      </c>
      <c r="M107" s="37">
        <v>0.54347826086956519</v>
      </c>
      <c r="N107" s="37">
        <v>0.39130434782608697</v>
      </c>
      <c r="O107" s="48">
        <v>4.2989130434782608</v>
      </c>
      <c r="R107" s="59"/>
      <c r="S107" s="32"/>
    </row>
    <row r="108" spans="2:19" ht="18.75">
      <c r="B108" s="30">
        <v>10</v>
      </c>
      <c r="C108" s="112" t="s">
        <v>150</v>
      </c>
      <c r="D108" s="112"/>
      <c r="E108" s="112"/>
      <c r="F108" s="112"/>
      <c r="G108" s="112"/>
      <c r="H108" s="112"/>
      <c r="I108" s="112"/>
      <c r="J108" s="37">
        <v>5.434782608695652E-3</v>
      </c>
      <c r="K108" s="37">
        <v>1.0869565217391304E-2</v>
      </c>
      <c r="L108" s="37">
        <v>3.8043478260869568E-2</v>
      </c>
      <c r="M108" s="37">
        <v>0.48369565217391303</v>
      </c>
      <c r="N108" s="37">
        <v>0.46195652173913043</v>
      </c>
      <c r="O108" s="48">
        <v>4.3858695652173916</v>
      </c>
      <c r="R108" s="59"/>
      <c r="S108" s="32"/>
    </row>
    <row r="109" spans="2:19" ht="18.75">
      <c r="B109" s="30">
        <v>11</v>
      </c>
      <c r="C109" s="112" t="s">
        <v>151</v>
      </c>
      <c r="D109" s="112"/>
      <c r="E109" s="112"/>
      <c r="F109" s="112"/>
      <c r="G109" s="112"/>
      <c r="H109" s="112"/>
      <c r="I109" s="112"/>
      <c r="J109" s="37">
        <v>1.0869565217391304E-2</v>
      </c>
      <c r="K109" s="37">
        <v>4.3478260869565216E-2</v>
      </c>
      <c r="L109" s="37">
        <v>3.8043478260869568E-2</v>
      </c>
      <c r="M109" s="37">
        <v>0.41847826086956524</v>
      </c>
      <c r="N109" s="37">
        <v>0.31521739130434784</v>
      </c>
      <c r="O109" s="48">
        <v>3.4619565217391304</v>
      </c>
      <c r="R109" s="59"/>
      <c r="S109" s="32"/>
    </row>
    <row r="110" spans="2:19" ht="18.75">
      <c r="B110" s="30">
        <v>12</v>
      </c>
      <c r="C110" s="112" t="s">
        <v>152</v>
      </c>
      <c r="D110" s="112"/>
      <c r="E110" s="112"/>
      <c r="F110" s="112"/>
      <c r="G110" s="112"/>
      <c r="H110" s="112"/>
      <c r="I110" s="112"/>
      <c r="J110" s="37">
        <v>1.0869565217391304E-2</v>
      </c>
      <c r="K110" s="37">
        <v>1.6304347826086956E-2</v>
      </c>
      <c r="L110" s="37">
        <v>2.717391304347826E-2</v>
      </c>
      <c r="M110" s="37">
        <v>0.45652173913043476</v>
      </c>
      <c r="N110" s="37">
        <v>0.31521739130434784</v>
      </c>
      <c r="O110" s="48">
        <v>3.527173913043478</v>
      </c>
      <c r="R110" s="59"/>
      <c r="S110" s="32"/>
    </row>
    <row r="111" spans="2:19" ht="18.75">
      <c r="B111" s="30">
        <v>13</v>
      </c>
      <c r="C111" s="112" t="s">
        <v>153</v>
      </c>
      <c r="D111" s="112"/>
      <c r="E111" s="112"/>
      <c r="F111" s="112"/>
      <c r="G111" s="112"/>
      <c r="H111" s="112"/>
      <c r="I111" s="112"/>
      <c r="J111" s="37">
        <v>5.434782608695652E-3</v>
      </c>
      <c r="K111" s="37">
        <v>1.0869565217391304E-2</v>
      </c>
      <c r="L111" s="37">
        <v>4.8913043478260872E-2</v>
      </c>
      <c r="M111" s="37">
        <v>0.51086956521739135</v>
      </c>
      <c r="N111" s="37">
        <v>0.25</v>
      </c>
      <c r="O111" s="48">
        <v>3.4673913043478262</v>
      </c>
      <c r="R111" s="59"/>
      <c r="S111" s="32"/>
    </row>
    <row r="112" spans="2:19" ht="18.75">
      <c r="B112" s="30">
        <v>14</v>
      </c>
      <c r="C112" s="112" t="s">
        <v>154</v>
      </c>
      <c r="D112" s="112"/>
      <c r="E112" s="112"/>
      <c r="F112" s="112"/>
      <c r="G112" s="112"/>
      <c r="H112" s="112"/>
      <c r="I112" s="112"/>
      <c r="J112" s="37">
        <v>5.434782608695652E-3</v>
      </c>
      <c r="K112" s="37">
        <v>3.8043478260869568E-2</v>
      </c>
      <c r="L112" s="37">
        <v>2.717391304347826E-2</v>
      </c>
      <c r="M112" s="37">
        <v>0.38043478260869568</v>
      </c>
      <c r="N112" s="37">
        <v>0.375</v>
      </c>
      <c r="O112" s="48">
        <v>3.5597826086956523</v>
      </c>
      <c r="R112" s="59"/>
      <c r="S112" s="32"/>
    </row>
    <row r="113" spans="2:19" ht="18.75">
      <c r="B113" s="30">
        <v>15</v>
      </c>
      <c r="C113" s="112" t="s">
        <v>155</v>
      </c>
      <c r="D113" s="112"/>
      <c r="E113" s="112"/>
      <c r="F113" s="112"/>
      <c r="G113" s="112"/>
      <c r="H113" s="112"/>
      <c r="I113" s="112"/>
      <c r="J113" s="37">
        <v>5.434782608695652E-3</v>
      </c>
      <c r="K113" s="37">
        <v>1.0869565217391304E-2</v>
      </c>
      <c r="L113" s="37">
        <v>4.8913043478260872E-2</v>
      </c>
      <c r="M113" s="37">
        <v>0.3641304347826087</v>
      </c>
      <c r="N113" s="37">
        <v>0.39673913043478259</v>
      </c>
      <c r="O113" s="48">
        <v>3.6141304347826089</v>
      </c>
      <c r="R113" s="59"/>
      <c r="S113" s="32"/>
    </row>
    <row r="114" spans="2:19" ht="18.75">
      <c r="B114" s="30">
        <v>16</v>
      </c>
      <c r="C114" s="112" t="s">
        <v>156</v>
      </c>
      <c r="D114" s="112"/>
      <c r="E114" s="112"/>
      <c r="F114" s="112"/>
      <c r="G114" s="112"/>
      <c r="H114" s="112"/>
      <c r="I114" s="112"/>
      <c r="J114" s="37">
        <v>5.434782608695652E-3</v>
      </c>
      <c r="K114" s="37">
        <v>5.434782608695652E-3</v>
      </c>
      <c r="L114" s="37">
        <v>3.2608695652173912E-2</v>
      </c>
      <c r="M114" s="37">
        <v>0.33152173913043476</v>
      </c>
      <c r="N114" s="37">
        <v>0.45108695652173914</v>
      </c>
      <c r="O114" s="48">
        <v>3.6956521739130435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5" t="s">
        <v>157</v>
      </c>
      <c r="D132" s="115"/>
      <c r="E132" s="115"/>
      <c r="F132" s="115"/>
      <c r="G132" s="115"/>
      <c r="H132" s="115"/>
      <c r="I132" s="115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6" t="s">
        <v>158</v>
      </c>
      <c r="D133" s="116"/>
      <c r="E133" s="116"/>
      <c r="F133" s="116"/>
      <c r="G133" s="116"/>
      <c r="H133" s="116"/>
      <c r="I133" s="116"/>
      <c r="J133" s="37">
        <v>2.3255813953488372E-2</v>
      </c>
      <c r="K133" s="37">
        <v>0</v>
      </c>
      <c r="L133" s="37">
        <v>0.20930232558139536</v>
      </c>
      <c r="M133" s="37">
        <v>0.53488372093023251</v>
      </c>
      <c r="N133" s="37">
        <v>0.23255813953488372</v>
      </c>
      <c r="O133" s="74">
        <v>3.9534883720930232</v>
      </c>
      <c r="R133" s="59"/>
      <c r="S133" s="32"/>
    </row>
    <row r="134" spans="2:19" ht="17.25" customHeight="1">
      <c r="B134" s="30">
        <v>2</v>
      </c>
      <c r="C134" s="116" t="s">
        <v>159</v>
      </c>
      <c r="D134" s="116"/>
      <c r="E134" s="116"/>
      <c r="F134" s="116"/>
      <c r="G134" s="116"/>
      <c r="H134" s="116"/>
      <c r="I134" s="116"/>
      <c r="J134" s="37">
        <v>2.3255813953488372E-2</v>
      </c>
      <c r="K134" s="37">
        <v>4.6511627906976744E-2</v>
      </c>
      <c r="L134" s="37">
        <v>6.9767441860465115E-2</v>
      </c>
      <c r="M134" s="37">
        <v>0.34883720930232559</v>
      </c>
      <c r="N134" s="37">
        <v>0.51162790697674421</v>
      </c>
      <c r="O134" s="74">
        <v>4.2790697674418601</v>
      </c>
      <c r="R134" s="59"/>
      <c r="S134" s="32"/>
    </row>
    <row r="135" spans="2:19" ht="17.25" customHeight="1">
      <c r="B135" s="30">
        <v>3</v>
      </c>
      <c r="C135" s="116" t="s">
        <v>160</v>
      </c>
      <c r="D135" s="116"/>
      <c r="E135" s="116"/>
      <c r="F135" s="116"/>
      <c r="G135" s="116"/>
      <c r="H135" s="116"/>
      <c r="I135" s="116"/>
      <c r="J135" s="37">
        <v>0</v>
      </c>
      <c r="K135" s="37">
        <v>2.3255813953488372E-2</v>
      </c>
      <c r="L135" s="37">
        <v>0.18604651162790697</v>
      </c>
      <c r="M135" s="37">
        <v>0.48837209302325579</v>
      </c>
      <c r="N135" s="37">
        <v>0.30232558139534882</v>
      </c>
      <c r="O135" s="74">
        <v>4.0697674418604652</v>
      </c>
      <c r="R135" s="59"/>
      <c r="S135" s="32"/>
    </row>
    <row r="136" spans="2:19" ht="17.25" customHeight="1">
      <c r="B136" s="30">
        <v>4</v>
      </c>
      <c r="C136" s="116" t="s">
        <v>161</v>
      </c>
      <c r="D136" s="116"/>
      <c r="E136" s="116"/>
      <c r="F136" s="116"/>
      <c r="G136" s="116"/>
      <c r="H136" s="116"/>
      <c r="I136" s="116"/>
      <c r="J136" s="37">
        <v>2.3255813953488372E-2</v>
      </c>
      <c r="K136" s="37">
        <v>0</v>
      </c>
      <c r="L136" s="37">
        <v>4.6511627906976744E-2</v>
      </c>
      <c r="M136" s="37">
        <v>0.55813953488372092</v>
      </c>
      <c r="N136" s="37">
        <v>0.37209302325581395</v>
      </c>
      <c r="O136" s="74">
        <v>4.2558139534883717</v>
      </c>
      <c r="R136" s="59"/>
      <c r="S136" s="32"/>
    </row>
    <row r="137" spans="2:19" ht="17.25" customHeight="1">
      <c r="B137" s="30">
        <v>5</v>
      </c>
      <c r="C137" s="116" t="s">
        <v>162</v>
      </c>
      <c r="D137" s="116"/>
      <c r="E137" s="116"/>
      <c r="F137" s="116"/>
      <c r="G137" s="116"/>
      <c r="H137" s="116"/>
      <c r="I137" s="116"/>
      <c r="J137" s="37">
        <v>0</v>
      </c>
      <c r="K137" s="37">
        <v>4.6511627906976744E-2</v>
      </c>
      <c r="L137" s="37">
        <v>6.9767441860465115E-2</v>
      </c>
      <c r="M137" s="37">
        <v>0.39534883720930231</v>
      </c>
      <c r="N137" s="37">
        <v>0.48837209302325579</v>
      </c>
      <c r="O137" s="74">
        <v>4.3255813953488369</v>
      </c>
      <c r="R137" s="59"/>
      <c r="S137" s="32"/>
    </row>
    <row r="138" spans="2:19" ht="17.25" customHeight="1">
      <c r="B138" s="30">
        <v>6</v>
      </c>
      <c r="C138" s="116" t="s">
        <v>163</v>
      </c>
      <c r="D138" s="116"/>
      <c r="E138" s="116"/>
      <c r="F138" s="116"/>
      <c r="G138" s="116"/>
      <c r="H138" s="116"/>
      <c r="I138" s="116"/>
      <c r="J138" s="37">
        <v>2.3255813953488372E-2</v>
      </c>
      <c r="K138" s="37">
        <v>0</v>
      </c>
      <c r="L138" s="37">
        <v>2.3255813953488372E-2</v>
      </c>
      <c r="M138" s="37">
        <v>0.32558139534883723</v>
      </c>
      <c r="N138" s="37">
        <v>0.62790697674418605</v>
      </c>
      <c r="O138" s="74">
        <v>4.5348837209302326</v>
      </c>
      <c r="R138" s="59"/>
      <c r="S138" s="32"/>
    </row>
    <row r="139" spans="2:19" ht="17.25" customHeight="1">
      <c r="B139" s="30">
        <v>7</v>
      </c>
      <c r="C139" s="116" t="s">
        <v>164</v>
      </c>
      <c r="D139" s="116"/>
      <c r="E139" s="116"/>
      <c r="F139" s="116"/>
      <c r="G139" s="116"/>
      <c r="H139" s="116"/>
      <c r="I139" s="116"/>
      <c r="J139" s="37">
        <v>0</v>
      </c>
      <c r="K139" s="37">
        <v>0</v>
      </c>
      <c r="L139" s="37">
        <v>9.3023255813953487E-2</v>
      </c>
      <c r="M139" s="37">
        <v>0.51162790697674421</v>
      </c>
      <c r="N139" s="37">
        <v>0.39534883720930231</v>
      </c>
      <c r="O139" s="74">
        <v>4.3023255813953485</v>
      </c>
      <c r="R139" s="59"/>
      <c r="S139" s="32"/>
    </row>
    <row r="140" spans="2:19" ht="17.25" customHeight="1">
      <c r="B140" s="30">
        <v>8</v>
      </c>
      <c r="C140" s="116" t="s">
        <v>165</v>
      </c>
      <c r="D140" s="116"/>
      <c r="E140" s="116"/>
      <c r="F140" s="116"/>
      <c r="G140" s="116"/>
      <c r="H140" s="116"/>
      <c r="I140" s="116"/>
      <c r="J140" s="37">
        <v>0</v>
      </c>
      <c r="K140" s="37">
        <v>2.3255813953488372E-2</v>
      </c>
      <c r="L140" s="37">
        <v>0.13953488372093023</v>
      </c>
      <c r="M140" s="37">
        <v>0.48837209302325579</v>
      </c>
      <c r="N140" s="37">
        <v>0.34883720930232559</v>
      </c>
      <c r="O140" s="74">
        <v>4.1627906976744189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3" t="s">
        <v>80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7" t="s">
        <v>166</v>
      </c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38</v>
      </c>
      <c r="E155" s="35">
        <v>2</v>
      </c>
      <c r="F155" s="35">
        <v>40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39</v>
      </c>
      <c r="E156" s="35">
        <v>1</v>
      </c>
      <c r="F156" s="35">
        <v>40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9</v>
      </c>
      <c r="E157" s="35">
        <v>3</v>
      </c>
      <c r="F157" s="35">
        <v>12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1</v>
      </c>
      <c r="E158" s="35">
        <v>1</v>
      </c>
      <c r="F158" s="35">
        <v>2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3</v>
      </c>
      <c r="E159" s="35">
        <v>0</v>
      </c>
      <c r="F159" s="35">
        <v>3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130</v>
      </c>
      <c r="E160" s="35">
        <v>20</v>
      </c>
      <c r="F160" s="35">
        <v>150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0.17040358744394618</v>
      </c>
      <c r="E163" s="37">
        <v>7.407407407407407E-2</v>
      </c>
      <c r="F163" s="37">
        <v>0.16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0.17488789237668162</v>
      </c>
      <c r="E164" s="37">
        <v>3.7037037037037035E-2</v>
      </c>
      <c r="F164" s="37">
        <v>0.16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4.0358744394618833E-2</v>
      </c>
      <c r="E165" s="37">
        <v>0.1111111111111111</v>
      </c>
      <c r="F165" s="37">
        <v>4.8000000000000001E-2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4.4843049327354259E-3</v>
      </c>
      <c r="E166" s="37">
        <v>3.7037037037037035E-2</v>
      </c>
      <c r="F166" s="37">
        <v>8.0000000000000002E-3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1.3452914798206279E-2</v>
      </c>
      <c r="E167" s="37">
        <v>0</v>
      </c>
      <c r="F167" s="37">
        <v>1.2E-2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0.5829596412556054</v>
      </c>
      <c r="E168" s="37">
        <v>0.7407407407407407</v>
      </c>
      <c r="F168" s="37">
        <v>0.6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19</v>
      </c>
      <c r="E171" s="35">
        <v>0</v>
      </c>
      <c r="F171" s="35">
        <v>19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39</v>
      </c>
      <c r="E172" s="35">
        <v>1</v>
      </c>
      <c r="F172" s="35">
        <v>40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38</v>
      </c>
      <c r="E173" s="35">
        <v>2</v>
      </c>
      <c r="F173" s="35">
        <v>40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24</v>
      </c>
      <c r="E174" s="35">
        <v>4</v>
      </c>
      <c r="F174" s="35">
        <v>28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4</v>
      </c>
      <c r="E175" s="35">
        <v>0</v>
      </c>
      <c r="F175" s="35">
        <v>4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99</v>
      </c>
      <c r="E176" s="35">
        <v>20</v>
      </c>
      <c r="F176" s="35">
        <v>119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8.520179372197309E-2</v>
      </c>
      <c r="E180" s="37">
        <v>0</v>
      </c>
      <c r="F180" s="37">
        <v>7.5999999999999998E-2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0.17488789237668162</v>
      </c>
      <c r="E181" s="37">
        <v>3.7037037037037035E-2</v>
      </c>
      <c r="F181" s="37">
        <v>0.16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0.17040358744394618</v>
      </c>
      <c r="E182" s="37">
        <v>7.407407407407407E-2</v>
      </c>
      <c r="F182" s="37">
        <v>0.16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0.10762331838565023</v>
      </c>
      <c r="E183" s="37">
        <v>0.14814814814814814</v>
      </c>
      <c r="F183" s="37">
        <v>0.112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1.7937219730941704E-2</v>
      </c>
      <c r="E184" s="37">
        <v>0</v>
      </c>
      <c r="F184" s="37">
        <v>1.6E-2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0.44394618834080718</v>
      </c>
      <c r="E185" s="37">
        <v>0.7407407407407407</v>
      </c>
      <c r="F185" s="37">
        <v>0.47599999999999998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24</v>
      </c>
      <c r="E189" s="35">
        <v>0</v>
      </c>
      <c r="F189" s="35">
        <v>24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25</v>
      </c>
      <c r="E190" s="35">
        <v>5</v>
      </c>
      <c r="F190" s="35">
        <v>30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2</v>
      </c>
      <c r="E191" s="35">
        <v>1</v>
      </c>
      <c r="F191" s="35">
        <v>3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1</v>
      </c>
      <c r="E192" s="35">
        <v>1</v>
      </c>
      <c r="F192" s="35">
        <v>2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3</v>
      </c>
      <c r="E193" s="35">
        <v>0</v>
      </c>
      <c r="F193" s="35">
        <v>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165</v>
      </c>
      <c r="E194" s="35">
        <v>20</v>
      </c>
      <c r="F194" s="35">
        <v>185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0.10762331838565023</v>
      </c>
      <c r="E197" s="37">
        <v>0</v>
      </c>
      <c r="F197" s="37">
        <v>9.6000000000000002E-2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0.11210762331838565</v>
      </c>
      <c r="E198" s="37">
        <v>0.18518518518518517</v>
      </c>
      <c r="F198" s="37">
        <v>0.12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8.9686098654708519E-3</v>
      </c>
      <c r="E199" s="37">
        <v>3.7037037037037035E-2</v>
      </c>
      <c r="F199" s="37">
        <v>1.2E-2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4.4843049327354259E-3</v>
      </c>
      <c r="E200" s="37">
        <v>3.7037037037037035E-2</v>
      </c>
      <c r="F200" s="37">
        <v>8.0000000000000002E-3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1.3452914798206279E-2</v>
      </c>
      <c r="E201" s="37">
        <v>0</v>
      </c>
      <c r="F201" s="37">
        <v>1.2E-2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0.73991031390134532</v>
      </c>
      <c r="E202" s="37">
        <v>0.7407407407407407</v>
      </c>
      <c r="F202" s="37">
        <v>0.74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26</v>
      </c>
      <c r="E205" s="35">
        <v>0</v>
      </c>
      <c r="F205" s="35">
        <v>26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53</v>
      </c>
      <c r="E206" s="35">
        <v>2</v>
      </c>
      <c r="F206" s="35">
        <v>55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30</v>
      </c>
      <c r="E207" s="35">
        <v>2</v>
      </c>
      <c r="F207" s="35">
        <v>32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12</v>
      </c>
      <c r="E208" s="35">
        <v>3</v>
      </c>
      <c r="F208" s="35">
        <v>15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3</v>
      </c>
      <c r="E209" s="35">
        <v>0</v>
      </c>
      <c r="F209" s="35">
        <v>3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99</v>
      </c>
      <c r="E210" s="35">
        <v>20</v>
      </c>
      <c r="F210" s="35">
        <v>119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0.11659192825112108</v>
      </c>
      <c r="E214" s="37">
        <v>0</v>
      </c>
      <c r="F214" s="37">
        <v>0.104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0.23766816143497757</v>
      </c>
      <c r="E215" s="37">
        <v>7.407407407407407E-2</v>
      </c>
      <c r="F215" s="37">
        <v>0.22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0.13452914798206278</v>
      </c>
      <c r="E216" s="37">
        <v>7.407407407407407E-2</v>
      </c>
      <c r="F216" s="37">
        <v>0.128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5.3811659192825115E-2</v>
      </c>
      <c r="E217" s="37">
        <v>0.1111111111111111</v>
      </c>
      <c r="F217" s="37">
        <v>0.06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1.3452914798206279E-2</v>
      </c>
      <c r="E218" s="37">
        <v>0</v>
      </c>
      <c r="F218" s="37">
        <v>1.2E-2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0.44394618834080718</v>
      </c>
      <c r="E219" s="37">
        <v>0.7407407407407407</v>
      </c>
      <c r="F219" s="37">
        <v>0.47599999999999998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50</v>
      </c>
      <c r="E222" s="35">
        <v>1</v>
      </c>
      <c r="F222" s="35">
        <v>51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64</v>
      </c>
      <c r="E223" s="35">
        <v>2</v>
      </c>
      <c r="F223" s="35">
        <v>66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9</v>
      </c>
      <c r="E224" s="35">
        <v>3</v>
      </c>
      <c r="F224" s="35">
        <v>12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0</v>
      </c>
      <c r="E225" s="35">
        <v>1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1</v>
      </c>
      <c r="E226" s="35">
        <v>0</v>
      </c>
      <c r="F226" s="35">
        <v>1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99</v>
      </c>
      <c r="E227" s="35">
        <v>20</v>
      </c>
      <c r="F227" s="35">
        <v>119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0.22421524663677131</v>
      </c>
      <c r="E230" s="37">
        <v>3.7037037037037035E-2</v>
      </c>
      <c r="F230" s="37">
        <v>0.20399999999999999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0.28699551569506726</v>
      </c>
      <c r="E231" s="37">
        <v>7.407407407407407E-2</v>
      </c>
      <c r="F231" s="37">
        <v>0.26400000000000001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4.0358744394618833E-2</v>
      </c>
      <c r="E232" s="37">
        <v>0.1111111111111111</v>
      </c>
      <c r="F232" s="37">
        <v>4.8000000000000001E-2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0</v>
      </c>
      <c r="E233" s="37">
        <v>3.7037037037037035E-2</v>
      </c>
      <c r="F233" s="37">
        <v>4.0000000000000001E-3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4.4843049327354259E-3</v>
      </c>
      <c r="E234" s="37">
        <v>0</v>
      </c>
      <c r="F234" s="37">
        <v>4.0000000000000001E-3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0.44394618834080718</v>
      </c>
      <c r="E235" s="37">
        <v>0.7407407407407407</v>
      </c>
      <c r="F235" s="37">
        <v>0.47599999999999998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22</v>
      </c>
      <c r="E238" s="35">
        <v>0</v>
      </c>
      <c r="F238" s="35">
        <v>22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58</v>
      </c>
      <c r="E239" s="35">
        <v>2</v>
      </c>
      <c r="F239" s="35">
        <v>60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24</v>
      </c>
      <c r="E240" s="35">
        <v>2</v>
      </c>
      <c r="F240" s="35">
        <v>26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16</v>
      </c>
      <c r="E241" s="35">
        <v>3</v>
      </c>
      <c r="F241" s="35">
        <v>19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4</v>
      </c>
      <c r="E242" s="35">
        <v>0</v>
      </c>
      <c r="F242" s="35">
        <v>4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99</v>
      </c>
      <c r="E243" s="35">
        <v>20</v>
      </c>
      <c r="F243" s="35">
        <v>119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9.8654708520179366E-2</v>
      </c>
      <c r="E246" s="37">
        <v>0</v>
      </c>
      <c r="F246" s="37">
        <v>8.7999999999999995E-2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0.26008968609865468</v>
      </c>
      <c r="E247" s="37">
        <v>7.407407407407407E-2</v>
      </c>
      <c r="F247" s="37">
        <v>0.24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0.10762331838565023</v>
      </c>
      <c r="E248" s="37">
        <v>7.407407407407407E-2</v>
      </c>
      <c r="F248" s="37">
        <v>0.104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7.1748878923766815E-2</v>
      </c>
      <c r="E249" s="37">
        <v>0.1111111111111111</v>
      </c>
      <c r="F249" s="37">
        <v>7.5999999999999998E-2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1.7937219730941704E-2</v>
      </c>
      <c r="E250" s="37">
        <v>0</v>
      </c>
      <c r="F250" s="37">
        <v>1.6E-2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0.44394618834080718</v>
      </c>
      <c r="E251" s="37">
        <v>0.7407407407407407</v>
      </c>
      <c r="F251" s="37">
        <v>0.47599999999999998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23</v>
      </c>
      <c r="E256" s="35">
        <v>0</v>
      </c>
      <c r="F256" s="35">
        <v>23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56</v>
      </c>
      <c r="E257" s="35">
        <v>3</v>
      </c>
      <c r="F257" s="35">
        <v>59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27</v>
      </c>
      <c r="E258" s="35">
        <v>1</v>
      </c>
      <c r="F258" s="35">
        <v>28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14</v>
      </c>
      <c r="E259" s="35">
        <v>3</v>
      </c>
      <c r="F259" s="35">
        <v>17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4</v>
      </c>
      <c r="E260" s="35">
        <v>0</v>
      </c>
      <c r="F260" s="35">
        <v>4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99</v>
      </c>
      <c r="E261" s="35">
        <v>20</v>
      </c>
      <c r="F261" s="35">
        <v>119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0.1031390134529148</v>
      </c>
      <c r="E264" s="37">
        <v>3.7037037037037035E-2</v>
      </c>
      <c r="F264" s="37">
        <v>9.1999999999999998E-2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0.25112107623318386</v>
      </c>
      <c r="E265" s="37">
        <v>0.1111111111111111</v>
      </c>
      <c r="F265" s="37">
        <v>0.23599999999999999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0.1210762331838565</v>
      </c>
      <c r="E266" s="37">
        <v>0</v>
      </c>
      <c r="F266" s="37">
        <v>0.112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6.2780269058295965E-2</v>
      </c>
      <c r="E267" s="37">
        <v>0.1111111111111111</v>
      </c>
      <c r="F267" s="37">
        <v>6.8000000000000005E-2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1.7937219730941704E-2</v>
      </c>
      <c r="E268" s="37">
        <v>0</v>
      </c>
      <c r="F268" s="37">
        <v>1.6E-2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0.44394618834080718</v>
      </c>
      <c r="E269" s="37">
        <v>0.7407407407407407</v>
      </c>
      <c r="F269" s="37">
        <v>0.47599999999999998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23</v>
      </c>
      <c r="E272" s="35">
        <v>1</v>
      </c>
      <c r="F272" s="35">
        <v>24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61</v>
      </c>
      <c r="E273" s="35">
        <v>3</v>
      </c>
      <c r="F273" s="35">
        <v>64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28</v>
      </c>
      <c r="E274" s="35">
        <v>0</v>
      </c>
      <c r="F274" s="35">
        <v>28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8</v>
      </c>
      <c r="E275" s="35">
        <v>3</v>
      </c>
      <c r="F275" s="35">
        <v>11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4</v>
      </c>
      <c r="E276" s="35">
        <v>0</v>
      </c>
      <c r="F276" s="35">
        <v>4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99</v>
      </c>
      <c r="E277" s="35">
        <v>20</v>
      </c>
      <c r="F277" s="35">
        <v>119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0.1031390134529148</v>
      </c>
      <c r="E280" s="37">
        <v>3.7037037037037035E-2</v>
      </c>
      <c r="F280" s="37">
        <v>9.6000000000000002E-2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0.273542600896861</v>
      </c>
      <c r="E281" s="37">
        <v>0.1111111111111111</v>
      </c>
      <c r="F281" s="37">
        <v>0.25600000000000001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0.12556053811659193</v>
      </c>
      <c r="E282" s="37">
        <v>0</v>
      </c>
      <c r="F282" s="37">
        <v>0.112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3.5874439461883408E-2</v>
      </c>
      <c r="E283" s="37">
        <v>0.1111111111111111</v>
      </c>
      <c r="F283" s="37">
        <v>4.3999999999999997E-2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1.7937219730941704E-2</v>
      </c>
      <c r="E284" s="37">
        <v>0</v>
      </c>
      <c r="F284" s="37">
        <v>1.6E-2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0.44394618834080718</v>
      </c>
      <c r="E285" s="37">
        <v>0.7407407407407407</v>
      </c>
      <c r="F285" s="37">
        <v>0.47599999999999998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3" t="s">
        <v>81</v>
      </c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R290" s="59"/>
      <c r="S290" s="32"/>
    </row>
    <row r="292" spans="3:19" ht="23.25">
      <c r="C292" s="114" t="s">
        <v>187</v>
      </c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0</v>
      </c>
    </row>
    <row r="296" spans="3:19" ht="42">
      <c r="C296" s="34" t="s">
        <v>190</v>
      </c>
      <c r="D296" s="37">
        <v>0</v>
      </c>
    </row>
    <row r="297" spans="3:19" ht="21">
      <c r="C297" s="34" t="s">
        <v>68</v>
      </c>
      <c r="D297" s="37">
        <v>0.14814814814814814</v>
      </c>
    </row>
    <row r="298" spans="3:19" ht="42">
      <c r="C298" s="34" t="s">
        <v>191</v>
      </c>
      <c r="D298" s="37">
        <v>7.407407407407407E-2</v>
      </c>
    </row>
    <row r="299" spans="3:19" ht="21">
      <c r="C299" s="34" t="s">
        <v>192</v>
      </c>
      <c r="D299" s="37">
        <v>0.25925925925925924</v>
      </c>
    </row>
    <row r="300" spans="3:19" ht="21">
      <c r="C300" s="34" t="s">
        <v>193</v>
      </c>
      <c r="D300" s="37">
        <v>0.37037037037037035</v>
      </c>
    </row>
    <row r="301" spans="3:19" ht="42">
      <c r="C301" s="34" t="s">
        <v>194</v>
      </c>
      <c r="D301" s="37">
        <v>0.29629629629629628</v>
      </c>
    </row>
    <row r="302" spans="3:19" ht="42">
      <c r="C302" s="34" t="s">
        <v>195</v>
      </c>
      <c r="D302" s="37">
        <v>0.59259259259259256</v>
      </c>
    </row>
    <row r="303" spans="3:19" ht="21">
      <c r="C303" s="34" t="s">
        <v>196</v>
      </c>
      <c r="D303" s="37">
        <v>0.44444444444444442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4" t="s">
        <v>197</v>
      </c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9</v>
      </c>
      <c r="E311" s="35">
        <v>4</v>
      </c>
      <c r="F311" s="35">
        <v>13</v>
      </c>
    </row>
    <row r="312" spans="3:16" ht="21">
      <c r="C312" s="40" t="s">
        <v>17</v>
      </c>
      <c r="D312" s="35">
        <v>6</v>
      </c>
      <c r="E312" s="35">
        <v>0</v>
      </c>
      <c r="F312" s="35">
        <v>6</v>
      </c>
    </row>
    <row r="313" spans="3:16" ht="21">
      <c r="C313" s="40" t="s">
        <v>198</v>
      </c>
      <c r="D313" s="35">
        <v>1</v>
      </c>
      <c r="E313" s="35">
        <v>0</v>
      </c>
      <c r="F313" s="35">
        <v>1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0.5625</v>
      </c>
      <c r="E316" s="37">
        <v>1</v>
      </c>
      <c r="F316" s="37">
        <v>0.65</v>
      </c>
    </row>
    <row r="317" spans="3:16" ht="21">
      <c r="C317" s="40" t="s">
        <v>17</v>
      </c>
      <c r="D317" s="37">
        <v>0.375</v>
      </c>
      <c r="E317" s="37">
        <v>0</v>
      </c>
      <c r="F317" s="37">
        <v>0.3</v>
      </c>
    </row>
    <row r="318" spans="3:16" ht="24" customHeight="1">
      <c r="C318" s="40" t="s">
        <v>198</v>
      </c>
      <c r="D318" s="37">
        <v>6.25E-2</v>
      </c>
      <c r="E318" s="37">
        <v>0</v>
      </c>
      <c r="F318" s="37">
        <v>0.05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4" t="s">
        <v>199</v>
      </c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2</v>
      </c>
      <c r="E325" s="35">
        <v>0</v>
      </c>
      <c r="F325" s="35">
        <v>2</v>
      </c>
    </row>
    <row r="326" spans="3:16" ht="21">
      <c r="C326" s="34" t="s">
        <v>83</v>
      </c>
      <c r="D326" s="35">
        <v>6</v>
      </c>
      <c r="E326" s="35">
        <v>0</v>
      </c>
      <c r="F326" s="35">
        <v>6</v>
      </c>
    </row>
    <row r="327" spans="3:16" ht="21">
      <c r="C327" s="50" t="s">
        <v>84</v>
      </c>
      <c r="D327" s="76">
        <v>6</v>
      </c>
      <c r="E327" s="76">
        <v>0</v>
      </c>
      <c r="F327" s="76">
        <v>6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0.22222222222222221</v>
      </c>
      <c r="E331" s="37">
        <v>0</v>
      </c>
      <c r="F331" s="37">
        <v>0.15384615384615385</v>
      </c>
    </row>
    <row r="332" spans="3:16" ht="21">
      <c r="C332" s="34" t="s">
        <v>83</v>
      </c>
      <c r="D332" s="37">
        <v>0.66666666666666663</v>
      </c>
      <c r="E332" s="37">
        <v>0</v>
      </c>
      <c r="F332" s="37">
        <v>0.46153846153846156</v>
      </c>
    </row>
    <row r="333" spans="3:16" ht="21">
      <c r="C333" s="50" t="s">
        <v>84</v>
      </c>
      <c r="D333" s="92">
        <v>0.66666666666666663</v>
      </c>
      <c r="E333" s="92">
        <v>0</v>
      </c>
      <c r="F333" s="92">
        <v>0.46153846153846156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4" t="s">
        <v>200</v>
      </c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135</v>
      </c>
    </row>
    <row r="344" spans="3:16" ht="21">
      <c r="C344" s="40" t="s">
        <v>17</v>
      </c>
      <c r="D344" s="77">
        <v>27</v>
      </c>
    </row>
    <row r="345" spans="3:16" ht="21">
      <c r="C345" s="40" t="s">
        <v>171</v>
      </c>
      <c r="D345" s="77">
        <v>61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0.60538116591928248</v>
      </c>
    </row>
    <row r="349" spans="3:16" ht="21">
      <c r="C349" s="40" t="s">
        <v>17</v>
      </c>
      <c r="D349" s="37">
        <v>0.1210762331838565</v>
      </c>
    </row>
    <row r="350" spans="3:16" ht="21">
      <c r="C350" s="40" t="s">
        <v>171</v>
      </c>
      <c r="D350" s="37">
        <v>0.273542600896861</v>
      </c>
    </row>
    <row r="351" spans="3:16" ht="54" customHeight="1"/>
    <row r="352" spans="3:16" ht="23.25">
      <c r="C352" s="114" t="s">
        <v>201</v>
      </c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15</v>
      </c>
    </row>
    <row r="356" spans="3:4" ht="23.25" customHeight="1">
      <c r="C356" s="34" t="s">
        <v>83</v>
      </c>
      <c r="D356" s="77">
        <v>99</v>
      </c>
    </row>
    <row r="357" spans="3:4" ht="23.25" customHeight="1">
      <c r="C357" s="34" t="s">
        <v>202</v>
      </c>
      <c r="D357" s="77">
        <v>8</v>
      </c>
    </row>
    <row r="358" spans="3:4" ht="23.25" customHeight="1">
      <c r="C358" s="34" t="s">
        <v>203</v>
      </c>
      <c r="D358" s="77">
        <v>0</v>
      </c>
    </row>
    <row r="359" spans="3:4" ht="23.25" customHeight="1">
      <c r="C359" s="34" t="s">
        <v>204</v>
      </c>
      <c r="D359" s="77">
        <v>0</v>
      </c>
    </row>
    <row r="360" spans="3:4" ht="23.25" customHeight="1">
      <c r="C360" s="34" t="s">
        <v>84</v>
      </c>
      <c r="D360" s="77">
        <v>6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2</v>
      </c>
    </row>
    <row r="363" spans="3:4" ht="23.25" customHeight="1">
      <c r="C363" s="34" t="s">
        <v>171</v>
      </c>
      <c r="D363" s="77">
        <v>27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0.1111111111111111</v>
      </c>
    </row>
    <row r="367" spans="3:4" ht="21">
      <c r="C367" s="34" t="s">
        <v>83</v>
      </c>
      <c r="D367" s="37">
        <v>0.73333333333333328</v>
      </c>
    </row>
    <row r="368" spans="3:4" ht="21">
      <c r="C368" s="34" t="s">
        <v>202</v>
      </c>
      <c r="D368" s="37">
        <v>5.9259259259259262E-2</v>
      </c>
    </row>
    <row r="369" spans="3:16" ht="21">
      <c r="C369" s="34" t="s">
        <v>203</v>
      </c>
      <c r="D369" s="37">
        <v>0</v>
      </c>
    </row>
    <row r="370" spans="3:16" ht="21">
      <c r="C370" s="34" t="s">
        <v>204</v>
      </c>
      <c r="D370" s="37">
        <v>0</v>
      </c>
    </row>
    <row r="371" spans="3:16" ht="21">
      <c r="C371" s="34" t="s">
        <v>84</v>
      </c>
      <c r="D371" s="37">
        <v>4.4444444444444446E-2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1.4814814814814815E-2</v>
      </c>
    </row>
    <row r="374" spans="3:16" ht="21">
      <c r="C374" s="34" t="s">
        <v>171</v>
      </c>
      <c r="D374" s="37">
        <v>0.2</v>
      </c>
    </row>
    <row r="375" spans="3:16" ht="50.25" customHeight="1"/>
    <row r="376" spans="3:16" ht="23.25">
      <c r="C376" s="114" t="s">
        <v>207</v>
      </c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0.22222222222222221</v>
      </c>
      <c r="E379" s="37">
        <v>0</v>
      </c>
    </row>
    <row r="380" spans="3:16" ht="21">
      <c r="C380" s="34" t="s">
        <v>209</v>
      </c>
      <c r="D380" s="37">
        <v>0.27777777777777779</v>
      </c>
      <c r="E380" s="37">
        <v>0</v>
      </c>
    </row>
    <row r="381" spans="3:16" ht="21">
      <c r="C381" s="34" t="s">
        <v>210</v>
      </c>
      <c r="D381" s="37">
        <v>0.1111111111111111</v>
      </c>
      <c r="E381" s="37">
        <v>0</v>
      </c>
    </row>
    <row r="382" spans="3:16" ht="21">
      <c r="C382" s="34" t="s">
        <v>211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8" t="s">
        <v>212</v>
      </c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8.9686098654708519E-3</v>
      </c>
      <c r="E389" s="37">
        <v>7.407407407407407E-2</v>
      </c>
      <c r="F389" s="37">
        <v>0.1111111111111111</v>
      </c>
      <c r="G389" s="37">
        <v>0</v>
      </c>
    </row>
    <row r="390" spans="3:16" ht="21">
      <c r="C390" s="34" t="s">
        <v>86</v>
      </c>
      <c r="D390" s="37">
        <v>8.0717488789237665E-2</v>
      </c>
      <c r="E390" s="37">
        <v>0.1111111111111111</v>
      </c>
      <c r="F390" s="37">
        <v>0</v>
      </c>
      <c r="G390" s="37">
        <v>0</v>
      </c>
    </row>
    <row r="391" spans="3:16" ht="63">
      <c r="C391" s="34" t="s">
        <v>87</v>
      </c>
      <c r="D391" s="37">
        <v>2.2421524663677129E-2</v>
      </c>
      <c r="E391" s="37">
        <v>3.7037037037037035E-2</v>
      </c>
      <c r="F391" s="37">
        <v>0</v>
      </c>
      <c r="G391" s="37">
        <v>0</v>
      </c>
    </row>
    <row r="392" spans="3:16" ht="21">
      <c r="C392" s="34" t="s">
        <v>213</v>
      </c>
      <c r="D392" s="37">
        <v>0</v>
      </c>
      <c r="E392" s="37">
        <v>3.7037037037037035E-2</v>
      </c>
      <c r="F392" s="37">
        <v>0</v>
      </c>
      <c r="G392" s="37">
        <v>0</v>
      </c>
    </row>
    <row r="393" spans="3:16" ht="21">
      <c r="C393" s="34" t="s">
        <v>214</v>
      </c>
      <c r="D393" s="37">
        <v>8.9686098654708519E-3</v>
      </c>
      <c r="E393" s="37">
        <v>7.407407407407407E-2</v>
      </c>
      <c r="F393" s="37">
        <v>5.5555555555555552E-2</v>
      </c>
      <c r="G393" s="37">
        <v>0</v>
      </c>
    </row>
    <row r="394" spans="3:16" ht="21">
      <c r="C394" s="34" t="s">
        <v>215</v>
      </c>
      <c r="D394" s="37">
        <v>0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1.7937219730941704E-2</v>
      </c>
      <c r="E395" s="37">
        <v>0</v>
      </c>
      <c r="F395" s="37">
        <v>0.16666666666666666</v>
      </c>
      <c r="G395" s="37">
        <v>0</v>
      </c>
    </row>
    <row r="396" spans="3:16" ht="21">
      <c r="C396" s="34" t="s">
        <v>89</v>
      </c>
      <c r="D396" s="37">
        <v>0.19282511210762332</v>
      </c>
      <c r="E396" s="37">
        <v>0.55555555555555558</v>
      </c>
      <c r="F396" s="37">
        <v>0.33333333333333331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3" t="s">
        <v>90</v>
      </c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</row>
    <row r="417" spans="3:16" ht="23.25">
      <c r="C417" s="118" t="s">
        <v>216</v>
      </c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10</v>
      </c>
      <c r="E420" s="35">
        <v>2</v>
      </c>
      <c r="F420" s="35">
        <v>1</v>
      </c>
      <c r="G420" s="54"/>
    </row>
    <row r="421" spans="3:16" ht="21">
      <c r="C421" s="40" t="s">
        <v>17</v>
      </c>
      <c r="D421" s="35">
        <v>15</v>
      </c>
      <c r="E421" s="35">
        <v>14</v>
      </c>
      <c r="F421" s="35">
        <v>3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0.4</v>
      </c>
      <c r="E424" s="37">
        <v>0.125</v>
      </c>
      <c r="F424" s="37">
        <v>0.25</v>
      </c>
    </row>
    <row r="425" spans="3:16" ht="21">
      <c r="C425" s="40" t="s">
        <v>17</v>
      </c>
      <c r="D425" s="37">
        <v>0.6</v>
      </c>
      <c r="E425" s="37">
        <v>0.875</v>
      </c>
      <c r="F425" s="37">
        <v>0.75</v>
      </c>
    </row>
    <row r="426" spans="3:16" ht="88.5" customHeight="1"/>
    <row r="427" spans="3:16" ht="23.25">
      <c r="C427" s="113" t="s">
        <v>91</v>
      </c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</row>
    <row r="429" spans="3:16" ht="23.25">
      <c r="C429" s="118" t="s">
        <v>92</v>
      </c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6</v>
      </c>
      <c r="E432" s="35">
        <v>0</v>
      </c>
      <c r="F432" s="35">
        <v>0</v>
      </c>
      <c r="G432" s="35">
        <v>6</v>
      </c>
    </row>
    <row r="433" spans="3:7" ht="21.75" customHeight="1">
      <c r="C433" s="34" t="s">
        <v>93</v>
      </c>
      <c r="D433" s="35">
        <v>2</v>
      </c>
      <c r="E433" s="35">
        <v>3</v>
      </c>
      <c r="F433" s="35">
        <v>0</v>
      </c>
      <c r="G433" s="35">
        <v>5</v>
      </c>
    </row>
    <row r="434" spans="3:7" ht="21.75" customHeight="1">
      <c r="C434" s="34" t="s">
        <v>218</v>
      </c>
      <c r="D434" s="35">
        <v>2</v>
      </c>
      <c r="E434" s="35">
        <v>0</v>
      </c>
      <c r="F434" s="35">
        <v>0</v>
      </c>
      <c r="G434" s="35">
        <v>2</v>
      </c>
    </row>
    <row r="435" spans="3:7" ht="21.75" customHeight="1">
      <c r="C435" s="34" t="s">
        <v>94</v>
      </c>
      <c r="D435" s="35">
        <v>0</v>
      </c>
      <c r="E435" s="35">
        <v>2</v>
      </c>
      <c r="F435" s="35">
        <v>0</v>
      </c>
      <c r="G435" s="35">
        <v>2</v>
      </c>
    </row>
    <row r="436" spans="3:7" ht="21.75" customHeight="1">
      <c r="C436" s="34" t="s">
        <v>95</v>
      </c>
      <c r="D436" s="35">
        <v>12</v>
      </c>
      <c r="E436" s="35">
        <v>9</v>
      </c>
      <c r="F436" s="35">
        <v>0</v>
      </c>
      <c r="G436" s="35">
        <v>21</v>
      </c>
    </row>
    <row r="437" spans="3:7" ht="38.25" customHeight="1">
      <c r="C437" s="34" t="s">
        <v>219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0.44444444444444442</v>
      </c>
      <c r="E445" s="37">
        <v>0.5</v>
      </c>
      <c r="F445" s="37">
        <v>0</v>
      </c>
      <c r="G445" s="37">
        <v>0.42857142857142855</v>
      </c>
    </row>
    <row r="446" spans="3:7" ht="21">
      <c r="C446" s="34" t="s">
        <v>217</v>
      </c>
      <c r="D446" s="37">
        <v>0.22222222222222221</v>
      </c>
      <c r="E446" s="37">
        <v>0</v>
      </c>
      <c r="F446" s="37">
        <v>0</v>
      </c>
      <c r="G446" s="37">
        <v>0.12244897959183673</v>
      </c>
    </row>
    <row r="447" spans="3:7" ht="21">
      <c r="C447" s="34" t="s">
        <v>93</v>
      </c>
      <c r="D447" s="37">
        <v>7.407407407407407E-2</v>
      </c>
      <c r="E447" s="37">
        <v>0.16666666666666666</v>
      </c>
      <c r="F447" s="37">
        <v>0</v>
      </c>
      <c r="G447" s="37">
        <v>0.10204081632653061</v>
      </c>
    </row>
    <row r="448" spans="3:7" ht="21">
      <c r="C448" s="34" t="s">
        <v>94</v>
      </c>
      <c r="D448" s="37">
        <v>0</v>
      </c>
      <c r="E448" s="37">
        <v>0.1111111111111111</v>
      </c>
      <c r="F448" s="37">
        <v>0</v>
      </c>
      <c r="G448" s="37">
        <v>4.0816326530612242E-2</v>
      </c>
    </row>
    <row r="449" spans="3:16" ht="21">
      <c r="C449" s="34" t="s">
        <v>218</v>
      </c>
      <c r="D449" s="37">
        <v>7.407407407407407E-2</v>
      </c>
      <c r="E449" s="37">
        <v>0</v>
      </c>
      <c r="F449" s="37">
        <v>0</v>
      </c>
      <c r="G449" s="37">
        <v>4.0816326530612242E-2</v>
      </c>
    </row>
    <row r="450" spans="3:16" ht="42">
      <c r="C450" s="34" t="s">
        <v>219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8" t="s">
        <v>220</v>
      </c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</row>
    <row r="460" spans="3:16" ht="21">
      <c r="C460" s="34" t="s">
        <v>222</v>
      </c>
      <c r="D460" s="35">
        <v>13</v>
      </c>
      <c r="E460" s="35">
        <v>3</v>
      </c>
      <c r="F460" s="35">
        <v>0</v>
      </c>
      <c r="G460" s="35">
        <v>0</v>
      </c>
      <c r="H460" s="35">
        <v>16</v>
      </c>
    </row>
    <row r="461" spans="3:16" ht="42">
      <c r="C461" s="34" t="s">
        <v>223</v>
      </c>
      <c r="D461" s="35">
        <v>1</v>
      </c>
      <c r="E461" s="35">
        <v>1</v>
      </c>
      <c r="F461" s="35">
        <v>0</v>
      </c>
      <c r="G461" s="35">
        <v>0</v>
      </c>
      <c r="H461" s="35">
        <v>2</v>
      </c>
    </row>
    <row r="462" spans="3:16" ht="21">
      <c r="C462" s="34" t="s">
        <v>17</v>
      </c>
      <c r="D462" s="35">
        <v>112</v>
      </c>
      <c r="E462" s="35">
        <v>2</v>
      </c>
      <c r="F462" s="35">
        <v>7</v>
      </c>
      <c r="G462" s="35">
        <v>0</v>
      </c>
      <c r="H462" s="35">
        <v>121</v>
      </c>
    </row>
    <row r="463" spans="3:16" ht="21">
      <c r="C463" s="34" t="s">
        <v>171</v>
      </c>
      <c r="D463" s="35">
        <v>42</v>
      </c>
      <c r="E463" s="35">
        <v>19</v>
      </c>
      <c r="F463" s="35">
        <v>9</v>
      </c>
      <c r="G463" s="35">
        <v>3</v>
      </c>
      <c r="H463" s="35">
        <v>73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0</v>
      </c>
      <c r="E466" s="78">
        <v>0</v>
      </c>
      <c r="F466" s="78">
        <v>0</v>
      </c>
      <c r="G466" s="78">
        <v>0</v>
      </c>
      <c r="H466" s="78">
        <v>0</v>
      </c>
    </row>
    <row r="467" spans="3:16" ht="21">
      <c r="C467" s="34" t="s">
        <v>222</v>
      </c>
      <c r="D467" s="78">
        <v>7.0270270270270274E-2</v>
      </c>
      <c r="E467" s="78">
        <v>0.12</v>
      </c>
      <c r="F467" s="78">
        <v>0</v>
      </c>
      <c r="G467" s="78">
        <v>0</v>
      </c>
      <c r="H467" s="78">
        <v>6.9565217391304349E-2</v>
      </c>
    </row>
    <row r="468" spans="3:16" ht="42">
      <c r="C468" s="34" t="s">
        <v>223</v>
      </c>
      <c r="D468" s="78">
        <v>5.4054054054054057E-3</v>
      </c>
      <c r="E468" s="78">
        <v>0.04</v>
      </c>
      <c r="F468" s="78">
        <v>0</v>
      </c>
      <c r="G468" s="78">
        <v>0</v>
      </c>
      <c r="H468" s="78">
        <v>8.6956521739130436E-3</v>
      </c>
    </row>
    <row r="469" spans="3:16" ht="21">
      <c r="C469" s="34" t="s">
        <v>17</v>
      </c>
      <c r="D469" s="78">
        <v>0.60540540540540544</v>
      </c>
      <c r="E469" s="78">
        <v>0.08</v>
      </c>
      <c r="F469" s="78">
        <v>0.4375</v>
      </c>
      <c r="G469" s="78">
        <v>0</v>
      </c>
      <c r="H469" s="78">
        <v>0.52608695652173909</v>
      </c>
    </row>
    <row r="470" spans="3:16" ht="44.25" customHeight="1">
      <c r="C470" s="34" t="s">
        <v>171</v>
      </c>
      <c r="D470" s="78">
        <v>0.22702702702702704</v>
      </c>
      <c r="E470" s="78">
        <v>0.76</v>
      </c>
      <c r="F470" s="78">
        <v>0.5625</v>
      </c>
      <c r="G470" s="78">
        <v>0.75</v>
      </c>
      <c r="H470" s="78">
        <v>0.31739130434782609</v>
      </c>
    </row>
    <row r="471" spans="3:16" ht="44.25" customHeight="1"/>
    <row r="472" spans="3:16" ht="23.25">
      <c r="C472" s="118" t="s">
        <v>224</v>
      </c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3</v>
      </c>
      <c r="E475" s="35">
        <v>2</v>
      </c>
      <c r="F475" s="35">
        <v>0</v>
      </c>
      <c r="G475" s="35">
        <v>0</v>
      </c>
      <c r="H475" s="35">
        <v>5</v>
      </c>
    </row>
    <row r="476" spans="3:16" ht="42">
      <c r="C476" s="34" t="s">
        <v>226</v>
      </c>
      <c r="D476" s="35">
        <v>37</v>
      </c>
      <c r="E476" s="35">
        <v>7</v>
      </c>
      <c r="F476" s="35">
        <v>3</v>
      </c>
      <c r="G476" s="35">
        <v>0</v>
      </c>
      <c r="H476" s="35">
        <v>47</v>
      </c>
    </row>
    <row r="477" spans="3:16" ht="21">
      <c r="C477" s="34" t="s">
        <v>227</v>
      </c>
      <c r="D477" s="35">
        <v>8</v>
      </c>
      <c r="E477" s="35">
        <v>3</v>
      </c>
      <c r="F477" s="35">
        <v>2</v>
      </c>
      <c r="G477" s="35">
        <v>0</v>
      </c>
      <c r="H477" s="35">
        <v>13</v>
      </c>
    </row>
    <row r="478" spans="3:16" ht="21">
      <c r="C478" s="34" t="s">
        <v>228</v>
      </c>
      <c r="D478" s="35">
        <v>0</v>
      </c>
      <c r="E478" s="35">
        <v>0</v>
      </c>
      <c r="F478" s="35">
        <v>1</v>
      </c>
      <c r="G478" s="35">
        <v>0</v>
      </c>
      <c r="H478" s="35">
        <v>1</v>
      </c>
    </row>
    <row r="479" spans="3:16" ht="42">
      <c r="C479" s="34" t="s">
        <v>229</v>
      </c>
      <c r="D479" s="35">
        <v>12</v>
      </c>
      <c r="E479" s="35">
        <v>4</v>
      </c>
      <c r="F479" s="35">
        <v>3</v>
      </c>
      <c r="G479" s="35">
        <v>0</v>
      </c>
      <c r="H479" s="35">
        <v>19</v>
      </c>
    </row>
    <row r="480" spans="3:16" ht="21">
      <c r="C480" s="34" t="s">
        <v>171</v>
      </c>
      <c r="D480" s="35">
        <v>156</v>
      </c>
      <c r="E480" s="35">
        <v>10</v>
      </c>
      <c r="F480" s="35">
        <v>8</v>
      </c>
      <c r="G480" s="35">
        <v>1</v>
      </c>
      <c r="H480" s="35">
        <v>175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1.3452914798206279E-2</v>
      </c>
      <c r="E483" s="78">
        <v>7.407407407407407E-2</v>
      </c>
      <c r="F483" s="78">
        <v>0</v>
      </c>
      <c r="G483" s="78">
        <v>0</v>
      </c>
      <c r="H483" s="78">
        <v>1.8382352941176471E-2</v>
      </c>
    </row>
    <row r="484" spans="3:16" ht="42">
      <c r="C484" s="34" t="s">
        <v>226</v>
      </c>
      <c r="D484" s="78">
        <v>0.16591928251121077</v>
      </c>
      <c r="E484" s="78">
        <v>0.25925925925925924</v>
      </c>
      <c r="F484" s="78">
        <v>0.16666666666666666</v>
      </c>
      <c r="G484" s="78">
        <v>0</v>
      </c>
      <c r="H484" s="78">
        <v>0.17279411764705882</v>
      </c>
    </row>
    <row r="485" spans="3:16" ht="21">
      <c r="C485" s="34" t="s">
        <v>227</v>
      </c>
      <c r="D485" s="78">
        <v>3.5874439461883408E-2</v>
      </c>
      <c r="E485" s="78">
        <v>0.1111111111111111</v>
      </c>
      <c r="F485" s="78">
        <v>0.1111111111111111</v>
      </c>
      <c r="G485" s="78">
        <v>0</v>
      </c>
      <c r="H485" s="78">
        <v>4.779411764705882E-2</v>
      </c>
    </row>
    <row r="486" spans="3:16" ht="21">
      <c r="C486" s="34" t="s">
        <v>228</v>
      </c>
      <c r="D486" s="78">
        <v>0</v>
      </c>
      <c r="E486" s="78">
        <v>0</v>
      </c>
      <c r="F486" s="78">
        <v>5.5555555555555552E-2</v>
      </c>
      <c r="G486" s="78">
        <v>0</v>
      </c>
      <c r="H486" s="78">
        <v>3.6764705882352941E-3</v>
      </c>
    </row>
    <row r="487" spans="3:16" ht="42">
      <c r="C487" s="34" t="s">
        <v>229</v>
      </c>
      <c r="D487" s="78">
        <v>5.3811659192825115E-2</v>
      </c>
      <c r="E487" s="78">
        <v>0.14814814814814814</v>
      </c>
      <c r="F487" s="78">
        <v>0.16666666666666666</v>
      </c>
      <c r="G487" s="78">
        <v>0</v>
      </c>
      <c r="H487" s="78">
        <v>6.985294117647059E-2</v>
      </c>
    </row>
    <row r="488" spans="3:16" ht="21">
      <c r="C488" s="34" t="s">
        <v>171</v>
      </c>
      <c r="D488" s="78">
        <v>0.69955156950672648</v>
      </c>
      <c r="E488" s="78">
        <v>0.37037037037037035</v>
      </c>
      <c r="F488" s="78">
        <v>0.44444444444444442</v>
      </c>
      <c r="G488" s="78">
        <v>0.25</v>
      </c>
      <c r="H488" s="78">
        <v>0.64338235294117652</v>
      </c>
    </row>
    <row r="491" spans="3:16" ht="23.25">
      <c r="C491" s="118" t="s">
        <v>230</v>
      </c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6</v>
      </c>
      <c r="E494" s="35">
        <v>3</v>
      </c>
      <c r="F494" s="35">
        <v>3</v>
      </c>
      <c r="G494" s="35">
        <v>12</v>
      </c>
    </row>
    <row r="495" spans="3:16" ht="21">
      <c r="C495" s="40" t="s">
        <v>17</v>
      </c>
      <c r="D495" s="35">
        <v>3</v>
      </c>
      <c r="E495" s="35">
        <v>3</v>
      </c>
      <c r="F495" s="35">
        <v>0</v>
      </c>
      <c r="G495" s="35">
        <v>6</v>
      </c>
    </row>
    <row r="496" spans="3:16" ht="21">
      <c r="C496" s="40" t="s">
        <v>171</v>
      </c>
      <c r="D496" s="35">
        <v>18</v>
      </c>
      <c r="E496" s="35">
        <v>4</v>
      </c>
      <c r="F496" s="35">
        <v>1</v>
      </c>
      <c r="G496" s="35">
        <v>23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0.22222222222222221</v>
      </c>
      <c r="E499" s="37">
        <v>0.3</v>
      </c>
      <c r="F499" s="37">
        <v>0.75</v>
      </c>
      <c r="G499" s="37">
        <v>0.29268292682926828</v>
      </c>
    </row>
    <row r="500" spans="3:16" ht="21">
      <c r="C500" s="40" t="s">
        <v>17</v>
      </c>
      <c r="D500" s="37">
        <v>0.1111111111111111</v>
      </c>
      <c r="E500" s="37">
        <v>0.3</v>
      </c>
      <c r="F500" s="37">
        <v>0</v>
      </c>
      <c r="G500" s="37">
        <v>0.14634146341463414</v>
      </c>
    </row>
    <row r="501" spans="3:16" ht="21">
      <c r="C501" s="40" t="s">
        <v>171</v>
      </c>
      <c r="D501" s="37">
        <v>0.66666666666666663</v>
      </c>
      <c r="E501" s="37">
        <v>0.4</v>
      </c>
      <c r="F501" s="37">
        <v>0.25</v>
      </c>
      <c r="G501" s="37">
        <v>0.56097560975609762</v>
      </c>
    </row>
    <row r="503" spans="3:16" ht="32.25" hidden="1" customHeight="1">
      <c r="C503" s="118" t="s">
        <v>96</v>
      </c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0</v>
      </c>
      <c r="E506" s="35">
        <v>3</v>
      </c>
      <c r="F506" s="35">
        <v>2</v>
      </c>
    </row>
    <row r="507" spans="3:16" ht="42">
      <c r="C507" s="34" t="s">
        <v>232</v>
      </c>
      <c r="D507" s="35">
        <v>5</v>
      </c>
      <c r="E507" s="35">
        <v>1</v>
      </c>
      <c r="F507" s="35">
        <v>1</v>
      </c>
    </row>
    <row r="508" spans="3:16" ht="42">
      <c r="C508" s="34" t="s">
        <v>233</v>
      </c>
      <c r="D508" s="35">
        <v>3</v>
      </c>
      <c r="E508" s="35">
        <v>1</v>
      </c>
      <c r="F508" s="35">
        <v>0</v>
      </c>
    </row>
    <row r="509" spans="3:16" ht="21">
      <c r="C509" s="34" t="s">
        <v>234</v>
      </c>
      <c r="D509" s="35">
        <v>2</v>
      </c>
      <c r="E509" s="35">
        <v>0</v>
      </c>
      <c r="F509" s="35">
        <v>0</v>
      </c>
    </row>
    <row r="510" spans="3:16" ht="21">
      <c r="C510" s="34" t="s">
        <v>171</v>
      </c>
      <c r="D510" s="35">
        <v>17</v>
      </c>
      <c r="E510" s="35">
        <v>12</v>
      </c>
      <c r="F510" s="35">
        <v>1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0</v>
      </c>
      <c r="E513" s="37">
        <v>0.16666666666666666</v>
      </c>
      <c r="F513" s="37">
        <v>0.5</v>
      </c>
    </row>
    <row r="514" spans="3:16" ht="42">
      <c r="C514" s="34" t="s">
        <v>232</v>
      </c>
      <c r="D514" s="37">
        <v>0.18518518518518517</v>
      </c>
      <c r="E514" s="37">
        <v>5.5555555555555552E-2</v>
      </c>
      <c r="F514" s="37">
        <v>0.25</v>
      </c>
    </row>
    <row r="515" spans="3:16" ht="42">
      <c r="C515" s="34" t="s">
        <v>233</v>
      </c>
      <c r="D515" s="37">
        <v>0.1111111111111111</v>
      </c>
      <c r="E515" s="37">
        <v>5.5555555555555552E-2</v>
      </c>
      <c r="F515" s="37">
        <v>0</v>
      </c>
    </row>
    <row r="516" spans="3:16" ht="21">
      <c r="C516" s="34" t="s">
        <v>234</v>
      </c>
      <c r="D516" s="37">
        <v>7.407407407407407E-2</v>
      </c>
      <c r="E516" s="37">
        <v>0</v>
      </c>
      <c r="F516" s="37">
        <v>0</v>
      </c>
    </row>
    <row r="517" spans="3:16" ht="21">
      <c r="C517" s="34" t="s">
        <v>171</v>
      </c>
      <c r="D517" s="37">
        <v>0.62962962962962965</v>
      </c>
      <c r="E517" s="37">
        <v>0.66666666666666663</v>
      </c>
      <c r="F517" s="37">
        <v>0.25</v>
      </c>
    </row>
    <row r="518" spans="3:16" ht="45.75" customHeight="1"/>
    <row r="519" spans="3:16" ht="23.25">
      <c r="C519" s="118" t="s">
        <v>236</v>
      </c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6</v>
      </c>
      <c r="E522" s="35">
        <v>6</v>
      </c>
      <c r="F522" s="35">
        <v>3</v>
      </c>
    </row>
    <row r="523" spans="3:16" ht="21">
      <c r="C523" s="40" t="s">
        <v>17</v>
      </c>
      <c r="D523" s="35">
        <v>4</v>
      </c>
      <c r="E523" s="35">
        <v>0</v>
      </c>
      <c r="F523" s="35">
        <v>0</v>
      </c>
    </row>
    <row r="524" spans="3:16" ht="21">
      <c r="C524" s="40" t="s">
        <v>171</v>
      </c>
      <c r="D524" s="35">
        <v>17</v>
      </c>
      <c r="E524" s="35">
        <v>12</v>
      </c>
      <c r="F524" s="35">
        <v>1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0.22222222222222221</v>
      </c>
      <c r="E527" s="37">
        <v>0.33333333333333331</v>
      </c>
      <c r="F527" s="37">
        <v>0.75</v>
      </c>
    </row>
    <row r="528" spans="3:16" ht="21">
      <c r="C528" s="40" t="s">
        <v>17</v>
      </c>
      <c r="D528" s="37">
        <v>0.14814814814814814</v>
      </c>
      <c r="E528" s="37">
        <v>0</v>
      </c>
      <c r="F528" s="37">
        <v>0</v>
      </c>
    </row>
    <row r="529" spans="3:16" ht="21">
      <c r="C529" s="40" t="s">
        <v>171</v>
      </c>
      <c r="D529" s="37">
        <v>0.62962962962962965</v>
      </c>
      <c r="E529" s="37">
        <v>0.66666666666666663</v>
      </c>
      <c r="F529" s="37">
        <v>0.25</v>
      </c>
    </row>
    <row r="530" spans="3:16" ht="56.25" customHeight="1"/>
    <row r="531" spans="3:16" ht="23.25">
      <c r="C531" s="118" t="s">
        <v>237</v>
      </c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2</v>
      </c>
      <c r="E534" s="35">
        <v>0</v>
      </c>
      <c r="F534" s="35">
        <v>0</v>
      </c>
    </row>
    <row r="535" spans="3:16" ht="42">
      <c r="C535" s="40" t="s">
        <v>239</v>
      </c>
      <c r="D535" s="35">
        <v>4</v>
      </c>
      <c r="E535" s="35">
        <v>1</v>
      </c>
      <c r="F535" s="35">
        <v>0</v>
      </c>
    </row>
    <row r="536" spans="3:16" ht="42">
      <c r="C536" s="40" t="s">
        <v>240</v>
      </c>
      <c r="D536" s="35">
        <v>2</v>
      </c>
      <c r="E536" s="35">
        <v>3</v>
      </c>
      <c r="F536" s="35">
        <v>0</v>
      </c>
    </row>
    <row r="537" spans="3:16" ht="42">
      <c r="C537" s="40" t="s">
        <v>241</v>
      </c>
      <c r="D537" s="35">
        <v>1</v>
      </c>
      <c r="E537" s="35">
        <v>1</v>
      </c>
      <c r="F537" s="35">
        <v>2</v>
      </c>
    </row>
    <row r="538" spans="3:16" ht="42">
      <c r="C538" s="40" t="s">
        <v>242</v>
      </c>
      <c r="D538" s="35">
        <v>0</v>
      </c>
      <c r="E538" s="35">
        <v>0</v>
      </c>
      <c r="F538" s="35">
        <v>1</v>
      </c>
    </row>
    <row r="539" spans="3:16" ht="42">
      <c r="C539" s="40" t="s">
        <v>243</v>
      </c>
      <c r="D539" s="35">
        <v>0</v>
      </c>
      <c r="E539" s="35">
        <v>0</v>
      </c>
      <c r="F539" s="35">
        <v>0</v>
      </c>
    </row>
    <row r="540" spans="3:16" ht="21">
      <c r="C540" s="40" t="s">
        <v>244</v>
      </c>
      <c r="D540" s="35">
        <v>0</v>
      </c>
      <c r="E540" s="35">
        <v>0</v>
      </c>
      <c r="F540" s="35">
        <v>0</v>
      </c>
    </row>
    <row r="541" spans="3:16" ht="21">
      <c r="C541" s="40" t="s">
        <v>171</v>
      </c>
      <c r="D541" s="35">
        <v>18</v>
      </c>
      <c r="E541" s="35">
        <v>12</v>
      </c>
      <c r="F541" s="35">
        <v>1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7.407407407407407E-2</v>
      </c>
      <c r="E544" s="37">
        <v>0</v>
      </c>
      <c r="F544" s="37">
        <v>0</v>
      </c>
    </row>
    <row r="545" spans="3:16" ht="42">
      <c r="C545" s="40" t="s">
        <v>239</v>
      </c>
      <c r="D545" s="37">
        <v>0.14814814814814814</v>
      </c>
      <c r="E545" s="37">
        <v>5.5555555555555552E-2</v>
      </c>
      <c r="F545" s="37">
        <v>0</v>
      </c>
    </row>
    <row r="546" spans="3:16" ht="42">
      <c r="C546" s="40" t="s">
        <v>240</v>
      </c>
      <c r="D546" s="37">
        <v>7.407407407407407E-2</v>
      </c>
      <c r="E546" s="37">
        <v>0.16666666666666666</v>
      </c>
      <c r="F546" s="37">
        <v>0</v>
      </c>
    </row>
    <row r="547" spans="3:16" ht="42">
      <c r="C547" s="40" t="s">
        <v>241</v>
      </c>
      <c r="D547" s="37">
        <v>3.7037037037037035E-2</v>
      </c>
      <c r="E547" s="37">
        <v>5.5555555555555552E-2</v>
      </c>
      <c r="F547" s="37">
        <v>0.5</v>
      </c>
    </row>
    <row r="548" spans="3:16" ht="42">
      <c r="C548" s="40" t="s">
        <v>242</v>
      </c>
      <c r="D548" s="37">
        <v>0</v>
      </c>
      <c r="E548" s="37">
        <v>0</v>
      </c>
      <c r="F548" s="37">
        <v>0.25</v>
      </c>
    </row>
    <row r="549" spans="3:16" ht="42">
      <c r="C549" s="40" t="s">
        <v>243</v>
      </c>
      <c r="D549" s="37">
        <v>0</v>
      </c>
      <c r="E549" s="37">
        <v>0</v>
      </c>
      <c r="F549" s="37">
        <v>0</v>
      </c>
    </row>
    <row r="550" spans="3:16" ht="21">
      <c r="C550" s="40" t="s">
        <v>244</v>
      </c>
      <c r="D550" s="37">
        <v>0</v>
      </c>
      <c r="E550" s="37">
        <v>0</v>
      </c>
      <c r="F550" s="37">
        <v>0</v>
      </c>
    </row>
    <row r="551" spans="3:16" ht="21">
      <c r="C551" s="40" t="s">
        <v>171</v>
      </c>
      <c r="D551" s="37">
        <v>0.66666666666666663</v>
      </c>
      <c r="E551" s="37">
        <v>0.66666666666666663</v>
      </c>
      <c r="F551" s="37">
        <v>0.25</v>
      </c>
    </row>
    <row r="552" spans="3:16" ht="21">
      <c r="C552" s="75"/>
      <c r="D552" s="61"/>
      <c r="E552" s="61"/>
      <c r="F552" s="61"/>
    </row>
    <row r="553" spans="3:16" ht="23.25">
      <c r="C553" s="118" t="s">
        <v>245</v>
      </c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1</v>
      </c>
      <c r="E557" s="35">
        <v>0</v>
      </c>
      <c r="F557" s="35">
        <v>0</v>
      </c>
      <c r="G557" s="35">
        <v>1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79" t="s">
        <v>253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79" t="s">
        <v>254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79" t="s">
        <v>255</v>
      </c>
      <c r="D565" s="35">
        <v>1</v>
      </c>
      <c r="E565" s="35">
        <v>0</v>
      </c>
      <c r="F565" s="35">
        <v>0</v>
      </c>
      <c r="G565" s="35">
        <v>1</v>
      </c>
    </row>
    <row r="566" spans="3:16" ht="38.25" customHeight="1">
      <c r="C566" s="79" t="s">
        <v>256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257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79" t="s">
        <v>258</v>
      </c>
      <c r="D568" s="35">
        <v>2</v>
      </c>
      <c r="E568" s="35">
        <v>1</v>
      </c>
      <c r="F568" s="35">
        <v>0</v>
      </c>
      <c r="G568" s="35">
        <v>3</v>
      </c>
    </row>
    <row r="569" spans="3:16" ht="23.25" customHeight="1">
      <c r="C569" s="79" t="s">
        <v>259</v>
      </c>
      <c r="D569" s="35">
        <v>0</v>
      </c>
      <c r="E569" s="35">
        <v>0</v>
      </c>
      <c r="F569" s="35">
        <v>0</v>
      </c>
      <c r="G569" s="35">
        <v>0</v>
      </c>
    </row>
    <row r="570" spans="3:16" ht="65.25" customHeight="1">
      <c r="C570" s="79" t="s">
        <v>260</v>
      </c>
      <c r="D570" s="35">
        <v>1</v>
      </c>
      <c r="E570" s="35">
        <v>0</v>
      </c>
      <c r="F570" s="35">
        <v>0</v>
      </c>
      <c r="G570" s="35">
        <v>1</v>
      </c>
    </row>
    <row r="571" spans="3:16" ht="41.25" customHeight="1">
      <c r="C571" s="79" t="s">
        <v>261</v>
      </c>
      <c r="D571" s="35">
        <v>1</v>
      </c>
      <c r="E571" s="35">
        <v>1</v>
      </c>
      <c r="F571" s="35">
        <v>0</v>
      </c>
      <c r="G571" s="35">
        <v>2</v>
      </c>
    </row>
    <row r="572" spans="3:16" ht="23.25" customHeight="1">
      <c r="C572" s="79" t="s">
        <v>262</v>
      </c>
      <c r="D572" s="35">
        <v>4</v>
      </c>
      <c r="E572" s="35">
        <v>3</v>
      </c>
      <c r="F572" s="35">
        <v>3</v>
      </c>
      <c r="G572" s="35">
        <v>10</v>
      </c>
    </row>
    <row r="573" spans="3:16" ht="23.25" customHeight="1">
      <c r="C573" s="79" t="s">
        <v>171</v>
      </c>
      <c r="D573" s="35">
        <v>17</v>
      </c>
      <c r="E573" s="35">
        <v>13</v>
      </c>
      <c r="F573" s="35">
        <v>1</v>
      </c>
      <c r="G573" s="35">
        <v>31</v>
      </c>
    </row>
    <row r="574" spans="3:16" ht="21">
      <c r="C574" s="75"/>
      <c r="D574" s="61"/>
      <c r="E574" s="61"/>
      <c r="F574" s="61"/>
    </row>
    <row r="575" spans="3:16" ht="23.25">
      <c r="C575" s="113" t="s">
        <v>263</v>
      </c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</row>
    <row r="576" spans="3:16" ht="21">
      <c r="C576" s="75"/>
      <c r="D576" s="61"/>
      <c r="E576" s="61"/>
      <c r="F576" s="61"/>
    </row>
    <row r="577" spans="3:16" ht="23.25">
      <c r="C577" s="118" t="s">
        <v>264</v>
      </c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4</v>
      </c>
      <c r="E580" s="35">
        <v>2</v>
      </c>
      <c r="F580" s="35">
        <v>0</v>
      </c>
      <c r="G580" s="35">
        <v>6</v>
      </c>
    </row>
    <row r="581" spans="3:16" ht="21">
      <c r="C581" s="40" t="s">
        <v>17</v>
      </c>
      <c r="D581" s="35">
        <v>0</v>
      </c>
      <c r="E581" s="35">
        <v>1</v>
      </c>
      <c r="F581" s="35">
        <v>0</v>
      </c>
      <c r="G581" s="35">
        <v>1</v>
      </c>
    </row>
    <row r="582" spans="3:16" ht="21">
      <c r="C582" s="40" t="s">
        <v>171</v>
      </c>
      <c r="D582" s="35">
        <v>23</v>
      </c>
      <c r="E582" s="35">
        <v>15</v>
      </c>
      <c r="F582" s="35">
        <v>4</v>
      </c>
      <c r="G582" s="35">
        <v>42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0.14814814814814814</v>
      </c>
      <c r="E585" s="37">
        <v>0.1111111111111111</v>
      </c>
      <c r="F585" s="37">
        <v>0</v>
      </c>
      <c r="G585" s="37">
        <v>0.12244897959183673</v>
      </c>
    </row>
    <row r="586" spans="3:16" ht="21">
      <c r="C586" s="40" t="s">
        <v>17</v>
      </c>
      <c r="D586" s="37">
        <v>0</v>
      </c>
      <c r="E586" s="37">
        <v>5.5555555555555552E-2</v>
      </c>
      <c r="F586" s="37">
        <v>0</v>
      </c>
      <c r="G586" s="37">
        <v>2.0408163265306121E-2</v>
      </c>
    </row>
    <row r="587" spans="3:16" ht="21">
      <c r="C587" s="40" t="s">
        <v>171</v>
      </c>
      <c r="D587" s="37">
        <v>0.85185185185185186</v>
      </c>
      <c r="E587" s="37">
        <v>0.83333333333333337</v>
      </c>
      <c r="F587" s="37">
        <v>1</v>
      </c>
      <c r="G587" s="37">
        <v>0.8571428571428571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8" t="s">
        <v>245</v>
      </c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0</v>
      </c>
      <c r="E597" s="35">
        <v>1</v>
      </c>
      <c r="F597" s="35">
        <v>0</v>
      </c>
      <c r="G597" s="35">
        <v>1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253</v>
      </c>
      <c r="D601" s="35">
        <v>1</v>
      </c>
      <c r="E601" s="35">
        <v>0</v>
      </c>
      <c r="F601" s="35">
        <v>0</v>
      </c>
      <c r="G601" s="35">
        <v>1</v>
      </c>
    </row>
    <row r="602" spans="3:16" ht="21">
      <c r="C602" s="80" t="s">
        <v>254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247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262</v>
      </c>
      <c r="D609" s="35">
        <v>3</v>
      </c>
      <c r="E609" s="35">
        <v>2</v>
      </c>
      <c r="F609" s="35">
        <v>0</v>
      </c>
      <c r="G609" s="35">
        <v>5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1</v>
      </c>
      <c r="E613" s="35">
        <v>0</v>
      </c>
      <c r="F613" s="35">
        <v>0</v>
      </c>
      <c r="G613" s="35">
        <v>1</v>
      </c>
    </row>
    <row r="614" spans="3:16" ht="21">
      <c r="C614" s="75"/>
      <c r="D614" s="61"/>
      <c r="E614" s="61"/>
      <c r="F614" s="61"/>
    </row>
    <row r="616" spans="3:16" ht="23.25">
      <c r="C616" s="118" t="s">
        <v>265</v>
      </c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3</v>
      </c>
      <c r="E619" s="35">
        <v>1</v>
      </c>
      <c r="F619" s="35">
        <v>1</v>
      </c>
      <c r="G619" s="35">
        <v>5</v>
      </c>
    </row>
    <row r="620" spans="3:16" ht="21">
      <c r="C620" s="34" t="s">
        <v>267</v>
      </c>
      <c r="D620" s="35">
        <v>2</v>
      </c>
      <c r="E620" s="35">
        <v>0</v>
      </c>
      <c r="F620" s="35">
        <v>0</v>
      </c>
      <c r="G620" s="35">
        <v>2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20</v>
      </c>
      <c r="E622" s="35">
        <v>17</v>
      </c>
      <c r="F622" s="35">
        <v>3</v>
      </c>
      <c r="G622" s="35">
        <v>40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0.1111111111111111</v>
      </c>
      <c r="E625" s="37">
        <v>5.5555555555555552E-2</v>
      </c>
      <c r="F625" s="37">
        <v>0.25</v>
      </c>
      <c r="G625" s="37">
        <v>0.10204081632653061</v>
      </c>
    </row>
    <row r="626" spans="3:16" ht="21">
      <c r="C626" s="34" t="s">
        <v>267</v>
      </c>
      <c r="D626" s="37">
        <v>7.407407407407407E-2</v>
      </c>
      <c r="E626" s="37">
        <v>0</v>
      </c>
      <c r="F626" s="37">
        <v>0</v>
      </c>
      <c r="G626" s="37">
        <v>4.0816326530612242E-2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0.7407407407407407</v>
      </c>
      <c r="E628" s="37">
        <v>0.94444444444444442</v>
      </c>
      <c r="F628" s="37">
        <v>0.75</v>
      </c>
      <c r="G628" s="37">
        <v>0.81632653061224492</v>
      </c>
    </row>
    <row r="631" spans="3:16" ht="3.75" customHeight="1"/>
    <row r="632" spans="3:16" ht="23.25">
      <c r="C632" s="113" t="s">
        <v>97</v>
      </c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</row>
    <row r="634" spans="3:16" ht="23.25">
      <c r="C634" s="118" t="s">
        <v>98</v>
      </c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138</v>
      </c>
      <c r="E637" s="35">
        <v>12</v>
      </c>
      <c r="F637" s="35">
        <v>9</v>
      </c>
      <c r="G637" s="35">
        <v>3</v>
      </c>
      <c r="H637" s="36">
        <v>162</v>
      </c>
    </row>
    <row r="638" spans="3:16" ht="21">
      <c r="C638" s="40" t="s">
        <v>17</v>
      </c>
      <c r="D638" s="35">
        <v>40</v>
      </c>
      <c r="E638" s="35">
        <v>4</v>
      </c>
      <c r="F638" s="35">
        <v>1</v>
      </c>
      <c r="G638" s="35">
        <v>0</v>
      </c>
      <c r="H638" s="36">
        <v>45</v>
      </c>
    </row>
    <row r="639" spans="3:16" ht="21">
      <c r="C639" s="40" t="s">
        <v>171</v>
      </c>
      <c r="D639" s="35">
        <v>45</v>
      </c>
      <c r="E639" s="35">
        <v>11</v>
      </c>
      <c r="F639" s="35">
        <v>8</v>
      </c>
      <c r="G639" s="35">
        <v>1</v>
      </c>
      <c r="H639" s="36">
        <v>65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0.6188340807174888</v>
      </c>
      <c r="E642" s="37">
        <v>0.44444444444444442</v>
      </c>
      <c r="F642" s="37">
        <v>0.5</v>
      </c>
      <c r="G642" s="37">
        <v>0.75</v>
      </c>
      <c r="H642" s="38">
        <v>0.59558823529411764</v>
      </c>
    </row>
    <row r="643" spans="3:8" ht="21">
      <c r="C643" s="40" t="s">
        <v>17</v>
      </c>
      <c r="D643" s="37">
        <v>0.17937219730941703</v>
      </c>
      <c r="E643" s="37">
        <v>0.14814814814814814</v>
      </c>
      <c r="F643" s="37">
        <v>5.5555555555555552E-2</v>
      </c>
      <c r="G643" s="37">
        <v>0</v>
      </c>
      <c r="H643" s="38">
        <v>0.16544117647058823</v>
      </c>
    </row>
    <row r="644" spans="3:8" ht="21">
      <c r="C644" s="40" t="s">
        <v>171</v>
      </c>
      <c r="D644" s="37">
        <v>0.20179372197309417</v>
      </c>
      <c r="E644" s="37">
        <v>0.40740740740740738</v>
      </c>
      <c r="F644" s="37">
        <v>0.44444444444444442</v>
      </c>
      <c r="G644" s="37">
        <v>0.25</v>
      </c>
      <c r="H644" s="38">
        <v>0.23897058823529413</v>
      </c>
    </row>
    <row r="658" spans="3:16" ht="23.25">
      <c r="C658" s="113" t="s">
        <v>269</v>
      </c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</row>
    <row r="660" spans="3:16" s="55" customFormat="1" ht="52.5" customHeight="1">
      <c r="C660" s="119" t="s">
        <v>270</v>
      </c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112</v>
      </c>
    </row>
    <row r="664" spans="3:16" ht="21">
      <c r="C664" s="40" t="s">
        <v>17</v>
      </c>
      <c r="D664" s="35">
        <v>49</v>
      </c>
    </row>
    <row r="665" spans="3:16" ht="21">
      <c r="C665" s="40" t="s">
        <v>170</v>
      </c>
      <c r="D665" s="35">
        <v>24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0.60540540540540544</v>
      </c>
    </row>
    <row r="669" spans="3:16" ht="21">
      <c r="C669" s="40" t="s">
        <v>17</v>
      </c>
      <c r="D669" s="37">
        <v>0.26486486486486488</v>
      </c>
    </row>
    <row r="670" spans="3:16" ht="21">
      <c r="C670" s="40" t="s">
        <v>170</v>
      </c>
      <c r="D670" s="37">
        <v>0.12972972972972974</v>
      </c>
    </row>
    <row r="673" spans="3:16" ht="23.25">
      <c r="C673" s="113" t="s">
        <v>271</v>
      </c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</row>
    <row r="675" spans="3:16" ht="54" customHeight="1">
      <c r="C675" s="118" t="s">
        <v>272</v>
      </c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31</v>
      </c>
    </row>
    <row r="679" spans="3:16" ht="21">
      <c r="C679" s="34" t="s">
        <v>168</v>
      </c>
      <c r="D679" s="35">
        <v>109</v>
      </c>
    </row>
    <row r="680" spans="3:16" ht="21">
      <c r="C680" s="34" t="s">
        <v>139</v>
      </c>
      <c r="D680" s="35">
        <v>35</v>
      </c>
    </row>
    <row r="681" spans="3:16" ht="21">
      <c r="C681" s="34" t="s">
        <v>169</v>
      </c>
      <c r="D681" s="35">
        <v>6</v>
      </c>
    </row>
    <row r="682" spans="3:16" ht="21">
      <c r="C682" s="34" t="s">
        <v>170</v>
      </c>
      <c r="D682" s="35">
        <v>4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0.16756756756756758</v>
      </c>
    </row>
    <row r="686" spans="3:16" ht="21">
      <c r="C686" s="34" t="s">
        <v>168</v>
      </c>
      <c r="D686" s="37">
        <v>0.58918918918918917</v>
      </c>
    </row>
    <row r="687" spans="3:16" ht="21">
      <c r="C687" s="34" t="s">
        <v>139</v>
      </c>
      <c r="D687" s="37">
        <v>0.1891891891891892</v>
      </c>
    </row>
    <row r="688" spans="3:16" ht="21">
      <c r="C688" s="34" t="s">
        <v>169</v>
      </c>
      <c r="D688" s="37">
        <v>3.2432432432432434E-2</v>
      </c>
    </row>
    <row r="689" spans="3:16" ht="21">
      <c r="C689" s="34" t="s">
        <v>170</v>
      </c>
      <c r="D689" s="37">
        <v>2.1621621621621623E-2</v>
      </c>
    </row>
    <row r="691" spans="3:16" ht="23.25">
      <c r="C691" s="113" t="s">
        <v>99</v>
      </c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</row>
    <row r="693" spans="3:16" ht="42" customHeight="1">
      <c r="C693" s="119" t="s">
        <v>100</v>
      </c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1</v>
      </c>
      <c r="E696" s="35">
        <v>2</v>
      </c>
      <c r="F696" s="35">
        <v>0</v>
      </c>
      <c r="G696" s="35">
        <v>0</v>
      </c>
      <c r="H696" s="35">
        <v>3</v>
      </c>
    </row>
    <row r="697" spans="3:16" ht="21">
      <c r="C697" s="40">
        <v>2</v>
      </c>
      <c r="D697" s="35">
        <v>5</v>
      </c>
      <c r="E697" s="35">
        <v>0</v>
      </c>
      <c r="F697" s="35">
        <v>1</v>
      </c>
      <c r="G697" s="35">
        <v>0</v>
      </c>
      <c r="H697" s="35">
        <v>6</v>
      </c>
    </row>
    <row r="698" spans="3:16" ht="21">
      <c r="C698" s="40">
        <v>3</v>
      </c>
      <c r="D698" s="35">
        <v>49</v>
      </c>
      <c r="E698" s="35">
        <v>9</v>
      </c>
      <c r="F698" s="35">
        <v>4</v>
      </c>
      <c r="G698" s="35">
        <v>3</v>
      </c>
      <c r="H698" s="35">
        <v>65</v>
      </c>
    </row>
    <row r="699" spans="3:16" ht="21">
      <c r="C699" s="40">
        <v>4</v>
      </c>
      <c r="D699" s="35">
        <v>103</v>
      </c>
      <c r="E699" s="35">
        <v>14</v>
      </c>
      <c r="F699" s="35">
        <v>5</v>
      </c>
      <c r="G699" s="35">
        <v>1</v>
      </c>
      <c r="H699" s="35">
        <v>123</v>
      </c>
    </row>
    <row r="700" spans="3:16" ht="21">
      <c r="C700" s="40">
        <v>5</v>
      </c>
      <c r="D700" s="35">
        <v>27</v>
      </c>
      <c r="E700" s="35">
        <v>0</v>
      </c>
      <c r="F700" s="35">
        <v>5</v>
      </c>
      <c r="G700" s="35">
        <v>0</v>
      </c>
      <c r="H700" s="35">
        <v>32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5.4054054054054057E-3</v>
      </c>
      <c r="E703" s="37">
        <v>0.08</v>
      </c>
      <c r="F703" s="37">
        <v>0</v>
      </c>
      <c r="G703" s="37">
        <v>0</v>
      </c>
      <c r="H703" s="37">
        <v>1.3100436681222707E-2</v>
      </c>
    </row>
    <row r="704" spans="3:16" ht="21">
      <c r="C704" s="40">
        <v>2</v>
      </c>
      <c r="D704" s="37">
        <v>2.7027027027027029E-2</v>
      </c>
      <c r="E704" s="37">
        <v>0</v>
      </c>
      <c r="F704" s="37">
        <v>6.6666666666666666E-2</v>
      </c>
      <c r="G704" s="37">
        <v>0</v>
      </c>
      <c r="H704" s="37">
        <v>2.6200873362445413E-2</v>
      </c>
    </row>
    <row r="705" spans="3:8" ht="21">
      <c r="C705" s="40">
        <v>3</v>
      </c>
      <c r="D705" s="37">
        <v>0.26486486486486488</v>
      </c>
      <c r="E705" s="37">
        <v>0.36</v>
      </c>
      <c r="F705" s="37">
        <v>0.26666666666666666</v>
      </c>
      <c r="G705" s="37">
        <v>0.75</v>
      </c>
      <c r="H705" s="37">
        <v>0.28384279475982532</v>
      </c>
    </row>
    <row r="706" spans="3:8" ht="21">
      <c r="C706" s="40">
        <v>4</v>
      </c>
      <c r="D706" s="37">
        <v>0.55675675675675673</v>
      </c>
      <c r="E706" s="37">
        <v>0.56000000000000005</v>
      </c>
      <c r="F706" s="37">
        <v>0.33333333333333331</v>
      </c>
      <c r="G706" s="37">
        <v>0.25</v>
      </c>
      <c r="H706" s="37">
        <v>0.53711790393013104</v>
      </c>
    </row>
    <row r="707" spans="3:8" ht="21">
      <c r="C707" s="40">
        <v>5</v>
      </c>
      <c r="D707" s="37">
        <v>0.14594594594594595</v>
      </c>
      <c r="E707" s="37">
        <v>0</v>
      </c>
      <c r="F707" s="37">
        <v>0.33333333333333331</v>
      </c>
      <c r="G707" s="37">
        <v>0</v>
      </c>
      <c r="H707" s="37">
        <v>0.13973799126637554</v>
      </c>
    </row>
    <row r="726" spans="3:16" ht="23.25">
      <c r="C726" s="118" t="s">
        <v>273</v>
      </c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27</v>
      </c>
      <c r="E729" s="37">
        <v>0.14594594594594595</v>
      </c>
    </row>
    <row r="730" spans="3:16" ht="21">
      <c r="C730" s="34" t="s">
        <v>277</v>
      </c>
      <c r="D730" s="35">
        <v>2</v>
      </c>
      <c r="E730" s="37">
        <v>1.0810810810810811E-2</v>
      </c>
    </row>
    <row r="731" spans="3:16" ht="42">
      <c r="C731" s="34" t="s">
        <v>278</v>
      </c>
      <c r="D731" s="35">
        <v>6</v>
      </c>
      <c r="E731" s="37">
        <v>3.2432432432432434E-2</v>
      </c>
    </row>
    <row r="732" spans="3:16" ht="63">
      <c r="C732" s="34" t="s">
        <v>279</v>
      </c>
      <c r="D732" s="35">
        <v>3</v>
      </c>
      <c r="E732" s="37">
        <v>1.6216216216216217E-2</v>
      </c>
    </row>
    <row r="733" spans="3:16" ht="84">
      <c r="C733" s="34" t="s">
        <v>280</v>
      </c>
      <c r="D733" s="35">
        <v>12</v>
      </c>
      <c r="E733" s="37">
        <v>6.4864864864864868E-2</v>
      </c>
    </row>
    <row r="734" spans="3:16" ht="21">
      <c r="C734" s="34" t="s">
        <v>281</v>
      </c>
      <c r="D734" s="35">
        <v>15</v>
      </c>
      <c r="E734" s="37">
        <v>8.1081081081081086E-2</v>
      </c>
    </row>
    <row r="735" spans="3:16" ht="21">
      <c r="C735" s="34" t="s">
        <v>171</v>
      </c>
      <c r="D735" s="35">
        <v>57</v>
      </c>
      <c r="E735" s="37">
        <v>0.30810810810810813</v>
      </c>
    </row>
    <row r="736" spans="3:16" ht="37.5" customHeight="1"/>
    <row r="737" spans="3:16" ht="23.25">
      <c r="C737" s="118" t="s">
        <v>282</v>
      </c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15</v>
      </c>
      <c r="E740" s="35">
        <v>2</v>
      </c>
      <c r="F740" s="36">
        <v>17</v>
      </c>
    </row>
    <row r="741" spans="3:16" ht="18.75" customHeight="1">
      <c r="C741" s="34" t="s">
        <v>168</v>
      </c>
      <c r="D741" s="81">
        <v>49</v>
      </c>
      <c r="E741" s="35">
        <v>4</v>
      </c>
      <c r="F741" s="36">
        <v>53</v>
      </c>
    </row>
    <row r="742" spans="3:16" ht="21">
      <c r="C742" s="34" t="s">
        <v>139</v>
      </c>
      <c r="D742" s="81">
        <v>75</v>
      </c>
      <c r="E742" s="35">
        <v>12</v>
      </c>
      <c r="F742" s="36">
        <v>87</v>
      </c>
    </row>
    <row r="743" spans="3:16" ht="21">
      <c r="C743" s="34" t="s">
        <v>169</v>
      </c>
      <c r="D743" s="81">
        <v>27</v>
      </c>
      <c r="E743" s="35">
        <v>5</v>
      </c>
      <c r="F743" s="36">
        <v>32</v>
      </c>
    </row>
    <row r="744" spans="3:16" ht="21">
      <c r="C744" s="34" t="s">
        <v>170</v>
      </c>
      <c r="D744" s="81">
        <v>19</v>
      </c>
      <c r="E744" s="35">
        <v>2</v>
      </c>
      <c r="F744" s="36">
        <v>21</v>
      </c>
    </row>
    <row r="745" spans="3:16" ht="21">
      <c r="C745" s="34" t="s">
        <v>56</v>
      </c>
      <c r="D745" s="81">
        <v>185</v>
      </c>
      <c r="E745" s="81">
        <v>25</v>
      </c>
      <c r="F745" s="82">
        <v>210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8.1081081081081086E-2</v>
      </c>
      <c r="E748" s="37">
        <v>0.08</v>
      </c>
      <c r="F748" s="38">
        <v>8.0952380952380956E-2</v>
      </c>
      <c r="G748" s="83"/>
    </row>
    <row r="749" spans="3:16" ht="21">
      <c r="C749" s="34" t="s">
        <v>168</v>
      </c>
      <c r="D749" s="37">
        <v>0.26486486486486488</v>
      </c>
      <c r="E749" s="37">
        <v>0.16</v>
      </c>
      <c r="F749" s="38">
        <v>0.25238095238095237</v>
      </c>
    </row>
    <row r="750" spans="3:16" ht="21">
      <c r="C750" s="34" t="s">
        <v>139</v>
      </c>
      <c r="D750" s="37">
        <v>0.40540540540540543</v>
      </c>
      <c r="E750" s="37">
        <v>0.48</v>
      </c>
      <c r="F750" s="38">
        <v>0.41428571428571431</v>
      </c>
    </row>
    <row r="751" spans="3:16" ht="21">
      <c r="C751" s="34" t="s">
        <v>169</v>
      </c>
      <c r="D751" s="37">
        <v>0.14594594594594595</v>
      </c>
      <c r="E751" s="37">
        <v>0.2</v>
      </c>
      <c r="F751" s="38">
        <v>0.15238095238095239</v>
      </c>
    </row>
    <row r="752" spans="3:16" ht="21">
      <c r="C752" s="34" t="s">
        <v>170</v>
      </c>
      <c r="D752" s="37">
        <v>0.10270270270270271</v>
      </c>
      <c r="E752" s="37">
        <v>0.08</v>
      </c>
      <c r="F752" s="38">
        <v>0.1</v>
      </c>
    </row>
    <row r="753" spans="3:16" ht="40.5" customHeight="1"/>
    <row r="754" spans="3:16" ht="23.25">
      <c r="C754" s="118" t="s">
        <v>283</v>
      </c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3</v>
      </c>
      <c r="E757" s="35">
        <v>4</v>
      </c>
      <c r="F757" s="35">
        <v>1</v>
      </c>
      <c r="G757" s="35">
        <v>8</v>
      </c>
    </row>
    <row r="758" spans="3:16" ht="21">
      <c r="C758" s="34" t="s">
        <v>285</v>
      </c>
      <c r="D758" s="35">
        <v>10</v>
      </c>
      <c r="E758" s="35">
        <v>8</v>
      </c>
      <c r="F758" s="35">
        <v>1</v>
      </c>
      <c r="G758" s="35">
        <v>19</v>
      </c>
    </row>
    <row r="759" spans="3:16" ht="21">
      <c r="C759" s="34" t="s">
        <v>286</v>
      </c>
      <c r="D759" s="35">
        <v>9</v>
      </c>
      <c r="E759" s="35">
        <v>4</v>
      </c>
      <c r="F759" s="35">
        <v>1</v>
      </c>
      <c r="G759" s="35">
        <v>14</v>
      </c>
    </row>
    <row r="760" spans="3:16" ht="21">
      <c r="C760" s="34" t="s">
        <v>287</v>
      </c>
      <c r="D760" s="35">
        <v>3</v>
      </c>
      <c r="E760" s="35">
        <v>0</v>
      </c>
      <c r="F760" s="35">
        <v>1</v>
      </c>
      <c r="G760" s="35">
        <v>4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0.12</v>
      </c>
      <c r="E781" s="37">
        <v>0.25</v>
      </c>
      <c r="F781" s="37">
        <v>0.25</v>
      </c>
      <c r="G781" s="37">
        <v>0.17777777777777778</v>
      </c>
    </row>
    <row r="782" spans="3:7" ht="21">
      <c r="C782" s="34" t="s">
        <v>285</v>
      </c>
      <c r="D782" s="37">
        <v>0.4</v>
      </c>
      <c r="E782" s="37">
        <v>0.5</v>
      </c>
      <c r="F782" s="37">
        <v>0.25</v>
      </c>
      <c r="G782" s="37">
        <v>0.42222222222222222</v>
      </c>
    </row>
    <row r="783" spans="3:7" ht="21">
      <c r="C783" s="34" t="s">
        <v>286</v>
      </c>
      <c r="D783" s="37">
        <v>0.36</v>
      </c>
      <c r="E783" s="37">
        <v>0.25</v>
      </c>
      <c r="F783" s="37">
        <v>0.25</v>
      </c>
      <c r="G783" s="37">
        <v>0.31111111111111112</v>
      </c>
    </row>
    <row r="784" spans="3:7" ht="21">
      <c r="C784" s="34" t="s">
        <v>287</v>
      </c>
      <c r="D784" s="37">
        <v>0.12</v>
      </c>
      <c r="E784" s="37">
        <v>0</v>
      </c>
      <c r="F784" s="37">
        <v>0.25</v>
      </c>
      <c r="G784" s="37">
        <v>8.8888888888888892E-2</v>
      </c>
    </row>
    <row r="785" spans="3:16" ht="98.25" customHeight="1"/>
    <row r="786" spans="3:16" ht="22.5">
      <c r="C786" s="117" t="s">
        <v>288</v>
      </c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2</v>
      </c>
      <c r="E789" s="35">
        <v>1</v>
      </c>
      <c r="F789" s="35">
        <v>3</v>
      </c>
    </row>
    <row r="790" spans="3:16" ht="21">
      <c r="C790" s="34" t="s">
        <v>290</v>
      </c>
      <c r="D790" s="35">
        <v>8</v>
      </c>
      <c r="E790" s="35">
        <v>1</v>
      </c>
      <c r="F790" s="35">
        <v>9</v>
      </c>
    </row>
    <row r="791" spans="3:16" ht="21">
      <c r="C791" s="34" t="s">
        <v>101</v>
      </c>
      <c r="D791" s="35">
        <v>2</v>
      </c>
      <c r="E791" s="35">
        <v>1</v>
      </c>
      <c r="F791" s="35">
        <v>3</v>
      </c>
    </row>
    <row r="792" spans="3:16" ht="21">
      <c r="C792" s="34" t="s">
        <v>291</v>
      </c>
      <c r="D792" s="35">
        <v>0</v>
      </c>
      <c r="E792" s="35">
        <v>1</v>
      </c>
      <c r="F792" s="35">
        <v>1</v>
      </c>
    </row>
    <row r="793" spans="3:16" ht="21">
      <c r="C793" s="34" t="s">
        <v>292</v>
      </c>
      <c r="D793" s="35">
        <v>4</v>
      </c>
      <c r="E793" s="35">
        <v>0</v>
      </c>
      <c r="F793" s="35">
        <v>4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0.125</v>
      </c>
      <c r="E796" s="37">
        <v>0.25</v>
      </c>
      <c r="F796" s="37">
        <v>0.15</v>
      </c>
    </row>
    <row r="797" spans="3:16" ht="21">
      <c r="C797" s="34" t="s">
        <v>290</v>
      </c>
      <c r="D797" s="37">
        <v>0.5</v>
      </c>
      <c r="E797" s="37">
        <v>0.25</v>
      </c>
      <c r="F797" s="37">
        <v>0.45</v>
      </c>
    </row>
    <row r="798" spans="3:16" ht="21">
      <c r="C798" s="34" t="s">
        <v>101</v>
      </c>
      <c r="D798" s="37">
        <v>0.125</v>
      </c>
      <c r="E798" s="37">
        <v>0.25</v>
      </c>
      <c r="F798" s="37">
        <v>0.15</v>
      </c>
    </row>
    <row r="799" spans="3:16" ht="21">
      <c r="C799" s="34" t="s">
        <v>291</v>
      </c>
      <c r="D799" s="37">
        <v>0</v>
      </c>
      <c r="E799" s="37">
        <v>0.25</v>
      </c>
      <c r="F799" s="37">
        <v>0.05</v>
      </c>
    </row>
    <row r="800" spans="3:16" ht="21">
      <c r="C800" s="34" t="s">
        <v>292</v>
      </c>
      <c r="D800" s="37">
        <v>0.25</v>
      </c>
      <c r="E800" s="37">
        <v>0</v>
      </c>
      <c r="F800" s="37">
        <v>0.2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0</v>
      </c>
      <c r="E803" s="35">
        <v>1</v>
      </c>
      <c r="F803" s="35">
        <v>1</v>
      </c>
    </row>
    <row r="804" spans="3:6" ht="21">
      <c r="C804" s="34" t="s">
        <v>290</v>
      </c>
      <c r="D804" s="35">
        <v>7</v>
      </c>
      <c r="E804" s="35">
        <v>1</v>
      </c>
      <c r="F804" s="35">
        <v>8</v>
      </c>
    </row>
    <row r="805" spans="3:6" ht="21">
      <c r="C805" s="34" t="s">
        <v>101</v>
      </c>
      <c r="D805" s="35">
        <v>4</v>
      </c>
      <c r="E805" s="35">
        <v>0</v>
      </c>
      <c r="F805" s="35">
        <v>4</v>
      </c>
    </row>
    <row r="806" spans="3:6" ht="21">
      <c r="C806" s="34" t="s">
        <v>291</v>
      </c>
      <c r="D806" s="35">
        <v>1</v>
      </c>
      <c r="E806" s="35">
        <v>1</v>
      </c>
      <c r="F806" s="35">
        <v>2</v>
      </c>
    </row>
    <row r="807" spans="3:6" ht="21">
      <c r="C807" s="34" t="s">
        <v>292</v>
      </c>
      <c r="D807" s="35">
        <v>4</v>
      </c>
      <c r="E807" s="35">
        <v>1</v>
      </c>
      <c r="F807" s="35">
        <v>5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</v>
      </c>
      <c r="E810" s="37">
        <v>0.25</v>
      </c>
      <c r="F810" s="37">
        <v>0.05</v>
      </c>
    </row>
    <row r="811" spans="3:6" ht="21">
      <c r="C811" s="34" t="s">
        <v>290</v>
      </c>
      <c r="D811" s="37">
        <v>0.4375</v>
      </c>
      <c r="E811" s="37">
        <v>0.25</v>
      </c>
      <c r="F811" s="37">
        <v>0.4</v>
      </c>
    </row>
    <row r="812" spans="3:6" ht="21">
      <c r="C812" s="34" t="s">
        <v>101</v>
      </c>
      <c r="D812" s="37">
        <v>0.25</v>
      </c>
      <c r="E812" s="37">
        <v>0</v>
      </c>
      <c r="F812" s="37">
        <v>0.2</v>
      </c>
    </row>
    <row r="813" spans="3:6" ht="21">
      <c r="C813" s="34" t="s">
        <v>291</v>
      </c>
      <c r="D813" s="37">
        <v>6.25E-2</v>
      </c>
      <c r="E813" s="37">
        <v>0.25</v>
      </c>
      <c r="F813" s="37">
        <v>0.1</v>
      </c>
    </row>
    <row r="814" spans="3:6" ht="21">
      <c r="C814" s="34" t="s">
        <v>292</v>
      </c>
      <c r="D814" s="37">
        <v>0.25</v>
      </c>
      <c r="E814" s="37">
        <v>0.25</v>
      </c>
      <c r="F814" s="37">
        <v>0.25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1</v>
      </c>
      <c r="E817" s="35">
        <v>1</v>
      </c>
      <c r="F817" s="35">
        <v>2</v>
      </c>
    </row>
    <row r="818" spans="3:6" ht="21">
      <c r="C818" s="34" t="s">
        <v>290</v>
      </c>
      <c r="D818" s="35">
        <v>10</v>
      </c>
      <c r="E818" s="35">
        <v>0</v>
      </c>
      <c r="F818" s="35">
        <v>10</v>
      </c>
    </row>
    <row r="819" spans="3:6" ht="21">
      <c r="C819" s="34" t="s">
        <v>101</v>
      </c>
      <c r="D819" s="35">
        <v>1</v>
      </c>
      <c r="E819" s="35">
        <v>2</v>
      </c>
      <c r="F819" s="35">
        <v>3</v>
      </c>
    </row>
    <row r="820" spans="3:6" ht="21">
      <c r="C820" s="34" t="s">
        <v>291</v>
      </c>
      <c r="D820" s="35">
        <v>0</v>
      </c>
      <c r="E820" s="35">
        <v>0</v>
      </c>
      <c r="F820" s="35">
        <v>0</v>
      </c>
    </row>
    <row r="821" spans="3:6" ht="21">
      <c r="C821" s="34" t="s">
        <v>292</v>
      </c>
      <c r="D821" s="35">
        <v>4</v>
      </c>
      <c r="E821" s="35">
        <v>1</v>
      </c>
      <c r="F821" s="35">
        <v>5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6.25E-2</v>
      </c>
      <c r="E826" s="37">
        <v>0.25</v>
      </c>
      <c r="F826" s="37">
        <v>0.1</v>
      </c>
    </row>
    <row r="827" spans="3:6" ht="21">
      <c r="C827" s="34" t="s">
        <v>290</v>
      </c>
      <c r="D827" s="37">
        <v>0.625</v>
      </c>
      <c r="E827" s="37">
        <v>0</v>
      </c>
      <c r="F827" s="37">
        <v>0.5</v>
      </c>
    </row>
    <row r="828" spans="3:6" ht="21">
      <c r="C828" s="34" t="s">
        <v>101</v>
      </c>
      <c r="D828" s="37">
        <v>6.25E-2</v>
      </c>
      <c r="E828" s="37">
        <v>0.5</v>
      </c>
      <c r="F828" s="37">
        <v>0.15</v>
      </c>
    </row>
    <row r="829" spans="3:6" ht="21">
      <c r="C829" s="34" t="s">
        <v>291</v>
      </c>
      <c r="D829" s="37">
        <v>0</v>
      </c>
      <c r="E829" s="37">
        <v>0</v>
      </c>
      <c r="F829" s="37">
        <v>0</v>
      </c>
    </row>
    <row r="830" spans="3:6" ht="21">
      <c r="C830" s="34" t="s">
        <v>292</v>
      </c>
      <c r="D830" s="37">
        <v>0.25</v>
      </c>
      <c r="E830" s="37">
        <v>0.25</v>
      </c>
      <c r="F830" s="37">
        <v>0.25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1</v>
      </c>
      <c r="E834" s="35">
        <v>0</v>
      </c>
      <c r="F834" s="35">
        <v>1</v>
      </c>
    </row>
    <row r="835" spans="3:6" ht="21">
      <c r="C835" s="34" t="s">
        <v>290</v>
      </c>
      <c r="D835" s="35">
        <v>4</v>
      </c>
      <c r="E835" s="35">
        <v>0</v>
      </c>
      <c r="F835" s="35">
        <v>4</v>
      </c>
    </row>
    <row r="836" spans="3:6" ht="21">
      <c r="C836" s="34" t="s">
        <v>101</v>
      </c>
      <c r="D836" s="35">
        <v>5</v>
      </c>
      <c r="E836" s="35">
        <v>1</v>
      </c>
      <c r="F836" s="35">
        <v>6</v>
      </c>
    </row>
    <row r="837" spans="3:6" ht="21">
      <c r="C837" s="34" t="s">
        <v>291</v>
      </c>
      <c r="D837" s="35">
        <v>0</v>
      </c>
      <c r="E837" s="35">
        <v>3</v>
      </c>
      <c r="F837" s="35">
        <v>3</v>
      </c>
    </row>
    <row r="838" spans="3:6" ht="21">
      <c r="C838" s="34" t="s">
        <v>292</v>
      </c>
      <c r="D838" s="35">
        <v>6</v>
      </c>
      <c r="E838" s="35">
        <v>0</v>
      </c>
      <c r="F838" s="35">
        <v>6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6.25E-2</v>
      </c>
      <c r="E842" s="37">
        <v>0</v>
      </c>
      <c r="F842" s="37">
        <v>0.05</v>
      </c>
    </row>
    <row r="843" spans="3:6" ht="21">
      <c r="C843" s="34" t="s">
        <v>290</v>
      </c>
      <c r="D843" s="37">
        <v>0.25</v>
      </c>
      <c r="E843" s="37">
        <v>0</v>
      </c>
      <c r="F843" s="37">
        <v>0.2</v>
      </c>
    </row>
    <row r="844" spans="3:6" ht="21">
      <c r="C844" s="34" t="s">
        <v>101</v>
      </c>
      <c r="D844" s="37">
        <v>0.3125</v>
      </c>
      <c r="E844" s="37">
        <v>0.25</v>
      </c>
      <c r="F844" s="37">
        <v>0.3</v>
      </c>
    </row>
    <row r="845" spans="3:6" ht="21">
      <c r="C845" s="34" t="s">
        <v>291</v>
      </c>
      <c r="D845" s="37">
        <v>0</v>
      </c>
      <c r="E845" s="37">
        <v>0.75</v>
      </c>
      <c r="F845" s="37">
        <v>0.15</v>
      </c>
    </row>
    <row r="846" spans="3:6" ht="21">
      <c r="C846" s="34" t="s">
        <v>292</v>
      </c>
      <c r="D846" s="37">
        <v>0.375</v>
      </c>
      <c r="E846" s="37">
        <v>0</v>
      </c>
      <c r="F846" s="37">
        <v>0.3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3</v>
      </c>
      <c r="E849" s="35">
        <v>1</v>
      </c>
      <c r="F849" s="35">
        <v>4</v>
      </c>
    </row>
    <row r="850" spans="3:6" ht="21">
      <c r="C850" s="34" t="s">
        <v>290</v>
      </c>
      <c r="D850" s="35">
        <v>9</v>
      </c>
      <c r="E850" s="35">
        <v>3</v>
      </c>
      <c r="F850" s="35">
        <v>12</v>
      </c>
    </row>
    <row r="851" spans="3:6" ht="21">
      <c r="C851" s="34" t="s">
        <v>101</v>
      </c>
      <c r="D851" s="35">
        <v>1</v>
      </c>
      <c r="E851" s="35">
        <v>0</v>
      </c>
      <c r="F851" s="35">
        <v>1</v>
      </c>
    </row>
    <row r="852" spans="3:6" ht="21">
      <c r="C852" s="34" t="s">
        <v>291</v>
      </c>
      <c r="D852" s="35">
        <v>1</v>
      </c>
      <c r="E852" s="35">
        <v>0</v>
      </c>
      <c r="F852" s="35">
        <v>1</v>
      </c>
    </row>
    <row r="853" spans="3:6" ht="21">
      <c r="C853" s="34" t="s">
        <v>292</v>
      </c>
      <c r="D853" s="35">
        <v>2</v>
      </c>
      <c r="E853" s="35">
        <v>0</v>
      </c>
      <c r="F853" s="35">
        <v>2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0.1875</v>
      </c>
      <c r="E857" s="37">
        <v>0.25</v>
      </c>
      <c r="F857" s="37">
        <v>0.2</v>
      </c>
    </row>
    <row r="858" spans="3:6" ht="21">
      <c r="C858" s="34" t="s">
        <v>290</v>
      </c>
      <c r="D858" s="37">
        <v>0.5625</v>
      </c>
      <c r="E858" s="37">
        <v>0.75</v>
      </c>
      <c r="F858" s="37">
        <v>0.6</v>
      </c>
    </row>
    <row r="859" spans="3:6" ht="21">
      <c r="C859" s="34" t="s">
        <v>101</v>
      </c>
      <c r="D859" s="37">
        <v>6.25E-2</v>
      </c>
      <c r="E859" s="37">
        <v>0</v>
      </c>
      <c r="F859" s="37">
        <v>0.05</v>
      </c>
    </row>
    <row r="860" spans="3:6" ht="21">
      <c r="C860" s="34" t="s">
        <v>291</v>
      </c>
      <c r="D860" s="37">
        <v>6.25E-2</v>
      </c>
      <c r="E860" s="37">
        <v>0</v>
      </c>
      <c r="F860" s="37">
        <v>0.05</v>
      </c>
    </row>
    <row r="861" spans="3:6" ht="21">
      <c r="C861" s="34" t="s">
        <v>292</v>
      </c>
      <c r="D861" s="37">
        <v>0.125</v>
      </c>
      <c r="E861" s="37">
        <v>0</v>
      </c>
      <c r="F861" s="37">
        <v>0.1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3</v>
      </c>
      <c r="E864" s="35">
        <v>0</v>
      </c>
      <c r="F864" s="35">
        <v>3</v>
      </c>
    </row>
    <row r="865" spans="3:16" ht="21">
      <c r="C865" s="34" t="s">
        <v>290</v>
      </c>
      <c r="D865" s="35">
        <v>8</v>
      </c>
      <c r="E865" s="35">
        <v>2</v>
      </c>
      <c r="F865" s="35">
        <v>10</v>
      </c>
    </row>
    <row r="866" spans="3:16" ht="21">
      <c r="C866" s="34" t="s">
        <v>101</v>
      </c>
      <c r="D866" s="35">
        <v>3</v>
      </c>
      <c r="E866" s="35">
        <v>2</v>
      </c>
      <c r="F866" s="35">
        <v>5</v>
      </c>
    </row>
    <row r="867" spans="3:16" ht="21">
      <c r="C867" s="34" t="s">
        <v>291</v>
      </c>
      <c r="D867" s="35">
        <v>0</v>
      </c>
      <c r="E867" s="35">
        <v>0</v>
      </c>
      <c r="F867" s="35">
        <v>0</v>
      </c>
    </row>
    <row r="868" spans="3:16" ht="21">
      <c r="C868" s="34" t="s">
        <v>292</v>
      </c>
      <c r="D868" s="35">
        <v>2</v>
      </c>
      <c r="E868" s="35">
        <v>0</v>
      </c>
      <c r="F868" s="35">
        <v>2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0.1875</v>
      </c>
      <c r="E871" s="37">
        <v>0</v>
      </c>
      <c r="F871" s="37">
        <v>0.15</v>
      </c>
    </row>
    <row r="872" spans="3:16" ht="21">
      <c r="C872" s="34" t="s">
        <v>290</v>
      </c>
      <c r="D872" s="37">
        <v>0.5</v>
      </c>
      <c r="E872" s="37">
        <v>0.5</v>
      </c>
      <c r="F872" s="37">
        <v>0.5</v>
      </c>
    </row>
    <row r="873" spans="3:16" ht="21">
      <c r="C873" s="34" t="s">
        <v>101</v>
      </c>
      <c r="D873" s="37">
        <v>0.1875</v>
      </c>
      <c r="E873" s="37">
        <v>0.5</v>
      </c>
      <c r="F873" s="37">
        <v>0.25</v>
      </c>
    </row>
    <row r="874" spans="3:16" ht="21">
      <c r="C874" s="34" t="s">
        <v>291</v>
      </c>
      <c r="D874" s="37">
        <v>0</v>
      </c>
      <c r="E874" s="37">
        <v>0</v>
      </c>
      <c r="F874" s="37">
        <v>0</v>
      </c>
    </row>
    <row r="875" spans="3:16" ht="21">
      <c r="C875" s="34" t="s">
        <v>292</v>
      </c>
      <c r="D875" s="37">
        <v>0.125</v>
      </c>
      <c r="E875" s="37">
        <v>0</v>
      </c>
      <c r="F875" s="37">
        <v>0.1</v>
      </c>
    </row>
    <row r="877" spans="3:16" s="55" customFormat="1" ht="45.75" customHeight="1">
      <c r="C877" s="119" t="s">
        <v>304</v>
      </c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21</v>
      </c>
      <c r="E880" s="37">
        <v>9.417040358744394E-2</v>
      </c>
    </row>
    <row r="881" spans="3:16" ht="21">
      <c r="C881" s="34" t="s">
        <v>104</v>
      </c>
      <c r="D881" s="35">
        <v>49</v>
      </c>
      <c r="E881" s="37">
        <v>0.21973094170403587</v>
      </c>
    </row>
    <row r="882" spans="3:16" ht="21">
      <c r="C882" s="34" t="s">
        <v>101</v>
      </c>
      <c r="D882" s="35">
        <v>4</v>
      </c>
      <c r="E882" s="37">
        <v>1.7937219730941704E-2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111</v>
      </c>
      <c r="E884" s="37">
        <v>0.49775784753363228</v>
      </c>
    </row>
    <row r="885" spans="3:16" ht="123" customHeight="1"/>
    <row r="886" spans="3:16" ht="22.5">
      <c r="C886" s="117" t="s">
        <v>306</v>
      </c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7</v>
      </c>
      <c r="E889" s="37">
        <v>0.25925925925925924</v>
      </c>
    </row>
    <row r="890" spans="3:16" ht="21">
      <c r="C890" s="34" t="s">
        <v>168</v>
      </c>
      <c r="D890" s="35">
        <v>10</v>
      </c>
      <c r="E890" s="37">
        <v>0.37037037037037035</v>
      </c>
    </row>
    <row r="891" spans="3:16" ht="21">
      <c r="C891" s="34" t="s">
        <v>139</v>
      </c>
      <c r="D891" s="35">
        <v>4</v>
      </c>
      <c r="E891" s="37">
        <v>0.14814814814814814</v>
      </c>
    </row>
    <row r="892" spans="3:16" ht="21">
      <c r="C892" s="34" t="s">
        <v>169</v>
      </c>
      <c r="D892" s="35">
        <v>4</v>
      </c>
      <c r="E892" s="37">
        <v>0.14814814814814814</v>
      </c>
    </row>
    <row r="893" spans="3:16" ht="21">
      <c r="C893" s="34" t="s">
        <v>171</v>
      </c>
      <c r="D893" s="35">
        <v>2</v>
      </c>
      <c r="E893" s="37">
        <v>7.407407407407407E-2</v>
      </c>
    </row>
  </sheetData>
  <mergeCells count="72"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S275"/>
  <sheetViews>
    <sheetView topLeftCell="A37" zoomScale="110" zoomScaleNormal="110" workbookViewId="0">
      <selection activeCell="A49" sqref="A49:XFD4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377</v>
      </c>
      <c r="F31" s="85"/>
    </row>
    <row r="32" spans="3:6" ht="18.75">
      <c r="C32" s="58" t="s">
        <v>347</v>
      </c>
    </row>
    <row r="33" spans="2:19" ht="18.75">
      <c r="C33" s="58" t="s">
        <v>346</v>
      </c>
    </row>
    <row r="34" spans="2:19" ht="18.75">
      <c r="C34" s="84" t="s">
        <v>378</v>
      </c>
    </row>
    <row r="36" spans="2:19" ht="39" customHeight="1">
      <c r="B36" s="31"/>
      <c r="C36" s="113" t="s">
        <v>57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4" t="s">
        <v>58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35</v>
      </c>
      <c r="E41" s="35">
        <v>2</v>
      </c>
      <c r="F41" s="35">
        <v>1</v>
      </c>
      <c r="G41" s="35">
        <v>0</v>
      </c>
      <c r="H41" s="36">
        <f>SUM(D41:G41)</f>
        <v>38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33</v>
      </c>
      <c r="E42" s="35">
        <v>2</v>
      </c>
      <c r="F42" s="35">
        <v>1</v>
      </c>
      <c r="G42" s="35">
        <v>1</v>
      </c>
      <c r="H42" s="36">
        <f>SUM(D42:G42)</f>
        <v>37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68</v>
      </c>
      <c r="E43" s="35">
        <f t="shared" ref="E43:G43" si="0">E41+E42</f>
        <v>4</v>
      </c>
      <c r="F43" s="35">
        <f t="shared" si="0"/>
        <v>2</v>
      </c>
      <c r="G43" s="35">
        <f t="shared" si="0"/>
        <v>1</v>
      </c>
      <c r="H43" s="35">
        <f>H41+H42</f>
        <v>75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0.51470588235294112</v>
      </c>
      <c r="E46" s="37">
        <f>E41/E43</f>
        <v>0.5</v>
      </c>
      <c r="F46" s="37">
        <f>F41/F43</f>
        <v>0.5</v>
      </c>
      <c r="G46" s="37">
        <f>G41/G43</f>
        <v>0</v>
      </c>
      <c r="H46" s="38">
        <f>H41/H43</f>
        <v>0.50666666666666671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0.48529411764705882</v>
      </c>
      <c r="E47" s="37">
        <f>E42/E43</f>
        <v>0.5</v>
      </c>
      <c r="F47" s="37">
        <f>F42/F43</f>
        <v>0.5</v>
      </c>
      <c r="G47" s="37">
        <f>G42/G43</f>
        <v>1</v>
      </c>
      <c r="H47" s="38">
        <f>H42/H43</f>
        <v>0.49333333333333335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4" t="s">
        <v>65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60</v>
      </c>
      <c r="E52" s="35">
        <v>3</v>
      </c>
      <c r="F52" s="35">
        <v>2</v>
      </c>
      <c r="G52" s="35">
        <v>0</v>
      </c>
      <c r="H52" s="35">
        <f>SUM(D52:G52)</f>
        <v>65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8</v>
      </c>
      <c r="E53" s="35">
        <v>1</v>
      </c>
      <c r="F53" s="35">
        <v>0</v>
      </c>
      <c r="G53" s="35">
        <v>1</v>
      </c>
      <c r="H53" s="35">
        <f t="shared" ref="H53:H54" si="1">SUM(D53:G53)</f>
        <v>10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0</v>
      </c>
      <c r="E54" s="35">
        <v>0</v>
      </c>
      <c r="F54" s="35">
        <v>0</v>
      </c>
      <c r="G54" s="35">
        <v>0</v>
      </c>
      <c r="H54" s="35">
        <f t="shared" si="1"/>
        <v>0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68</v>
      </c>
      <c r="E55" s="35">
        <f t="shared" ref="E55:H55" si="2">SUM(E52:E54)</f>
        <v>4</v>
      </c>
      <c r="F55" s="35">
        <f t="shared" si="2"/>
        <v>2</v>
      </c>
      <c r="G55" s="35">
        <f t="shared" si="2"/>
        <v>1</v>
      </c>
      <c r="H55" s="35">
        <f t="shared" si="2"/>
        <v>75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0.88235294117647056</v>
      </c>
      <c r="E58" s="37">
        <f>E52/E55</f>
        <v>0.75</v>
      </c>
      <c r="F58" s="37">
        <f>F52/F55</f>
        <v>1</v>
      </c>
      <c r="G58" s="37">
        <f>G52/G55</f>
        <v>0</v>
      </c>
      <c r="H58" s="37">
        <f>H52/H55</f>
        <v>0.8666666666666667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0.11764705882352941</v>
      </c>
      <c r="E59" s="37">
        <f>E53/E55</f>
        <v>0.25</v>
      </c>
      <c r="F59" s="37">
        <f>F53/F55</f>
        <v>0</v>
      </c>
      <c r="G59" s="37">
        <f>G53/G55</f>
        <v>1</v>
      </c>
      <c r="H59" s="37">
        <f>H53/H55</f>
        <v>0.13333333333333333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0</v>
      </c>
      <c r="E60" s="37">
        <f>E54/E55</f>
        <v>0</v>
      </c>
      <c r="F60" s="37">
        <f>F54/F55</f>
        <v>0</v>
      </c>
      <c r="G60" s="37">
        <f>G54/G55</f>
        <v>0</v>
      </c>
      <c r="H60" s="37">
        <f>H54/H55</f>
        <v>0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4" t="s">
        <v>69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68</v>
      </c>
      <c r="E64" s="41">
        <f>D64/D68</f>
        <v>0.90666666666666662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6</v>
      </c>
      <c r="E65" s="41">
        <f>D65/D68</f>
        <v>0.08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1</v>
      </c>
      <c r="E66" s="41">
        <f>D66/D68</f>
        <v>1.3333333333333334E-2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75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3" t="s">
        <v>70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R74" s="59"/>
      <c r="S74" s="32"/>
    </row>
    <row r="75" spans="3:19">
      <c r="R75" s="59"/>
      <c r="S75" s="32"/>
    </row>
    <row r="76" spans="3:19" ht="23.25">
      <c r="C76" s="114" t="s">
        <v>71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0.94099999999999995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4</v>
      </c>
      <c r="E82" s="77">
        <v>14</v>
      </c>
      <c r="F82" s="77">
        <v>34</v>
      </c>
      <c r="G82" s="77">
        <v>19</v>
      </c>
      <c r="H82" s="77">
        <v>4</v>
      </c>
      <c r="R82" s="59"/>
      <c r="S82" s="32"/>
    </row>
    <row r="83" spans="3:19" ht="21">
      <c r="C83" s="40" t="s">
        <v>74</v>
      </c>
      <c r="D83" s="77">
        <v>3</v>
      </c>
      <c r="E83" s="77">
        <v>7</v>
      </c>
      <c r="F83" s="77">
        <v>34</v>
      </c>
      <c r="G83" s="77">
        <v>27</v>
      </c>
      <c r="H83" s="77">
        <v>4</v>
      </c>
      <c r="R83" s="59"/>
      <c r="S83" s="32"/>
    </row>
    <row r="84" spans="3:19" ht="21">
      <c r="C84" s="40" t="s">
        <v>75</v>
      </c>
      <c r="D84" s="77">
        <v>0</v>
      </c>
      <c r="E84" s="77">
        <v>2</v>
      </c>
      <c r="F84" s="77">
        <v>19</v>
      </c>
      <c r="G84" s="77">
        <v>38</v>
      </c>
      <c r="H84" s="77">
        <v>15</v>
      </c>
      <c r="R84" s="59"/>
      <c r="S84" s="32"/>
    </row>
    <row r="85" spans="3:19" ht="21">
      <c r="C85" s="40" t="s">
        <v>76</v>
      </c>
      <c r="D85" s="77">
        <v>0</v>
      </c>
      <c r="E85" s="77">
        <v>5</v>
      </c>
      <c r="F85" s="77">
        <v>37</v>
      </c>
      <c r="G85" s="77">
        <v>28</v>
      </c>
      <c r="H85" s="77">
        <v>5</v>
      </c>
      <c r="R85" s="59"/>
      <c r="S85" s="32"/>
    </row>
    <row r="86" spans="3:19" ht="21">
      <c r="C86" s="40" t="s">
        <v>56</v>
      </c>
      <c r="D86" s="89">
        <f>SUM(D82:D85)</f>
        <v>7</v>
      </c>
      <c r="E86" s="89">
        <f t="shared" ref="E86:H86" si="3">SUM(E82:E85)</f>
        <v>28</v>
      </c>
      <c r="F86" s="89">
        <f t="shared" si="3"/>
        <v>124</v>
      </c>
      <c r="G86" s="89">
        <f t="shared" si="3"/>
        <v>112</v>
      </c>
      <c r="H86" s="89">
        <f t="shared" si="3"/>
        <v>28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0.5714285714285714</v>
      </c>
      <c r="E89" s="37">
        <f t="shared" ref="E89:H89" si="4">E82/E86</f>
        <v>0.5</v>
      </c>
      <c r="F89" s="37">
        <f t="shared" si="4"/>
        <v>0.27419354838709675</v>
      </c>
      <c r="G89" s="37">
        <f t="shared" si="4"/>
        <v>0.16964285714285715</v>
      </c>
      <c r="H89" s="37">
        <f t="shared" si="4"/>
        <v>0.14285714285714285</v>
      </c>
      <c r="R89" s="59"/>
      <c r="S89" s="32"/>
    </row>
    <row r="90" spans="3:19" ht="21">
      <c r="C90" s="40" t="s">
        <v>74</v>
      </c>
      <c r="D90" s="37">
        <f>D83/D86</f>
        <v>0.42857142857142855</v>
      </c>
      <c r="E90" s="37">
        <f t="shared" ref="E90:H90" si="5">E83/E86</f>
        <v>0.25</v>
      </c>
      <c r="F90" s="37">
        <f t="shared" si="5"/>
        <v>0.27419354838709675</v>
      </c>
      <c r="G90" s="37">
        <f t="shared" si="5"/>
        <v>0.24107142857142858</v>
      </c>
      <c r="H90" s="37">
        <f t="shared" si="5"/>
        <v>0.14285714285714285</v>
      </c>
      <c r="R90" s="59"/>
      <c r="S90" s="32"/>
    </row>
    <row r="91" spans="3:19" ht="21">
      <c r="C91" s="40" t="s">
        <v>75</v>
      </c>
      <c r="D91" s="37">
        <f>D84/D86</f>
        <v>0</v>
      </c>
      <c r="E91" s="37">
        <f t="shared" ref="E91:H91" si="6">E84/E86</f>
        <v>7.1428571428571425E-2</v>
      </c>
      <c r="F91" s="37">
        <f t="shared" si="6"/>
        <v>0.15322580645161291</v>
      </c>
      <c r="G91" s="37">
        <f t="shared" si="6"/>
        <v>0.3392857142857143</v>
      </c>
      <c r="H91" s="37">
        <f t="shared" si="6"/>
        <v>0.5357142857142857</v>
      </c>
      <c r="R91" s="59"/>
      <c r="S91" s="32"/>
    </row>
    <row r="92" spans="3:19" ht="21">
      <c r="C92" s="40" t="s">
        <v>76</v>
      </c>
      <c r="D92" s="37">
        <f>D85/D86</f>
        <v>0</v>
      </c>
      <c r="E92" s="37">
        <f t="shared" ref="E92:H92" si="7">E85/E86</f>
        <v>0.17857142857142858</v>
      </c>
      <c r="F92" s="37">
        <f t="shared" si="7"/>
        <v>0.29838709677419356</v>
      </c>
      <c r="G92" s="37">
        <f t="shared" si="7"/>
        <v>0.25</v>
      </c>
      <c r="H92" s="37">
        <f t="shared" si="7"/>
        <v>0.17857142857142858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4" t="s">
        <v>77</v>
      </c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5" t="s">
        <v>78</v>
      </c>
      <c r="D97" s="115"/>
      <c r="E97" s="115"/>
      <c r="F97" s="115"/>
      <c r="G97" s="115"/>
      <c r="H97" s="115"/>
      <c r="I97" s="115"/>
      <c r="J97" s="47" t="s">
        <v>79</v>
      </c>
      <c r="M97" s="59"/>
      <c r="N97" s="32"/>
    </row>
    <row r="98" spans="2:19" ht="18.75">
      <c r="B98" s="30">
        <v>1</v>
      </c>
      <c r="C98" s="112" t="s">
        <v>113</v>
      </c>
      <c r="D98" s="112"/>
      <c r="E98" s="112"/>
      <c r="F98" s="112"/>
      <c r="G98" s="112"/>
      <c r="H98" s="112"/>
      <c r="I98" s="112"/>
      <c r="J98" s="48">
        <v>4.0999999999999996</v>
      </c>
      <c r="M98" s="59"/>
      <c r="N98" s="32"/>
    </row>
    <row r="99" spans="2:19" ht="18.75">
      <c r="B99" s="30">
        <v>2</v>
      </c>
      <c r="C99" s="112" t="s">
        <v>114</v>
      </c>
      <c r="D99" s="112"/>
      <c r="E99" s="112"/>
      <c r="F99" s="112"/>
      <c r="G99" s="112"/>
      <c r="H99" s="112"/>
      <c r="I99" s="112"/>
      <c r="J99" s="48">
        <v>4.3</v>
      </c>
      <c r="M99" s="59"/>
      <c r="N99" s="32"/>
    </row>
    <row r="100" spans="2:19" ht="18.75">
      <c r="B100" s="30">
        <v>3</v>
      </c>
      <c r="C100" s="112" t="s">
        <v>115</v>
      </c>
      <c r="D100" s="112"/>
      <c r="E100" s="112"/>
      <c r="F100" s="112"/>
      <c r="G100" s="112"/>
      <c r="H100" s="112"/>
      <c r="I100" s="112"/>
      <c r="J100" s="48">
        <v>4</v>
      </c>
      <c r="M100" s="59"/>
      <c r="N100" s="32"/>
    </row>
    <row r="101" spans="2:19" ht="30.75" customHeight="1">
      <c r="B101" s="30">
        <v>4</v>
      </c>
      <c r="C101" s="112" t="s">
        <v>116</v>
      </c>
      <c r="D101" s="112"/>
      <c r="E101" s="112"/>
      <c r="F101" s="112"/>
      <c r="G101" s="112"/>
      <c r="H101" s="112"/>
      <c r="I101" s="112"/>
      <c r="J101" s="48">
        <v>4.3</v>
      </c>
      <c r="M101" s="59"/>
      <c r="N101" s="32"/>
    </row>
    <row r="102" spans="2:19" ht="18.75">
      <c r="B102" s="30">
        <v>5</v>
      </c>
      <c r="C102" s="112" t="s">
        <v>117</v>
      </c>
      <c r="D102" s="112"/>
      <c r="E102" s="112"/>
      <c r="F102" s="112"/>
      <c r="G102" s="112"/>
      <c r="H102" s="112"/>
      <c r="I102" s="112"/>
      <c r="J102" s="48">
        <v>4.2</v>
      </c>
      <c r="M102" s="59"/>
      <c r="N102" s="32"/>
    </row>
    <row r="103" spans="2:19" ht="28.5" customHeight="1">
      <c r="B103" s="30">
        <v>6</v>
      </c>
      <c r="C103" s="112" t="s">
        <v>118</v>
      </c>
      <c r="D103" s="112"/>
      <c r="E103" s="112"/>
      <c r="F103" s="112"/>
      <c r="G103" s="112"/>
      <c r="H103" s="112"/>
      <c r="I103" s="112"/>
      <c r="J103" s="48">
        <v>4.3</v>
      </c>
      <c r="M103" s="59"/>
      <c r="N103" s="32"/>
    </row>
    <row r="104" spans="2:19" ht="18.75">
      <c r="B104" s="30">
        <v>7</v>
      </c>
      <c r="C104" s="112" t="s">
        <v>119</v>
      </c>
      <c r="D104" s="112"/>
      <c r="E104" s="112"/>
      <c r="F104" s="112"/>
      <c r="G104" s="112"/>
      <c r="H104" s="112"/>
      <c r="I104" s="112"/>
      <c r="J104" s="48">
        <v>4.5999999999999996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3" t="s">
        <v>80</v>
      </c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7" t="s">
        <v>120</v>
      </c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1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2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26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32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14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75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1.3333333333333334E-2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2.6666666666666668E-2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0.34666666666666668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0.42666666666666669</v>
      </c>
      <c r="R138" s="59"/>
      <c r="S138" s="32"/>
    </row>
    <row r="139" spans="3:19" ht="20.25" customHeight="1">
      <c r="C139" s="40">
        <v>5</v>
      </c>
      <c r="D139" s="37">
        <f t="shared" si="8"/>
        <v>0.18666666666666668</v>
      </c>
      <c r="R139" s="59"/>
      <c r="S139" s="32"/>
    </row>
    <row r="140" spans="3:19" ht="17.25" customHeight="1">
      <c r="R140" s="59"/>
      <c r="S140" s="32"/>
    </row>
    <row r="141" spans="3:19" ht="23.25">
      <c r="C141" s="113" t="s">
        <v>81</v>
      </c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R141" s="59"/>
      <c r="S141" s="32"/>
    </row>
    <row r="143" spans="3:19" ht="22.5" customHeight="1"/>
    <row r="144" spans="3:19" ht="22.5" customHeight="1"/>
    <row r="145" spans="3:16" ht="23.25">
      <c r="C145" s="114" t="s">
        <v>124</v>
      </c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56</v>
      </c>
      <c r="E148" s="35">
        <v>3</v>
      </c>
      <c r="F148" s="35">
        <v>1</v>
      </c>
      <c r="G148" s="35">
        <v>0</v>
      </c>
      <c r="H148" s="35">
        <f>SUM(D148:G148)</f>
        <v>60</v>
      </c>
    </row>
    <row r="149" spans="3:16" ht="21">
      <c r="C149" s="40" t="s">
        <v>17</v>
      </c>
      <c r="D149" s="35">
        <v>12</v>
      </c>
      <c r="E149" s="35">
        <v>1</v>
      </c>
      <c r="F149" s="35">
        <v>1</v>
      </c>
      <c r="G149" s="35">
        <v>1</v>
      </c>
      <c r="H149" s="35">
        <f>SUM(D149:G149)</f>
        <v>15</v>
      </c>
    </row>
    <row r="150" spans="3:16" ht="21">
      <c r="C150" s="40" t="s">
        <v>56</v>
      </c>
      <c r="D150" s="35">
        <f>D148+D149</f>
        <v>68</v>
      </c>
      <c r="E150" s="35">
        <f t="shared" ref="E150:H150" si="9">E148+E149</f>
        <v>4</v>
      </c>
      <c r="F150" s="35">
        <f t="shared" si="9"/>
        <v>2</v>
      </c>
      <c r="G150" s="35">
        <f t="shared" si="9"/>
        <v>1</v>
      </c>
      <c r="H150" s="35">
        <f t="shared" si="9"/>
        <v>75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0.82352941176470584</v>
      </c>
      <c r="E153" s="37">
        <f>E148/$E$150</f>
        <v>0.75</v>
      </c>
      <c r="F153" s="37">
        <f>F148/$F$150</f>
        <v>0.5</v>
      </c>
      <c r="G153" s="37">
        <f>G148/$G$150</f>
        <v>0</v>
      </c>
      <c r="H153" s="37">
        <f>H148/$H$150</f>
        <v>0.8</v>
      </c>
    </row>
    <row r="154" spans="3:16" ht="21">
      <c r="C154" s="40" t="s">
        <v>17</v>
      </c>
      <c r="D154" s="37">
        <f>D149/$D$150</f>
        <v>0.17647058823529413</v>
      </c>
      <c r="E154" s="37">
        <f>E149/$E$150</f>
        <v>0.25</v>
      </c>
      <c r="F154" s="37">
        <f>F149/$F$150</f>
        <v>0.5</v>
      </c>
      <c r="G154" s="37">
        <f>G149/$G$150</f>
        <v>1</v>
      </c>
      <c r="H154" s="37">
        <f>H149/$H$150</f>
        <v>0.2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4" t="s">
        <v>125</v>
      </c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4</v>
      </c>
      <c r="E161" s="35">
        <v>1</v>
      </c>
      <c r="F161" s="35">
        <v>0</v>
      </c>
      <c r="G161" s="35">
        <v>0</v>
      </c>
      <c r="H161" s="35">
        <f>SUM(D161:G161)</f>
        <v>5</v>
      </c>
    </row>
    <row r="162" spans="3:16" ht="21">
      <c r="C162" s="34" t="s">
        <v>83</v>
      </c>
      <c r="D162" s="35">
        <v>50</v>
      </c>
      <c r="E162" s="35">
        <v>2</v>
      </c>
      <c r="F162" s="35">
        <v>2</v>
      </c>
      <c r="G162" s="35">
        <v>0</v>
      </c>
      <c r="H162" s="35">
        <f t="shared" ref="H162:H163" si="10">SUM(D162:G162)</f>
        <v>54</v>
      </c>
    </row>
    <row r="163" spans="3:16" ht="21">
      <c r="C163" s="50" t="s">
        <v>84</v>
      </c>
      <c r="D163" s="35">
        <v>5</v>
      </c>
      <c r="E163" s="35">
        <v>0</v>
      </c>
      <c r="F163" s="35">
        <v>0</v>
      </c>
      <c r="G163" s="35">
        <v>0</v>
      </c>
      <c r="H163" s="35">
        <f t="shared" si="10"/>
        <v>5</v>
      </c>
    </row>
    <row r="164" spans="3:16" ht="21">
      <c r="C164" s="34" t="s">
        <v>309</v>
      </c>
      <c r="D164" s="35">
        <f>SUM(D161:D163)</f>
        <v>59</v>
      </c>
      <c r="E164" s="35">
        <f t="shared" ref="E164:H164" si="11">SUM(E161:E163)</f>
        <v>3</v>
      </c>
      <c r="F164" s="35">
        <f t="shared" si="11"/>
        <v>2</v>
      </c>
      <c r="G164" s="35">
        <f t="shared" si="11"/>
        <v>0</v>
      </c>
      <c r="H164" s="35">
        <f t="shared" si="11"/>
        <v>64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6.7796610169491525E-2</v>
      </c>
      <c r="E168" s="37">
        <f>E161/$E$164</f>
        <v>0.33333333333333331</v>
      </c>
      <c r="F168" s="37">
        <f>F161/$F$164</f>
        <v>0</v>
      </c>
      <c r="G168" s="37" t="e">
        <f>G161/$G$164</f>
        <v>#DIV/0!</v>
      </c>
      <c r="H168" s="37">
        <f>H161/$H$164</f>
        <v>7.8125E-2</v>
      </c>
    </row>
    <row r="169" spans="3:16" ht="21">
      <c r="C169" s="34" t="s">
        <v>83</v>
      </c>
      <c r="D169" s="37">
        <f t="shared" ref="D169" si="12">D162/$D$164</f>
        <v>0.84745762711864403</v>
      </c>
      <c r="E169" s="37">
        <f t="shared" ref="E169:E170" si="13">E162/$E$164</f>
        <v>0.66666666666666663</v>
      </c>
      <c r="F169" s="37">
        <f t="shared" ref="F169:F170" si="14">F162/$F$164</f>
        <v>1</v>
      </c>
      <c r="G169" s="37" t="e">
        <f t="shared" ref="G169:G170" si="15">G162/$G$164</f>
        <v>#DIV/0!</v>
      </c>
      <c r="H169" s="37">
        <f t="shared" ref="H169:H170" si="16">H162/$H$164</f>
        <v>0.84375</v>
      </c>
    </row>
    <row r="170" spans="3:16" ht="21">
      <c r="C170" s="50" t="s">
        <v>84</v>
      </c>
      <c r="D170" s="37">
        <f>D163/$D$164</f>
        <v>8.4745762711864403E-2</v>
      </c>
      <c r="E170" s="37">
        <f t="shared" si="13"/>
        <v>0</v>
      </c>
      <c r="F170" s="37">
        <f t="shared" si="14"/>
        <v>0</v>
      </c>
      <c r="G170" s="37" t="e">
        <f t="shared" si="15"/>
        <v>#DIV/0!</v>
      </c>
      <c r="H170" s="37">
        <f t="shared" si="16"/>
        <v>7.8125E-2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8" t="s">
        <v>129</v>
      </c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4</v>
      </c>
      <c r="E176" s="77">
        <v>0</v>
      </c>
      <c r="F176" s="77">
        <v>0</v>
      </c>
      <c r="G176" s="77">
        <v>1</v>
      </c>
    </row>
    <row r="177" spans="3:16" ht="21">
      <c r="C177" s="34" t="s">
        <v>86</v>
      </c>
      <c r="D177" s="77">
        <v>12</v>
      </c>
      <c r="E177" s="77">
        <v>0</v>
      </c>
      <c r="F177" s="77">
        <v>1</v>
      </c>
      <c r="G177" s="77">
        <v>0</v>
      </c>
    </row>
    <row r="178" spans="3:16" ht="63">
      <c r="C178" s="34" t="s">
        <v>87</v>
      </c>
      <c r="D178" s="77">
        <v>4</v>
      </c>
      <c r="E178" s="77">
        <v>1</v>
      </c>
      <c r="F178" s="77">
        <v>0</v>
      </c>
      <c r="G178" s="77">
        <v>0</v>
      </c>
    </row>
    <row r="179" spans="3:16" ht="42">
      <c r="C179" s="34" t="s">
        <v>130</v>
      </c>
      <c r="D179" s="77">
        <v>0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2</v>
      </c>
      <c r="E180" s="77">
        <v>0</v>
      </c>
      <c r="F180" s="77">
        <v>0</v>
      </c>
      <c r="G180" s="77">
        <v>0</v>
      </c>
    </row>
    <row r="181" spans="3:16" ht="21">
      <c r="C181" s="34" t="s">
        <v>89</v>
      </c>
      <c r="D181" s="77">
        <v>50</v>
      </c>
      <c r="E181" s="77">
        <v>3</v>
      </c>
      <c r="F181" s="77">
        <v>1</v>
      </c>
      <c r="G181" s="77">
        <v>0</v>
      </c>
    </row>
    <row r="182" spans="3:16" ht="21">
      <c r="C182" s="34" t="s">
        <v>56</v>
      </c>
      <c r="D182" s="77">
        <f>SUM(D176:D181)</f>
        <v>72</v>
      </c>
      <c r="E182" s="77">
        <f t="shared" ref="E182:G182" si="17">SUM(E176:E181)</f>
        <v>4</v>
      </c>
      <c r="F182" s="77">
        <f t="shared" si="17"/>
        <v>2</v>
      </c>
      <c r="G182" s="77">
        <f t="shared" si="17"/>
        <v>1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5.5555555555555552E-2</v>
      </c>
      <c r="E185" s="37">
        <f>E176/$E$182</f>
        <v>0</v>
      </c>
      <c r="F185" s="37">
        <f>F176/$F$182</f>
        <v>0</v>
      </c>
      <c r="G185" s="37">
        <f>G176/$G$182</f>
        <v>1</v>
      </c>
    </row>
    <row r="186" spans="3:16" ht="21">
      <c r="C186" s="34" t="s">
        <v>86</v>
      </c>
      <c r="D186" s="37">
        <f t="shared" ref="D186:D190" si="18">D177/$D$182</f>
        <v>0.16666666666666666</v>
      </c>
      <c r="E186" s="37">
        <f t="shared" ref="E186:E190" si="19">E177/$E$182</f>
        <v>0</v>
      </c>
      <c r="F186" s="37">
        <f t="shared" ref="F186:F190" si="20">F177/$F$182</f>
        <v>0.5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5.5555555555555552E-2</v>
      </c>
      <c r="E187" s="37">
        <f t="shared" si="19"/>
        <v>0.25</v>
      </c>
      <c r="F187" s="37">
        <f t="shared" si="20"/>
        <v>0</v>
      </c>
      <c r="G187" s="37">
        <f t="shared" si="21"/>
        <v>0</v>
      </c>
    </row>
    <row r="188" spans="3:16" ht="42">
      <c r="C188" s="34" t="s">
        <v>130</v>
      </c>
      <c r="D188" s="37">
        <f t="shared" si="18"/>
        <v>0</v>
      </c>
      <c r="E188" s="37">
        <f t="shared" si="19"/>
        <v>0</v>
      </c>
      <c r="F188" s="37">
        <f t="shared" si="20"/>
        <v>0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2.7777777777777776E-2</v>
      </c>
      <c r="E189" s="37">
        <f t="shared" si="19"/>
        <v>0</v>
      </c>
      <c r="F189" s="37">
        <f t="shared" si="20"/>
        <v>0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0.69444444444444442</v>
      </c>
      <c r="E190" s="37">
        <f t="shared" si="19"/>
        <v>0.75</v>
      </c>
      <c r="F190" s="37">
        <f t="shared" si="20"/>
        <v>0.5</v>
      </c>
      <c r="G190" s="37">
        <f t="shared" si="21"/>
        <v>0</v>
      </c>
    </row>
    <row r="191" spans="3:16" ht="21">
      <c r="C191" s="62"/>
      <c r="D191" s="61"/>
      <c r="E191" s="61"/>
      <c r="F191" s="61"/>
      <c r="G191" s="61"/>
    </row>
    <row r="192" spans="3:16" ht="23.25">
      <c r="C192" s="113" t="s">
        <v>90</v>
      </c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</row>
    <row r="194" spans="3:16" ht="23.25">
      <c r="C194" s="118" t="s">
        <v>131</v>
      </c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0</v>
      </c>
      <c r="E197" s="35">
        <v>0</v>
      </c>
      <c r="F197" s="35">
        <v>1</v>
      </c>
      <c r="G197" s="54"/>
    </row>
    <row r="198" spans="3:16" ht="21">
      <c r="C198" s="40" t="s">
        <v>17</v>
      </c>
      <c r="D198" s="35">
        <v>4</v>
      </c>
      <c r="E198" s="35">
        <v>2</v>
      </c>
      <c r="F198" s="35">
        <v>0</v>
      </c>
    </row>
    <row r="199" spans="3:16" ht="21">
      <c r="C199" s="40" t="s">
        <v>56</v>
      </c>
      <c r="D199" s="35">
        <f>SUM(D197:D198)</f>
        <v>4</v>
      </c>
      <c r="E199" s="35">
        <f t="shared" ref="E199:F199" si="22">SUM(E197:E198)</f>
        <v>2</v>
      </c>
      <c r="F199" s="35">
        <f t="shared" si="22"/>
        <v>1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</v>
      </c>
      <c r="E202" s="37">
        <f>E197/$E$199</f>
        <v>0</v>
      </c>
      <c r="F202" s="37">
        <f>F197/$F$199</f>
        <v>1</v>
      </c>
    </row>
    <row r="203" spans="3:16" ht="21">
      <c r="C203" s="40" t="s">
        <v>17</v>
      </c>
      <c r="D203" s="37">
        <f>D198/$D$199</f>
        <v>1</v>
      </c>
      <c r="E203" s="37">
        <f>E198/$E$199</f>
        <v>1</v>
      </c>
      <c r="F203" s="37">
        <f>F198/$F$199</f>
        <v>0</v>
      </c>
    </row>
    <row r="204" spans="3:16" ht="88.5" customHeight="1"/>
    <row r="205" spans="3:16" ht="23.25">
      <c r="C205" s="113" t="s">
        <v>91</v>
      </c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</row>
    <row r="207" spans="3:16" ht="23.25">
      <c r="C207" s="118" t="s">
        <v>92</v>
      </c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2</v>
      </c>
      <c r="E210" s="35">
        <v>0</v>
      </c>
      <c r="F210" s="35">
        <v>0</v>
      </c>
      <c r="G210" s="35">
        <f>SUM(D210:F210)</f>
        <v>2</v>
      </c>
    </row>
    <row r="211" spans="3:16" ht="21.75" customHeight="1">
      <c r="C211" s="34" t="s">
        <v>93</v>
      </c>
      <c r="D211" s="35">
        <v>1</v>
      </c>
      <c r="E211" s="35">
        <v>0</v>
      </c>
      <c r="F211" s="35">
        <v>1</v>
      </c>
      <c r="G211" s="35">
        <f t="shared" ref="G211:G214" si="23">SUM(D211:F211)</f>
        <v>2</v>
      </c>
    </row>
    <row r="212" spans="3:16" ht="21.75" customHeight="1">
      <c r="C212" s="34" t="s">
        <v>94</v>
      </c>
      <c r="D212" s="35">
        <v>0</v>
      </c>
      <c r="E212" s="35">
        <v>1</v>
      </c>
      <c r="F212" s="35">
        <v>0</v>
      </c>
      <c r="G212" s="35">
        <f>SUM(D212:F212)</f>
        <v>1</v>
      </c>
    </row>
    <row r="213" spans="3:16" ht="21.75" customHeight="1">
      <c r="C213" s="34" t="s">
        <v>95</v>
      </c>
      <c r="D213" s="35">
        <v>1</v>
      </c>
      <c r="E213" s="35">
        <v>1</v>
      </c>
      <c r="F213" s="35">
        <v>0</v>
      </c>
      <c r="G213" s="35">
        <f t="shared" si="23"/>
        <v>2</v>
      </c>
    </row>
    <row r="214" spans="3:16" ht="21">
      <c r="C214" s="34" t="s">
        <v>56</v>
      </c>
      <c r="D214" s="35">
        <f>SUM(D210:D213)</f>
        <v>4</v>
      </c>
      <c r="E214" s="35">
        <f t="shared" ref="E214:F214" si="24">SUM(E210:E213)</f>
        <v>2</v>
      </c>
      <c r="F214" s="35">
        <f t="shared" si="24"/>
        <v>1</v>
      </c>
      <c r="G214" s="35">
        <f t="shared" si="23"/>
        <v>7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0.5</v>
      </c>
      <c r="E218" s="37">
        <f>E210/$E$214</f>
        <v>0</v>
      </c>
      <c r="F218" s="37">
        <f>F210/$F$214</f>
        <v>0</v>
      </c>
      <c r="G218" s="37">
        <f>G210/$G$214</f>
        <v>0.2857142857142857</v>
      </c>
    </row>
    <row r="219" spans="3:16" ht="21">
      <c r="C219" s="34" t="s">
        <v>93</v>
      </c>
      <c r="D219" s="37">
        <f t="shared" ref="D219:D221" si="25">D211/$D$214</f>
        <v>0.25</v>
      </c>
      <c r="E219" s="37">
        <f t="shared" ref="E219:E221" si="26">E211/$E$214</f>
        <v>0</v>
      </c>
      <c r="F219" s="37">
        <f t="shared" ref="F219:F221" si="27">F211/$F$214</f>
        <v>1</v>
      </c>
      <c r="G219" s="37">
        <f t="shared" ref="G219:G221" si="28">G211/$G$214</f>
        <v>0.2857142857142857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0.5</v>
      </c>
      <c r="F220" s="37">
        <f t="shared" si="27"/>
        <v>0</v>
      </c>
      <c r="G220" s="37">
        <f t="shared" si="28"/>
        <v>0.14285714285714285</v>
      </c>
    </row>
    <row r="221" spans="3:16" ht="21">
      <c r="C221" s="34" t="s">
        <v>95</v>
      </c>
      <c r="D221" s="37">
        <f t="shared" si="25"/>
        <v>0.25</v>
      </c>
      <c r="E221" s="37">
        <f t="shared" si="26"/>
        <v>0.5</v>
      </c>
      <c r="F221" s="37">
        <f t="shared" si="27"/>
        <v>0</v>
      </c>
      <c r="G221" s="37">
        <f t="shared" si="28"/>
        <v>0.2857142857142857</v>
      </c>
    </row>
    <row r="222" spans="3:16" ht="37.5" customHeight="1"/>
    <row r="223" spans="3:16" ht="32.25" hidden="1" customHeight="1">
      <c r="C223" s="118" t="s">
        <v>96</v>
      </c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</row>
    <row r="225" spans="3:16" ht="3.75" customHeight="1"/>
    <row r="226" spans="3:16" ht="23.25">
      <c r="C226" s="113" t="s">
        <v>97</v>
      </c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</row>
    <row r="228" spans="3:16" ht="23.25">
      <c r="C228" s="118" t="s">
        <v>98</v>
      </c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52</v>
      </c>
      <c r="E231" s="35">
        <v>3</v>
      </c>
      <c r="F231" s="35">
        <v>2</v>
      </c>
      <c r="G231" s="35">
        <v>1</v>
      </c>
      <c r="H231" s="36">
        <f>SUM(D231:G231)</f>
        <v>58</v>
      </c>
    </row>
    <row r="232" spans="3:16" ht="21">
      <c r="C232" s="40" t="s">
        <v>17</v>
      </c>
      <c r="D232" s="35">
        <v>14</v>
      </c>
      <c r="E232" s="35">
        <v>1</v>
      </c>
      <c r="F232" s="35">
        <v>0</v>
      </c>
      <c r="G232" s="35">
        <v>0</v>
      </c>
      <c r="H232" s="36">
        <f t="shared" ref="H232:H234" si="29">SUM(D232:G232)</f>
        <v>15</v>
      </c>
    </row>
    <row r="233" spans="3:16" ht="42">
      <c r="C233" s="40" t="s">
        <v>133</v>
      </c>
      <c r="D233" s="35">
        <v>2</v>
      </c>
      <c r="E233" s="35">
        <v>0</v>
      </c>
      <c r="F233" s="35">
        <v>0</v>
      </c>
      <c r="G233" s="35">
        <v>0</v>
      </c>
      <c r="H233" s="36">
        <f t="shared" si="29"/>
        <v>2</v>
      </c>
    </row>
    <row r="234" spans="3:16" ht="21.75" customHeight="1">
      <c r="C234" s="40" t="s">
        <v>56</v>
      </c>
      <c r="D234" s="35">
        <f>SUM(D231:D233)</f>
        <v>68</v>
      </c>
      <c r="E234" s="35">
        <f t="shared" ref="E234:G234" si="30">SUM(E231:E233)</f>
        <v>4</v>
      </c>
      <c r="F234" s="35">
        <f t="shared" si="30"/>
        <v>2</v>
      </c>
      <c r="G234" s="35">
        <f t="shared" si="30"/>
        <v>1</v>
      </c>
      <c r="H234" s="36">
        <f t="shared" si="29"/>
        <v>75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0.76470588235294112</v>
      </c>
      <c r="E237" s="37">
        <f>E231/$E$234</f>
        <v>0.75</v>
      </c>
      <c r="F237" s="37">
        <f>F231/$F$234</f>
        <v>1</v>
      </c>
      <c r="G237" s="37">
        <f>G231/$G$234</f>
        <v>1</v>
      </c>
      <c r="H237" s="38">
        <f>H231/$H$234</f>
        <v>0.77333333333333332</v>
      </c>
    </row>
    <row r="238" spans="3:16" ht="21">
      <c r="C238" s="40" t="s">
        <v>17</v>
      </c>
      <c r="D238" s="37">
        <f t="shared" ref="D238:D239" si="31">D232/$D$234</f>
        <v>0.20588235294117646</v>
      </c>
      <c r="E238" s="37">
        <f t="shared" ref="E238:E239" si="32">E232/$E$234</f>
        <v>0.25</v>
      </c>
      <c r="F238" s="37">
        <f t="shared" ref="F238:F239" si="33">F232/$F$234</f>
        <v>0</v>
      </c>
      <c r="G238" s="37">
        <f t="shared" ref="G238:G239" si="34">G232/$G$234</f>
        <v>0</v>
      </c>
      <c r="H238" s="38">
        <f t="shared" ref="H238:H239" si="35">H232/$H$234</f>
        <v>0.2</v>
      </c>
    </row>
    <row r="239" spans="3:16" ht="42">
      <c r="C239" s="40" t="s">
        <v>133</v>
      </c>
      <c r="D239" s="37">
        <f t="shared" si="31"/>
        <v>2.9411764705882353E-2</v>
      </c>
      <c r="E239" s="37">
        <f t="shared" si="32"/>
        <v>0</v>
      </c>
      <c r="F239" s="37">
        <f t="shared" si="33"/>
        <v>0</v>
      </c>
      <c r="G239" s="37">
        <f t="shared" si="34"/>
        <v>0</v>
      </c>
      <c r="H239" s="38">
        <f t="shared" si="35"/>
        <v>2.6666666666666668E-2</v>
      </c>
    </row>
    <row r="244" spans="3:16" ht="23.25">
      <c r="C244" s="113" t="s">
        <v>99</v>
      </c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</row>
    <row r="246" spans="3:16" ht="42" customHeight="1">
      <c r="C246" s="119" t="s">
        <v>100</v>
      </c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1</v>
      </c>
      <c r="E249" s="35">
        <v>0</v>
      </c>
      <c r="F249" s="35">
        <v>0</v>
      </c>
      <c r="G249" s="35">
        <v>0</v>
      </c>
      <c r="H249" s="35">
        <f>SUM(D249:G249)</f>
        <v>1</v>
      </c>
    </row>
    <row r="250" spans="3:16" ht="21">
      <c r="C250" s="40">
        <v>2</v>
      </c>
      <c r="D250" s="35">
        <v>0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0</v>
      </c>
    </row>
    <row r="251" spans="3:16" ht="21">
      <c r="C251" s="40">
        <v>3</v>
      </c>
      <c r="D251" s="35">
        <v>15</v>
      </c>
      <c r="E251" s="35">
        <v>0</v>
      </c>
      <c r="F251" s="35">
        <v>0</v>
      </c>
      <c r="G251" s="35">
        <v>1</v>
      </c>
      <c r="H251" s="35">
        <f t="shared" si="36"/>
        <v>16</v>
      </c>
    </row>
    <row r="252" spans="3:16" ht="21">
      <c r="C252" s="40">
        <v>4</v>
      </c>
      <c r="D252" s="35">
        <v>47</v>
      </c>
      <c r="E252" s="35">
        <v>4</v>
      </c>
      <c r="F252" s="35">
        <v>2</v>
      </c>
      <c r="G252" s="35">
        <v>0</v>
      </c>
      <c r="H252" s="35">
        <f t="shared" si="36"/>
        <v>53</v>
      </c>
    </row>
    <row r="253" spans="3:16" ht="21">
      <c r="C253" s="40">
        <v>5</v>
      </c>
      <c r="D253" s="35">
        <v>5</v>
      </c>
      <c r="E253" s="35">
        <v>0</v>
      </c>
      <c r="F253" s="35">
        <v>0</v>
      </c>
      <c r="G253" s="35">
        <v>0</v>
      </c>
      <c r="H253" s="35">
        <f t="shared" si="36"/>
        <v>5</v>
      </c>
    </row>
    <row r="254" spans="3:16" ht="21">
      <c r="C254" s="40" t="s">
        <v>56</v>
      </c>
      <c r="D254" s="35">
        <f>SUM(D249:D253)</f>
        <v>68</v>
      </c>
      <c r="E254" s="35">
        <f t="shared" ref="E254:H254" si="37">SUM(E249:E253)</f>
        <v>4</v>
      </c>
      <c r="F254" s="35">
        <f t="shared" si="37"/>
        <v>2</v>
      </c>
      <c r="G254" s="35">
        <f t="shared" si="37"/>
        <v>1</v>
      </c>
      <c r="H254" s="35">
        <f t="shared" si="37"/>
        <v>75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1.4705882352941176E-2</v>
      </c>
      <c r="E257" s="37">
        <f>E249/$E$254</f>
        <v>0</v>
      </c>
      <c r="F257" s="37">
        <f>F249/$F$254</f>
        <v>0</v>
      </c>
      <c r="G257" s="37">
        <f>G249/$G$254</f>
        <v>0</v>
      </c>
      <c r="H257" s="37">
        <f>H249/$H$254</f>
        <v>1.3333333333333334E-2</v>
      </c>
    </row>
    <row r="258" spans="3:16" ht="21">
      <c r="C258" s="40">
        <v>2</v>
      </c>
      <c r="D258" s="37">
        <f t="shared" ref="D258:D261" si="38">D250/$D$254</f>
        <v>0</v>
      </c>
      <c r="E258" s="37">
        <f t="shared" ref="E258:E261" si="39">E250/$E$254</f>
        <v>0</v>
      </c>
      <c r="F258" s="37">
        <f t="shared" ref="F258:F261" si="40">F250/$F$254</f>
        <v>0</v>
      </c>
      <c r="G258" s="37">
        <f t="shared" ref="G258:G261" si="41">G250/$G$254</f>
        <v>0</v>
      </c>
      <c r="H258" s="37">
        <f t="shared" ref="H258:H261" si="42">H250/$H$254</f>
        <v>0</v>
      </c>
    </row>
    <row r="259" spans="3:16" ht="21">
      <c r="C259" s="40">
        <v>3</v>
      </c>
      <c r="D259" s="37">
        <f t="shared" si="38"/>
        <v>0.22058823529411764</v>
      </c>
      <c r="E259" s="37">
        <f t="shared" si="39"/>
        <v>0</v>
      </c>
      <c r="F259" s="37">
        <f t="shared" si="40"/>
        <v>0</v>
      </c>
      <c r="G259" s="37">
        <f t="shared" si="41"/>
        <v>1</v>
      </c>
      <c r="H259" s="37">
        <f t="shared" si="42"/>
        <v>0.21333333333333335</v>
      </c>
    </row>
    <row r="260" spans="3:16" ht="21">
      <c r="C260" s="40">
        <v>4</v>
      </c>
      <c r="D260" s="37">
        <f t="shared" si="38"/>
        <v>0.69117647058823528</v>
      </c>
      <c r="E260" s="37">
        <f t="shared" si="39"/>
        <v>1</v>
      </c>
      <c r="F260" s="37">
        <f t="shared" si="40"/>
        <v>1</v>
      </c>
      <c r="G260" s="37">
        <f t="shared" si="41"/>
        <v>0</v>
      </c>
      <c r="H260" s="37">
        <f t="shared" si="42"/>
        <v>0.70666666666666667</v>
      </c>
    </row>
    <row r="261" spans="3:16" ht="21">
      <c r="C261" s="40">
        <v>5</v>
      </c>
      <c r="D261" s="37">
        <f t="shared" si="38"/>
        <v>7.3529411764705885E-2</v>
      </c>
      <c r="E261" s="37">
        <f t="shared" si="39"/>
        <v>0</v>
      </c>
      <c r="F261" s="37">
        <f t="shared" si="40"/>
        <v>0</v>
      </c>
      <c r="G261" s="37">
        <f t="shared" si="41"/>
        <v>0</v>
      </c>
      <c r="H261" s="37">
        <f t="shared" si="42"/>
        <v>6.6666666666666666E-2</v>
      </c>
    </row>
    <row r="265" spans="3:16" s="55" customFormat="1" ht="45.75" customHeight="1">
      <c r="C265" s="119" t="s">
        <v>134</v>
      </c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31</v>
      </c>
      <c r="E268" s="37">
        <f>D268/$D$272</f>
        <v>0.45588235294117646</v>
      </c>
    </row>
    <row r="269" spans="3:16" ht="21">
      <c r="C269" s="34" t="s">
        <v>104</v>
      </c>
      <c r="D269" s="35">
        <v>33</v>
      </c>
      <c r="E269" s="37">
        <f t="shared" ref="E269:E270" si="43">D269/$D$272</f>
        <v>0.48529411764705882</v>
      </c>
    </row>
    <row r="270" spans="3:16" ht="21">
      <c r="C270" s="34" t="s">
        <v>101</v>
      </c>
      <c r="D270" s="35">
        <v>3</v>
      </c>
      <c r="E270" s="37">
        <f t="shared" si="43"/>
        <v>4.4117647058823532E-2</v>
      </c>
    </row>
    <row r="271" spans="3:16" ht="21">
      <c r="C271" s="34" t="s">
        <v>305</v>
      </c>
      <c r="D271" s="35">
        <v>1</v>
      </c>
      <c r="E271" s="37">
        <f>D271/$D$272</f>
        <v>1.4705882352941176E-2</v>
      </c>
    </row>
    <row r="272" spans="3:16" ht="21">
      <c r="C272" s="34" t="s">
        <v>56</v>
      </c>
      <c r="D272" s="35">
        <f>SUM(D268:D271)</f>
        <v>68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S216"/>
  <sheetViews>
    <sheetView tabSelected="1" topLeftCell="A70" workbookViewId="0">
      <selection activeCell="C189" sqref="C189:P189"/>
    </sheetView>
  </sheetViews>
  <sheetFormatPr baseColWidth="10" defaultRowHeight="15"/>
  <cols>
    <col min="1" max="16384" width="11.42578125" style="1"/>
  </cols>
  <sheetData>
    <row r="37" spans="2:19" ht="18.75">
      <c r="B37" s="58" t="s">
        <v>380</v>
      </c>
      <c r="M37" s="1">
        <f>7+43+4+34+7+39</f>
        <v>134</v>
      </c>
    </row>
    <row r="38" spans="2:19" ht="18.75">
      <c r="B38" s="58" t="s">
        <v>379</v>
      </c>
    </row>
    <row r="40" spans="2:19" ht="39" customHeight="1">
      <c r="B40" s="31"/>
      <c r="C40" s="113" t="s">
        <v>57</v>
      </c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R40" s="59"/>
      <c r="S40" s="32"/>
    </row>
    <row r="42" spans="2:19" ht="23.25">
      <c r="B42" s="31"/>
      <c r="C42" s="142" t="s">
        <v>65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R42" s="59"/>
      <c r="S42" s="32"/>
    </row>
    <row r="46" spans="2:19">
      <c r="C46" s="143" t="s">
        <v>381</v>
      </c>
      <c r="D46" s="143" t="s">
        <v>54</v>
      </c>
      <c r="E46" s="143" t="s">
        <v>55</v>
      </c>
    </row>
    <row r="47" spans="2:19" ht="30">
      <c r="C47" s="144" t="s">
        <v>67</v>
      </c>
      <c r="D47" s="145">
        <v>7</v>
      </c>
      <c r="E47" s="146">
        <v>0.05</v>
      </c>
    </row>
    <row r="48" spans="2:19">
      <c r="C48" s="144" t="s">
        <v>68</v>
      </c>
      <c r="D48" s="145">
        <v>2</v>
      </c>
      <c r="E48" s="146">
        <v>0.02</v>
      </c>
    </row>
    <row r="49" spans="3:16">
      <c r="C49" s="147" t="s">
        <v>382</v>
      </c>
      <c r="D49" s="145">
        <v>123</v>
      </c>
      <c r="E49" s="146">
        <v>0.93</v>
      </c>
    </row>
    <row r="50" spans="3:16">
      <c r="C50" s="147" t="s">
        <v>309</v>
      </c>
      <c r="D50" s="147">
        <f>SUM(D47:D49)</f>
        <v>132</v>
      </c>
      <c r="E50" s="146">
        <f>E47+E49+E48</f>
        <v>1</v>
      </c>
    </row>
    <row r="60" spans="3:16" ht="23.25">
      <c r="C60" s="142" t="s">
        <v>69</v>
      </c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</row>
    <row r="62" spans="3:16">
      <c r="C62" s="148" t="s">
        <v>383</v>
      </c>
      <c r="D62" s="149" t="s">
        <v>54</v>
      </c>
      <c r="E62" s="150" t="s">
        <v>55</v>
      </c>
    </row>
    <row r="63" spans="3:16">
      <c r="C63" s="151">
        <v>0</v>
      </c>
      <c r="D63" s="147">
        <v>130</v>
      </c>
      <c r="E63" s="146">
        <v>0.98</v>
      </c>
    </row>
    <row r="64" spans="3:16">
      <c r="C64" s="151">
        <v>1</v>
      </c>
      <c r="D64" s="147">
        <v>2</v>
      </c>
      <c r="E64" s="146">
        <v>0.02</v>
      </c>
    </row>
    <row r="65" spans="3:16">
      <c r="C65" s="147" t="s">
        <v>309</v>
      </c>
      <c r="D65" s="147">
        <f>+D64+D63</f>
        <v>132</v>
      </c>
      <c r="E65" s="152">
        <f>G63+E64+E63</f>
        <v>1</v>
      </c>
    </row>
    <row r="75" spans="3:16" ht="23.25">
      <c r="C75" s="113" t="s">
        <v>384</v>
      </c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</row>
    <row r="77" spans="3:16" ht="22.5">
      <c r="C77" s="153" t="s">
        <v>120</v>
      </c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</row>
    <row r="79" spans="3:16">
      <c r="C79" s="143" t="s">
        <v>121</v>
      </c>
      <c r="D79" s="143" t="s">
        <v>122</v>
      </c>
      <c r="E79" s="150" t="s">
        <v>55</v>
      </c>
    </row>
    <row r="80" spans="3:16">
      <c r="C80" s="161">
        <v>1</v>
      </c>
      <c r="D80" s="155">
        <v>2</v>
      </c>
      <c r="E80" s="146">
        <v>0.02</v>
      </c>
    </row>
    <row r="81" spans="3:16">
      <c r="C81" s="161">
        <v>2</v>
      </c>
      <c r="D81" s="155">
        <v>4</v>
      </c>
      <c r="E81" s="146">
        <v>0.03</v>
      </c>
    </row>
    <row r="82" spans="3:16">
      <c r="C82" s="161">
        <v>3</v>
      </c>
      <c r="D82" s="155">
        <v>31</v>
      </c>
      <c r="E82" s="146">
        <v>0.23</v>
      </c>
    </row>
    <row r="83" spans="3:16">
      <c r="C83" s="161">
        <v>4</v>
      </c>
      <c r="D83" s="155">
        <v>43</v>
      </c>
      <c r="E83" s="146">
        <v>0.33</v>
      </c>
    </row>
    <row r="84" spans="3:16">
      <c r="C84" s="161">
        <v>5</v>
      </c>
      <c r="D84" s="155">
        <v>52</v>
      </c>
      <c r="E84" s="146">
        <v>0.39</v>
      </c>
    </row>
    <row r="85" spans="3:16">
      <c r="C85" s="154" t="s">
        <v>56</v>
      </c>
      <c r="D85" s="154">
        <f>SUM(D80:D84)</f>
        <v>132</v>
      </c>
      <c r="E85" s="152">
        <f>G80+E82+E81+E80+E83+E84</f>
        <v>1</v>
      </c>
    </row>
    <row r="94" spans="3:16" ht="23.25">
      <c r="C94" s="113" t="s">
        <v>81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</row>
    <row r="97" spans="3:16" ht="23.25">
      <c r="C97" s="142" t="s">
        <v>124</v>
      </c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</row>
    <row r="99" spans="3:16">
      <c r="C99" s="148" t="s">
        <v>385</v>
      </c>
      <c r="D99" s="149" t="s">
        <v>54</v>
      </c>
      <c r="E99" s="150" t="s">
        <v>55</v>
      </c>
    </row>
    <row r="100" spans="3:16">
      <c r="C100" s="151" t="s">
        <v>107</v>
      </c>
      <c r="D100" s="147">
        <v>108</v>
      </c>
      <c r="E100" s="146">
        <v>0.82</v>
      </c>
    </row>
    <row r="101" spans="3:16">
      <c r="C101" s="151" t="s">
        <v>317</v>
      </c>
      <c r="D101" s="147">
        <v>24</v>
      </c>
      <c r="E101" s="146">
        <v>0.18</v>
      </c>
    </row>
    <row r="102" spans="3:16">
      <c r="C102" s="147" t="s">
        <v>309</v>
      </c>
      <c r="D102" s="147">
        <f>+D101+D100</f>
        <v>132</v>
      </c>
      <c r="E102" s="152">
        <f>G100+E101+E100</f>
        <v>1</v>
      </c>
    </row>
    <row r="114" spans="3:16" ht="23.25">
      <c r="C114" s="142" t="s">
        <v>125</v>
      </c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</row>
    <row r="116" spans="3:16">
      <c r="C116" s="30" t="s">
        <v>386</v>
      </c>
      <c r="D116" s="156" t="s">
        <v>54</v>
      </c>
      <c r="E116" s="143" t="s">
        <v>55</v>
      </c>
    </row>
    <row r="117" spans="3:16">
      <c r="C117" s="157" t="s">
        <v>84</v>
      </c>
      <c r="D117" s="155">
        <v>4</v>
      </c>
      <c r="E117" s="158">
        <v>0.03</v>
      </c>
    </row>
    <row r="118" spans="3:16">
      <c r="C118" s="157" t="s">
        <v>387</v>
      </c>
      <c r="D118" s="155">
        <v>8</v>
      </c>
      <c r="E118" s="158">
        <v>0.06</v>
      </c>
    </row>
    <row r="119" spans="3:16">
      <c r="C119" s="157" t="s">
        <v>83</v>
      </c>
      <c r="D119" s="155">
        <v>99</v>
      </c>
      <c r="E119" s="158">
        <v>0.75</v>
      </c>
    </row>
    <row r="120" spans="3:16">
      <c r="C120" s="157" t="s">
        <v>169</v>
      </c>
      <c r="D120" s="155">
        <v>21</v>
      </c>
      <c r="E120" s="158">
        <v>0.16</v>
      </c>
    </row>
    <row r="121" spans="3:16">
      <c r="C121" s="157" t="s">
        <v>56</v>
      </c>
      <c r="D121" s="147">
        <f>SUM(D117:D120)</f>
        <v>132</v>
      </c>
      <c r="E121" s="152">
        <f>SUM(E117:E120)</f>
        <v>1</v>
      </c>
    </row>
    <row r="125" spans="3:16">
      <c r="F125" s="30"/>
    </row>
    <row r="131" spans="3:16" ht="23.25">
      <c r="C131" s="113" t="s">
        <v>90</v>
      </c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</row>
    <row r="133" spans="3:16" ht="23.25">
      <c r="C133" s="159" t="s">
        <v>131</v>
      </c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</row>
    <row r="135" spans="3:16">
      <c r="C135" s="148" t="s">
        <v>385</v>
      </c>
      <c r="D135" s="149" t="s">
        <v>54</v>
      </c>
      <c r="E135" s="150" t="s">
        <v>55</v>
      </c>
    </row>
    <row r="136" spans="3:16">
      <c r="C136" s="151" t="s">
        <v>107</v>
      </c>
      <c r="D136" s="147">
        <v>32</v>
      </c>
      <c r="E136" s="146">
        <v>0.28000000000000003</v>
      </c>
    </row>
    <row r="137" spans="3:16">
      <c r="C137" s="151" t="s">
        <v>317</v>
      </c>
      <c r="D137" s="147">
        <v>100</v>
      </c>
      <c r="E137" s="146">
        <v>0.72</v>
      </c>
    </row>
    <row r="138" spans="3:16">
      <c r="C138" s="147" t="s">
        <v>309</v>
      </c>
      <c r="D138" s="147">
        <f>+D137+D136</f>
        <v>132</v>
      </c>
      <c r="E138" s="152">
        <f>G136+E137+E136</f>
        <v>1</v>
      </c>
    </row>
    <row r="150" spans="3:16" ht="23.25">
      <c r="C150" s="113" t="s">
        <v>91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</row>
    <row r="152" spans="3:16" ht="23.25">
      <c r="C152" s="159" t="s">
        <v>92</v>
      </c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</row>
    <row r="154" spans="3:16">
      <c r="C154" s="30" t="s">
        <v>388</v>
      </c>
      <c r="D154" s="30" t="s">
        <v>54</v>
      </c>
      <c r="E154" s="143" t="s">
        <v>55</v>
      </c>
    </row>
    <row r="155" spans="3:16">
      <c r="C155" s="157" t="s">
        <v>389</v>
      </c>
      <c r="D155" s="155">
        <v>28</v>
      </c>
      <c r="E155" s="162">
        <v>0.21</v>
      </c>
    </row>
    <row r="156" spans="3:16">
      <c r="C156" s="157" t="s">
        <v>390</v>
      </c>
      <c r="D156" s="155">
        <v>71</v>
      </c>
      <c r="E156" s="162">
        <v>0.54</v>
      </c>
    </row>
    <row r="157" spans="3:16">
      <c r="C157" s="157" t="s">
        <v>94</v>
      </c>
      <c r="D157" s="155">
        <v>6</v>
      </c>
      <c r="E157" s="163">
        <v>0.05</v>
      </c>
    </row>
    <row r="158" spans="3:16">
      <c r="C158" s="157" t="s">
        <v>391</v>
      </c>
      <c r="D158" s="155">
        <v>27</v>
      </c>
      <c r="E158" s="163">
        <v>0.2</v>
      </c>
    </row>
    <row r="159" spans="3:16">
      <c r="C159" s="30" t="s">
        <v>56</v>
      </c>
      <c r="D159" s="161">
        <f>SUM(D155:D158)</f>
        <v>132</v>
      </c>
      <c r="E159" s="152">
        <v>1</v>
      </c>
    </row>
    <row r="169" spans="3:16" ht="23.25">
      <c r="C169" s="113" t="s">
        <v>392</v>
      </c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</row>
    <row r="171" spans="3:16" ht="23.25">
      <c r="C171" s="159" t="s">
        <v>393</v>
      </c>
      <c r="D171" s="159"/>
      <c r="E171" s="159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</row>
    <row r="173" spans="3:16">
      <c r="C173" s="148" t="s">
        <v>385</v>
      </c>
      <c r="D173" s="149" t="s">
        <v>54</v>
      </c>
      <c r="E173" s="150" t="s">
        <v>55</v>
      </c>
    </row>
    <row r="174" spans="3:16">
      <c r="C174" s="151" t="s">
        <v>107</v>
      </c>
      <c r="D174" s="147">
        <v>91</v>
      </c>
      <c r="E174" s="146">
        <v>0.74</v>
      </c>
    </row>
    <row r="175" spans="3:16">
      <c r="C175" s="151" t="s">
        <v>317</v>
      </c>
      <c r="D175" s="147">
        <v>38</v>
      </c>
      <c r="E175" s="146">
        <v>0.26</v>
      </c>
    </row>
    <row r="176" spans="3:16" ht="45">
      <c r="C176" s="169" t="s">
        <v>396</v>
      </c>
      <c r="D176" s="30">
        <v>3</v>
      </c>
      <c r="E176" s="30"/>
    </row>
    <row r="177" spans="3:16">
      <c r="C177" s="147" t="s">
        <v>309</v>
      </c>
      <c r="D177" s="147">
        <f>+D175+D174+D176</f>
        <v>132</v>
      </c>
      <c r="E177" s="152">
        <f>G174+E175+E174</f>
        <v>1</v>
      </c>
    </row>
    <row r="189" spans="3:16" ht="23.25">
      <c r="C189" s="113" t="s">
        <v>394</v>
      </c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</row>
    <row r="191" spans="3:16" ht="21">
      <c r="C191" s="160" t="s">
        <v>100</v>
      </c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</row>
    <row r="193" spans="3:5">
      <c r="C193" s="143" t="s">
        <v>121</v>
      </c>
      <c r="D193" s="143" t="s">
        <v>122</v>
      </c>
      <c r="E193" s="150" t="s">
        <v>55</v>
      </c>
    </row>
    <row r="194" spans="3:5">
      <c r="C194" s="151">
        <v>1</v>
      </c>
      <c r="D194" s="155">
        <v>1</v>
      </c>
      <c r="E194" s="146">
        <v>0.01</v>
      </c>
    </row>
    <row r="195" spans="3:5">
      <c r="C195" s="151">
        <v>2</v>
      </c>
      <c r="D195" s="155">
        <v>3</v>
      </c>
      <c r="E195" s="146">
        <v>0.02</v>
      </c>
    </row>
    <row r="196" spans="3:5">
      <c r="C196" s="161">
        <v>3</v>
      </c>
      <c r="D196" s="155">
        <v>19</v>
      </c>
      <c r="E196" s="146">
        <v>0.15</v>
      </c>
    </row>
    <row r="197" spans="3:5">
      <c r="C197" s="161">
        <v>4</v>
      </c>
      <c r="D197" s="155">
        <v>77</v>
      </c>
      <c r="E197" s="146">
        <v>0.57999999999999996</v>
      </c>
    </row>
    <row r="198" spans="3:5">
      <c r="C198" s="161">
        <v>5</v>
      </c>
      <c r="D198" s="155">
        <v>32</v>
      </c>
      <c r="E198" s="146">
        <v>0.24</v>
      </c>
    </row>
    <row r="199" spans="3:5">
      <c r="C199" s="154" t="s">
        <v>56</v>
      </c>
      <c r="D199" s="154">
        <f>SUM(D194:D198)</f>
        <v>132</v>
      </c>
      <c r="E199" s="152">
        <f>G194+E196+E195+E194+E197+E198</f>
        <v>1</v>
      </c>
    </row>
    <row r="209" spans="3:16" ht="21">
      <c r="C209" s="160" t="s">
        <v>134</v>
      </c>
      <c r="D209" s="160"/>
      <c r="E209" s="160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</row>
    <row r="212" spans="3:16">
      <c r="C212" s="148" t="s">
        <v>395</v>
      </c>
      <c r="D212" s="143" t="s">
        <v>54</v>
      </c>
      <c r="E212" s="150" t="s">
        <v>55</v>
      </c>
    </row>
    <row r="213" spans="3:16">
      <c r="C213" s="164" t="s">
        <v>104</v>
      </c>
      <c r="D213" s="165">
        <v>46</v>
      </c>
      <c r="E213" s="167">
        <v>0.59</v>
      </c>
    </row>
    <row r="214" spans="3:16">
      <c r="C214" s="164" t="s">
        <v>37</v>
      </c>
      <c r="D214" s="165">
        <v>78</v>
      </c>
      <c r="E214" s="167">
        <v>0.35</v>
      </c>
    </row>
    <row r="215" spans="3:16">
      <c r="C215" s="169" t="s">
        <v>101</v>
      </c>
      <c r="D215" s="169">
        <v>8</v>
      </c>
      <c r="E215" s="170">
        <v>0.06</v>
      </c>
    </row>
    <row r="216" spans="3:16">
      <c r="C216" s="166" t="s">
        <v>309</v>
      </c>
      <c r="D216" s="166">
        <f>+D214+D213</f>
        <v>124</v>
      </c>
      <c r="E216" s="168">
        <f>G213+E214+E213</f>
        <v>0.94</v>
      </c>
    </row>
  </sheetData>
  <mergeCells count="17">
    <mergeCell ref="C152:P152"/>
    <mergeCell ref="C169:P169"/>
    <mergeCell ref="C171:P171"/>
    <mergeCell ref="C189:P189"/>
    <mergeCell ref="C191:P191"/>
    <mergeCell ref="C209:P209"/>
    <mergeCell ref="C94:P94"/>
    <mergeCell ref="C97:P97"/>
    <mergeCell ref="C114:P114"/>
    <mergeCell ref="C131:P131"/>
    <mergeCell ref="C133:P133"/>
    <mergeCell ref="C150:P150"/>
    <mergeCell ref="C40:P40"/>
    <mergeCell ref="C42:P42"/>
    <mergeCell ref="C60:P60"/>
    <mergeCell ref="C75:P75"/>
    <mergeCell ref="C77:P7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63"/>
  <sheetViews>
    <sheetView workbookViewId="0">
      <selection activeCell="E53" sqref="E53:G57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2"/>
      <c r="D11" s="122"/>
      <c r="E11" s="122"/>
      <c r="F11" s="122"/>
      <c r="G11" s="12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322</v>
      </c>
      <c r="D15" s="102" t="s">
        <v>323</v>
      </c>
      <c r="E15" s="102" t="s">
        <v>312</v>
      </c>
      <c r="F15" s="102" t="s">
        <v>326</v>
      </c>
      <c r="G15" s="102" t="s">
        <v>16</v>
      </c>
      <c r="H15" s="102" t="s">
        <v>328</v>
      </c>
      <c r="I15" s="102" t="s">
        <v>329</v>
      </c>
      <c r="J15" s="102" t="s">
        <v>313</v>
      </c>
      <c r="K15" s="102" t="s">
        <v>314</v>
      </c>
    </row>
    <row r="16" spans="2:16">
      <c r="B16" s="90">
        <v>2</v>
      </c>
      <c r="C16" s="101" t="s">
        <v>348</v>
      </c>
      <c r="D16" s="101" t="s">
        <v>349</v>
      </c>
      <c r="E16" s="101" t="s">
        <v>363</v>
      </c>
      <c r="F16" s="101" t="s">
        <v>354</v>
      </c>
      <c r="G16" s="101" t="s">
        <v>365</v>
      </c>
      <c r="H16" s="101" t="s">
        <v>357</v>
      </c>
      <c r="I16" s="101" t="s">
        <v>358</v>
      </c>
      <c r="J16" s="101" t="s">
        <v>313</v>
      </c>
      <c r="K16" s="101" t="s">
        <v>314</v>
      </c>
    </row>
    <row r="17" spans="2:15">
      <c r="B17" s="90">
        <v>3</v>
      </c>
      <c r="C17" s="102" t="s">
        <v>350</v>
      </c>
      <c r="D17" s="102" t="s">
        <v>351</v>
      </c>
      <c r="E17" s="102" t="s">
        <v>364</v>
      </c>
      <c r="F17" s="102" t="s">
        <v>355</v>
      </c>
      <c r="G17" s="102" t="s">
        <v>366</v>
      </c>
      <c r="H17" s="102" t="s">
        <v>359</v>
      </c>
      <c r="I17" s="102" t="s">
        <v>360</v>
      </c>
      <c r="J17" s="102" t="s">
        <v>333</v>
      </c>
      <c r="K17" s="102" t="s">
        <v>320</v>
      </c>
    </row>
    <row r="18" spans="2:15">
      <c r="B18" s="90">
        <v>4</v>
      </c>
      <c r="C18" s="101" t="s">
        <v>352</v>
      </c>
      <c r="D18" s="101" t="s">
        <v>353</v>
      </c>
      <c r="E18" s="101" t="s">
        <v>312</v>
      </c>
      <c r="F18" s="101" t="s">
        <v>356</v>
      </c>
      <c r="G18" s="101" t="s">
        <v>332</v>
      </c>
      <c r="H18" s="101" t="s">
        <v>361</v>
      </c>
      <c r="I18" s="101" t="s">
        <v>362</v>
      </c>
      <c r="J18" s="101" t="s">
        <v>333</v>
      </c>
      <c r="K18" s="101" t="s">
        <v>320</v>
      </c>
    </row>
    <row r="19" spans="2:15">
      <c r="B19" s="90">
        <v>5</v>
      </c>
      <c r="C19" s="102" t="s">
        <v>324</v>
      </c>
      <c r="D19" s="102" t="s">
        <v>325</v>
      </c>
      <c r="E19" s="102" t="s">
        <v>315</v>
      </c>
      <c r="F19" s="102" t="s">
        <v>327</v>
      </c>
      <c r="G19" s="102" t="s">
        <v>316</v>
      </c>
      <c r="H19" s="102" t="s">
        <v>330</v>
      </c>
      <c r="I19" s="102" t="s">
        <v>331</v>
      </c>
      <c r="J19" s="102" t="s">
        <v>334</v>
      </c>
      <c r="K19" s="102" t="s">
        <v>314</v>
      </c>
    </row>
    <row r="20" spans="2:15">
      <c r="B20" s="94"/>
      <c r="C20" s="95"/>
      <c r="D20" s="95"/>
    </row>
    <row r="21" spans="2:15" ht="81" customHeight="1">
      <c r="B21" s="96" t="s">
        <v>6</v>
      </c>
      <c r="C21" s="97" t="s">
        <v>106</v>
      </c>
      <c r="D21" s="98" t="s">
        <v>108</v>
      </c>
      <c r="E21" s="11"/>
      <c r="F21" s="12"/>
      <c r="G21" s="13"/>
      <c r="H21" s="13"/>
      <c r="I21" s="14"/>
      <c r="J21" s="13"/>
      <c r="K21" s="13"/>
      <c r="L21" s="13"/>
      <c r="M21" s="13"/>
      <c r="N21" s="15"/>
      <c r="O21" s="16"/>
    </row>
    <row r="22" spans="2:15" ht="15.75">
      <c r="B22" s="73">
        <v>1</v>
      </c>
      <c r="C22" s="91" t="s">
        <v>107</v>
      </c>
      <c r="D22" s="91" t="s">
        <v>110</v>
      </c>
      <c r="E22" s="17"/>
      <c r="F22" s="17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73">
        <v>2</v>
      </c>
      <c r="C23" s="93" t="s">
        <v>170</v>
      </c>
      <c r="D23" s="93" t="s">
        <v>319</v>
      </c>
      <c r="E23" s="17"/>
      <c r="F23" s="17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3</v>
      </c>
      <c r="C24" s="91" t="s">
        <v>107</v>
      </c>
      <c r="D24" s="91" t="s">
        <v>110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4</v>
      </c>
      <c r="C25" s="93" t="s">
        <v>317</v>
      </c>
      <c r="D25" s="93" t="s">
        <v>110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5</v>
      </c>
      <c r="C26" s="91" t="s">
        <v>107</v>
      </c>
      <c r="D26" s="91" t="s">
        <v>110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1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2:15" ht="78.75">
      <c r="B28" s="7" t="s">
        <v>6</v>
      </c>
      <c r="C28" s="8" t="s">
        <v>111</v>
      </c>
      <c r="D28" s="8" t="s">
        <v>19</v>
      </c>
    </row>
    <row r="29" spans="2:15" s="20" customFormat="1" ht="45">
      <c r="B29" s="68">
        <v>1</v>
      </c>
      <c r="C29" s="102" t="s">
        <v>20</v>
      </c>
      <c r="D29" s="99" t="s">
        <v>367</v>
      </c>
      <c r="G29" s="19"/>
    </row>
    <row r="30" spans="2:15" s="20" customFormat="1" ht="75">
      <c r="B30" s="68">
        <v>2</v>
      </c>
      <c r="C30" s="101" t="s">
        <v>38</v>
      </c>
      <c r="D30" s="103" t="s">
        <v>368</v>
      </c>
      <c r="G30" s="19"/>
    </row>
    <row r="31" spans="2:15" s="20" customFormat="1" ht="30">
      <c r="B31" s="68">
        <v>3</v>
      </c>
      <c r="C31" s="102" t="s">
        <v>20</v>
      </c>
      <c r="D31" s="99" t="s">
        <v>369</v>
      </c>
      <c r="G31" s="19"/>
    </row>
    <row r="32" spans="2:15" s="20" customFormat="1" ht="90">
      <c r="B32" s="68">
        <v>4</v>
      </c>
      <c r="C32" s="101" t="s">
        <v>20</v>
      </c>
      <c r="D32" s="103" t="s">
        <v>370</v>
      </c>
      <c r="G32" s="19"/>
    </row>
    <row r="33" spans="1:18" s="20" customFormat="1">
      <c r="B33" s="68">
        <v>5</v>
      </c>
      <c r="C33" s="102" t="s">
        <v>337</v>
      </c>
      <c r="D33" s="102" t="s">
        <v>338</v>
      </c>
      <c r="G33" s="19"/>
    </row>
    <row r="35" spans="1:18" ht="63">
      <c r="B35" s="7" t="s">
        <v>6</v>
      </c>
      <c r="C35" s="8" t="s">
        <v>21</v>
      </c>
      <c r="D35" s="8" t="s">
        <v>112</v>
      </c>
      <c r="E35" s="8" t="s">
        <v>22</v>
      </c>
    </row>
    <row r="36" spans="1:18" s="20" customFormat="1" ht="30">
      <c r="B36" s="68">
        <v>1</v>
      </c>
      <c r="C36" s="102" t="s">
        <v>20</v>
      </c>
      <c r="D36" s="102" t="s">
        <v>318</v>
      </c>
      <c r="E36" s="99" t="s">
        <v>339</v>
      </c>
      <c r="G36" s="19"/>
    </row>
    <row r="37" spans="1:18" s="20" customFormat="1" ht="45">
      <c r="B37" s="68">
        <v>2</v>
      </c>
      <c r="C37" s="101" t="s">
        <v>170</v>
      </c>
      <c r="D37" s="101" t="s">
        <v>38</v>
      </c>
      <c r="E37" s="103" t="s">
        <v>372</v>
      </c>
      <c r="G37" s="19"/>
    </row>
    <row r="38" spans="1:18" s="20" customFormat="1">
      <c r="B38" s="68">
        <v>3</v>
      </c>
      <c r="C38" s="102" t="s">
        <v>20</v>
      </c>
      <c r="D38" s="102" t="s">
        <v>318</v>
      </c>
      <c r="E38" s="102" t="s">
        <v>371</v>
      </c>
      <c r="G38" s="19"/>
    </row>
    <row r="39" spans="1:18" s="20" customFormat="1" ht="46.5" customHeight="1">
      <c r="B39" s="68">
        <v>4</v>
      </c>
      <c r="C39" s="101" t="s">
        <v>20</v>
      </c>
      <c r="D39" s="101" t="s">
        <v>318</v>
      </c>
      <c r="E39" s="103" t="s">
        <v>373</v>
      </c>
      <c r="G39" s="19"/>
    </row>
    <row r="40" spans="1:18" s="20" customFormat="1" ht="60">
      <c r="B40" s="68">
        <v>5</v>
      </c>
      <c r="C40" s="102" t="s">
        <v>337</v>
      </c>
      <c r="D40" s="102" t="s">
        <v>318</v>
      </c>
      <c r="E40" s="99" t="s">
        <v>340</v>
      </c>
      <c r="G40" s="19"/>
    </row>
    <row r="42" spans="1:18" ht="56.25" customHeight="1">
      <c r="C42" s="123" t="s">
        <v>23</v>
      </c>
      <c r="D42" s="123"/>
      <c r="E42" s="123"/>
      <c r="F42" s="123"/>
      <c r="G42" s="123"/>
      <c r="H42" s="123"/>
      <c r="I42" s="123"/>
      <c r="J42" s="123"/>
      <c r="K42" s="21"/>
      <c r="L42" s="21"/>
      <c r="M42" s="21"/>
      <c r="O42" s="21"/>
      <c r="Q42" s="21"/>
      <c r="R42" s="21"/>
    </row>
    <row r="43" spans="1:18" ht="63">
      <c r="A43" s="22"/>
      <c r="B43" s="8" t="s">
        <v>6</v>
      </c>
      <c r="C43" s="23" t="s">
        <v>24</v>
      </c>
      <c r="D43" s="8" t="s">
        <v>25</v>
      </c>
      <c r="E43" s="8" t="s">
        <v>26</v>
      </c>
      <c r="F43" s="8" t="s">
        <v>27</v>
      </c>
      <c r="G43" s="8" t="s">
        <v>28</v>
      </c>
      <c r="H43" s="8" t="s">
        <v>29</v>
      </c>
      <c r="I43" s="8" t="s">
        <v>30</v>
      </c>
      <c r="J43" s="8" t="s">
        <v>31</v>
      </c>
    </row>
    <row r="44" spans="1:18" s="20" customFormat="1">
      <c r="B44" s="68">
        <v>1</v>
      </c>
      <c r="C44" s="91" t="s">
        <v>110</v>
      </c>
      <c r="D44" s="91" t="s">
        <v>110</v>
      </c>
      <c r="E44" s="91" t="s">
        <v>110</v>
      </c>
      <c r="F44" s="91" t="s">
        <v>110</v>
      </c>
      <c r="G44" s="91" t="s">
        <v>110</v>
      </c>
      <c r="H44" s="91" t="s">
        <v>110</v>
      </c>
      <c r="I44" s="91" t="s">
        <v>110</v>
      </c>
      <c r="J44" s="91" t="s">
        <v>110</v>
      </c>
    </row>
    <row r="45" spans="1:18" s="20" customFormat="1">
      <c r="B45" s="68">
        <v>2</v>
      </c>
      <c r="C45" s="93" t="s">
        <v>319</v>
      </c>
      <c r="D45" s="93" t="s">
        <v>319</v>
      </c>
      <c r="E45" s="93" t="s">
        <v>319</v>
      </c>
      <c r="F45" s="93" t="s">
        <v>109</v>
      </c>
      <c r="G45" s="93" t="s">
        <v>319</v>
      </c>
      <c r="H45" s="93" t="s">
        <v>319</v>
      </c>
      <c r="I45" s="93" t="s">
        <v>319</v>
      </c>
      <c r="J45" s="93" t="s">
        <v>319</v>
      </c>
    </row>
    <row r="46" spans="1:18" s="20" customFormat="1">
      <c r="B46" s="68">
        <v>3</v>
      </c>
      <c r="C46" s="91" t="s">
        <v>110</v>
      </c>
      <c r="D46" s="91" t="s">
        <v>110</v>
      </c>
      <c r="E46" s="91" t="s">
        <v>110</v>
      </c>
      <c r="F46" s="91" t="s">
        <v>110</v>
      </c>
      <c r="G46" s="91" t="s">
        <v>110</v>
      </c>
      <c r="H46" s="91" t="s">
        <v>110</v>
      </c>
      <c r="I46" s="91" t="s">
        <v>110</v>
      </c>
      <c r="J46" s="91" t="s">
        <v>110</v>
      </c>
    </row>
    <row r="47" spans="1:18" s="20" customFormat="1">
      <c r="B47" s="68">
        <v>4</v>
      </c>
      <c r="C47" s="93" t="s">
        <v>110</v>
      </c>
      <c r="D47" s="93" t="s">
        <v>109</v>
      </c>
      <c r="E47" s="93" t="s">
        <v>109</v>
      </c>
      <c r="F47" s="93" t="s">
        <v>110</v>
      </c>
      <c r="G47" s="93" t="s">
        <v>110</v>
      </c>
      <c r="H47" s="93" t="s">
        <v>110</v>
      </c>
      <c r="I47" s="93" t="s">
        <v>110</v>
      </c>
      <c r="J47" s="93" t="s">
        <v>110</v>
      </c>
    </row>
    <row r="48" spans="1:18" s="20" customFormat="1">
      <c r="B48" s="68">
        <v>5</v>
      </c>
      <c r="C48" s="91" t="s">
        <v>109</v>
      </c>
      <c r="D48" s="91" t="s">
        <v>335</v>
      </c>
      <c r="E48" s="91" t="s">
        <v>336</v>
      </c>
      <c r="F48" s="91" t="s">
        <v>336</v>
      </c>
      <c r="G48" s="91" t="s">
        <v>336</v>
      </c>
      <c r="H48" s="91" t="s">
        <v>335</v>
      </c>
      <c r="I48" s="91" t="s">
        <v>335</v>
      </c>
      <c r="J48" s="91" t="s">
        <v>319</v>
      </c>
    </row>
    <row r="49" spans="2:10">
      <c r="B49" s="66"/>
      <c r="C49" s="13"/>
      <c r="D49" s="13"/>
      <c r="E49" s="13"/>
      <c r="F49" s="13"/>
      <c r="G49" s="13"/>
      <c r="H49" s="13"/>
      <c r="I49" s="13"/>
      <c r="J49" s="13"/>
    </row>
    <row r="51" spans="2:10" ht="42.75" customHeight="1">
      <c r="C51" s="124"/>
      <c r="D51" s="125"/>
      <c r="E51" s="124" t="s">
        <v>32</v>
      </c>
      <c r="F51" s="126"/>
      <c r="G51" s="125"/>
    </row>
    <row r="52" spans="2:10" ht="31.5" customHeight="1">
      <c r="B52" s="7" t="s">
        <v>6</v>
      </c>
      <c r="C52" s="127" t="s">
        <v>33</v>
      </c>
      <c r="D52" s="127"/>
      <c r="E52" s="8" t="s">
        <v>34</v>
      </c>
      <c r="F52" s="8" t="s">
        <v>35</v>
      </c>
      <c r="G52" s="8" t="s">
        <v>36</v>
      </c>
    </row>
    <row r="53" spans="2:10" s="20" customFormat="1" ht="20.25" customHeight="1">
      <c r="B53" s="68">
        <v>1</v>
      </c>
      <c r="C53" s="121" t="s">
        <v>341</v>
      </c>
      <c r="D53" s="121"/>
      <c r="E53" s="102" t="s">
        <v>37</v>
      </c>
      <c r="F53" s="102" t="s">
        <v>37</v>
      </c>
      <c r="G53" s="102" t="s">
        <v>37</v>
      </c>
    </row>
    <row r="54" spans="2:10" s="20" customFormat="1" ht="17.25" customHeight="1">
      <c r="B54" s="68">
        <v>2</v>
      </c>
      <c r="C54" s="120" t="s">
        <v>374</v>
      </c>
      <c r="D54" s="120"/>
      <c r="E54" s="101" t="s">
        <v>290</v>
      </c>
      <c r="F54" s="101" t="s">
        <v>290</v>
      </c>
      <c r="G54" s="101" t="s">
        <v>290</v>
      </c>
    </row>
    <row r="55" spans="2:10" s="20" customFormat="1" ht="18.75" customHeight="1">
      <c r="B55" s="68">
        <v>3</v>
      </c>
      <c r="C55" s="121" t="s">
        <v>375</v>
      </c>
      <c r="D55" s="121"/>
      <c r="E55" s="102" t="s">
        <v>37</v>
      </c>
      <c r="F55" s="102" t="s">
        <v>37</v>
      </c>
      <c r="G55" s="102" t="s">
        <v>37</v>
      </c>
    </row>
    <row r="56" spans="2:10" s="20" customFormat="1" ht="20.25" customHeight="1">
      <c r="B56" s="68">
        <v>4</v>
      </c>
      <c r="C56" s="120" t="s">
        <v>376</v>
      </c>
      <c r="D56" s="120"/>
      <c r="E56" s="101" t="s">
        <v>37</v>
      </c>
      <c r="F56" s="101" t="s">
        <v>37</v>
      </c>
      <c r="G56" s="101" t="s">
        <v>37</v>
      </c>
    </row>
    <row r="57" spans="2:10" s="20" customFormat="1" ht="18.75" customHeight="1">
      <c r="B57" s="68">
        <v>5</v>
      </c>
      <c r="C57" s="121" t="s">
        <v>342</v>
      </c>
      <c r="D57" s="121"/>
      <c r="E57" s="102" t="s">
        <v>37</v>
      </c>
      <c r="F57" s="102" t="s">
        <v>37</v>
      </c>
      <c r="G57" s="102" t="s">
        <v>37</v>
      </c>
    </row>
    <row r="58" spans="2:10">
      <c r="B58" s="12"/>
      <c r="C58" s="24"/>
      <c r="D58" s="24"/>
      <c r="E58" s="24"/>
      <c r="F58" s="24"/>
      <c r="G58" s="24"/>
      <c r="H58" s="24"/>
      <c r="I58" s="24"/>
      <c r="J58" s="24"/>
    </row>
    <row r="59" spans="2:10">
      <c r="C59" s="20"/>
    </row>
    <row r="60" spans="2:10">
      <c r="C60" s="20" t="s">
        <v>39</v>
      </c>
    </row>
    <row r="61" spans="2:10" ht="15.75" customHeight="1">
      <c r="C61" s="5" t="s">
        <v>40</v>
      </c>
    </row>
    <row r="62" spans="2:10">
      <c r="C62" s="25" t="s">
        <v>41</v>
      </c>
    </row>
    <row r="63" spans="2:10">
      <c r="C63" s="5" t="s">
        <v>42</v>
      </c>
    </row>
  </sheetData>
  <mergeCells count="10">
    <mergeCell ref="C11:G11"/>
    <mergeCell ref="C42:J42"/>
    <mergeCell ref="C51:D51"/>
    <mergeCell ref="E51:G51"/>
    <mergeCell ref="C52:D52"/>
    <mergeCell ref="C56:D56"/>
    <mergeCell ref="C57:D57"/>
    <mergeCell ref="C54:D54"/>
    <mergeCell ref="C55:D55"/>
    <mergeCell ref="C53:D53"/>
  </mergeCells>
  <phoneticPr fontId="32" type="noConversion"/>
  <hyperlinks>
    <hyperlink ref="C62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F23" sqref="F23:F2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39" t="s">
        <v>45</v>
      </c>
      <c r="C15" s="128" t="s">
        <v>44</v>
      </c>
      <c r="D15" s="128"/>
      <c r="E15" s="128"/>
      <c r="F15" s="28"/>
      <c r="G15" s="28"/>
    </row>
    <row r="16" spans="2:7">
      <c r="B16" s="139"/>
      <c r="C16" s="128" t="s">
        <v>46</v>
      </c>
      <c r="D16" s="128"/>
      <c r="E16" s="64" t="s">
        <v>47</v>
      </c>
      <c r="F16" s="64" t="s">
        <v>48</v>
      </c>
      <c r="G16" s="64" t="s">
        <v>49</v>
      </c>
    </row>
    <row r="17" spans="2:7" ht="15" customHeight="1">
      <c r="B17" s="129">
        <v>2016</v>
      </c>
      <c r="C17" s="130" t="s">
        <v>50</v>
      </c>
      <c r="D17" s="131"/>
      <c r="E17" s="136" t="s">
        <v>345</v>
      </c>
      <c r="F17" s="140">
        <v>1105480</v>
      </c>
      <c r="G17" s="141">
        <v>0.71399999999999997</v>
      </c>
    </row>
    <row r="18" spans="2:7">
      <c r="B18" s="129"/>
      <c r="C18" s="132"/>
      <c r="D18" s="133"/>
      <c r="E18" s="137"/>
      <c r="F18" s="140"/>
      <c r="G18" s="141"/>
    </row>
    <row r="19" spans="2:7">
      <c r="B19" s="129">
        <v>2015</v>
      </c>
      <c r="C19" s="132"/>
      <c r="D19" s="133"/>
      <c r="E19" s="137"/>
      <c r="F19" s="140">
        <v>1022107</v>
      </c>
      <c r="G19" s="141">
        <v>0.66700000000000004</v>
      </c>
    </row>
    <row r="20" spans="2:7">
      <c r="B20" s="129"/>
      <c r="C20" s="132"/>
      <c r="D20" s="133"/>
      <c r="E20" s="137"/>
      <c r="F20" s="140"/>
      <c r="G20" s="141"/>
    </row>
    <row r="21" spans="2:7">
      <c r="B21" s="129">
        <v>2014</v>
      </c>
      <c r="C21" s="132"/>
      <c r="D21" s="133"/>
      <c r="E21" s="137"/>
      <c r="F21" s="140">
        <v>1592494</v>
      </c>
      <c r="G21" s="141">
        <v>0.78300000000000003</v>
      </c>
    </row>
    <row r="22" spans="2:7">
      <c r="B22" s="129"/>
      <c r="C22" s="132"/>
      <c r="D22" s="133"/>
      <c r="E22" s="137"/>
      <c r="F22" s="140"/>
      <c r="G22" s="141"/>
    </row>
    <row r="23" spans="2:7">
      <c r="B23" s="129">
        <v>2013</v>
      </c>
      <c r="C23" s="132"/>
      <c r="D23" s="133"/>
      <c r="E23" s="137"/>
      <c r="F23" s="140">
        <v>1914750</v>
      </c>
      <c r="G23" s="141">
        <v>0.46200000000000002</v>
      </c>
    </row>
    <row r="24" spans="2:7">
      <c r="B24" s="129"/>
      <c r="C24" s="134"/>
      <c r="D24" s="135"/>
      <c r="E24" s="138"/>
      <c r="F24" s="140"/>
      <c r="G24" s="141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  <mergeCell ref="C15:E15"/>
    <mergeCell ref="C16:D16"/>
    <mergeCell ref="B17:B18"/>
    <mergeCell ref="C17:D24"/>
    <mergeCell ref="E17:E24"/>
    <mergeCell ref="B23:B24"/>
    <mergeCell ref="B15:B16"/>
    <mergeCell ref="B19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Informe hasta el 2019</vt:lpstr>
      <vt:lpstr>Egresados 2020</vt:lpstr>
      <vt:lpstr>Egresados 2021 -2024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2024-04-22T21:09:35Z</dcterms:modified>
</cp:coreProperties>
</file>