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6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8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79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0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1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2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INGENIERÍA EN SISTEMAS Y COMPUTACIÓN\"/>
    </mc:Choice>
  </mc:AlternateContent>
  <bookViews>
    <workbookView xWindow="0" yWindow="0" windowWidth="28800" windowHeight="11025" activeTab="3"/>
  </bookViews>
  <sheets>
    <sheet name="Presentación" sheetId="2" r:id="rId1"/>
    <sheet name="Informe hasta el 2019" sheetId="24" r:id="rId2"/>
    <sheet name="Egresados 2020" sheetId="7" r:id="rId3"/>
    <sheet name="Egresados 2021 -2024" sheetId="26" r:id="rId4"/>
    <sheet name="Empleadores" sheetId="5" r:id="rId5"/>
    <sheet name="OLE" sheetId="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1" i="26" l="1"/>
  <c r="D241" i="26"/>
  <c r="E202" i="26"/>
  <c r="E90" i="26"/>
  <c r="D90" i="26"/>
  <c r="E224" i="26"/>
  <c r="D224" i="26"/>
  <c r="D202" i="26"/>
  <c r="D184" i="26"/>
  <c r="E163" i="26"/>
  <c r="D163" i="26"/>
  <c r="E146" i="26"/>
  <c r="D146" i="26"/>
  <c r="E127" i="26"/>
  <c r="D127" i="26"/>
  <c r="E110" i="26"/>
  <c r="D110" i="26"/>
  <c r="E74" i="26"/>
  <c r="D74" i="26"/>
  <c r="M61" i="26"/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G238" i="7" l="1"/>
  <c r="F203" i="7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<sst xmlns="http://schemas.openxmlformats.org/spreadsheetml/2006/main" count="1669" uniqueCount="483">
  <si>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</si>
  <si>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</si>
  <si>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</si>
  <si>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</si>
  <si>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</si>
  <si>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</si>
  <si>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</si>
  <si>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</si>
  <si>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</si>
  <si>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</si>
  <si>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</si>
  <si>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</si>
  <si>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</si>
  <si>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</si>
  <si>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</si>
  <si>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</si>
  <si>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</si>
  <si>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</si>
  <si>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</si>
  <si>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</si>
  <si>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</si>
  <si>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</si>
  <si>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</si>
  <si>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</si>
  <si>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</si>
  <si>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</si>
  <si>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</si>
  <si>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</si>
  <si>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</si>
  <si>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</si>
  <si>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</si>
  <si>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</si>
  <si>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</si>
  <si>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</si>
  <si>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</si>
  <si>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</si>
  <si>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</si>
  <si>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</si>
  <si>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</si>
  <si>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</si>
  <si>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</si>
  <si>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</si>
  <si>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</si>
  <si>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</si>
  <si>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</si>
  <si>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</si>
  <si>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</si>
  <si>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</si>
  <si>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</si>
  <si>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</si>
  <si>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</si>
  <si>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</si>
  <si>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</si>
  <si>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</si>
  <si>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</si>
  <si>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</si>
  <si>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</si>
  <si>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</si>
  <si>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</si>
  <si>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</si>
  <si>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</si>
  <si>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</si>
  <si>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</si>
  <si>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</si>
  <si>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</si>
  <si>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</si>
  <si>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</si>
  <si>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</si>
  <si>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</si>
  <si>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</si>
  <si>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</si>
  <si>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</si>
  <si>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</si>
  <si>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</si>
  <si>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</si>
  <si>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</si>
  <si>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</si>
  <si>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</si>
  <si>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</si>
  <si>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</si>
  <si>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</si>
  <si>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</si>
  <si>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</si>
  <si>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</si>
  <si>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</si>
  <si>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</si>
  <si>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</si>
  <si>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</si>
  <si>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</si>
  <si>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</si>
  <si>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</si>
  <si>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</si>
  <si>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</si>
  <si>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</si>
  <si>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</si>
  <si>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</si>
  <si>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</si>
  <si>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</si>
  <si>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</si>
  <si>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</si>
  <si>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</si>
  <si>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</si>
  <si>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</si>
  <si>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</si>
  <si>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</si>
  <si>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</si>
  <si>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</si>
  <si>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</si>
  <si>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</si>
  <si>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</si>
  <si>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</si>
  <si>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</si>
  <si>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</si>
  <si>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</si>
  <si>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</si>
  <si>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</si>
  <si>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</si>
  <si>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</si>
  <si>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</si>
  <si>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</si>
  <si>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</si>
  <si>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</si>
  <si>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</si>
  <si>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</si>
  <si>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</si>
  <si>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</si>
  <si>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</si>
  <si>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</si>
  <si>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</si>
  <si>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</si>
  <si>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</si>
  <si>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</si>
  <si>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</si>
  <si>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</si>
  <si>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</si>
  <si>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</si>
  <si>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</si>
  <si>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</si>
  <si>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</si>
  <si>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</si>
  <si>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</si>
  <si>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</si>
  <si>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</si>
  <si>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</si>
  <si>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</si>
  <si>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</si>
  <si>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</si>
  <si>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</si>
  <si>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</si>
  <si>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</si>
  <si>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</si>
  <si>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</si>
  <si>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</si>
  <si>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</si>
  <si>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</si>
  <si>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</si>
  <si>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</si>
  <si>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</si>
  <si>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</si>
  <si>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</si>
  <si>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</si>
  <si>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</si>
  <si>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</si>
  <si>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</si>
  <si>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</si>
  <si>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</si>
  <si>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</si>
  <si>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</si>
  <si>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</si>
  <si>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</si>
  <si>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</si>
  <si>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</si>
  <si>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</si>
  <si>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</si>
  <si>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</si>
  <si>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</si>
  <si>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</si>
  <si>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</si>
  <si>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</si>
  <si>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</si>
  <si>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</si>
  <si>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</si>
  <si>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</si>
  <si>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</si>
  <si>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</si>
  <si>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</si>
  <si>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</si>
  <si>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</si>
  <si>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</si>
  <si>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</si>
  <si>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</si>
  <si>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</si>
  <si>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</si>
  <si>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</si>
  <si>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</si>
  <si>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</si>
  <si>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</si>
  <si>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</si>
  <si>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</si>
  <si>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</si>
  <si>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</si>
  <si>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</si>
  <si>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</si>
  <si>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</si>
  <si>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</si>
  <si>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</si>
  <si>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</si>
  <si>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</si>
  <si>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</si>
  <si>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</si>
  <si>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</si>
  <si>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</si>
  <si>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</si>
  <si>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</si>
  <si>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</si>
  <si>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</si>
  <si>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</si>
  <si>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</si>
  <si>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</si>
  <si>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</si>
  <si>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</si>
  <si>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</si>
  <si>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</si>
  <si>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</si>
  <si>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</si>
  <si>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</si>
  <si>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</si>
  <si>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</si>
  <si>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</si>
  <si>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</si>
  <si>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</si>
  <si>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</si>
  <si>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</si>
  <si>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</si>
  <si>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</si>
  <si>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</si>
  <si>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</si>
  <si>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</si>
  <si>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</si>
  <si>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</si>
  <si>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</si>
  <si>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</si>
  <si>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</si>
  <si>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</si>
  <si>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</si>
  <si>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</si>
  <si>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</si>
  <si>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</si>
  <si>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</si>
  <si>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</si>
  <si>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</si>
  <si>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</si>
  <si>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</si>
  <si>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</si>
  <si>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</si>
  <si>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</si>
  <si>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</si>
  <si>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</si>
  <si>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</si>
  <si>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</si>
  <si>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</si>
  <si>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</si>
  <si>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</si>
  <si>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</si>
  <si>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</si>
  <si>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</si>
  <si>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</si>
  <si>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</si>
  <si>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</si>
  <si>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</si>
  <si>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</si>
  <si>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</si>
  <si>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</si>
  <si>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Frecuencia y Porcentaje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</si>
  <si>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</si>
  <si>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</si>
  <si>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</si>
  <si>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</si>
  <si>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</si>
  <si>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</si>
  <si>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</si>
  <si>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</si>
  <si>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</si>
  <si>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</si>
  <si>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</si>
  <si>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</si>
  <si>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</si>
  <si>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</si>
  <si>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</si>
  <si>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</si>
  <si>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</si>
  <si>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</si>
  <si>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</si>
  <si>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</si>
  <si>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</si>
  <si>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</si>
  <si>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</si>
  <si>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</si>
  <si>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</si>
  <si>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</si>
  <si>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</si>
  <si>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</si>
  <si>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</si>
  <si>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</si>
  <si>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</si>
  <si>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</si>
  <si>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</si>
  <si>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</si>
  <si>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</si>
  <si>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</si>
  <si>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</si>
  <si>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</si>
  <si>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Dosquebradas</t>
  </si>
  <si>
    <t>Privada</t>
  </si>
  <si>
    <t>Fecha de corte: 30-06-2019</t>
  </si>
  <si>
    <t>Suzuki Motor de Colombia S.A.</t>
  </si>
  <si>
    <t>SUZUKI MOTOR DE COLOMBIA S.A.</t>
  </si>
  <si>
    <t>FISCALIA GENERAL DE LA NACIÓN</t>
  </si>
  <si>
    <t>FISCALIA GENERAL DE LA NACIÓN.</t>
  </si>
  <si>
    <t xml:space="preserve">KM 15 VÍA PEREIRA - CARTAGO </t>
  </si>
  <si>
    <t>KM 15 VÍA PEREIRA CARTAGO</t>
  </si>
  <si>
    <t>PALACIO DE JUSTICIA PEREIRA, CRRA 7a CALLE 42 ESQ.</t>
  </si>
  <si>
    <t>3139600</t>
  </si>
  <si>
    <t>LABORATORIOSMDC@SUZUKI.COM.CO</t>
  </si>
  <si>
    <t>suzuki@suzuki.com.co</t>
  </si>
  <si>
    <t>3515117</t>
  </si>
  <si>
    <t>fiscalia@gov.co</t>
  </si>
  <si>
    <t xml:space="preserve">Servicios </t>
  </si>
  <si>
    <t>Otro. Cuál?</t>
  </si>
  <si>
    <t>Industrial</t>
  </si>
  <si>
    <t>2</t>
  </si>
  <si>
    <t>1</t>
  </si>
  <si>
    <t>OK</t>
  </si>
  <si>
    <t>Bajo grado</t>
  </si>
  <si>
    <t>LA FGN LOS ESPECIALIZA EN EL ÁREA FORENSE</t>
  </si>
  <si>
    <t xml:space="preserve">FALTA EN LOS PROFESIONALES MAS ENFOQUE 
A EMPRESAS 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</si>
  <si>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</si>
  <si>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</si>
  <si>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SE DEBERÍAN HACER DIPLOMADOS O 
ESPECIALIZACIONES EN LA CAMPO DE LA MEDICINA FORENSE, QUÍMICA Y FÍSICA FORENSE.</t>
  </si>
  <si>
    <t xml:space="preserve">OFIMÁTICAS - DE PROGRAMAS ESPECIALIZADOS </t>
  </si>
  <si>
    <t>LAS ESPECIALES O RELACIONADAS CON LA PARTE FORENSE.</t>
  </si>
  <si>
    <t xml:space="preserve">HACE FALTA ESPECIALIZACIONES ENFOCADAS A REGULACIÓN AMBIENTAL / LEGISLACIÓN /
NORMATIVIDAD / ETC / CONOCIMIENTO DE EMPRESA / MEDIO REAL DE DESARROLLO </t>
  </si>
  <si>
    <t>Open Systems Colombia SAS</t>
  </si>
  <si>
    <t>Hugo Ocampo</t>
  </si>
  <si>
    <t>Carrera 103 # 16-20</t>
  </si>
  <si>
    <t>3319999</t>
  </si>
  <si>
    <t>Info@openintl.com</t>
  </si>
  <si>
    <t>Cali</t>
  </si>
  <si>
    <t>Valle</t>
  </si>
  <si>
    <t>Son proactivos y con estantades altos en 
calidad.</t>
  </si>
  <si>
    <t>Incluir más competencias blandas.</t>
  </si>
  <si>
    <t xml:space="preserve">Comunicación efectiva  Liderazgo e  Inglés </t>
  </si>
  <si>
    <t>Ingebyte Ltda</t>
  </si>
  <si>
    <t>UNITECNICA INGECOMPUTO SAS</t>
  </si>
  <si>
    <t>UNITECNICA DIRECTOR JAIME CARDENAS</t>
  </si>
  <si>
    <t>Av. de Las Américas #23-33</t>
  </si>
  <si>
    <t>Cra. 8 #21-39</t>
  </si>
  <si>
    <t>3489281</t>
  </si>
  <si>
    <t>info@ingebyte.com</t>
  </si>
  <si>
    <t>3401102</t>
  </si>
  <si>
    <t>www.unitecnica.net.</t>
  </si>
  <si>
    <t>Demasiado conocimiento teórico es no 
relevante si no se sabe emplear a problemas reales</t>
  </si>
  <si>
    <t>El desempeño de los egresados es excelente, 
en el marco de las metas establecidas por cargo y para cada proceso de la organización</t>
  </si>
  <si>
    <t>Por el momento no tengo sugerencias</t>
  </si>
  <si>
    <t>buscar mas sinergia y trabajo en equipo con 
el sector productivo, para fortalecer las practicas productivas que realizan algunos de los aspirantes a profesionales</t>
  </si>
  <si>
    <t>MANEJO DE LA INTELIGENCIA EMOCIONAL</t>
  </si>
  <si>
    <t>En general, cualquier persona no debería tomarse los llamados de atención como algo 
personal, se debe dejar de sewr hipersensible donde cualqier comentario se mal interprete y l consideren como ofensivo.</t>
  </si>
  <si>
    <t>Asea Brown Boveri  (ABB)</t>
  </si>
  <si>
    <t>Fredy Hely Rengifo Blandon</t>
  </si>
  <si>
    <t>Kosta Azul</t>
  </si>
  <si>
    <t>Guillermo Pulgarín S. S.A</t>
  </si>
  <si>
    <t>calle 16 No 15-124 Zona industrial La Popa Dosquebradas</t>
  </si>
  <si>
    <t xml:space="preserve">Cra 15 Bis Nº 25 - 120 Zona Industrial Balalaika </t>
  </si>
  <si>
    <t>300 652 1559</t>
  </si>
  <si>
    <t>fredy.rengifo@co.abb.com</t>
  </si>
  <si>
    <t>3135500</t>
  </si>
  <si>
    <t>servicioalcliente@kostazul.com</t>
  </si>
  <si>
    <t>.</t>
  </si>
  <si>
    <t xml:space="preserve">Se tienen los conocimientos necesarios para 
un adecuado desempeño en la industria </t>
  </si>
  <si>
    <t>De manera general cumplen con las 
competencias desde su saber hacer, deberían fomentar un poco más el desarrollo de competencias del saber ser y saber estar.</t>
  </si>
  <si>
    <t>NA</t>
  </si>
  <si>
    <t>Es importante actualizar los conceptos y 
encaminar el area de investigacion hacia la problematica del mundo real, de manera que se logren beneficios mutuos.</t>
  </si>
  <si>
    <t>El enfoque hacia los resultados grupales, es de vital importancia y no el de sobresalir de 
manera independiente</t>
  </si>
  <si>
    <t>Fortalecimiento de competencias del saber ser (adaptabilidad, empatía relacional) y saber 
estar (trabajo en equipo, liderazgo)</t>
  </si>
  <si>
    <t>Total encuestas: 1044</t>
  </si>
  <si>
    <t>Total graduados: 1279</t>
  </si>
  <si>
    <t>Ingeniería de Sistemas y Computación</t>
  </si>
  <si>
    <t>Total graduados: 1.407</t>
  </si>
  <si>
    <t>Total encuestas 2020: 206</t>
  </si>
  <si>
    <t>Cooperativa FAVI UTP</t>
  </si>
  <si>
    <t>C.I CASTAÑO Y HOYOS S.A.S</t>
  </si>
  <si>
    <t>JUANCAMOLE</t>
  </si>
  <si>
    <t>Universidad Tecnológica de Pereira</t>
  </si>
  <si>
    <t>Institución Educativa Nacional Jesús Maria Ocampo</t>
  </si>
  <si>
    <t>Alvaro Lozano Ospina</t>
  </si>
  <si>
    <t>EMPRESA DE ENERGIA DE PEREIRA SA ESP</t>
  </si>
  <si>
    <t>ELKIN BELTRAN</t>
  </si>
  <si>
    <t>VeriTran</t>
  </si>
  <si>
    <t>Jorge Alberto López</t>
  </si>
  <si>
    <t>Heinsohn Business Technology - Fábricas de software</t>
  </si>
  <si>
    <t>Oscar Mauricio Granada Muñoz</t>
  </si>
  <si>
    <t>Indra Colombia Ltda.</t>
  </si>
  <si>
    <t>Ingrid Galeano Ruiz</t>
  </si>
  <si>
    <t>R3 SOLUCIONES TECNOLÓGICAS</t>
  </si>
  <si>
    <t>Catalina Hurtado García</t>
  </si>
  <si>
    <t>Cra 27 N.10-02 Álamos</t>
  </si>
  <si>
    <t>CRA 12 NO. 13E-48</t>
  </si>
  <si>
    <t>CR 27 10-02 Barrio Los Alamos</t>
  </si>
  <si>
    <t xml:space="preserve">Cr 19A 39-01 Barrio Miraflores </t>
  </si>
  <si>
    <t>K10#17-35 PISO 4 TORRE CENTRAL</t>
  </si>
  <si>
    <t>Calle 94 # 14 - 73 Bodega 30 Multicentro empresarial la villa</t>
  </si>
  <si>
    <t>Cra 19 # 15Norte 40 - Mall Plaza Norte - Local 11 - Sector Proviteq</t>
  </si>
  <si>
    <t>Cra. 17 No. 12-124</t>
  </si>
  <si>
    <t>Kr. 7 # 29 -17 ofc. 203</t>
  </si>
  <si>
    <t>3111443</t>
  </si>
  <si>
    <t>educacion@faviutp.com</t>
  </si>
  <si>
    <t>3314150 / 3218314000</t>
  </si>
  <si>
    <t>juancamole@gmai.com recursoshumanos@juancamole.com</t>
  </si>
  <si>
    <t>3137347</t>
  </si>
  <si>
    <t>mfajardo@utp.edu.co</t>
  </si>
  <si>
    <t>7486911</t>
  </si>
  <si>
    <t>colegionacional2012@hotmail.com</t>
  </si>
  <si>
    <t>3151515</t>
  </si>
  <si>
    <t>CONTACTENOS@EEP.COM.CO</t>
  </si>
  <si>
    <t>3678725</t>
  </si>
  <si>
    <t>team_people@veritran.com</t>
  </si>
  <si>
    <t>7373859 - 7373860 - 3122954142</t>
  </si>
  <si>
    <t>ogranada@heinsohn.com.co</t>
  </si>
  <si>
    <t>3232234161</t>
  </si>
  <si>
    <t>igaleano@indracompany.com</t>
  </si>
  <si>
    <t>3166227488</t>
  </si>
  <si>
    <t>Info@clanr3.com</t>
  </si>
  <si>
    <t xml:space="preserve">Armenia </t>
  </si>
  <si>
    <t>Armenia</t>
  </si>
  <si>
    <t>Risaralada</t>
  </si>
  <si>
    <t>Quindio</t>
  </si>
  <si>
    <t>Quindío</t>
  </si>
  <si>
    <t>Están muy alineados</t>
  </si>
  <si>
    <t>Inquietos por el desarrollo social y personal.</t>
  </si>
  <si>
    <t>para algunos programas faltan competencias 
personales</t>
  </si>
  <si>
    <t>forma profesiones altamente capacitados en 
la industria y necesidades empresariales</t>
  </si>
  <si>
    <t>Demuestran su profesionalismo en cualquier 
ámbito donde se desempeñen.</t>
  </si>
  <si>
    <t>El egresado que labora en la insitucion es muy 
competente</t>
  </si>
  <si>
    <t>En el caso de la ingeniería de sistemas al leer 
el perfil ofrecido por el programa coincide en gran medida con el perfil que  hemos visto en los egresados.</t>
  </si>
  <si>
    <t xml:space="preserve">Los egresados están alineados con lo 
requerido en la industria.  </t>
  </si>
  <si>
    <t>Más trabajo en el área personal</t>
  </si>
  <si>
    <t>no al respecto</t>
  </si>
  <si>
    <t>Incluir especializaciones dentro de los 
programas de formacion</t>
  </si>
  <si>
    <t>Considero importante la actualización de 
algunos docentes en su materia, deben innovar y transformar pedagogías que no corresponden a las actuales generaciones.</t>
  </si>
  <si>
    <t>Mayor profundidad en bases de datos y 
administracion de las mismas</t>
  </si>
  <si>
    <t>Es de vital importancia tener grupos de 
investigación y comunidades de practica donde toda la teoría aprendida se pueda llevar a proyectos prácticos.</t>
  </si>
  <si>
    <t>En el caso de los Ingenieros de Sistemas es 
muy importante ahora el bilingüismo y la formación en competencias blandas como liderazgo, inteligencia emocional, manejo adecuado del tiempo, etc.</t>
  </si>
  <si>
    <t>Reforzar inglés y metodologías de desarrollo 
de softaware.  Adicional, reforzar y profundizar conocimientos en pruebas (funcionales, integrales, aceptación, no funcionales, automatización)</t>
  </si>
  <si>
    <t>Nesesario un flujo alto de intercambio 
estudiantil en últos semestres o como pasantias, para adecuarse al desarrollo social en las diferentes culturas del mundo.</t>
  </si>
  <si>
    <t>Temas de redacción, ortografía, temas de personalidad</t>
  </si>
  <si>
    <t>ninguna</t>
  </si>
  <si>
    <t>Innovar y marcar la diferencia</t>
  </si>
  <si>
    <t>liderazgo y compromiso</t>
  </si>
  <si>
    <t>Manejo del tiempo</t>
  </si>
  <si>
    <t>bilinguismo y competencias blandas</t>
  </si>
  <si>
    <t>Competencias blandas, sobretodo en comunicación verbal y escrita</t>
  </si>
  <si>
    <t>De servicio humanizado.</t>
  </si>
  <si>
    <t>Solo agregaría el de la excelencia técnica, muchas veces solo nos preocupamos por hacer que 
las cosas funcionen, y dejamos al lado el como las hacemos funcionar. El como es tan importante como el hecho de ponerlas a funcionar.</t>
  </si>
  <si>
    <t>Total encuestas 2019: 241</t>
  </si>
  <si>
    <t>Nivel de seguimiento: 31,8%</t>
  </si>
  <si>
    <t>Estado Civil</t>
  </si>
  <si>
    <t>Soltero</t>
  </si>
  <si>
    <t>Hijos</t>
  </si>
  <si>
    <t>2. CONTRIBUCIÓN DEL FORTALECIMIENTO DEL PROYECTO DE VIDA</t>
  </si>
  <si>
    <t>Interesado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</si>
  <si>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</si>
  <si>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</si>
  <si>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</si>
  <si>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</si>
  <si>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</si>
  <si>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</si>
  <si>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</si>
  <si>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</si>
  <si>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</si>
  <si>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</si>
  <si>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</si>
  <si>
    <t>Total graduados: 383</t>
  </si>
  <si>
    <t>Total encuestas: 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</si>
</sst>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0" fontId="18" fillId="9" borderId="1" xfId="0" applyFont="1" applyFill="1" applyBorder="1"/>
    <xf numFmtId="0" fontId="13" fillId="2" borderId="1" xfId="0" applyFont="1" applyFill="1" applyBorder="1" applyAlignment="1">
      <alignment wrapText="1"/>
    </xf>
    <xf numFmtId="9" fontId="13" fillId="2" borderId="1" xfId="0" applyNumberFormat="1" applyFont="1" applyFill="1" applyBorder="1"/>
    <xf numFmtId="0" fontId="13" fillId="2" borderId="1" xfId="0" applyFont="1" applyFill="1" applyBorder="1"/>
    <xf numFmtId="0" fontId="18" fillId="9" borderId="15" xfId="0" applyFont="1" applyFill="1" applyBorder="1"/>
    <xf numFmtId="0" fontId="18" fillId="9" borderId="16" xfId="0" applyFont="1" applyFill="1" applyBorder="1"/>
    <xf numFmtId="0" fontId="18" fillId="9" borderId="17" xfId="0" applyFont="1" applyFill="1" applyBorder="1"/>
    <xf numFmtId="0" fontId="13" fillId="2" borderId="1" xfId="0" applyFont="1" applyFill="1" applyBorder="1" applyAlignment="1">
      <alignment horizontal="center"/>
    </xf>
    <xf numFmtId="10" fontId="13" fillId="2" borderId="1" xfId="0" applyNumberFormat="1" applyFont="1" applyFill="1" applyBorder="1"/>
    <xf numFmtId="0" fontId="28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/>
    <xf numFmtId="0" fontId="23" fillId="2" borderId="0" xfId="0" applyFont="1" applyFill="1" applyAlignment="1">
      <alignment horizontal="left" vertical="center" wrapText="1"/>
    </xf>
    <xf numFmtId="9" fontId="13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9" fontId="13" fillId="2" borderId="7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13" fillId="2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9" fontId="0" fillId="2" borderId="7" xfId="0" applyNumberFormat="1" applyFill="1" applyBorder="1" applyAlignment="1">
      <alignment horizontal="right" vertical="center" wrapText="1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5.5555555555555552E-2</c:v>
              </c:pt>
              <c:pt idx="4">
                <c:v>0.1984126984126984</c:v>
              </c:pt>
              <c:pt idx="5">
                <c:v>0.29365079365079366</c:v>
              </c:pt>
              <c:pt idx="6">
                <c:v>0.26190476190476192</c:v>
              </c:pt>
              <c:pt idx="7">
                <c:v>0.34126984126984128</c:v>
              </c:pt>
              <c:pt idx="8">
                <c:v>0.36507936507936506</c:v>
              </c:pt>
            </c:numLit>
          </c:val>
          <c:extLst>
            <c:ext xmlns:c16="http://schemas.microsoft.com/office/drawing/2014/chart" uri="{C3380CC4-5D6E-409C-BE32-E72D297353CC}">
              <c16:uniqueId val="{00000000-F832-4DB1-BFB4-0928E81F7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0128"/>
        <c:axId val="240060520"/>
      </c:barChart>
      <c:catAx>
        <c:axId val="240060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60520"/>
        <c:crosses val="autoZero"/>
        <c:auto val="1"/>
        <c:lblAlgn val="ctr"/>
        <c:lblOffset val="100"/>
        <c:noMultiLvlLbl val="0"/>
      </c:catAx>
      <c:valAx>
        <c:axId val="240060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1.0869565217391304E-2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C4-4D30-B296-082A317401B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0.23015873015873015</c:v>
              </c:pt>
              <c:pt idx="1">
                <c:v>6.5217391304347824E-2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1-1AC4-4D30-B296-082A317401B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0.18253968253968253</c:v>
              </c:pt>
              <c:pt idx="1">
                <c:v>0.17391304347826086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2-1AC4-4D30-B296-082A317401B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0.16304347826086957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3-1AC4-4D30-B296-082A317401B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0.13043478260869565</c:v>
              </c:pt>
              <c:pt idx="2">
                <c:v>0.21739130434782608</c:v>
              </c:pt>
            </c:numLit>
          </c:val>
          <c:extLst>
            <c:ext xmlns:c16="http://schemas.microsoft.com/office/drawing/2014/chart" uri="{C3380CC4-5D6E-409C-BE32-E72D297353CC}">
              <c16:uniqueId val="{00000004-1AC4-4D30-B296-082A317401B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1.5873015873015872E-2</c:v>
              </c:pt>
              <c:pt idx="1">
                <c:v>4.3478260869565216E-2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5-1AC4-4D30-B296-082A317401B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3.2608695652173912E-2</c:v>
              </c:pt>
              <c:pt idx="2">
                <c:v>0.30434782608695654</c:v>
              </c:pt>
            </c:numLit>
          </c:val>
          <c:extLst>
            <c:ext xmlns:c16="http://schemas.microsoft.com/office/drawing/2014/chart" uri="{C3380CC4-5D6E-409C-BE32-E72D297353CC}">
              <c16:uniqueId val="{00000006-1AC4-4D30-B296-082A31740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793840"/>
        <c:axId val="452794232"/>
      </c:barChart>
      <c:catAx>
        <c:axId val="452793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94232"/>
        <c:crosses val="autoZero"/>
        <c:auto val="1"/>
        <c:lblAlgn val="ctr"/>
        <c:lblOffset val="100"/>
        <c:noMultiLvlLbl val="0"/>
      </c:catAx>
      <c:valAx>
        <c:axId val="452794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93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0.55555555555555558</c:v>
              </c:pt>
              <c:pt idx="1">
                <c:v>0.42857142857142855</c:v>
              </c:pt>
              <c:pt idx="2">
                <c:v>0.53260869565217395</c:v>
              </c:pt>
              <c:pt idx="3">
                <c:v>0.39130434782608697</c:v>
              </c:pt>
            </c:numLit>
          </c:val>
          <c:extLst>
            <c:ext xmlns:c16="http://schemas.microsoft.com/office/drawing/2014/chart" uri="{C3380CC4-5D6E-409C-BE32-E72D297353CC}">
              <c16:uniqueId val="{00000000-C957-4E7E-90B2-F6691CA782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0.2264957264957265</c:v>
              </c:pt>
              <c:pt idx="1">
                <c:v>0.18253968253968253</c:v>
              </c:pt>
              <c:pt idx="2">
                <c:v>0.30434782608695654</c:v>
              </c:pt>
              <c:pt idx="3">
                <c:v>0.60869565217391308</c:v>
              </c:pt>
            </c:numLit>
          </c:val>
          <c:extLst>
            <c:ext xmlns:c16="http://schemas.microsoft.com/office/drawing/2014/chart" uri="{C3380CC4-5D6E-409C-BE32-E72D297353CC}">
              <c16:uniqueId val="{00000001-C957-4E7E-90B2-F6691CA78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55688"/>
        <c:axId val="453156080"/>
      </c:barChart>
      <c:catAx>
        <c:axId val="453155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56080"/>
        <c:crosses val="autoZero"/>
        <c:auto val="1"/>
        <c:lblAlgn val="ctr"/>
        <c:lblOffset val="100"/>
        <c:noMultiLvlLbl val="0"/>
      </c:catAx>
      <c:valAx>
        <c:axId val="4531560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1556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A036-4915-9025-9F44FDAA0095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6-4915-9025-9F44FDAA0095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6-4915-9025-9F44FDAA00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0.53234358430540829</c:v>
              </c:pt>
              <c:pt idx="1">
                <c:v>0.23753976670201485</c:v>
              </c:pt>
            </c:numLit>
          </c:val>
          <c:extLst>
            <c:ext xmlns:c16="http://schemas.microsoft.com/office/drawing/2014/chart" uri="{C3380CC4-5D6E-409C-BE32-E72D297353CC}">
              <c16:uniqueId val="{00000003-A036-4915-9025-9F44FDAA0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EEDD-4294-B135-98BDDD04AC88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EEDD-4294-B135-98BDDD04AC88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EDD-4294-B135-98BDDD04AC88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EDD-4294-B135-98BDDD04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0.76819923371647514</c:v>
              </c:pt>
              <c:pt idx="1">
                <c:v>0.23180076628352492</c:v>
              </c:pt>
            </c:numLit>
          </c:val>
          <c:extLst>
            <c:ext xmlns:c16="http://schemas.microsoft.com/office/drawing/2014/chart" uri="{C3380CC4-5D6E-409C-BE32-E72D297353CC}">
              <c16:uniqueId val="{00000004-EEDD-4294-B135-98BDDD04A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9B5E-4B52-ACC6-20678BBF2151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5E-4B52-ACC6-20678BBF2151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5E-4B52-ACC6-20678BBF2151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E-4B52-ACC6-20678BBF2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0.80758017492711365</c:v>
              </c:pt>
              <c:pt idx="1">
                <c:v>0.15937803692905733</c:v>
              </c:pt>
              <c:pt idx="2">
                <c:v>3.3041788143828958E-2</c:v>
              </c:pt>
            </c:numLit>
          </c:val>
          <c:extLst>
            <c:ext xmlns:c16="http://schemas.microsoft.com/office/drawing/2014/chart" uri="{C3380CC4-5D6E-409C-BE32-E72D297353CC}">
              <c16:uniqueId val="{00000004-9B5E-4B52-ACC6-20678BBF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7-48ED-A5CC-3A6D53325638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47-48ED-A5CC-3A6D53325638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47-48ED-A5CC-3A6D533256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0.75463623395149781</c:v>
              </c:pt>
              <c:pt idx="1">
                <c:v>0.16975748930099857</c:v>
              </c:pt>
              <c:pt idx="2">
                <c:v>7.5606276747503573E-2</c:v>
              </c:pt>
            </c:numLit>
          </c:val>
          <c:extLst>
            <c:ext xmlns:c16="http://schemas.microsoft.com/office/drawing/2014/chart" uri="{C3380CC4-5D6E-409C-BE32-E72D297353CC}">
              <c16:uniqueId val="{00000003-B047-48ED-A5CC-3A6D5332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0.28958630527817403</c:v>
              </c:pt>
              <c:pt idx="1">
                <c:v>0.55492154065620547</c:v>
              </c:pt>
              <c:pt idx="2">
                <c:v>0.10413694721825963</c:v>
              </c:pt>
              <c:pt idx="3">
                <c:v>1.9971469329529243E-2</c:v>
              </c:pt>
              <c:pt idx="4">
                <c:v>3.1383737517831668E-2</c:v>
              </c:pt>
            </c:numLit>
          </c:val>
          <c:extLst>
            <c:ext xmlns:c16="http://schemas.microsoft.com/office/drawing/2014/chart" uri="{C3380CC4-5D6E-409C-BE32-E72D297353CC}">
              <c16:uniqueId val="{00000000-DDF8-4C2D-A56D-91F66B8D6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58432"/>
        <c:axId val="453158824"/>
      </c:barChart>
      <c:catAx>
        <c:axId val="45315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58824"/>
        <c:crosses val="autoZero"/>
        <c:auto val="1"/>
        <c:lblAlgn val="ctr"/>
        <c:lblOffset val="100"/>
        <c:noMultiLvlLbl val="0"/>
      </c:catAx>
      <c:valAx>
        <c:axId val="453158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58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0.2229654403567447</c:v>
              </c:pt>
              <c:pt idx="1">
                <c:v>0.2914798206278027</c:v>
              </c:pt>
              <c:pt idx="2">
                <c:v>0.58173618940248029</c:v>
              </c:pt>
              <c:pt idx="3">
                <c:v>0.3318435754189944</c:v>
              </c:pt>
            </c:numLit>
          </c:val>
          <c:extLst>
            <c:ext xmlns:c16="http://schemas.microsoft.com/office/drawing/2014/chart" uri="{C3380CC4-5D6E-409C-BE32-E72D297353CC}">
              <c16:uniqueId val="{00000000-716F-4666-B5C2-AFAD45CF0F1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0.6376811594202898</c:v>
              </c:pt>
              <c:pt idx="1">
                <c:v>0.57286995515695072</c:v>
              </c:pt>
              <c:pt idx="2">
                <c:v>0.39007891770011272</c:v>
              </c:pt>
              <c:pt idx="3">
                <c:v>0.5832402234636872</c:v>
              </c:pt>
            </c:numLit>
          </c:val>
          <c:extLst>
            <c:ext xmlns:c16="http://schemas.microsoft.com/office/drawing/2014/chart" uri="{C3380CC4-5D6E-409C-BE32-E72D297353CC}">
              <c16:uniqueId val="{00000001-716F-4666-B5C2-AFAD45CF0F1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0.13935340022296544</c:v>
              </c:pt>
              <c:pt idx="1">
                <c:v>0.13565022421524664</c:v>
              </c:pt>
              <c:pt idx="2">
                <c:v>2.8184892897406989E-2</c:v>
              </c:pt>
              <c:pt idx="3">
                <c:v>8.4916201117318429E-2</c:v>
              </c:pt>
            </c:numLit>
          </c:val>
          <c:extLst>
            <c:ext xmlns:c16="http://schemas.microsoft.com/office/drawing/2014/chart" uri="{C3380CC4-5D6E-409C-BE32-E72D297353CC}">
              <c16:uniqueId val="{00000002-716F-4666-B5C2-AFAD45CF0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537752"/>
        <c:axId val="453538144"/>
      </c:barChart>
      <c:catAx>
        <c:axId val="453537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538144"/>
        <c:crosses val="autoZero"/>
        <c:auto val="1"/>
        <c:lblAlgn val="ctr"/>
        <c:lblOffset val="100"/>
        <c:noMultiLvlLbl val="0"/>
      </c:catAx>
      <c:valAx>
        <c:axId val="453538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537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0.14124293785310735</c:v>
              </c:pt>
              <c:pt idx="1">
                <c:v>0.16111111111111112</c:v>
              </c:pt>
              <c:pt idx="2">
                <c:v>0.31284916201117319</c:v>
              </c:pt>
              <c:pt idx="3">
                <c:v>0.21978021978021978</c:v>
              </c:pt>
            </c:numLit>
          </c:val>
          <c:extLst>
            <c:ext xmlns:c16="http://schemas.microsoft.com/office/drawing/2014/chart" uri="{C3380CC4-5D6E-409C-BE32-E72D297353CC}">
              <c16:uniqueId val="{00000000-BCE9-4D4B-A97A-D1F91E7AEB7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0.39548022598870058</c:v>
              </c:pt>
              <c:pt idx="1">
                <c:v>0.46666666666666667</c:v>
              </c:pt>
              <c:pt idx="2">
                <c:v>0.35195530726256985</c:v>
              </c:pt>
              <c:pt idx="3">
                <c:v>0.40659340659340659</c:v>
              </c:pt>
            </c:numLit>
          </c:val>
          <c:extLst>
            <c:ext xmlns:c16="http://schemas.microsoft.com/office/drawing/2014/chart" uri="{C3380CC4-5D6E-409C-BE32-E72D297353CC}">
              <c16:uniqueId val="{00000001-BCE9-4D4B-A97A-D1F91E7AEB7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0.4632768361581921</c:v>
              </c:pt>
              <c:pt idx="1">
                <c:v>0.37222222222222223</c:v>
              </c:pt>
              <c:pt idx="2">
                <c:v>0.33519553072625696</c:v>
              </c:pt>
              <c:pt idx="3">
                <c:v>0.37362637362637363</c:v>
              </c:pt>
            </c:numLit>
          </c:val>
          <c:extLst>
            <c:ext xmlns:c16="http://schemas.microsoft.com/office/drawing/2014/chart" uri="{C3380CC4-5D6E-409C-BE32-E72D297353CC}">
              <c16:uniqueId val="{00000002-BCE9-4D4B-A97A-D1F91E7AE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538928"/>
        <c:axId val="453539320"/>
      </c:barChart>
      <c:catAx>
        <c:axId val="45353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539320"/>
        <c:crosses val="autoZero"/>
        <c:auto val="1"/>
        <c:lblAlgn val="ctr"/>
        <c:lblOffset val="100"/>
        <c:noMultiLvlLbl val="0"/>
      </c:catAx>
      <c:valAx>
        <c:axId val="453539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538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0.21717791411042944</c:v>
              </c:pt>
              <c:pt idx="1">
                <c:v>0.14355828220858896</c:v>
              </c:pt>
              <c:pt idx="2">
                <c:v>3.4355828220858899E-2</c:v>
              </c:pt>
              <c:pt idx="3">
                <c:v>6.1349693251533744E-3</c:v>
              </c:pt>
              <c:pt idx="4">
                <c:v>1.1042944785276074E-2</c:v>
              </c:pt>
            </c:numLit>
          </c:val>
          <c:extLst>
            <c:ext xmlns:c16="http://schemas.microsoft.com/office/drawing/2014/chart" uri="{C3380CC4-5D6E-409C-BE32-E72D297353CC}">
              <c16:uniqueId val="{00000000-14D9-464A-BB13-82A6CD4D1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40104"/>
        <c:axId val="453540496"/>
      </c:barChart>
      <c:catAx>
        <c:axId val="453540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40496"/>
        <c:crosses val="autoZero"/>
        <c:auto val="1"/>
        <c:lblAlgn val="ctr"/>
        <c:lblOffset val="100"/>
        <c:noMultiLvlLbl val="0"/>
      </c:catAx>
      <c:valAx>
        <c:axId val="453540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40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0.31420765027322406</c:v>
              </c:pt>
              <c:pt idx="1">
                <c:v>0.56557377049180324</c:v>
              </c:pt>
              <c:pt idx="2">
                <c:v>4.0983606557377046E-2</c:v>
              </c:pt>
              <c:pt idx="3">
                <c:v>1.6393442622950821E-2</c:v>
              </c:pt>
              <c:pt idx="4">
                <c:v>2.7322404371584699E-3</c:v>
              </c:pt>
              <c:pt idx="5">
                <c:v>2.7322404371584699E-3</c:v>
              </c:pt>
              <c:pt idx="6">
                <c:v>0</c:v>
              </c:pt>
              <c:pt idx="7">
                <c:v>1.912568306010929E-2</c:v>
              </c:pt>
              <c:pt idx="8">
                <c:v>0.12295081967213115</c:v>
              </c:pt>
            </c:numLit>
          </c:val>
          <c:extLst>
            <c:ext xmlns:c16="http://schemas.microsoft.com/office/drawing/2014/chart" uri="{C3380CC4-5D6E-409C-BE32-E72D297353CC}">
              <c16:uniqueId val="{00000000-C985-496A-B489-447688E0D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1304"/>
        <c:axId val="240061696"/>
      </c:barChart>
      <c:catAx>
        <c:axId val="240061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61696"/>
        <c:crosses val="autoZero"/>
        <c:auto val="1"/>
        <c:lblAlgn val="ctr"/>
        <c:lblOffset val="100"/>
        <c:noMultiLvlLbl val="0"/>
      </c:catAx>
      <c:valAx>
        <c:axId val="240061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9.3251533742331291E-2</c:v>
              </c:pt>
              <c:pt idx="1">
                <c:v>0.18527607361963191</c:v>
              </c:pt>
              <c:pt idx="2">
                <c:v>0.14723926380368099</c:v>
              </c:pt>
              <c:pt idx="3">
                <c:v>9.815950920245399E-2</c:v>
              </c:pt>
              <c:pt idx="4">
                <c:v>1.2269938650306749E-2</c:v>
              </c:pt>
            </c:numLit>
          </c:val>
          <c:extLst>
            <c:ext xmlns:c16="http://schemas.microsoft.com/office/drawing/2014/chart" uri="{C3380CC4-5D6E-409C-BE32-E72D297353CC}">
              <c16:uniqueId val="{00000000-A5FD-4E82-B496-EC5790ED4C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541280"/>
        <c:axId val="453701096"/>
      </c:barChart>
      <c:catAx>
        <c:axId val="453541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1096"/>
        <c:crosses val="autoZero"/>
        <c:auto val="1"/>
        <c:lblAlgn val="ctr"/>
        <c:lblOffset val="100"/>
        <c:noMultiLvlLbl val="0"/>
      </c:catAx>
      <c:valAx>
        <c:axId val="453701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41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0.26748466257668713</c:v>
              </c:pt>
              <c:pt idx="1">
                <c:v>0.22208588957055214</c:v>
              </c:pt>
              <c:pt idx="2">
                <c:v>3.8036809815950923E-2</c:v>
              </c:pt>
              <c:pt idx="3">
                <c:v>4.9079754601226997E-3</c:v>
              </c:pt>
              <c:pt idx="4">
                <c:v>3.6809815950920245E-3</c:v>
              </c:pt>
            </c:numLit>
          </c:val>
          <c:extLst>
            <c:ext xmlns:c16="http://schemas.microsoft.com/office/drawing/2014/chart" uri="{C3380CC4-5D6E-409C-BE32-E72D297353CC}">
              <c16:uniqueId val="{00000000-6A4B-4099-A106-9048475C3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01880"/>
        <c:axId val="453702272"/>
      </c:barChart>
      <c:catAx>
        <c:axId val="453701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2272"/>
        <c:crosses val="autoZero"/>
        <c:auto val="1"/>
        <c:lblAlgn val="ctr"/>
        <c:lblOffset val="100"/>
        <c:noMultiLvlLbl val="0"/>
      </c:catAx>
      <c:valAx>
        <c:axId val="453702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01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0.11288343558282209</c:v>
              </c:pt>
              <c:pt idx="1">
                <c:v>0.24171779141104294</c:v>
              </c:pt>
              <c:pt idx="2">
                <c:v>0.12024539877300613</c:v>
              </c:pt>
              <c:pt idx="3">
                <c:v>5.030674846625767E-2</c:v>
              </c:pt>
              <c:pt idx="4">
                <c:v>1.1042944785276074E-2</c:v>
              </c:pt>
            </c:numLit>
          </c:val>
          <c:extLst>
            <c:ext xmlns:c16="http://schemas.microsoft.com/office/drawing/2014/chart" uri="{C3380CC4-5D6E-409C-BE32-E72D297353CC}">
              <c16:uniqueId val="{00000000-A4E2-44D2-A429-5D454698B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03056"/>
        <c:axId val="453703448"/>
      </c:barChart>
      <c:catAx>
        <c:axId val="453703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3448"/>
        <c:crosses val="autoZero"/>
        <c:auto val="1"/>
        <c:lblAlgn val="ctr"/>
        <c:lblOffset val="100"/>
        <c:noMultiLvlLbl val="0"/>
      </c:catAx>
      <c:valAx>
        <c:axId val="453703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03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0.11042944785276074</c:v>
              </c:pt>
              <c:pt idx="1">
                <c:v>0.23312883435582821</c:v>
              </c:pt>
              <c:pt idx="2">
                <c:v>0.1312883435582822</c:v>
              </c:pt>
              <c:pt idx="3">
                <c:v>5.030674846625767E-2</c:v>
              </c:pt>
              <c:pt idx="4">
                <c:v>1.1042944785276074E-2</c:v>
              </c:pt>
            </c:numLit>
          </c:val>
          <c:extLst>
            <c:ext xmlns:c16="http://schemas.microsoft.com/office/drawing/2014/chart" uri="{C3380CC4-5D6E-409C-BE32-E72D297353CC}">
              <c16:uniqueId val="{00000000-250B-4E19-B969-91966BFD1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04232"/>
        <c:axId val="453704624"/>
      </c:barChart>
      <c:catAx>
        <c:axId val="453704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4624"/>
        <c:crosses val="autoZero"/>
        <c:auto val="1"/>
        <c:lblAlgn val="ctr"/>
        <c:lblOffset val="100"/>
        <c:noMultiLvlLbl val="0"/>
      </c:catAx>
      <c:valAx>
        <c:axId val="453704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04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0.1276073619631902</c:v>
              </c:pt>
              <c:pt idx="1">
                <c:v>0.24785276073619633</c:v>
              </c:pt>
              <c:pt idx="2">
                <c:v>0.12024539877300613</c:v>
              </c:pt>
              <c:pt idx="3">
                <c:v>3.4355828220858899E-2</c:v>
              </c:pt>
              <c:pt idx="4">
                <c:v>6.1349693251533744E-3</c:v>
              </c:pt>
            </c:numLit>
          </c:val>
          <c:extLst>
            <c:ext xmlns:c16="http://schemas.microsoft.com/office/drawing/2014/chart" uri="{C3380CC4-5D6E-409C-BE32-E72D297353CC}">
              <c16:uniqueId val="{00000000-7AD6-47D3-923E-1AC0E00F9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81544"/>
        <c:axId val="454381936"/>
      </c:barChart>
      <c:catAx>
        <c:axId val="454381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81936"/>
        <c:crosses val="autoZero"/>
        <c:auto val="1"/>
        <c:lblAlgn val="ctr"/>
        <c:lblOffset val="100"/>
        <c:noMultiLvlLbl val="0"/>
      </c:catAx>
      <c:valAx>
        <c:axId val="454381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81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9B-475A-8B0B-5691DB9D91A6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B-475A-8B0B-5691DB9D91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0.63725490196078427</c:v>
              </c:pt>
              <c:pt idx="1">
                <c:v>9.8039215686274508E-2</c:v>
              </c:pt>
            </c:numLit>
          </c:val>
          <c:extLst>
            <c:ext xmlns:c16="http://schemas.microsoft.com/office/drawing/2014/chart" uri="{C3380CC4-5D6E-409C-BE32-E72D297353CC}">
              <c16:uniqueId val="{00000002-629B-475A-8B0B-5691DB9D9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C613-4943-91C4-9B8DDF75BE59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13-4943-91C4-9B8DDF75BE59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13-4943-91C4-9B8DDF75BE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0.5213675213675214</c:v>
              </c:pt>
              <c:pt idx="1">
                <c:v>3.4188034188034191E-2</c:v>
              </c:pt>
            </c:numLit>
          </c:val>
          <c:extLst>
            <c:ext xmlns:c16="http://schemas.microsoft.com/office/drawing/2014/chart" uri="{C3380CC4-5D6E-409C-BE32-E72D297353CC}">
              <c16:uniqueId val="{00000003-C613-4943-91C4-9B8DDF75B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AF-4A0F-BDFA-84763755D642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F-4A0F-BDFA-84763755D642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AF-4A0F-BDFA-84763755D642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F-4A0F-BDFA-84763755D642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AF-4A0F-BDFA-84763755D6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F-4A0F-BDFA-84763755D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0.48510638297872338</c:v>
              </c:pt>
              <c:pt idx="1">
                <c:v>5.9574468085106386E-2</c:v>
              </c:pt>
              <c:pt idx="2">
                <c:v>5.106382978723404E-2</c:v>
              </c:pt>
              <c:pt idx="3">
                <c:v>2.553191489361702E-2</c:v>
              </c:pt>
              <c:pt idx="4">
                <c:v>4.2553191489361703E-3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9AF-4A0F-BDFA-84763755D6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0.55555555555555558</c:v>
              </c:pt>
              <c:pt idx="1">
                <c:v>0.51162790697674421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37-4188-8915-68B178CDD9ED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8.7301587301587297E-2</c:v>
              </c:pt>
              <c:pt idx="1">
                <c:v>3.4883720930232558E-2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37-4188-8915-68B178CDD9ED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6.3492063492063489E-2</c:v>
              </c:pt>
              <c:pt idx="1">
                <c:v>4.6511627906976744E-2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C37-4188-8915-68B178CDD9ED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3.4883720930232558E-2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C37-4188-8915-68B178CDD9ED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37-4188-8915-68B178CDD9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C37-4188-8915-68B178CDD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83896"/>
        <c:axId val="454384288"/>
      </c:barChart>
      <c:catAx>
        <c:axId val="454383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4384288"/>
        <c:crosses val="autoZero"/>
        <c:auto val="1"/>
        <c:lblAlgn val="ctr"/>
        <c:lblOffset val="100"/>
        <c:noMultiLvlLbl val="0"/>
      </c:catAx>
      <c:valAx>
        <c:axId val="454384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83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4.2796005706134095E-3</c:v>
              </c:pt>
              <c:pt idx="1">
                <c:v>0</c:v>
              </c:pt>
              <c:pt idx="2">
                <c:v>1.1235955056179775E-2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80-48AF-92FF-673B3904A0F8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1.7118402282453638E-2</c:v>
              </c:pt>
              <c:pt idx="1">
                <c:v>3.5398230088495575E-2</c:v>
              </c:pt>
              <c:pt idx="2">
                <c:v>1.1235955056179775E-2</c:v>
              </c:pt>
              <c:pt idx="3">
                <c:v>4.3478260869565216E-2</c:v>
              </c:pt>
            </c:numLit>
          </c:val>
          <c:extLst>
            <c:ext xmlns:c16="http://schemas.microsoft.com/office/drawing/2014/chart" uri="{C3380CC4-5D6E-409C-BE32-E72D297353CC}">
              <c16:uniqueId val="{00000001-8B80-48AF-92FF-673B3904A0F8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0.16405135520684735</c:v>
              </c:pt>
              <c:pt idx="1">
                <c:v>0.1415929203539823</c:v>
              </c:pt>
              <c:pt idx="2">
                <c:v>0.1797752808988764</c:v>
              </c:pt>
              <c:pt idx="3">
                <c:v>0.17391304347826086</c:v>
              </c:pt>
            </c:numLit>
          </c:val>
          <c:extLst>
            <c:ext xmlns:c16="http://schemas.microsoft.com/office/drawing/2014/chart" uri="{C3380CC4-5D6E-409C-BE32-E72D297353CC}">
              <c16:uniqueId val="{00000002-8B80-48AF-92FF-673B3904A0F8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0.64336661911554927</c:v>
              </c:pt>
              <c:pt idx="1">
                <c:v>0.63716814159292035</c:v>
              </c:pt>
              <c:pt idx="2">
                <c:v>0.6404494382022472</c:v>
              </c:pt>
              <c:pt idx="3">
                <c:v>0.60869565217391308</c:v>
              </c:pt>
            </c:numLit>
          </c:val>
          <c:extLst>
            <c:ext xmlns:c16="http://schemas.microsoft.com/office/drawing/2014/chart" uri="{C3380CC4-5D6E-409C-BE32-E72D297353CC}">
              <c16:uniqueId val="{00000003-8B80-48AF-92FF-673B3904A0F8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0.17118402282453637</c:v>
              </c:pt>
              <c:pt idx="1">
                <c:v>0.18584070796460178</c:v>
              </c:pt>
              <c:pt idx="2">
                <c:v>0.15730337078651685</c:v>
              </c:pt>
              <c:pt idx="3">
                <c:v>0.17391304347826086</c:v>
              </c:pt>
            </c:numLit>
          </c:val>
          <c:extLst>
            <c:ext xmlns:c16="http://schemas.microsoft.com/office/drawing/2014/chart" uri="{C3380CC4-5D6E-409C-BE32-E72D297353CC}">
              <c16:uniqueId val="{00000004-8B80-48AF-92FF-673B3904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5352"/>
        <c:axId val="454345744"/>
      </c:barChart>
      <c:catAx>
        <c:axId val="454345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5744"/>
        <c:crosses val="autoZero"/>
        <c:auto val="1"/>
        <c:lblAlgn val="ctr"/>
        <c:lblOffset val="100"/>
        <c:noMultiLvlLbl val="0"/>
      </c:catAx>
      <c:valAx>
        <c:axId val="4543457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5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0.41304347826086957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96-4F67-9259-2811E613AD96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0.32608695652173914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96-4F67-9259-2811E613AD96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0.15217391304347827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096-4F67-9259-2811E613AD96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5.434782608695652E-2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096-4F67-9259-2811E613AD96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4.3478260869565216E-2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096-4F67-9259-2811E613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2480"/>
        <c:axId val="240062872"/>
      </c:barChart>
      <c:catAx>
        <c:axId val="240062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40062872"/>
        <c:crosses val="autoZero"/>
        <c:auto val="1"/>
        <c:lblAlgn val="ctr"/>
        <c:lblOffset val="100"/>
        <c:noMultiLvlLbl val="0"/>
      </c:catAx>
      <c:valAx>
        <c:axId val="240062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BC-4CAF-9F2C-5CFA9B443175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BC-4CAF-9F2C-5CFA9B443175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BC-4CAF-9F2C-5CFA9B443175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BC-4CAF-9F2C-5CFA9B443175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BC-4CAF-9F2C-5CFA9B443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4.3196544276457886E-3</c:v>
              </c:pt>
              <c:pt idx="1">
                <c:v>1.9438444924406047E-2</c:v>
              </c:pt>
              <c:pt idx="2">
                <c:v>0.1630669546436285</c:v>
              </c:pt>
              <c:pt idx="3">
                <c:v>0.64146868250539957</c:v>
              </c:pt>
              <c:pt idx="4">
                <c:v>0.1717062634989201</c:v>
              </c:pt>
            </c:numLit>
          </c:val>
          <c:extLst>
            <c:ext xmlns:c16="http://schemas.microsoft.com/office/drawing/2014/chart" uri="{C3380CC4-5D6E-409C-BE32-E72D297353CC}">
              <c16:uniqueId val="{00000005-00BC-4CAF-9F2C-5CFA9B443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0.16690442225392296</c:v>
              </c:pt>
              <c:pt idx="1">
                <c:v>0.12389380530973451</c:v>
              </c:pt>
            </c:numLit>
          </c:val>
          <c:extLst>
            <c:ext xmlns:c16="http://schemas.microsoft.com/office/drawing/2014/chart" uri="{C3380CC4-5D6E-409C-BE32-E72D297353CC}">
              <c16:uniqueId val="{00000000-983C-435E-8C2B-199567818A56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0.51783166904422251</c:v>
              </c:pt>
              <c:pt idx="1">
                <c:v>0.44247787610619471</c:v>
              </c:pt>
            </c:numLit>
          </c:val>
          <c:extLst>
            <c:ext xmlns:c16="http://schemas.microsoft.com/office/drawing/2014/chart" uri="{C3380CC4-5D6E-409C-BE32-E72D297353CC}">
              <c16:uniqueId val="{00000001-983C-435E-8C2B-199567818A5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0.19828815977175462</c:v>
              </c:pt>
              <c:pt idx="1">
                <c:v>0.27433628318584069</c:v>
              </c:pt>
            </c:numLit>
          </c:val>
          <c:extLst>
            <c:ext xmlns:c16="http://schemas.microsoft.com/office/drawing/2014/chart" uri="{C3380CC4-5D6E-409C-BE32-E72D297353CC}">
              <c16:uniqueId val="{00000002-983C-435E-8C2B-199567818A56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3.1383737517831668E-2</c:v>
              </c:pt>
              <c:pt idx="1">
                <c:v>0.11504424778761062</c:v>
              </c:pt>
            </c:numLit>
          </c:val>
          <c:extLst>
            <c:ext xmlns:c16="http://schemas.microsoft.com/office/drawing/2014/chart" uri="{C3380CC4-5D6E-409C-BE32-E72D297353CC}">
              <c16:uniqueId val="{00000003-983C-435E-8C2B-199567818A5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3C-435E-8C2B-199567818A56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3C-435E-8C2B-199567818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8.5592011412268187E-2</c:v>
              </c:pt>
              <c:pt idx="1">
                <c:v>4.4247787610619468E-2</c:v>
              </c:pt>
            </c:numLit>
          </c:val>
          <c:extLst>
            <c:ext xmlns:c16="http://schemas.microsoft.com/office/drawing/2014/chart" uri="{C3380CC4-5D6E-409C-BE32-E72D297353CC}">
              <c16:uniqueId val="{00000006-983C-435E-8C2B-199567818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6920"/>
        <c:axId val="454347312"/>
      </c:barChart>
      <c:catAx>
        <c:axId val="454346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7312"/>
        <c:crosses val="autoZero"/>
        <c:auto val="1"/>
        <c:lblAlgn val="ctr"/>
        <c:lblOffset val="100"/>
        <c:noMultiLvlLbl val="0"/>
      </c:catAx>
      <c:valAx>
        <c:axId val="4543473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6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C6-4C31-B15B-7404774F754B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C6-4C31-B15B-7404774F754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C6-4C31-B15B-7404774F754B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C6-4C31-B15B-7404774F754B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C6-4C31-B15B-7404774F75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0.16093366093366093</c:v>
              </c:pt>
              <c:pt idx="1">
                <c:v>0.50737100737100738</c:v>
              </c:pt>
              <c:pt idx="2">
                <c:v>0.20884520884520885</c:v>
              </c:pt>
              <c:pt idx="3">
                <c:v>4.2997542997542999E-2</c:v>
              </c:pt>
              <c:pt idx="4">
                <c:v>7.9852579852579847E-2</c:v>
              </c:pt>
            </c:numLit>
          </c:val>
          <c:extLst>
            <c:ext xmlns:c16="http://schemas.microsoft.com/office/drawing/2014/chart" uri="{C3380CC4-5D6E-409C-BE32-E72D297353CC}">
              <c16:uniqueId val="{00000005-CEC6-4C31-B15B-7404774F75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0.11504424778761062</c:v>
              </c:pt>
              <c:pt idx="1">
                <c:v>0.16853932584269662</c:v>
              </c:pt>
              <c:pt idx="2">
                <c:v>0.43478260869565216</c:v>
              </c:pt>
            </c:numLit>
          </c:val>
          <c:extLst>
            <c:ext xmlns:c16="http://schemas.microsoft.com/office/drawing/2014/chart" uri="{C3380CC4-5D6E-409C-BE32-E72D297353CC}">
              <c16:uniqueId val="{00000000-6551-4B89-A409-31432B1436D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0.5663716814159292</c:v>
              </c:pt>
              <c:pt idx="1">
                <c:v>0.4606741573033708</c:v>
              </c:pt>
              <c:pt idx="2">
                <c:v>0.47826086956521741</c:v>
              </c:pt>
            </c:numLit>
          </c:val>
          <c:extLst>
            <c:ext xmlns:c16="http://schemas.microsoft.com/office/drawing/2014/chart" uri="{C3380CC4-5D6E-409C-BE32-E72D297353CC}">
              <c16:uniqueId val="{00000001-6551-4B89-A409-31432B1436D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0.25663716814159293</c:v>
              </c:pt>
              <c:pt idx="1">
                <c:v>0.3146067415730337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2-6551-4B89-A409-31432B1436D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51-4B89-A409-31432B1436D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51-4B89-A409-31432B1436D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51-4B89-A409-31432B143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6.1946902654867256E-2</c:v>
              </c:pt>
              <c:pt idx="1">
                <c:v>5.6179775280898875E-2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551-4B89-A409-31432B143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8488"/>
        <c:axId val="454348880"/>
      </c:barChart>
      <c:catAx>
        <c:axId val="454348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348880"/>
        <c:crosses val="autoZero"/>
        <c:auto val="1"/>
        <c:lblAlgn val="ctr"/>
        <c:lblOffset val="100"/>
        <c:noMultiLvlLbl val="0"/>
      </c:catAx>
      <c:valAx>
        <c:axId val="454348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84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2-4A24-A20E-B9916FDEC305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92-4A24-A20E-B9916FDEC30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92-4A24-A20E-B9916FDEC305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92-4A24-A20E-B9916FDEC30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92-4A24-A20E-B9916FDEC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0.16888888888888889</c:v>
              </c:pt>
              <c:pt idx="1">
                <c:v>0.51555555555555554</c:v>
              </c:pt>
              <c:pt idx="2">
                <c:v>0.26222222222222225</c:v>
              </c:pt>
              <c:pt idx="3">
                <c:v>5.3333333333333337E-2</c:v>
              </c:pt>
            </c:numLit>
          </c:val>
          <c:extLst>
            <c:ext xmlns:c16="http://schemas.microsoft.com/office/drawing/2014/chart" uri="{C3380CC4-5D6E-409C-BE32-E72D297353CC}">
              <c16:uniqueId val="{00000005-3792-4A24-A20E-B9916FDEC3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93-41C0-B2E1-78C39A57797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3-41C0-B2E1-78C39A57797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93-41C0-B2E1-78C39A57797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93-41C0-B2E1-78C39A57797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93-41C0-B2E1-78C39A577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0.41964285714285715</c:v>
              </c:pt>
              <c:pt idx="2">
                <c:v>0.17857142857142858</c:v>
              </c:pt>
              <c:pt idx="3">
                <c:v>8.9285714285714281E-3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5093-41C0-B2E1-78C39A5779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50-4E2D-8F77-B3C1B281385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50-4E2D-8F77-B3C1B281385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50-4E2D-8F77-B3C1B281385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50-4E2D-8F77-B3C1B281385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50-4E2D-8F77-B3C1B2813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0.13392857142857142</c:v>
              </c:pt>
              <c:pt idx="1">
                <c:v>0.4375</c:v>
              </c:pt>
              <c:pt idx="2">
                <c:v>9.8214285714285712E-2</c:v>
              </c:pt>
              <c:pt idx="3">
                <c:v>3.5714285714285712E-2</c:v>
              </c:pt>
              <c:pt idx="4">
                <c:v>0.29464285714285715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2A50-4E2D-8F77-B3C1B28138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62-4FB2-8CAF-9A6A1C7F58D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62-4FB2-8CAF-9A6A1C7F58D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62-4FB2-8CAF-9A6A1C7F58D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62-4FB2-8CAF-9A6A1C7F58D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62-4FB2-8CAF-9A6A1C7F58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0.42857142857142855</c:v>
              </c:pt>
              <c:pt idx="2">
                <c:v>0.16071428571428573</c:v>
              </c:pt>
              <c:pt idx="3">
                <c:v>3.5714285714285712E-2</c:v>
              </c:pt>
              <c:pt idx="4">
                <c:v>0.23214285714285715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C662-4FB2-8CAF-9A6A1C7F58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54-484C-ADF9-8F46B47175D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4-484C-ADF9-8F46B47175D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54-484C-ADF9-8F46B47175D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4-484C-ADF9-8F46B47175D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54-484C-ADF9-8F46B4717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0.10714285714285714</c:v>
              </c:pt>
              <c:pt idx="1">
                <c:v>0.2857142857142857</c:v>
              </c:pt>
              <c:pt idx="2">
                <c:v>0.25892857142857145</c:v>
              </c:pt>
              <c:pt idx="3">
                <c:v>4.4642857142857144E-2</c:v>
              </c:pt>
              <c:pt idx="4">
                <c:v>0.30357142857142855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5-4954-484C-ADF9-8F46B47175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19-4DAE-9F5B-0066BFE4FD1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19-4DAE-9F5B-0066BFE4FD1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19-4DAE-9F5B-0066BFE4FD1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19-4DAE-9F5B-0066BFE4FD1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19-4DAE-9F5B-0066BFE4F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0.19642857142857142</c:v>
              </c:pt>
              <c:pt idx="1">
                <c:v>0.48214285714285715</c:v>
              </c:pt>
              <c:pt idx="2">
                <c:v>5.3571428571428568E-2</c:v>
              </c:pt>
              <c:pt idx="3">
                <c:v>0</c:v>
              </c:pt>
              <c:pt idx="4">
                <c:v>0.26785714285714285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A519-4DAE-9F5B-0066BFE4FD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1.0208333333333333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44-4404-98F9-22BCF4CB747B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0.95833333333333337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44-4404-98F9-22BCF4CB747B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0.27083333333333331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044-4404-98F9-22BCF4CB7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3656"/>
        <c:axId val="452430456"/>
      </c:barChart>
      <c:catAx>
        <c:axId val="240063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2430456"/>
        <c:crosses val="autoZero"/>
        <c:auto val="1"/>
        <c:lblAlgn val="ctr"/>
        <c:lblOffset val="100"/>
        <c:noMultiLvlLbl val="0"/>
      </c:catAx>
      <c:valAx>
        <c:axId val="452430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3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6B-48CF-86AA-D8CD40D6BC8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6B-48CF-86AA-D8CD40D6BC8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6B-48CF-86AA-D8CD40D6BC8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6B-48CF-86AA-D8CD40D6BC8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B-48CF-86AA-D8CD40D6B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0.45535714285714285</c:v>
              </c:pt>
              <c:pt idx="2">
                <c:v>0.17857142857142858</c:v>
              </c:pt>
              <c:pt idx="3">
                <c:v>2.6785714285714284E-2</c:v>
              </c:pt>
              <c:pt idx="4">
                <c:v>0.21428571428571427</c:v>
              </c:pt>
            </c:numLit>
          </c:val>
          <c:extLst>
            <c:ext xmlns:c16="http://schemas.microsoft.com/office/drawing/2014/chart" uri="{C3380CC4-5D6E-409C-BE32-E72D297353CC}">
              <c16:uniqueId val="{00000005-F76B-48CF-86AA-D8CD40D6BC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71-42E7-943B-392AB39D6641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1-42E7-943B-392AB39D6641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1-42E7-943B-392AB39D6641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1-42E7-943B-392AB39D664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71-42E7-943B-392AB39D66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0.44736842105263158</c:v>
              </c:pt>
              <c:pt idx="1">
                <c:v>0.48245614035087719</c:v>
              </c:pt>
              <c:pt idx="2">
                <c:v>6.1403508771929821E-2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D71-42E7-943B-392AB39D66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C7-4897-A913-084A46F6AC5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C7-4897-A913-084A46F6AC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0.75384615384615383</c:v>
              </c:pt>
              <c:pt idx="1">
                <c:v>0.70769230769230773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71C7-4897-A913-084A46F6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782024"/>
        <c:axId val="455270024"/>
      </c:barChart>
      <c:catAx>
        <c:axId val="45478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270024"/>
        <c:crosses val="autoZero"/>
        <c:auto val="1"/>
        <c:lblAlgn val="ctr"/>
        <c:lblOffset val="100"/>
        <c:noMultiLvlLbl val="0"/>
      </c:catAx>
      <c:valAx>
        <c:axId val="455270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4782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0.88733798604187442</c:v>
              </c:pt>
              <c:pt idx="1">
                <c:v>8.0757726819541381E-2</c:v>
              </c:pt>
              <c:pt idx="2">
                <c:v>2.7916251246261216E-2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FA-45E3-850A-E5B0116F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270808"/>
        <c:axId val="455271200"/>
      </c:barChart>
      <c:catAx>
        <c:axId val="45527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271200"/>
        <c:crosses val="autoZero"/>
        <c:auto val="1"/>
        <c:lblAlgn val="ctr"/>
        <c:lblOffset val="100"/>
        <c:noMultiLvlLbl val="0"/>
      </c:catAx>
      <c:valAx>
        <c:axId val="4552712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527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F3-4FDC-BFE4-EA5B5F2FBF28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3-4FDC-BFE4-EA5B5F2FBF28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F3-4FDC-BFE4-EA5B5F2FBF2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F3-4FDC-BFE4-EA5B5F2FBF28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F3-4FDC-BFE4-EA5B5F2FBF2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F3-4FDC-BFE4-EA5B5F2FB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7.5431034482758624E-3</c:v>
              </c:pt>
              <c:pt idx="1">
                <c:v>2.8017241379310345E-2</c:v>
              </c:pt>
              <c:pt idx="2">
                <c:v>6.4655172413793103E-3</c:v>
              </c:pt>
              <c:pt idx="3">
                <c:v>0.23599137931034483</c:v>
              </c:pt>
            </c:numLit>
          </c:val>
          <c:extLst>
            <c:ext xmlns:c16="http://schemas.microsoft.com/office/drawing/2014/chart" uri="{C3380CC4-5D6E-409C-BE32-E72D297353CC}">
              <c16:uniqueId val="{00000006-A0F3-4FDC-BFE4-EA5B5F2FBF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88-4574-805B-BEB674A0B056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88-4574-805B-BEB674A0B056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88-4574-805B-BEB674A0B056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88-4574-805B-BEB674A0B056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88-4574-805B-BEB674A0B0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88-4574-805B-BEB674A0B0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1.1494252873563218E-2</c:v>
              </c:pt>
              <c:pt idx="1">
                <c:v>0.30842911877394635</c:v>
              </c:pt>
              <c:pt idx="2">
                <c:v>5.3639846743295021E-2</c:v>
              </c:pt>
              <c:pt idx="3">
                <c:v>2.0114942528735632E-2</c:v>
              </c:pt>
              <c:pt idx="4">
                <c:v>8.4291187739463605E-2</c:v>
              </c:pt>
            </c:numLit>
          </c:val>
          <c:extLst>
            <c:ext xmlns:c16="http://schemas.microsoft.com/office/drawing/2014/chart" uri="{C3380CC4-5D6E-409C-BE32-E72D297353CC}">
              <c16:uniqueId val="{00000006-5F88-4574-805B-BEB674A0B0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50-4663-AD1E-B86E03239B8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50-4663-AD1E-B86E03239B8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50-4663-AD1E-B86E03239B8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50-4663-AD1E-B86E03239B8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50-4663-AD1E-B86E03239B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50-4663-AD1E-B86E03239B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4.9792531120331947E-2</c:v>
              </c:pt>
              <c:pt idx="1">
                <c:v>4.1493775933609959E-3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E50-4663-AD1E-B86E03239B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5B-43B3-A6AE-7A075A1448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5B-43B3-A6AE-7A075A1448C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B5B-43B3-A6AE-7A075A1448C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B5B-43B3-A6AE-7A075A1448C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B5B-43B3-A6AE-7A075A1448C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B5B-43B3-A6AE-7A075A1448C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B5B-43B3-A6AE-7A075A1448C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B5B-43B3-A6AE-7A075A1448C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B5B-43B3-A6AE-7A075A1448C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B5B-43B3-A6AE-7A075A1448C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B5B-43B3-A6AE-7A075A1448C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B5B-43B3-A6AE-7A075A1448C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B5B-43B3-A6AE-7A075A1448C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B5B-43B3-A6AE-7A075A1448C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B5B-43B3-A6AE-7A075A1448C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B5B-43B3-A6AE-7A075A1448C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B5B-43B3-A6AE-7A075A144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11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5</c:v>
              </c:pt>
              <c:pt idx="6">
                <c:v>0</c:v>
              </c:pt>
              <c:pt idx="7">
                <c:v>5</c:v>
              </c:pt>
              <c:pt idx="8">
                <c:v>1</c:v>
              </c:pt>
              <c:pt idx="9">
                <c:v>38</c:v>
              </c:pt>
              <c:pt idx="10">
                <c:v>8</c:v>
              </c:pt>
              <c:pt idx="11">
                <c:v>1</c:v>
              </c:pt>
              <c:pt idx="12">
                <c:v>17</c:v>
              </c:pt>
              <c:pt idx="13">
                <c:v>5</c:v>
              </c:pt>
              <c:pt idx="14">
                <c:v>14</c:v>
              </c:pt>
              <c:pt idx="15">
                <c:v>16</c:v>
              </c:pt>
              <c:pt idx="16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22-0B5B-43B3-A6AE-7A075A144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273160"/>
        <c:axId val="455273552"/>
      </c:barChart>
      <c:catAx>
        <c:axId val="455273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273552"/>
        <c:crosses val="autoZero"/>
        <c:auto val="1"/>
        <c:lblAlgn val="ctr"/>
        <c:lblOffset val="100"/>
        <c:noMultiLvlLbl val="0"/>
      </c:catAx>
      <c:valAx>
        <c:axId val="4552735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273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6-47BB-B4E8-5835FD971661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D6-47BB-B4E8-5835FD971661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6-47BB-B4E8-5835FD97166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D6-47BB-B4E8-5835FD97166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D6-47BB-B4E8-5835FD9716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D6-47BB-B4E8-5835FD9716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0.13278008298755187</c:v>
              </c:pt>
              <c:pt idx="1">
                <c:v>2.0746887966804978E-2</c:v>
              </c:pt>
            </c:numLit>
          </c:val>
          <c:extLst>
            <c:ext xmlns:c16="http://schemas.microsoft.com/office/drawing/2014/chart" uri="{C3380CC4-5D6E-409C-BE32-E72D297353CC}">
              <c16:uniqueId val="{00000006-A3D6-47BB-B4E8-5835FD9716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AD-45A5-9AF5-28C64BB05E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AD-45A5-9AF5-28C64BB05E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AD-45A5-9AF5-28C64BB05E3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AD-45A5-9AF5-28C64BB05E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AD-45A5-9AF5-28C64BB05E3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AD-45A5-9AF5-28C64BB05E3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AD-45A5-9AF5-28C64BB05E3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6AD-45A5-9AF5-28C64BB05E3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6AD-45A5-9AF5-28C64BB05E3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6AD-45A5-9AF5-28C64BB05E3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6AD-45A5-9AF5-28C64BB05E3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6AD-45A5-9AF5-28C64BB05E3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6AD-45A5-9AF5-28C64BB05E3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6AD-45A5-9AF5-28C64BB05E3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6AD-45A5-9AF5-28C64BB05E3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6AD-45A5-9AF5-28C64BB05E3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6AD-45A5-9AF5-28C64BB05E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3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5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17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6AD-45A5-9AF5-28C64BB05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180696"/>
        <c:axId val="455181088"/>
      </c:barChart>
      <c:catAx>
        <c:axId val="455180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1088"/>
        <c:crosses val="autoZero"/>
        <c:auto val="1"/>
        <c:lblAlgn val="ctr"/>
        <c:lblOffset val="100"/>
        <c:noMultiLvlLbl val="0"/>
      </c:catAx>
      <c:valAx>
        <c:axId val="4551810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180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6.2266500622665004E-3</c:v>
              </c:pt>
              <c:pt idx="1">
                <c:v>4.7619047619047616E-2</c:v>
              </c:pt>
              <c:pt idx="2">
                <c:v>1.0869565217391304E-2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98-4121-9D65-6FE855D5B38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1.86799501867995E-2</c:v>
              </c:pt>
              <c:pt idx="1">
                <c:v>4.7619047619047616E-2</c:v>
              </c:pt>
              <c:pt idx="2">
                <c:v>1.0869565217391304E-2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98-4121-9D65-6FE855D5B38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3.6114570361145702E-2</c:v>
              </c:pt>
              <c:pt idx="1">
                <c:v>6.3492063492063489E-2</c:v>
              </c:pt>
              <c:pt idx="2">
                <c:v>6.5217391304347824E-2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098-4121-9D65-6FE855D5B38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2.4906600249066002E-3</c:v>
              </c:pt>
              <c:pt idx="1">
                <c:v>0</c:v>
              </c:pt>
              <c:pt idx="2">
                <c:v>3.2608695652173912E-2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098-4121-9D65-6FE855D5B38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1.4943960149439602E-2</c:v>
              </c:pt>
              <c:pt idx="1">
                <c:v>2.3809523809523808E-2</c:v>
              </c:pt>
              <c:pt idx="2">
                <c:v>1.0869565217391304E-2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098-4121-9D65-6FE855D5B38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3.7359900373599006E-3</c:v>
              </c:pt>
              <c:pt idx="1">
                <c:v>7.9365079365079361E-3</c:v>
              </c:pt>
              <c:pt idx="2">
                <c:v>1.0869565217391304E-2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098-4121-9D65-6FE855D5B38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8.717310087173101E-3</c:v>
              </c:pt>
              <c:pt idx="1">
                <c:v>3.1746031746031744E-2</c:v>
              </c:pt>
              <c:pt idx="2">
                <c:v>0.17391304347826086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098-4121-9D65-6FE855D5B38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0.31382316313823161</c:v>
              </c:pt>
              <c:pt idx="1">
                <c:v>0.41269841269841268</c:v>
              </c:pt>
              <c:pt idx="2">
                <c:v>0.27173913043478259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098-4121-9D65-6FE855D5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432808"/>
        <c:axId val="452433200"/>
      </c:barChart>
      <c:catAx>
        <c:axId val="452432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433200"/>
        <c:crosses val="autoZero"/>
        <c:auto val="1"/>
        <c:lblAlgn val="ctr"/>
        <c:lblOffset val="100"/>
        <c:noMultiLvlLbl val="0"/>
      </c:catAx>
      <c:valAx>
        <c:axId val="452433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432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4.0050251256281406</c:v>
              </c:pt>
              <c:pt idx="1">
                <c:v>4.1507537688442211</c:v>
              </c:pt>
              <c:pt idx="2">
                <c:v>4.050251256281407</c:v>
              </c:pt>
              <c:pt idx="3">
                <c:v>4.3366834170854274</c:v>
              </c:pt>
              <c:pt idx="4">
                <c:v>4.2763819095477391</c:v>
              </c:pt>
              <c:pt idx="5">
                <c:v>4.557788944723618</c:v>
              </c:pt>
              <c:pt idx="6">
                <c:v>4.3718592964824117</c:v>
              </c:pt>
              <c:pt idx="7">
                <c:v>4.1809045226130657</c:v>
              </c:pt>
            </c:numLit>
          </c:val>
          <c:extLst>
            <c:ext xmlns:c16="http://schemas.microsoft.com/office/drawing/2014/chart" uri="{C3380CC4-5D6E-409C-BE32-E72D297353CC}">
              <c16:uniqueId val="{00000000-F22C-41B9-A308-53A156B9C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181872"/>
        <c:axId val="455182264"/>
      </c:barChart>
      <c:catAx>
        <c:axId val="4551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2264"/>
        <c:crosses val="autoZero"/>
        <c:auto val="1"/>
        <c:lblAlgn val="ctr"/>
        <c:lblOffset val="100"/>
        <c:noMultiLvlLbl val="0"/>
      </c:catAx>
      <c:valAx>
        <c:axId val="4551822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18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4.1566951566951564</c:v>
              </c:pt>
              <c:pt idx="1">
                <c:v>4.1324786324786329</c:v>
              </c:pt>
              <c:pt idx="2">
                <c:v>3.982905982905983</c:v>
              </c:pt>
              <c:pt idx="3">
                <c:v>3.8717948717948718</c:v>
              </c:pt>
              <c:pt idx="4">
                <c:v>4.4387464387464384</c:v>
              </c:pt>
              <c:pt idx="5">
                <c:v>4.6737891737891735</c:v>
              </c:pt>
              <c:pt idx="6">
                <c:v>4.4971509971509969</c:v>
              </c:pt>
              <c:pt idx="7">
                <c:v>4.1937321937321936</c:v>
              </c:pt>
              <c:pt idx="8">
                <c:v>4.4259259259259256</c:v>
              </c:pt>
              <c:pt idx="9">
                <c:v>4.3319088319088319</c:v>
              </c:pt>
              <c:pt idx="10">
                <c:v>3.8931623931623931</c:v>
              </c:pt>
              <c:pt idx="11">
                <c:v>3.8689458689458691</c:v>
              </c:pt>
              <c:pt idx="12">
                <c:v>3.7735042735042734</c:v>
              </c:pt>
              <c:pt idx="13">
                <c:v>3.8361823361823362</c:v>
              </c:pt>
              <c:pt idx="14">
                <c:v>3.9358974358974357</c:v>
              </c:pt>
              <c:pt idx="15">
                <c:v>3.9800569800569803</c:v>
              </c:pt>
            </c:numLit>
          </c:val>
          <c:extLst>
            <c:ext xmlns:c16="http://schemas.microsoft.com/office/drawing/2014/chart" uri="{C3380CC4-5D6E-409C-BE32-E72D297353CC}">
              <c16:uniqueId val="{00000000-9555-44F4-B22F-6AFB13D6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5183048"/>
        <c:axId val="455183440"/>
      </c:barChart>
      <c:catAx>
        <c:axId val="455183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3440"/>
        <c:crosses val="autoZero"/>
        <c:auto val="1"/>
        <c:lblAlgn val="ctr"/>
        <c:lblOffset val="100"/>
        <c:noMultiLvlLbl val="0"/>
      </c:catAx>
      <c:valAx>
        <c:axId val="4551834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0.14355828220858896</c:v>
              </c:pt>
              <c:pt idx="1">
                <c:v>0.1361963190184049</c:v>
              </c:pt>
              <c:pt idx="2">
                <c:v>6.1349693251533744E-3</c:v>
              </c:pt>
              <c:pt idx="3">
                <c:v>2.4539877300613498E-3</c:v>
              </c:pt>
              <c:pt idx="4">
                <c:v>2.2085889570552148E-2</c:v>
              </c:pt>
            </c:numLit>
          </c:val>
          <c:extLst>
            <c:ext xmlns:c16="http://schemas.microsoft.com/office/drawing/2014/chart" uri="{C3380CC4-5D6E-409C-BE32-E72D297353CC}">
              <c16:uniqueId val="{00000000-A2D9-41DD-A766-97BE0734CC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6103784"/>
        <c:axId val="456104176"/>
      </c:barChart>
      <c:catAx>
        <c:axId val="456103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104176"/>
        <c:crosses val="autoZero"/>
        <c:auto val="1"/>
        <c:lblAlgn val="ctr"/>
        <c:lblOffset val="100"/>
        <c:noMultiLvlLbl val="0"/>
      </c:catAx>
      <c:valAx>
        <c:axId val="456104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103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0.14478527607361963</c:v>
              </c:pt>
              <c:pt idx="1">
                <c:v>0.22699386503067484</c:v>
              </c:pt>
              <c:pt idx="2">
                <c:v>0.1116564417177914</c:v>
              </c:pt>
              <c:pt idx="3">
                <c:v>4.6625766871165646E-2</c:v>
              </c:pt>
              <c:pt idx="4">
                <c:v>6.1349693251533744E-3</c:v>
              </c:pt>
            </c:numLit>
          </c:val>
          <c:extLst>
            <c:ext xmlns:c16="http://schemas.microsoft.com/office/drawing/2014/chart" uri="{C3380CC4-5D6E-409C-BE32-E72D297353CC}">
              <c16:uniqueId val="{00000000-5845-4BFE-91DD-2673D1E4E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104960"/>
        <c:axId val="456105352"/>
      </c:barChart>
      <c:catAx>
        <c:axId val="45610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105352"/>
        <c:crosses val="autoZero"/>
        <c:auto val="1"/>
        <c:lblAlgn val="ctr"/>
        <c:lblOffset val="100"/>
        <c:noMultiLvlLbl val="0"/>
      </c:catAx>
      <c:valAx>
        <c:axId val="456105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104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0.1295143212951432</c:v>
              </c:pt>
              <c:pt idx="1">
                <c:v>0.12453300124533001</c:v>
              </c:pt>
              <c:pt idx="2">
                <c:v>1.1207970112079701E-2</c:v>
              </c:pt>
              <c:pt idx="3">
                <c:v>1.2453300124533001E-3</c:v>
              </c:pt>
            </c:numLit>
          </c:val>
          <c:extLst>
            <c:ext xmlns:c16="http://schemas.microsoft.com/office/drawing/2014/chart" uri="{C3380CC4-5D6E-409C-BE32-E72D297353CC}">
              <c16:uniqueId val="{00000000-0A97-4997-A12A-8C84C4C05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106136"/>
        <c:axId val="456106528"/>
        <c:axId val="0"/>
      </c:bar3DChart>
      <c:catAx>
        <c:axId val="45610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106528"/>
        <c:crosses val="autoZero"/>
        <c:auto val="1"/>
        <c:lblAlgn val="ctr"/>
        <c:lblOffset val="100"/>
        <c:noMultiLvlLbl val="0"/>
      </c:catAx>
      <c:valAx>
        <c:axId val="4561065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10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0.87378640776699024</c:v>
                </c:pt>
                <c:pt idx="1">
                  <c:v>0.12621359223300971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0.2413793103448276</c:v>
              </c:pt>
              <c:pt idx="1">
                <c:v>0.19101123595505617</c:v>
              </c:pt>
              <c:pt idx="2">
                <c:v>0.17391304347826086</c:v>
              </c:pt>
            </c:numLit>
          </c:val>
          <c:extLst>
            <c:ext xmlns:c16="http://schemas.microsoft.com/office/drawing/2014/chart" uri="{C3380CC4-5D6E-409C-BE32-E72D297353CC}">
              <c16:uniqueId val="{00000000-AFAA-4BED-ABDF-30A63FAB476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0.75862068965517238</c:v>
              </c:pt>
              <c:pt idx="1">
                <c:v>0.8089887640449438</c:v>
              </c:pt>
              <c:pt idx="2">
                <c:v>0.82608695652173914</c:v>
              </c:pt>
            </c:numLit>
          </c:val>
          <c:extLst>
            <c:ext xmlns:c16="http://schemas.microsoft.com/office/drawing/2014/chart" uri="{C3380CC4-5D6E-409C-BE32-E72D297353CC}">
              <c16:uniqueId val="{00000001-AFAA-4BED-ABDF-30A63FAB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433984"/>
        <c:axId val="452791096"/>
      </c:barChart>
      <c:catAx>
        <c:axId val="45243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91096"/>
        <c:crosses val="autoZero"/>
        <c:auto val="1"/>
        <c:lblAlgn val="ctr"/>
        <c:lblOffset val="100"/>
        <c:noMultiLvlLbl val="0"/>
      </c:catAx>
      <c:valAx>
        <c:axId val="452791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433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0.85436893203883491</c:v>
                </c:pt>
                <c:pt idx="1">
                  <c:v>0.13592233009708737</c:v>
                </c:pt>
                <c:pt idx="2">
                  <c:v>9.7087378640776691E-3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0.92233009708737868</c:v>
                </c:pt>
                <c:pt idx="1">
                  <c:v>4.8543689320388349E-2</c:v>
                </c:pt>
                <c:pt idx="2">
                  <c:v>2.9126213592233011E-2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4.2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4.3</c:v>
                </c:pt>
                <c:pt idx="4">
                  <c:v>4.3</c:v>
                </c:pt>
                <c:pt idx="5">
                  <c:v>4.2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4.8543689320388345E-3</c:v>
                </c:pt>
                <c:pt idx="1">
                  <c:v>1.9417475728155338E-2</c:v>
                </c:pt>
                <c:pt idx="2">
                  <c:v>0.13592233009708737</c:v>
                </c:pt>
                <c:pt idx="3">
                  <c:v>0.50970873786407767</c:v>
                </c:pt>
                <c:pt idx="4">
                  <c:v>0.3300970873786408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0.72330097087378642</c:v>
                </c:pt>
                <c:pt idx="1">
                  <c:v>0.27669902912621358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0.16455696202531644</c:v>
                </c:pt>
                <c:pt idx="1">
                  <c:v>0.78481012658227844</c:v>
                </c:pt>
                <c:pt idx="2">
                  <c:v>5.0632911392405063E-2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4.2105263157894736E-2</c:v>
                </c:pt>
                <c:pt idx="1">
                  <c:v>4.2105263157894736E-2</c:v>
                </c:pt>
                <c:pt idx="2">
                  <c:v>3.6842105263157891E-2</c:v>
                </c:pt>
                <c:pt idx="3">
                  <c:v>1.0526315789473684E-2</c:v>
                </c:pt>
                <c:pt idx="4">
                  <c:v>5.263157894736842E-3</c:v>
                </c:pt>
                <c:pt idx="5">
                  <c:v>0.86315789473684212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6.25E-2</c:v>
                </c:pt>
                <c:pt idx="5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0.1875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0.8125</c:v>
                </c:pt>
                <c:pt idx="1">
                  <c:v>1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0.1875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0.6875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0.56796116504854366</c:v>
                </c:pt>
                <c:pt idx="1">
                  <c:v>0.3300970873786408</c:v>
                </c:pt>
                <c:pt idx="2">
                  <c:v>0.10194174757281553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0.51587301587301593</c:v>
              </c:pt>
              <c:pt idx="1">
                <c:v>0.79411764705882348</c:v>
              </c:pt>
              <c:pt idx="2">
                <c:v>0.73913043478260865</c:v>
              </c:pt>
            </c:numLit>
          </c:val>
          <c:extLst>
            <c:ext xmlns:c16="http://schemas.microsoft.com/office/drawing/2014/chart" uri="{C3380CC4-5D6E-409C-BE32-E72D297353CC}">
              <c16:uniqueId val="{00000000-721A-4936-8F6A-988683B951FF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A-4936-8F6A-988683B951F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A-4936-8F6A-988683B951F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A-4936-8F6A-988683B95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1.5873015873015872E-2</c:v>
              </c:pt>
              <c:pt idx="1">
                <c:v>5.8823529411764705E-2</c:v>
              </c:pt>
              <c:pt idx="2">
                <c:v>0.13043478260869565</c:v>
              </c:pt>
            </c:numLit>
          </c:val>
          <c:extLst>
            <c:ext xmlns:c16="http://schemas.microsoft.com/office/drawing/2014/chart" uri="{C3380CC4-5D6E-409C-BE32-E72D297353CC}">
              <c16:uniqueId val="{00000004-721A-4936-8F6A-988683B95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2791880"/>
        <c:axId val="452792272"/>
      </c:barChart>
      <c:catAx>
        <c:axId val="452791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92272"/>
        <c:crosses val="autoZero"/>
        <c:auto val="1"/>
        <c:lblAlgn val="ctr"/>
        <c:lblOffset val="100"/>
        <c:noMultiLvlLbl val="0"/>
      </c:catAx>
      <c:valAx>
        <c:axId val="4527922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791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2.9126213592233011E-2</c:v>
                </c:pt>
                <c:pt idx="2">
                  <c:v>0.26213592233009708</c:v>
                </c:pt>
                <c:pt idx="3">
                  <c:v>0.57281553398058249</c:v>
                </c:pt>
                <c:pt idx="4">
                  <c:v>0.13592233009708737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0.47282608695652173</c:v>
                </c:pt>
                <c:pt idx="1">
                  <c:v>0.5</c:v>
                </c:pt>
                <c:pt idx="2">
                  <c:v>2.717391304347826E-2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0.375</c:v>
                </c:pt>
                <c:pt idx="1">
                  <c:v>0.30081300813008133</c:v>
                </c:pt>
                <c:pt idx="2">
                  <c:v>0.34415584415584416</c:v>
                </c:pt>
                <c:pt idx="3">
                  <c:v>0.15730337078651685</c:v>
                </c:pt>
                <c:pt idx="4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0.4375</c:v>
                </c:pt>
                <c:pt idx="1">
                  <c:v>0.34146341463414637</c:v>
                </c:pt>
                <c:pt idx="2">
                  <c:v>0.25974025974025972</c:v>
                </c:pt>
                <c:pt idx="3">
                  <c:v>0.20224719101123595</c:v>
                </c:pt>
                <c:pt idx="4">
                  <c:v>0.21296296296296297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</c:v>
                </c:pt>
                <c:pt idx="1">
                  <c:v>9.7560975609756101E-2</c:v>
                </c:pt>
                <c:pt idx="2">
                  <c:v>0.16558441558441558</c:v>
                </c:pt>
                <c:pt idx="3">
                  <c:v>0.35205992509363299</c:v>
                </c:pt>
                <c:pt idx="4">
                  <c:v>0.43518518518518517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0.1875</c:v>
                </c:pt>
                <c:pt idx="1">
                  <c:v>0.26016260162601629</c:v>
                </c:pt>
                <c:pt idx="2">
                  <c:v>0.23051948051948051</c:v>
                </c:pt>
                <c:pt idx="3">
                  <c:v>0.28838951310861421</c:v>
                </c:pt>
                <c:pt idx="4">
                  <c:v>0.21296296296296297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F89-4E57-9A47-539A72D9B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F89-4E57-9A47-539A72D9B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F89-4E57-9A47-539A72D9BE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45</c:v>
              </c:pt>
              <c:pt idx="1">
                <c:v>5</c:v>
              </c:pt>
              <c:pt idx="2">
                <c:v>320</c:v>
              </c:pt>
            </c:numLit>
          </c:val>
          <c:extLst>
            <c:ext xmlns:c16="http://schemas.microsoft.com/office/drawing/2014/chart" uri="{C3380CC4-5D6E-409C-BE32-E72D297353CC}">
              <c16:uniqueId val="{00000006-6F89-4E57-9A47-539A72D9BE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0F-4E4B-89CE-F18750D5E1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0F-4E4B-89CE-F18750D5E1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0F-4E4B-89CE-F18750D5E1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0</c:v>
              </c:pt>
              <c:pt idx="1">
                <c:v>1</c:v>
              </c:pt>
              <c:pt idx="2">
                <c:v>2</c:v>
              </c:pt>
            </c:strLit>
          </c:cat>
          <c:val>
            <c:numLit>
              <c:formatCode>General</c:formatCode>
              <c:ptCount val="3"/>
              <c:pt idx="0">
                <c:v>338</c:v>
              </c:pt>
              <c:pt idx="1">
                <c:v>24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6-CF0F-4E4B-89CE-F18750D5E1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2.7777777777777779E-3"/>
              <c:y val="-9.259259259259258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2.7777777777777779E-3"/>
              <c:y val="-9.259259259259258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58-47D6-8BFF-3799EDEB325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58-47D6-8BFF-3799EDEB325E}"/>
                </c:ext>
              </c:extLst>
            </c:dLbl>
            <c:dLbl>
              <c:idx val="2"/>
              <c:layout>
                <c:manualLayout>
                  <c:x val="2.7777777777777779E-3"/>
                  <c:y val="-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58-47D6-8BFF-3799EDEB325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58-47D6-8BFF-3799EDEB325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58-47D6-8BFF-3799EDEB32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5</c:v>
              </c:pt>
              <c:pt idx="1">
                <c:v>8</c:v>
              </c:pt>
              <c:pt idx="2">
                <c:v>44</c:v>
              </c:pt>
              <c:pt idx="3">
                <c:v>182</c:v>
              </c:pt>
              <c:pt idx="4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5-EE58-47D6-8BFF-3799EDEB32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4342480"/>
        <c:axId val="484343792"/>
      </c:barChart>
      <c:catAx>
        <c:axId val="484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4343792"/>
        <c:crosses val="autoZero"/>
        <c:auto val="1"/>
        <c:lblAlgn val="ctr"/>
        <c:lblOffset val="100"/>
        <c:noMultiLvlLbl val="0"/>
      </c:catAx>
      <c:valAx>
        <c:axId val="48434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434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0A-49D6-9BF2-0308EC3C79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0A-49D6-9BF2-0308EC3C79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102</c:v>
              </c:pt>
              <c:pt idx="1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4-A70A-49D6-9BF2-0308EC3C79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2.7777777777777779E-3"/>
              <c:y val="-9.2592592592592587E-3"/>
            </c:manualLayout>
          </c:layout>
          <c:tx>
            <c:rich>
              <a:bodyPr/>
              <a:lstStyle/>
              <a:p>
                <a:r>
                  <a:rPr lang="en-US"/>
                  <a:t>12%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49%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36%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4999999999999949E-2"/>
              <c:y val="-0.1018518518518518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4999999999999949E-2"/>
              <c:y val="-0.1018518518518518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4999999999999949E-2"/>
                  <c:y val="-0.101851851851851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DB-4832-991D-D388BD0FA63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DB-4832-991D-D388BD0FA63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DB-4832-991D-D388BD0FA63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DB-4832-991D-D388BD0FA6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15</c:v>
              </c:pt>
              <c:pt idx="1">
                <c:v>49</c:v>
              </c:pt>
              <c:pt idx="2">
                <c:v>210</c:v>
              </c:pt>
              <c:pt idx="3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4-BCDB-4832-991D-D388BD0FA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84342480"/>
        <c:axId val="484343792"/>
        <c:axId val="0"/>
      </c:bar3DChart>
      <c:catAx>
        <c:axId val="484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4343792"/>
        <c:crosses val="autoZero"/>
        <c:auto val="1"/>
        <c:lblAlgn val="ctr"/>
        <c:lblOffset val="100"/>
        <c:noMultiLvlLbl val="0"/>
      </c:catAx>
      <c:valAx>
        <c:axId val="48434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434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2.7777777777777779E-3"/>
              <c:y val="-9.2592592592592587E-3"/>
            </c:manualLayout>
          </c:layout>
          <c:tx>
            <c:rich>
              <a:bodyPr/>
              <a:lstStyle/>
              <a:p>
                <a:r>
                  <a:rPr lang="en-US"/>
                  <a:t>12%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49%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36%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57%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26%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13%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layout>
            <c:manualLayout>
              <c:x val="2.4999999999999949E-2"/>
              <c:y val="-0.10185185185185189"/>
            </c:manualLayout>
          </c:layout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-9.259259259259258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7777777777777779E-3"/>
              <c:y val="-9.259259259259258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7777777777777779E-3"/>
                  <c:y val="-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C1-432F-BF17-9B3E9DEFF75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C1-432F-BF17-9B3E9DEFF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302</c:v>
              </c:pt>
              <c:pt idx="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2-C6C1-432F-BF17-9B3E9DEFF7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84342480"/>
        <c:axId val="484343792"/>
        <c:axId val="0"/>
      </c:bar3DChart>
      <c:catAx>
        <c:axId val="484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4343792"/>
        <c:crosses val="autoZero"/>
        <c:auto val="1"/>
        <c:lblAlgn val="ctr"/>
        <c:lblOffset val="100"/>
        <c:noMultiLvlLbl val="0"/>
      </c:catAx>
      <c:valAx>
        <c:axId val="48434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434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2.7777777777777779E-3"/>
              <c:y val="-9.2592592592592587E-3"/>
            </c:manualLayout>
          </c:layout>
          <c:tx>
            <c:rich>
              <a:bodyPr/>
              <a:lstStyle/>
              <a:p>
                <a:r>
                  <a:rPr lang="en-US"/>
                  <a:t>12%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49%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36%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57%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26%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13%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layout>
            <c:manualLayout>
              <c:x val="2.4999999999999949E-2"/>
              <c:y val="-0.10185185185185189"/>
            </c:manualLayout>
          </c:layout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7777777777777779E-3"/>
              <c:y val="-9.259259259259258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535870516185477"/>
          <c:y val="0.13786818314377369"/>
          <c:w val="0.77378937007874016"/>
          <c:h val="0.6076742490522018"/>
        </c:manualLayout>
      </c:layout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8F-4D07-8DDE-5C67E140E87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8F-4D07-8DDE-5C67E140E87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8F-4D07-8DDE-5C67E140E87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8F-4D07-8DDE-5C67E140E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57</c:v>
              </c:pt>
              <c:pt idx="1">
                <c:v>84</c:v>
              </c:pt>
              <c:pt idx="2">
                <c:v>13</c:v>
              </c:pt>
              <c:pt idx="3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4-348F-4D07-8DDE-5C67E140E8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84342480"/>
        <c:axId val="484343792"/>
        <c:axId val="0"/>
      </c:bar3DChart>
      <c:catAx>
        <c:axId val="484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4343792"/>
        <c:crosses val="autoZero"/>
        <c:auto val="1"/>
        <c:lblAlgn val="ctr"/>
        <c:lblOffset val="100"/>
        <c:noMultiLvlLbl val="0"/>
      </c:catAx>
      <c:valAx>
        <c:axId val="48434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434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0.15873015873015872</c:v>
              </c:pt>
              <c:pt idx="1">
                <c:v>0.14130434782608695</c:v>
              </c:pt>
              <c:pt idx="2">
                <c:v>0.2608695652173913</c:v>
              </c:pt>
            </c:numLit>
          </c:val>
          <c:extLst>
            <c:ext xmlns:c16="http://schemas.microsoft.com/office/drawing/2014/chart" uri="{C3380CC4-5D6E-409C-BE32-E72D297353CC}">
              <c16:uniqueId val="{00000000-06C9-4380-8B50-D408421C7B39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0.26984126984126983</c:v>
              </c:pt>
              <c:pt idx="1">
                <c:v>0.43478260869565216</c:v>
              </c:pt>
              <c:pt idx="2">
                <c:v>0.52173913043478259</c:v>
              </c:pt>
            </c:numLit>
          </c:val>
          <c:extLst>
            <c:ext xmlns:c16="http://schemas.microsoft.com/office/drawing/2014/chart" uri="{C3380CC4-5D6E-409C-BE32-E72D297353CC}">
              <c16:uniqueId val="{00000001-06C9-4380-8B50-D408421C7B39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7.9365079365079361E-2</c:v>
              </c:pt>
              <c:pt idx="1">
                <c:v>5.434782608695652E-2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2-06C9-4380-8B50-D408421C7B39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C9-4380-8B50-D408421C7B39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C9-4380-8B50-D408421C7B39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C9-4380-8B50-D408421C7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1.5873015873015872E-2</c:v>
              </c:pt>
              <c:pt idx="1">
                <c:v>3.2608695652173912E-2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6C9-4380-8B50-D408421C7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432416"/>
        <c:axId val="452432024"/>
      </c:barChart>
      <c:catAx>
        <c:axId val="452432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432024"/>
        <c:crosses val="autoZero"/>
        <c:auto val="1"/>
        <c:lblAlgn val="ctr"/>
        <c:lblOffset val="100"/>
        <c:noMultiLvlLbl val="0"/>
      </c:catAx>
      <c:valAx>
        <c:axId val="4524320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4324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F5-41DB-8331-063E36ECC3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F5-41DB-8331-063E36ECC3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F5-41DB-8331-063E36ECC3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147</c:v>
              </c:pt>
              <c:pt idx="1">
                <c:v>201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6-37F5-41DB-8331-063E36ECC3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5D-4BEE-8CD6-938BCE0350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5D-4BEE-8CD6-938BCE0350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5D-4BEE-8CD6-938BCE0350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5D-4BEE-8CD6-938BCE0350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5D-4BEE-8CD6-938BCE03504E}"/>
              </c:ext>
            </c:extLst>
          </c:dPt>
          <c:dLbls>
            <c:dLbl>
              <c:idx val="0"/>
              <c:layout>
                <c:manualLayout>
                  <c:x val="-1.6666666666666718E-2"/>
                  <c:y val="-0.162037037037037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5D-4BEE-8CD6-938BCE03504E}"/>
                </c:ext>
              </c:extLst>
            </c:dLbl>
            <c:dLbl>
              <c:idx val="1"/>
              <c:layout>
                <c:manualLayout>
                  <c:x val="0.05"/>
                  <c:y val="-0.134259259259259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5D-4BEE-8CD6-938BCE0350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3</c:v>
              </c:pt>
              <c:pt idx="1">
                <c:v>11</c:v>
              </c:pt>
              <c:pt idx="2">
                <c:v>66</c:v>
              </c:pt>
              <c:pt idx="3">
                <c:v>201</c:v>
              </c:pt>
              <c:pt idx="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A-425D-4BEE-8CD6-938BCE0350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16-49F6-A6A3-F55BB524B8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16-49F6-A6A3-F55BB524B8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16-49F6-A6A3-F55BB524B8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Buena  </c:v>
              </c:pt>
              <c:pt idx="1">
                <c:v>Excelente  </c:v>
              </c:pt>
              <c:pt idx="2">
                <c:v>Regular  </c:v>
              </c:pt>
            </c:strLit>
          </c:cat>
          <c:val>
            <c:numLit>
              <c:formatCode>General</c:formatCode>
              <c:ptCount val="3"/>
              <c:pt idx="0">
                <c:v>157</c:v>
              </c:pt>
              <c:pt idx="1">
                <c:v>198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6-8A16-49F6-A6A3-F55BB524B8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0.63043478260869568</c:v>
              </c:pt>
              <c:pt idx="2">
                <c:v>0.78260869565217395</c:v>
              </c:pt>
            </c:numLit>
          </c:val>
          <c:extLst>
            <c:ext xmlns:c16="http://schemas.microsoft.com/office/drawing/2014/chart" uri="{C3380CC4-5D6E-409C-BE32-E72D297353CC}">
              <c16:uniqueId val="{00000000-3B6C-44F7-9265-1F3511DFFC8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7.9365079365079361E-2</c:v>
              </c:pt>
              <c:pt idx="1">
                <c:v>4.3478260869565216E-2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1-3B6C-44F7-9265-1F3511DFFC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431240"/>
        <c:axId val="452793056"/>
      </c:barChart>
      <c:catAx>
        <c:axId val="452431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793056"/>
        <c:crosses val="autoZero"/>
        <c:auto val="1"/>
        <c:lblAlgn val="ctr"/>
        <c:lblOffset val="100"/>
        <c:noMultiLvlLbl val="0"/>
      </c:catAx>
      <c:valAx>
        <c:axId val="452793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4312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image" Target="../media/image1.jpe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5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4.pn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13" Type="http://schemas.openxmlformats.org/officeDocument/2006/relationships/chart" Target="../charts/chart66.xml"/><Relationship Id="rId18" Type="http://schemas.openxmlformats.org/officeDocument/2006/relationships/chart" Target="../charts/chart71.xml"/><Relationship Id="rId3" Type="http://schemas.openxmlformats.org/officeDocument/2006/relationships/chart" Target="../charts/chart57.xml"/><Relationship Id="rId21" Type="http://schemas.openxmlformats.org/officeDocument/2006/relationships/image" Target="../media/image7.png"/><Relationship Id="rId7" Type="http://schemas.openxmlformats.org/officeDocument/2006/relationships/chart" Target="../charts/chart60.xml"/><Relationship Id="rId12" Type="http://schemas.openxmlformats.org/officeDocument/2006/relationships/chart" Target="../charts/chart65.xml"/><Relationship Id="rId17" Type="http://schemas.openxmlformats.org/officeDocument/2006/relationships/chart" Target="../charts/chart70.xml"/><Relationship Id="rId2" Type="http://schemas.openxmlformats.org/officeDocument/2006/relationships/chart" Target="../charts/chart56.xml"/><Relationship Id="rId16" Type="http://schemas.openxmlformats.org/officeDocument/2006/relationships/chart" Target="../charts/chart69.xml"/><Relationship Id="rId20" Type="http://schemas.openxmlformats.org/officeDocument/2006/relationships/image" Target="../media/image6.png"/><Relationship Id="rId1" Type="http://schemas.openxmlformats.org/officeDocument/2006/relationships/chart" Target="../charts/chart55.xml"/><Relationship Id="rId6" Type="http://schemas.openxmlformats.org/officeDocument/2006/relationships/chart" Target="../charts/chart59.xml"/><Relationship Id="rId11" Type="http://schemas.openxmlformats.org/officeDocument/2006/relationships/chart" Target="../charts/chart64.xml"/><Relationship Id="rId5" Type="http://schemas.openxmlformats.org/officeDocument/2006/relationships/image" Target="../media/image1.jpeg"/><Relationship Id="rId15" Type="http://schemas.openxmlformats.org/officeDocument/2006/relationships/chart" Target="../charts/chart68.xml"/><Relationship Id="rId10" Type="http://schemas.openxmlformats.org/officeDocument/2006/relationships/chart" Target="../charts/chart63.xml"/><Relationship Id="rId19" Type="http://schemas.openxmlformats.org/officeDocument/2006/relationships/chart" Target="../charts/chart72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Relationship Id="rId14" Type="http://schemas.openxmlformats.org/officeDocument/2006/relationships/chart" Target="../charts/chart6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6.xml"/><Relationship Id="rId13" Type="http://schemas.openxmlformats.org/officeDocument/2006/relationships/chart" Target="../charts/chart81.xml"/><Relationship Id="rId3" Type="http://schemas.openxmlformats.org/officeDocument/2006/relationships/image" Target="../media/image9.png"/><Relationship Id="rId7" Type="http://schemas.openxmlformats.org/officeDocument/2006/relationships/chart" Target="../charts/chart75.xml"/><Relationship Id="rId12" Type="http://schemas.openxmlformats.org/officeDocument/2006/relationships/chart" Target="../charts/chart80.xml"/><Relationship Id="rId2" Type="http://schemas.openxmlformats.org/officeDocument/2006/relationships/image" Target="../media/image8.png"/><Relationship Id="rId1" Type="http://schemas.openxmlformats.org/officeDocument/2006/relationships/image" Target="../media/image1.jpeg"/><Relationship Id="rId6" Type="http://schemas.openxmlformats.org/officeDocument/2006/relationships/chart" Target="../charts/chart74.xml"/><Relationship Id="rId11" Type="http://schemas.openxmlformats.org/officeDocument/2006/relationships/chart" Target="../charts/chart79.xml"/><Relationship Id="rId5" Type="http://schemas.openxmlformats.org/officeDocument/2006/relationships/chart" Target="../charts/chart73.xml"/><Relationship Id="rId10" Type="http://schemas.openxmlformats.org/officeDocument/2006/relationships/chart" Target="../charts/chart78.xml"/><Relationship Id="rId4" Type="http://schemas.openxmlformats.org/officeDocument/2006/relationships/image" Target="../media/image10.png"/><Relationship Id="rId9" Type="http://schemas.openxmlformats.org/officeDocument/2006/relationships/chart" Target="../charts/chart77.xml"/><Relationship Id="rId14" Type="http://schemas.openxmlformats.org/officeDocument/2006/relationships/chart" Target="../charts/chart8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297</xdr:row>
      <xdr:rowOff>9525</xdr:rowOff>
    </xdr:from>
    <xdr:to>
      <xdr:col>14</xdr:col>
      <xdr:colOff>628649</xdr:colOff>
      <xdr:row>306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88AF7081-8388-4FDE-8D72-C3222B4A0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356</xdr:row>
      <xdr:rowOff>238126</xdr:rowOff>
    </xdr:from>
    <xdr:to>
      <xdr:col>13</xdr:col>
      <xdr:colOff>266699</xdr:colOff>
      <xdr:row>378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6EA7C49-4D8D-4CB9-A818-1BF2A758E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380</xdr:row>
      <xdr:rowOff>220436</xdr:rowOff>
    </xdr:from>
    <xdr:to>
      <xdr:col>15</xdr:col>
      <xdr:colOff>346982</xdr:colOff>
      <xdr:row>388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8BC75273-A7D6-40BD-A044-75001306E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326</xdr:row>
      <xdr:rowOff>340177</xdr:rowOff>
    </xdr:from>
    <xdr:to>
      <xdr:col>14</xdr:col>
      <xdr:colOff>1088572</xdr:colOff>
      <xdr:row>337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58F97861-44CB-48EE-98BF-7F0CE0C95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390</xdr:row>
      <xdr:rowOff>279192</xdr:rowOff>
    </xdr:from>
    <xdr:to>
      <xdr:col>16</xdr:col>
      <xdr:colOff>408213</xdr:colOff>
      <xdr:row>417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CD01AF6-31E4-468F-BF02-082252B2F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421</xdr:row>
      <xdr:rowOff>94384</xdr:rowOff>
    </xdr:from>
    <xdr:to>
      <xdr:col>14</xdr:col>
      <xdr:colOff>1047750</xdr:colOff>
      <xdr:row>429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A677257A-C8E2-4280-B544-E0DEDAD26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495</xdr:row>
      <xdr:rowOff>304800</xdr:rowOff>
    </xdr:from>
    <xdr:to>
      <xdr:col>15</xdr:col>
      <xdr:colOff>367393</xdr:colOff>
      <xdr:row>506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F8B861E8-6E06-416C-B9D9-541A5D3E0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508</xdr:row>
      <xdr:rowOff>87457</xdr:rowOff>
    </xdr:from>
    <xdr:to>
      <xdr:col>16</xdr:col>
      <xdr:colOff>272143</xdr:colOff>
      <xdr:row>521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5255ACD7-EDA5-4153-ACAF-9D7D955DB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523</xdr:row>
      <xdr:rowOff>475384</xdr:rowOff>
    </xdr:from>
    <xdr:to>
      <xdr:col>14</xdr:col>
      <xdr:colOff>1163782</xdr:colOff>
      <xdr:row>534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FC171F47-C342-4A5B-955B-852240463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536</xdr:row>
      <xdr:rowOff>38100</xdr:rowOff>
    </xdr:from>
    <xdr:to>
      <xdr:col>15</xdr:col>
      <xdr:colOff>34637</xdr:colOff>
      <xdr:row>553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378A31FF-BA61-4BFE-BF6B-C1BBBF67B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648</xdr:row>
      <xdr:rowOff>123825</xdr:rowOff>
    </xdr:from>
    <xdr:to>
      <xdr:col>7</xdr:col>
      <xdr:colOff>571500</xdr:colOff>
      <xdr:row>659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4802F1A8-1D24-4BB0-B6BE-024DEFFA0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646</xdr:row>
      <xdr:rowOff>64324</xdr:rowOff>
    </xdr:from>
    <xdr:to>
      <xdr:col>13</xdr:col>
      <xdr:colOff>613559</xdr:colOff>
      <xdr:row>659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859651A5-3B6F-436C-B9CE-60B30156F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43</xdr:row>
      <xdr:rowOff>141193</xdr:rowOff>
    </xdr:from>
    <xdr:to>
      <xdr:col>14</xdr:col>
      <xdr:colOff>224918</xdr:colOff>
      <xdr:row>51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731DC8BA-0C08-4476-AF67-9C038C593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53</xdr:row>
      <xdr:rowOff>180973</xdr:rowOff>
    </xdr:from>
    <xdr:to>
      <xdr:col>16</xdr:col>
      <xdr:colOff>136070</xdr:colOff>
      <xdr:row>63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37E5901A-19AA-4271-B9FD-1E2FEAA20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664</xdr:row>
      <xdr:rowOff>13607</xdr:rowOff>
    </xdr:from>
    <xdr:to>
      <xdr:col>12</xdr:col>
      <xdr:colOff>0</xdr:colOff>
      <xdr:row>675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B7A68839-F929-4695-A99E-2B95D0CEF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680</xdr:row>
      <xdr:rowOff>66674</xdr:rowOff>
    </xdr:from>
    <xdr:to>
      <xdr:col>14</xdr:col>
      <xdr:colOff>9524</xdr:colOff>
      <xdr:row>692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CC1D87EC-68D5-441B-B57D-4CE6A5D39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82</xdr:row>
      <xdr:rowOff>144555</xdr:rowOff>
    </xdr:from>
    <xdr:to>
      <xdr:col>13</xdr:col>
      <xdr:colOff>941294</xdr:colOff>
      <xdr:row>90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E304F7A3-3732-49BF-96D9-B61C103B1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90</xdr:row>
      <xdr:rowOff>470900</xdr:rowOff>
    </xdr:from>
    <xdr:to>
      <xdr:col>13</xdr:col>
      <xdr:colOff>1154207</xdr:colOff>
      <xdr:row>98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1B959D4E-363B-4598-A80F-00ABA2B0B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157</xdr:row>
      <xdr:rowOff>63954</xdr:rowOff>
    </xdr:from>
    <xdr:to>
      <xdr:col>14</xdr:col>
      <xdr:colOff>255815</xdr:colOff>
      <xdr:row>171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D847638A-68AF-4856-9665-D03AAF0D2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172</xdr:row>
      <xdr:rowOff>163286</xdr:rowOff>
    </xdr:from>
    <xdr:to>
      <xdr:col>14</xdr:col>
      <xdr:colOff>1088572</xdr:colOff>
      <xdr:row>190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BC7B99F5-C5AA-4EB7-88DA-2D92A3EB0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223</xdr:row>
      <xdr:rowOff>157100</xdr:rowOff>
    </xdr:from>
    <xdr:to>
      <xdr:col>14</xdr:col>
      <xdr:colOff>1061357</xdr:colOff>
      <xdr:row>239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6FBBC82A-8A23-4E96-A1EB-91C923B7F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239</xdr:row>
      <xdr:rowOff>152646</xdr:rowOff>
    </xdr:from>
    <xdr:to>
      <xdr:col>14</xdr:col>
      <xdr:colOff>1061357</xdr:colOff>
      <xdr:row>255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C4CE1315-3DB6-4E04-9FE7-0E28F4FA3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257</xdr:row>
      <xdr:rowOff>40820</xdr:rowOff>
    </xdr:from>
    <xdr:to>
      <xdr:col>15</xdr:col>
      <xdr:colOff>272143</xdr:colOff>
      <xdr:row>274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89000237-DEDA-4667-B41C-E3DBD671B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273</xdr:row>
      <xdr:rowOff>189140</xdr:rowOff>
    </xdr:from>
    <xdr:to>
      <xdr:col>14</xdr:col>
      <xdr:colOff>1197429</xdr:colOff>
      <xdr:row>290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B06C93F0-2BAC-4654-A450-1A6BA854F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312</xdr:row>
      <xdr:rowOff>159226</xdr:rowOff>
    </xdr:from>
    <xdr:to>
      <xdr:col>15</xdr:col>
      <xdr:colOff>272143</xdr:colOff>
      <xdr:row>324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A094CD67-B82C-47D1-872A-661D8944A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344</xdr:row>
      <xdr:rowOff>76200</xdr:rowOff>
    </xdr:from>
    <xdr:to>
      <xdr:col>12</xdr:col>
      <xdr:colOff>133350</xdr:colOff>
      <xdr:row>354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5B3409EB-7467-4077-8BEC-800AF1646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446</xdr:row>
      <xdr:rowOff>268059</xdr:rowOff>
    </xdr:from>
    <xdr:to>
      <xdr:col>15</xdr:col>
      <xdr:colOff>40023</xdr:colOff>
      <xdr:row>454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EFA3BD11-4493-45DD-AA38-62E21EA6C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433</xdr:row>
      <xdr:rowOff>194583</xdr:rowOff>
    </xdr:from>
    <xdr:to>
      <xdr:col>14</xdr:col>
      <xdr:colOff>979715</xdr:colOff>
      <xdr:row>441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1FE22530-175F-412E-9F6E-27372FF05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712</xdr:row>
      <xdr:rowOff>54429</xdr:rowOff>
    </xdr:from>
    <xdr:to>
      <xdr:col>8</xdr:col>
      <xdr:colOff>510269</xdr:colOff>
      <xdr:row>728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9DAB52B4-2429-4415-AEF7-C549883A4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698</xdr:row>
      <xdr:rowOff>71436</xdr:rowOff>
    </xdr:from>
    <xdr:to>
      <xdr:col>14</xdr:col>
      <xdr:colOff>1023937</xdr:colOff>
      <xdr:row>711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C7ECEC8F-E411-478A-A097-983B46850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86407</xdr:colOff>
      <xdr:row>730</xdr:row>
      <xdr:rowOff>147638</xdr:rowOff>
    </xdr:from>
    <xdr:to>
      <xdr:col>14</xdr:col>
      <xdr:colOff>1095375</xdr:colOff>
      <xdr:row>738</xdr:row>
      <xdr:rowOff>52389</xdr:rowOff>
    </xdr:to>
    <xdr:graphicFrame macro="">
      <xdr:nvGraphicFramePr>
        <xdr:cNvPr id="32" name="61 Gráfico">
          <a:extLst>
            <a:ext uri="{FF2B5EF4-FFF2-40B4-BE49-F238E27FC236}">
              <a16:creationId xmlns:a16="http://schemas.microsoft.com/office/drawing/2014/main" id="{25A6FE9A-3320-4F6B-A608-096B4DE7B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809625</xdr:colOff>
      <xdr:row>738</xdr:row>
      <xdr:rowOff>105455</xdr:rowOff>
    </xdr:from>
    <xdr:to>
      <xdr:col>14</xdr:col>
      <xdr:colOff>717778</xdr:colOff>
      <xdr:row>745</xdr:row>
      <xdr:rowOff>471487</xdr:rowOff>
    </xdr:to>
    <xdr:graphicFrame macro="">
      <xdr:nvGraphicFramePr>
        <xdr:cNvPr id="33" name="63 Gráfico">
          <a:extLst>
            <a:ext uri="{FF2B5EF4-FFF2-40B4-BE49-F238E27FC236}">
              <a16:creationId xmlns:a16="http://schemas.microsoft.com/office/drawing/2014/main" id="{9D4767CF-BAC9-48A3-A33B-7CB5E4DF3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</xdr:col>
      <xdr:colOff>42180</xdr:colOff>
      <xdr:row>753</xdr:row>
      <xdr:rowOff>176893</xdr:rowOff>
    </xdr:from>
    <xdr:to>
      <xdr:col>6</xdr:col>
      <xdr:colOff>332012</xdr:colOff>
      <xdr:row>768</xdr:row>
      <xdr:rowOff>142874</xdr:rowOff>
    </xdr:to>
    <xdr:graphicFrame macro="">
      <xdr:nvGraphicFramePr>
        <xdr:cNvPr id="34" name="64 Gráfico">
          <a:extLst>
            <a:ext uri="{FF2B5EF4-FFF2-40B4-BE49-F238E27FC236}">
              <a16:creationId xmlns:a16="http://schemas.microsoft.com/office/drawing/2014/main" id="{9183FEED-B59F-490A-A7EB-CB0D05C7E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95250</xdr:colOff>
      <xdr:row>770</xdr:row>
      <xdr:rowOff>106816</xdr:rowOff>
    </xdr:from>
    <xdr:to>
      <xdr:col>13</xdr:col>
      <xdr:colOff>721181</xdr:colOff>
      <xdr:row>777</xdr:row>
      <xdr:rowOff>736827</xdr:rowOff>
    </xdr:to>
    <xdr:graphicFrame macro="">
      <xdr:nvGraphicFramePr>
        <xdr:cNvPr id="35" name="65 Gráfico">
          <a:extLst>
            <a:ext uri="{FF2B5EF4-FFF2-40B4-BE49-F238E27FC236}">
              <a16:creationId xmlns:a16="http://schemas.microsoft.com/office/drawing/2014/main" id="{8317A584-AB96-426E-BA0E-A93700FB4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6</xdr:col>
      <xdr:colOff>238124</xdr:colOff>
      <xdr:row>779</xdr:row>
      <xdr:rowOff>34017</xdr:rowOff>
    </xdr:from>
    <xdr:to>
      <xdr:col>12</xdr:col>
      <xdr:colOff>700768</xdr:colOff>
      <xdr:row>792</xdr:row>
      <xdr:rowOff>62592</xdr:rowOff>
    </xdr:to>
    <xdr:graphicFrame macro="">
      <xdr:nvGraphicFramePr>
        <xdr:cNvPr id="36" name="66 Gráfico">
          <a:extLst>
            <a:ext uri="{FF2B5EF4-FFF2-40B4-BE49-F238E27FC236}">
              <a16:creationId xmlns:a16="http://schemas.microsoft.com/office/drawing/2014/main" id="{67EF806F-DE03-4F68-8A23-9D211F229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346982</xdr:colOff>
      <xdr:row>792</xdr:row>
      <xdr:rowOff>95250</xdr:rowOff>
    </xdr:from>
    <xdr:to>
      <xdr:col>12</xdr:col>
      <xdr:colOff>796018</xdr:colOff>
      <xdr:row>805</xdr:row>
      <xdr:rowOff>114299</xdr:rowOff>
    </xdr:to>
    <xdr:graphicFrame macro="">
      <xdr:nvGraphicFramePr>
        <xdr:cNvPr id="37" name="67 Gráfico">
          <a:extLst>
            <a:ext uri="{FF2B5EF4-FFF2-40B4-BE49-F238E27FC236}">
              <a16:creationId xmlns:a16="http://schemas.microsoft.com/office/drawing/2014/main" id="{385497F4-E0BA-4A84-BC96-72D1A8528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418419</xdr:colOff>
      <xdr:row>809</xdr:row>
      <xdr:rowOff>200704</xdr:rowOff>
    </xdr:from>
    <xdr:to>
      <xdr:col>13</xdr:col>
      <xdr:colOff>282347</xdr:colOff>
      <xdr:row>820</xdr:row>
      <xdr:rowOff>207508</xdr:rowOff>
    </xdr:to>
    <xdr:graphicFrame macro="">
      <xdr:nvGraphicFramePr>
        <xdr:cNvPr id="38" name="68 Gráfico">
          <a:extLst>
            <a:ext uri="{FF2B5EF4-FFF2-40B4-BE49-F238E27FC236}">
              <a16:creationId xmlns:a16="http://schemas.microsoft.com/office/drawing/2014/main" id="{4924AE95-E14A-4D16-B360-5B5F15BFB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707569</xdr:colOff>
      <xdr:row>826</xdr:row>
      <xdr:rowOff>51026</xdr:rowOff>
    </xdr:from>
    <xdr:to>
      <xdr:col>13</xdr:col>
      <xdr:colOff>530678</xdr:colOff>
      <xdr:row>838</xdr:row>
      <xdr:rowOff>163285</xdr:rowOff>
    </xdr:to>
    <xdr:graphicFrame macro="">
      <xdr:nvGraphicFramePr>
        <xdr:cNvPr id="39" name="69 Gráfico">
          <a:extLst>
            <a:ext uri="{FF2B5EF4-FFF2-40B4-BE49-F238E27FC236}">
              <a16:creationId xmlns:a16="http://schemas.microsoft.com/office/drawing/2014/main" id="{9820C679-D20B-420E-BE5A-94C24436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724579</xdr:colOff>
      <xdr:row>840</xdr:row>
      <xdr:rowOff>37420</xdr:rowOff>
    </xdr:from>
    <xdr:to>
      <xdr:col>13</xdr:col>
      <xdr:colOff>363991</xdr:colOff>
      <xdr:row>852</xdr:row>
      <xdr:rowOff>132670</xdr:rowOff>
    </xdr:to>
    <xdr:graphicFrame macro="">
      <xdr:nvGraphicFramePr>
        <xdr:cNvPr id="40" name="70 Gráfico">
          <a:extLst>
            <a:ext uri="{FF2B5EF4-FFF2-40B4-BE49-F238E27FC236}">
              <a16:creationId xmlns:a16="http://schemas.microsoft.com/office/drawing/2014/main" id="{3DDCCE11-4411-43DF-97BE-E06EF2D51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693964</xdr:colOff>
      <xdr:row>855</xdr:row>
      <xdr:rowOff>74841</xdr:rowOff>
    </xdr:from>
    <xdr:to>
      <xdr:col>13</xdr:col>
      <xdr:colOff>503465</xdr:colOff>
      <xdr:row>865</xdr:row>
      <xdr:rowOff>156482</xdr:rowOff>
    </xdr:to>
    <xdr:graphicFrame macro="">
      <xdr:nvGraphicFramePr>
        <xdr:cNvPr id="41" name="71 Gráfico">
          <a:extLst>
            <a:ext uri="{FF2B5EF4-FFF2-40B4-BE49-F238E27FC236}">
              <a16:creationId xmlns:a16="http://schemas.microsoft.com/office/drawing/2014/main" id="{EA817471-7D4F-4547-8E0E-059DB72D9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390845</xdr:colOff>
      <xdr:row>879</xdr:row>
      <xdr:rowOff>455440</xdr:rowOff>
    </xdr:from>
    <xdr:to>
      <xdr:col>12</xdr:col>
      <xdr:colOff>311924</xdr:colOff>
      <xdr:row>891</xdr:row>
      <xdr:rowOff>160165</xdr:rowOff>
    </xdr:to>
    <xdr:graphicFrame macro="">
      <xdr:nvGraphicFramePr>
        <xdr:cNvPr id="42" name="73 Gráfico">
          <a:extLst>
            <a:ext uri="{FF2B5EF4-FFF2-40B4-BE49-F238E27FC236}">
              <a16:creationId xmlns:a16="http://schemas.microsoft.com/office/drawing/2014/main" id="{1065C435-2AAD-492B-A608-B5CD35260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7</xdr:col>
      <xdr:colOff>340180</xdr:colOff>
      <xdr:row>338</xdr:row>
      <xdr:rowOff>440378</xdr:rowOff>
    </xdr:from>
    <xdr:to>
      <xdr:col>14</xdr:col>
      <xdr:colOff>411925</xdr:colOff>
      <xdr:row>341</xdr:row>
      <xdr:rowOff>466353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EA053A58-299E-4C8F-A122-3EE35A8D8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286986</xdr:colOff>
      <xdr:row>65</xdr:row>
      <xdr:rowOff>132360</xdr:rowOff>
    </xdr:from>
    <xdr:to>
      <xdr:col>13</xdr:col>
      <xdr:colOff>974912</xdr:colOff>
      <xdr:row>72</xdr:row>
      <xdr:rowOff>268432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49F01B16-379C-45E7-AF35-D2A379B37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173182</xdr:colOff>
      <xdr:row>461</xdr:row>
      <xdr:rowOff>107620</xdr:rowOff>
    </xdr:from>
    <xdr:to>
      <xdr:col>14</xdr:col>
      <xdr:colOff>1056410</xdr:colOff>
      <xdr:row>473</xdr:row>
      <xdr:rowOff>175655</xdr:rowOff>
    </xdr:to>
    <xdr:graphicFrame macro="">
      <xdr:nvGraphicFramePr>
        <xdr:cNvPr id="45" name="50 Gráfico">
          <a:extLst>
            <a:ext uri="{FF2B5EF4-FFF2-40B4-BE49-F238E27FC236}">
              <a16:creationId xmlns:a16="http://schemas.microsoft.com/office/drawing/2014/main" id="{1F85AE3D-25F4-4B6F-A1B6-900E7144E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225136</xdr:colOff>
      <xdr:row>477</xdr:row>
      <xdr:rowOff>22266</xdr:rowOff>
    </xdr:from>
    <xdr:to>
      <xdr:col>14</xdr:col>
      <xdr:colOff>1108364</xdr:colOff>
      <xdr:row>492</xdr:row>
      <xdr:rowOff>17318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3BA005EF-600B-469F-9BFE-44DA314D0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7</xdr:col>
      <xdr:colOff>95250</xdr:colOff>
      <xdr:row>620</xdr:row>
      <xdr:rowOff>95250</xdr:rowOff>
    </xdr:from>
    <xdr:to>
      <xdr:col>14</xdr:col>
      <xdr:colOff>969818</xdr:colOff>
      <xdr:row>632</xdr:row>
      <xdr:rowOff>95250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2F7CA668-5D56-4356-B37E-CA8071A56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300595</xdr:colOff>
      <xdr:row>558</xdr:row>
      <xdr:rowOff>68036</xdr:rowOff>
    </xdr:from>
    <xdr:to>
      <xdr:col>16</xdr:col>
      <xdr:colOff>661183</xdr:colOff>
      <xdr:row>575</xdr:row>
      <xdr:rowOff>379639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C6DDB11F-D547-48BC-8CA3-6C8872360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8</xdr:col>
      <xdr:colOff>27214</xdr:colOff>
      <xdr:row>582</xdr:row>
      <xdr:rowOff>81642</xdr:rowOff>
    </xdr:from>
    <xdr:to>
      <xdr:col>15</xdr:col>
      <xdr:colOff>0</xdr:colOff>
      <xdr:row>596</xdr:row>
      <xdr:rowOff>27213</xdr:rowOff>
    </xdr:to>
    <xdr:graphicFrame macro="">
      <xdr:nvGraphicFramePr>
        <xdr:cNvPr id="49" name="50 Gráfico">
          <a:extLst>
            <a:ext uri="{FF2B5EF4-FFF2-40B4-BE49-F238E27FC236}">
              <a16:creationId xmlns:a16="http://schemas.microsoft.com/office/drawing/2014/main" id="{FBD8AC43-F7F2-4186-9FD7-A2652AC86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7</xdr:col>
      <xdr:colOff>173182</xdr:colOff>
      <xdr:row>599</xdr:row>
      <xdr:rowOff>51954</xdr:rowOff>
    </xdr:from>
    <xdr:to>
      <xdr:col>14</xdr:col>
      <xdr:colOff>1143000</xdr:colOff>
      <xdr:row>617</xdr:row>
      <xdr:rowOff>56159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627C4641-8A8F-46AB-B70C-2D9888C3C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52618</xdr:colOff>
      <xdr:row>144</xdr:row>
      <xdr:rowOff>185410</xdr:rowOff>
    </xdr:from>
    <xdr:to>
      <xdr:col>14</xdr:col>
      <xdr:colOff>742646</xdr:colOff>
      <xdr:row>152</xdr:row>
      <xdr:rowOff>1019737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7F058DC-51CE-4682-A1DE-3488C3A77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42503</xdr:colOff>
      <xdr:row>118</xdr:row>
      <xdr:rowOff>145996</xdr:rowOff>
    </xdr:from>
    <xdr:to>
      <xdr:col>14</xdr:col>
      <xdr:colOff>258536</xdr:colOff>
      <xdr:row>133</xdr:row>
      <xdr:rowOff>27214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1AFC82CE-9553-484F-B3BD-B82E833BE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7</xdr:col>
      <xdr:colOff>39585</xdr:colOff>
      <xdr:row>190</xdr:row>
      <xdr:rowOff>207819</xdr:rowOff>
    </xdr:from>
    <xdr:to>
      <xdr:col>14</xdr:col>
      <xdr:colOff>789215</xdr:colOff>
      <xdr:row>206</xdr:row>
      <xdr:rowOff>122465</xdr:rowOff>
    </xdr:to>
    <xdr:graphicFrame macro="">
      <xdr:nvGraphicFramePr>
        <xdr:cNvPr id="53" name="40 Gráfico">
          <a:extLst>
            <a:ext uri="{FF2B5EF4-FFF2-40B4-BE49-F238E27FC236}">
              <a16:creationId xmlns:a16="http://schemas.microsoft.com/office/drawing/2014/main" id="{BCD3ED83-3139-4F76-8901-AC614FE39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195446</xdr:colOff>
      <xdr:row>206</xdr:row>
      <xdr:rowOff>152152</xdr:rowOff>
    </xdr:from>
    <xdr:to>
      <xdr:col>14</xdr:col>
      <xdr:colOff>1183821</xdr:colOff>
      <xdr:row>223</xdr:row>
      <xdr:rowOff>95250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7FDC759A-6F62-40D0-87D0-F4FCEFBEC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6</xdr:col>
      <xdr:colOff>544286</xdr:colOff>
      <xdr:row>871</xdr:row>
      <xdr:rowOff>119060</xdr:rowOff>
    </xdr:from>
    <xdr:to>
      <xdr:col>14</xdr:col>
      <xdr:colOff>285750</xdr:colOff>
      <xdr:row>877</xdr:row>
      <xdr:rowOff>1115786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54D30125-E6FB-4ED5-BEBB-17E84963F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11392</xdr:colOff>
      <xdr:row>0</xdr:row>
      <xdr:rowOff>65741</xdr:rowOff>
    </xdr:from>
    <xdr:to>
      <xdr:col>16</xdr:col>
      <xdr:colOff>27214</xdr:colOff>
      <xdr:row>13</xdr:row>
      <xdr:rowOff>81643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E310B0E2-4ABE-4652-BC71-9E3E10048B2B}"/>
            </a:ext>
          </a:extLst>
        </xdr:cNvPr>
        <xdr:cNvSpPr txBox="1"/>
      </xdr:nvSpPr>
      <xdr:spPr>
        <a:xfrm>
          <a:off x="535267" y="6574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7" name="Imagen 8">
          <a:extLst>
            <a:ext uri="{FF2B5EF4-FFF2-40B4-BE49-F238E27FC236}">
              <a16:creationId xmlns:a16="http://schemas.microsoft.com/office/drawing/2014/main" id="{4D6BDEBB-A3F1-4C58-95E7-3CD38C117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108857</xdr:colOff>
      <xdr:row>14</xdr:row>
      <xdr:rowOff>108858</xdr:rowOff>
    </xdr:from>
    <xdr:to>
      <xdr:col>12</xdr:col>
      <xdr:colOff>32082</xdr:colOff>
      <xdr:row>33</xdr:row>
      <xdr:rowOff>108858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A02B3064-D238-4F72-ADCB-0BDA9A06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308882" y="2775858"/>
          <a:ext cx="9276775" cy="3619500"/>
        </a:xfrm>
        <a:prstGeom prst="rect">
          <a:avLst/>
        </a:prstGeom>
      </xdr:spPr>
    </xdr:pic>
    <xdr:clientData/>
  </xdr:twoCellAnchor>
  <xdr:twoCellAnchor editAs="oneCell">
    <xdr:from>
      <xdr:col>12</xdr:col>
      <xdr:colOff>40821</xdr:colOff>
      <xdr:row>15</xdr:row>
      <xdr:rowOff>0</xdr:rowOff>
    </xdr:from>
    <xdr:to>
      <xdr:col>22</xdr:col>
      <xdr:colOff>446595</xdr:colOff>
      <xdr:row>32</xdr:row>
      <xdr:rowOff>142452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81F446B-B7C4-4103-8D03-95374E62B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9594396" y="2857500"/>
          <a:ext cx="8625849" cy="3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25978</xdr:colOff>
      <xdr:row>13</xdr:row>
      <xdr:rowOff>34636</xdr:rowOff>
    </xdr:from>
    <xdr:to>
      <xdr:col>7</xdr:col>
      <xdr:colOff>632114</xdr:colOff>
      <xdr:row>28</xdr:row>
      <xdr:rowOff>80965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A19CC8C-F473-4E2F-B540-41CA763A1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5523" y="2511136"/>
          <a:ext cx="7351568" cy="2903829"/>
        </a:xfrm>
        <a:prstGeom prst="rect">
          <a:avLst/>
        </a:prstGeom>
      </xdr:spPr>
    </xdr:pic>
    <xdr:clientData/>
  </xdr:twoCellAnchor>
  <xdr:twoCellAnchor editAs="oneCell">
    <xdr:from>
      <xdr:col>7</xdr:col>
      <xdr:colOff>536864</xdr:colOff>
      <xdr:row>13</xdr:row>
      <xdr:rowOff>103909</xdr:rowOff>
    </xdr:from>
    <xdr:to>
      <xdr:col>17</xdr:col>
      <xdr:colOff>73377</xdr:colOff>
      <xdr:row>28</xdr:row>
      <xdr:rowOff>144091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3DB2EF7-199A-4D08-87E9-3B83BFBB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801841" y="2580409"/>
          <a:ext cx="7372991" cy="2897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19</xdr:col>
      <xdr:colOff>119732</xdr:colOff>
      <xdr:row>13</xdr:row>
      <xdr:rowOff>81643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762000" y="190500"/>
          <a:ext cx="13835732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200" b="1" u="none" baseline="0">
              <a:solidFill>
                <a:schemeClr val="tx1"/>
              </a:solidFill>
            </a:rPr>
            <a:t>Informe de egresados, empleadores,  </a:t>
          </a:r>
        </a:p>
        <a:p>
          <a:pPr algn="ctr"/>
          <a:r>
            <a:rPr lang="es-CO" sz="1200" b="1" u="none" baseline="0">
              <a:solidFill>
                <a:schemeClr val="tx1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0</xdr:rowOff>
    </xdr:from>
    <xdr:to>
      <xdr:col>3</xdr:col>
      <xdr:colOff>345764</xdr:colOff>
      <xdr:row>14</xdr:row>
      <xdr:rowOff>152400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888814" cy="281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16</xdr:col>
      <xdr:colOff>123825</xdr:colOff>
      <xdr:row>36</xdr:row>
      <xdr:rowOff>94749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613" r="-875"/>
        <a:stretch/>
      </xdr:blipFill>
      <xdr:spPr>
        <a:xfrm>
          <a:off x="2286000" y="3048000"/>
          <a:ext cx="10029825" cy="390474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29</xdr:col>
      <xdr:colOff>27508</xdr:colOff>
      <xdr:row>45</xdr:row>
      <xdr:rowOff>94730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0" y="4572000"/>
          <a:ext cx="9933508" cy="409523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16</xdr:col>
      <xdr:colOff>41324</xdr:colOff>
      <xdr:row>59</xdr:row>
      <xdr:rowOff>85223</xdr:rowOff>
    </xdr:to>
    <xdr:pic>
      <xdr:nvPicPr>
        <xdr:cNvPr id="17" name="Imagen 16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2138" r="272"/>
        <a:stretch/>
      </xdr:blipFill>
      <xdr:spPr>
        <a:xfrm>
          <a:off x="2286000" y="7429500"/>
          <a:ext cx="9947324" cy="3895223"/>
        </a:xfrm>
        <a:prstGeom prst="rect">
          <a:avLst/>
        </a:prstGeom>
      </xdr:spPr>
    </xdr:pic>
    <xdr:clientData/>
  </xdr:twoCellAnchor>
  <xdr:twoCellAnchor>
    <xdr:from>
      <xdr:col>6</xdr:col>
      <xdr:colOff>590550</xdr:colOff>
      <xdr:row>67</xdr:row>
      <xdr:rowOff>28575</xdr:rowOff>
    </xdr:from>
    <xdr:to>
      <xdr:col>12</xdr:col>
      <xdr:colOff>590550</xdr:colOff>
      <xdr:row>80</xdr:row>
      <xdr:rowOff>104775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333375</xdr:colOff>
      <xdr:row>83</xdr:row>
      <xdr:rowOff>171450</xdr:rowOff>
    </xdr:from>
    <xdr:to>
      <xdr:col>12</xdr:col>
      <xdr:colOff>333375</xdr:colOff>
      <xdr:row>97</xdr:row>
      <xdr:rowOff>142875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323850</xdr:colOff>
      <xdr:row>102</xdr:row>
      <xdr:rowOff>104775</xdr:rowOff>
    </xdr:from>
    <xdr:to>
      <xdr:col>12</xdr:col>
      <xdr:colOff>323850</xdr:colOff>
      <xdr:row>116</xdr:row>
      <xdr:rowOff>180975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247650</xdr:colOff>
      <xdr:row>122</xdr:row>
      <xdr:rowOff>133350</xdr:rowOff>
    </xdr:from>
    <xdr:to>
      <xdr:col>12</xdr:col>
      <xdr:colOff>247650</xdr:colOff>
      <xdr:row>137</xdr:row>
      <xdr:rowOff>19050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266700</xdr:colOff>
      <xdr:row>139</xdr:row>
      <xdr:rowOff>104775</xdr:rowOff>
    </xdr:from>
    <xdr:to>
      <xdr:col>12</xdr:col>
      <xdr:colOff>266700</xdr:colOff>
      <xdr:row>153</xdr:row>
      <xdr:rowOff>180975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285750</xdr:colOff>
      <xdr:row>157</xdr:row>
      <xdr:rowOff>238125</xdr:rowOff>
    </xdr:from>
    <xdr:to>
      <xdr:col>12</xdr:col>
      <xdr:colOff>285750</xdr:colOff>
      <xdr:row>172</xdr:row>
      <xdr:rowOff>19050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114300</xdr:colOff>
      <xdr:row>177</xdr:row>
      <xdr:rowOff>85725</xdr:rowOff>
    </xdr:from>
    <xdr:to>
      <xdr:col>12</xdr:col>
      <xdr:colOff>114300</xdr:colOff>
      <xdr:row>191</xdr:row>
      <xdr:rowOff>161925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161925</xdr:colOff>
      <xdr:row>196</xdr:row>
      <xdr:rowOff>152400</xdr:rowOff>
    </xdr:from>
    <xdr:to>
      <xdr:col>12</xdr:col>
      <xdr:colOff>161925</xdr:colOff>
      <xdr:row>209</xdr:row>
      <xdr:rowOff>38100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218</xdr:row>
      <xdr:rowOff>0</xdr:rowOff>
    </xdr:from>
    <xdr:to>
      <xdr:col>12</xdr:col>
      <xdr:colOff>0</xdr:colOff>
      <xdr:row>232</xdr:row>
      <xdr:rowOff>76200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9525</xdr:colOff>
      <xdr:row>235</xdr:row>
      <xdr:rowOff>19050</xdr:rowOff>
    </xdr:from>
    <xdr:to>
      <xdr:col>12</xdr:col>
      <xdr:colOff>9525</xdr:colOff>
      <xdr:row>249</xdr:row>
      <xdr:rowOff>95250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egresados@utp.edu.c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302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S886"/>
  <sheetViews>
    <sheetView topLeftCell="A36" workbookViewId="0">
      <selection activeCell="E46" sqref="E46:G4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7" spans="2:19" ht="18.75">
      <c r="C37" s="58" t="s">
        <v>314</v>
      </c>
    </row>
    <row r="38" spans="2:19" ht="18.75">
      <c r="C38" s="58" t="s">
        <v>384</v>
      </c>
    </row>
    <row r="39" spans="2:19" ht="18.75">
      <c r="C39" s="58" t="s">
        <v>385</v>
      </c>
      <c r="R39" s="59"/>
    </row>
    <row r="40" spans="2:19" ht="22.5" customHeight="1"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R40" s="59"/>
    </row>
    <row r="41" spans="2:19" ht="39" customHeight="1">
      <c r="B41" s="31"/>
      <c r="C41" s="114" t="s">
        <v>57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R41" s="59"/>
      <c r="S41" s="32"/>
    </row>
    <row r="42" spans="2:19" ht="19.5" customHeight="1">
      <c r="B42" s="31"/>
      <c r="C42" s="3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23.25">
      <c r="B43" s="31"/>
      <c r="C43" s="116" t="s">
        <v>58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19.5" customHeight="1">
      <c r="B45" s="31"/>
      <c r="C45" s="33" t="s">
        <v>54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5">
        <v>619</v>
      </c>
      <c r="E46" s="35">
        <v>96</v>
      </c>
      <c r="F46" s="35">
        <v>72</v>
      </c>
      <c r="G46" s="35">
        <v>15</v>
      </c>
      <c r="H46" s="36">
        <v>802</v>
      </c>
      <c r="I46" s="2"/>
      <c r="J46" s="2"/>
      <c r="K46" s="2"/>
      <c r="L46" s="2"/>
      <c r="M46" s="2"/>
      <c r="N46" s="2"/>
      <c r="O46" s="2"/>
      <c r="P46" s="2"/>
      <c r="Q46" s="54"/>
      <c r="R46" s="59"/>
      <c r="S46" s="32"/>
    </row>
    <row r="47" spans="2:19" ht="19.5" customHeight="1">
      <c r="B47" s="31"/>
      <c r="C47" s="34" t="s">
        <v>64</v>
      </c>
      <c r="D47" s="35">
        <v>184</v>
      </c>
      <c r="E47" s="35">
        <v>30</v>
      </c>
      <c r="F47" s="35">
        <v>20</v>
      </c>
      <c r="G47" s="35">
        <v>8</v>
      </c>
      <c r="H47" s="36">
        <v>242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9.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5.5" customHeight="1">
      <c r="B49" s="31"/>
      <c r="C49" s="33" t="s">
        <v>55</v>
      </c>
      <c r="D49" s="33" t="s">
        <v>59</v>
      </c>
      <c r="E49" s="33" t="s">
        <v>60</v>
      </c>
      <c r="F49" s="33" t="s">
        <v>61</v>
      </c>
      <c r="G49" s="33" t="s">
        <v>62</v>
      </c>
      <c r="H49" s="33" t="s">
        <v>56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4" t="s">
        <v>63</v>
      </c>
      <c r="D50" s="37">
        <v>0.77085927770859275</v>
      </c>
      <c r="E50" s="37">
        <v>0.76190476190476186</v>
      </c>
      <c r="F50" s="37">
        <v>0.78260869565217395</v>
      </c>
      <c r="G50" s="37">
        <v>0.65217391304347827</v>
      </c>
      <c r="H50" s="38">
        <v>0.76819923371647514</v>
      </c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4" t="s">
        <v>64</v>
      </c>
      <c r="D51" s="37">
        <v>0.22914072229140722</v>
      </c>
      <c r="E51" s="37">
        <v>0.23809523809523808</v>
      </c>
      <c r="F51" s="37">
        <v>0.21739130434782608</v>
      </c>
      <c r="G51" s="37">
        <v>0.34782608695652173</v>
      </c>
      <c r="H51" s="38">
        <v>0.23180076628352492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05" customHeight="1">
      <c r="B52" s="31"/>
      <c r="C52" s="3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23.25">
      <c r="B53" s="31"/>
      <c r="C53" s="116" t="s">
        <v>65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R53" s="59"/>
      <c r="S53" s="32"/>
    </row>
    <row r="54" spans="2:19" ht="19.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3" t="s">
        <v>54</v>
      </c>
      <c r="D55" s="33" t="s">
        <v>59</v>
      </c>
      <c r="E55" s="33" t="s">
        <v>60</v>
      </c>
      <c r="F55" s="33" t="s">
        <v>61</v>
      </c>
      <c r="G55" s="33" t="s">
        <v>62</v>
      </c>
      <c r="H55" s="33" t="s">
        <v>56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4" t="s">
        <v>66</v>
      </c>
      <c r="D56" s="35">
        <v>692</v>
      </c>
      <c r="E56" s="35">
        <v>73</v>
      </c>
      <c r="F56" s="35">
        <v>58</v>
      </c>
      <c r="G56" s="35">
        <v>8</v>
      </c>
      <c r="H56" s="35">
        <v>831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67</v>
      </c>
      <c r="D57" s="35">
        <v>105</v>
      </c>
      <c r="E57" s="35">
        <v>14</v>
      </c>
      <c r="F57" s="35">
        <v>31</v>
      </c>
      <c r="G57" s="35">
        <v>14</v>
      </c>
      <c r="H57" s="35">
        <v>164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68</v>
      </c>
      <c r="D58" s="35">
        <v>6</v>
      </c>
      <c r="E58" s="35">
        <v>27</v>
      </c>
      <c r="F58" s="35">
        <v>0</v>
      </c>
      <c r="G58" s="35">
        <v>1</v>
      </c>
      <c r="H58" s="35">
        <v>34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3" t="s">
        <v>55</v>
      </c>
      <c r="D60" s="33" t="s">
        <v>59</v>
      </c>
      <c r="E60" s="33" t="s">
        <v>60</v>
      </c>
      <c r="F60" s="33" t="s">
        <v>61</v>
      </c>
      <c r="G60" s="33" t="s">
        <v>62</v>
      </c>
      <c r="H60" s="33" t="s">
        <v>56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66</v>
      </c>
      <c r="D61" s="37">
        <v>0.86176836861768369</v>
      </c>
      <c r="E61" s="37">
        <v>0.64035087719298245</v>
      </c>
      <c r="F61" s="37">
        <v>0.651685393258427</v>
      </c>
      <c r="G61" s="37">
        <v>0.34782608695652173</v>
      </c>
      <c r="H61" s="37">
        <v>0.80758017492711365</v>
      </c>
      <c r="I61" s="39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B62" s="31"/>
      <c r="C62" s="34" t="s">
        <v>67</v>
      </c>
      <c r="D62" s="37">
        <v>0.13075965130759651</v>
      </c>
      <c r="E62" s="37">
        <v>0.12280701754385964</v>
      </c>
      <c r="F62" s="37">
        <v>0.34831460674157305</v>
      </c>
      <c r="G62" s="37">
        <v>0.60869565217391308</v>
      </c>
      <c r="H62" s="37">
        <v>0.15937803692905733</v>
      </c>
      <c r="I62" s="39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4" t="s">
        <v>68</v>
      </c>
      <c r="D63" s="37">
        <v>7.4719800747198011E-3</v>
      </c>
      <c r="E63" s="37">
        <v>0.23684210526315788</v>
      </c>
      <c r="F63" s="37">
        <v>0</v>
      </c>
      <c r="G63" s="37">
        <v>4.3478260869565216E-2</v>
      </c>
      <c r="H63" s="37">
        <v>3.3041788143828958E-2</v>
      </c>
      <c r="I63" s="39"/>
      <c r="J63" s="2"/>
      <c r="K63" s="2"/>
      <c r="L63" s="2"/>
      <c r="M63" s="2"/>
      <c r="N63" s="2"/>
      <c r="O63" s="2"/>
      <c r="P63" s="2"/>
      <c r="R63" s="59"/>
      <c r="S63" s="32"/>
    </row>
    <row r="64" spans="2:19" ht="78.75" customHeight="1">
      <c r="B64" s="31"/>
      <c r="C64" s="3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59"/>
      <c r="S64" s="32"/>
    </row>
    <row r="65" spans="3:19" ht="23.25">
      <c r="C65" s="116" t="s">
        <v>69</v>
      </c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R65" s="59"/>
      <c r="S65" s="32"/>
    </row>
    <row r="66" spans="3:19">
      <c r="R66" s="59"/>
      <c r="S66" s="32"/>
    </row>
    <row r="67" spans="3:19" ht="23.25">
      <c r="C67" s="40">
        <v>0</v>
      </c>
      <c r="D67" s="41">
        <v>0.88733798604187442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1</v>
      </c>
      <c r="D68" s="41">
        <v>8.0757726819541381E-2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2</v>
      </c>
      <c r="D69" s="41">
        <v>2.7916251246261216E-2</v>
      </c>
      <c r="E69" s="42"/>
      <c r="F69" s="42"/>
      <c r="G69" s="42"/>
      <c r="H69" s="42"/>
      <c r="I69" s="42"/>
      <c r="R69" s="59"/>
      <c r="S69" s="32"/>
    </row>
    <row r="70" spans="3:19" ht="23.25">
      <c r="C70" s="40">
        <v>3</v>
      </c>
      <c r="D70" s="41">
        <v>0</v>
      </c>
      <c r="E70" s="42"/>
      <c r="F70" s="42"/>
      <c r="G70" s="42"/>
      <c r="H70" s="42"/>
      <c r="I70" s="42"/>
      <c r="R70" s="59"/>
      <c r="S70" s="32"/>
    </row>
    <row r="71" spans="3:19" ht="23.25">
      <c r="C71" s="40">
        <v>4</v>
      </c>
      <c r="D71" s="41">
        <v>0</v>
      </c>
      <c r="E71" s="42"/>
      <c r="F71" s="42"/>
      <c r="G71" s="42"/>
      <c r="H71" s="42"/>
      <c r="I71" s="42"/>
      <c r="R71" s="59"/>
      <c r="S71" s="32"/>
    </row>
    <row r="72" spans="3:19" ht="23.25">
      <c r="C72" s="40">
        <v>5</v>
      </c>
      <c r="D72" s="41">
        <v>0</v>
      </c>
      <c r="E72" s="42"/>
      <c r="F72" s="42"/>
      <c r="G72" s="42"/>
      <c r="H72" s="42"/>
      <c r="I72" s="42"/>
      <c r="R72" s="59"/>
      <c r="S72" s="32"/>
    </row>
    <row r="73" spans="3:19" ht="23.25">
      <c r="C73" s="40">
        <v>6</v>
      </c>
      <c r="D73" s="41">
        <v>0</v>
      </c>
      <c r="E73" s="43"/>
      <c r="F73" s="43"/>
      <c r="G73" s="43"/>
      <c r="H73" s="43"/>
      <c r="I73" s="43"/>
      <c r="R73" s="59"/>
      <c r="S73" s="32"/>
    </row>
    <row r="74" spans="3:19">
      <c r="R74" s="59"/>
      <c r="S74" s="32"/>
    </row>
    <row r="75" spans="3:19">
      <c r="R75" s="59"/>
      <c r="S75" s="32"/>
    </row>
    <row r="76" spans="3:19">
      <c r="R76" s="59"/>
      <c r="S76" s="32"/>
    </row>
    <row r="77" spans="3:19">
      <c r="R77" s="59"/>
      <c r="S77" s="32"/>
    </row>
    <row r="78" spans="3:19">
      <c r="R78" s="59"/>
      <c r="S78" s="32"/>
    </row>
    <row r="79" spans="3:19">
      <c r="R79" s="59"/>
      <c r="S79" s="32"/>
    </row>
    <row r="80" spans="3:19" ht="34.5" customHeight="1">
      <c r="C80" s="114" t="s">
        <v>70</v>
      </c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R80" s="59"/>
      <c r="S80" s="32"/>
    </row>
    <row r="81" spans="3:19">
      <c r="R81" s="59"/>
      <c r="S81" s="32"/>
    </row>
    <row r="82" spans="3:19" ht="23.25">
      <c r="C82" s="116" t="s">
        <v>71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R82" s="59"/>
      <c r="S82" s="32"/>
    </row>
    <row r="83" spans="3:19">
      <c r="R83" s="59"/>
      <c r="S83" s="32"/>
    </row>
    <row r="84" spans="3:19" ht="21">
      <c r="C84" s="40" t="s">
        <v>72</v>
      </c>
      <c r="D84" s="37">
        <v>0.55651340996168586</v>
      </c>
      <c r="R84" s="59"/>
      <c r="S84" s="32"/>
    </row>
    <row r="85" spans="3:19" ht="23.25">
      <c r="C85" s="43"/>
      <c r="D85" s="44"/>
      <c r="R85" s="59"/>
      <c r="S85" s="32"/>
    </row>
    <row r="86" spans="3:19" ht="23.25">
      <c r="C86" s="100" t="s">
        <v>72</v>
      </c>
      <c r="D86" s="33" t="s">
        <v>137</v>
      </c>
      <c r="E86" s="33" t="s">
        <v>138</v>
      </c>
      <c r="F86" s="33" t="s">
        <v>139</v>
      </c>
      <c r="R86" s="59"/>
      <c r="S86" s="32"/>
    </row>
    <row r="87" spans="3:19" ht="21">
      <c r="C87" s="40" t="s">
        <v>73</v>
      </c>
      <c r="D87" s="37">
        <v>0.2229654403567447</v>
      </c>
      <c r="E87" s="37">
        <v>0.6376811594202898</v>
      </c>
      <c r="F87" s="37">
        <v>0.13935340022296544</v>
      </c>
      <c r="R87" s="59"/>
      <c r="S87" s="32"/>
    </row>
    <row r="88" spans="3:19" ht="21">
      <c r="C88" s="40" t="s">
        <v>74</v>
      </c>
      <c r="D88" s="37">
        <v>0.2914798206278027</v>
      </c>
      <c r="E88" s="37">
        <v>0.57286995515695072</v>
      </c>
      <c r="F88" s="37">
        <v>0.13565022421524664</v>
      </c>
      <c r="R88" s="59"/>
      <c r="S88" s="32"/>
    </row>
    <row r="89" spans="3:19" ht="21">
      <c r="C89" s="40" t="s">
        <v>75</v>
      </c>
      <c r="D89" s="37">
        <v>0.58173618940248029</v>
      </c>
      <c r="E89" s="37">
        <v>0.39007891770011272</v>
      </c>
      <c r="F89" s="37">
        <v>2.8184892897406989E-2</v>
      </c>
      <c r="R89" s="59"/>
      <c r="S89" s="32"/>
    </row>
    <row r="90" spans="3:19" ht="21">
      <c r="C90" s="40" t="s">
        <v>76</v>
      </c>
      <c r="D90" s="37">
        <v>0.3318435754189944</v>
      </c>
      <c r="E90" s="37">
        <v>0.5832402234636872</v>
      </c>
      <c r="F90" s="37">
        <v>8.4916201117318429E-2</v>
      </c>
      <c r="R90" s="59"/>
      <c r="S90" s="32"/>
    </row>
    <row r="91" spans="3:19" ht="41.25" customHeight="1">
      <c r="R91" s="59"/>
      <c r="S91" s="32"/>
    </row>
    <row r="92" spans="3:19" ht="21">
      <c r="C92" s="40" t="s">
        <v>140</v>
      </c>
      <c r="D92" s="37">
        <v>2.8735632183908046E-2</v>
      </c>
      <c r="R92" s="59"/>
      <c r="S92" s="32"/>
    </row>
    <row r="93" spans="3:19">
      <c r="R93" s="59"/>
      <c r="S93" s="32"/>
    </row>
    <row r="94" spans="3:19" ht="23.25">
      <c r="C94" s="100" t="s">
        <v>140</v>
      </c>
      <c r="D94" s="33" t="s">
        <v>137</v>
      </c>
      <c r="E94" s="33" t="s">
        <v>138</v>
      </c>
      <c r="F94" s="33" t="s">
        <v>139</v>
      </c>
      <c r="R94" s="59"/>
      <c r="S94" s="32"/>
    </row>
    <row r="95" spans="3:19" ht="21">
      <c r="C95" s="40" t="s">
        <v>73</v>
      </c>
      <c r="D95" s="37">
        <v>0.14124293785310735</v>
      </c>
      <c r="E95" s="37">
        <v>0.39548022598870058</v>
      </c>
      <c r="F95" s="37">
        <v>0.4632768361581921</v>
      </c>
      <c r="R95" s="59"/>
      <c r="S95" s="32"/>
    </row>
    <row r="96" spans="3:19" ht="21">
      <c r="C96" s="40" t="s">
        <v>74</v>
      </c>
      <c r="D96" s="37">
        <v>0.16111111111111112</v>
      </c>
      <c r="E96" s="37">
        <v>0.46666666666666667</v>
      </c>
      <c r="F96" s="37">
        <v>0.37222222222222223</v>
      </c>
      <c r="R96" s="59"/>
      <c r="S96" s="32"/>
    </row>
    <row r="97" spans="2:19" ht="21">
      <c r="C97" s="40" t="s">
        <v>75</v>
      </c>
      <c r="D97" s="37">
        <v>0.31284916201117319</v>
      </c>
      <c r="E97" s="37">
        <v>0.35195530726256985</v>
      </c>
      <c r="F97" s="37">
        <v>0.33519553072625696</v>
      </c>
      <c r="R97" s="59"/>
      <c r="S97" s="32"/>
    </row>
    <row r="98" spans="2:19" ht="21">
      <c r="C98" s="40" t="s">
        <v>76</v>
      </c>
      <c r="D98" s="37">
        <v>0.21978021978021978</v>
      </c>
      <c r="E98" s="37">
        <v>0.40659340659340659</v>
      </c>
      <c r="F98" s="37">
        <v>0.37362637362637363</v>
      </c>
      <c r="R98" s="59"/>
      <c r="S98" s="32"/>
    </row>
    <row r="99" spans="2:19" ht="27" customHeight="1">
      <c r="R99" s="59"/>
      <c r="S99" s="32"/>
    </row>
    <row r="100" spans="2:19" ht="23.25">
      <c r="C100" s="116" t="s">
        <v>77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R100" s="59"/>
      <c r="S100" s="32"/>
    </row>
    <row r="101" spans="2:19" ht="17.25" customHeight="1">
      <c r="R101" s="59"/>
      <c r="S101" s="32"/>
    </row>
    <row r="102" spans="2:19" ht="23.25">
      <c r="B102" s="45" t="s">
        <v>17</v>
      </c>
      <c r="C102" s="118" t="s">
        <v>78</v>
      </c>
      <c r="D102" s="118"/>
      <c r="E102" s="118"/>
      <c r="F102" s="118"/>
      <c r="G102" s="118"/>
      <c r="H102" s="118"/>
      <c r="I102" s="118"/>
      <c r="J102" s="47">
        <v>1</v>
      </c>
      <c r="K102" s="47">
        <v>2</v>
      </c>
      <c r="L102" s="47">
        <v>3</v>
      </c>
      <c r="M102" s="47">
        <v>4</v>
      </c>
      <c r="N102" s="47">
        <v>5</v>
      </c>
      <c r="O102" s="47" t="s">
        <v>79</v>
      </c>
      <c r="R102" s="59"/>
      <c r="S102" s="32"/>
    </row>
    <row r="103" spans="2:19" ht="18.75">
      <c r="B103" s="30">
        <v>1</v>
      </c>
      <c r="C103" s="117" t="s">
        <v>141</v>
      </c>
      <c r="D103" s="117"/>
      <c r="E103" s="117"/>
      <c r="F103" s="117"/>
      <c r="G103" s="117"/>
      <c r="H103" s="117"/>
      <c r="I103" s="117"/>
      <c r="J103" s="37">
        <v>1.282051282051282E-2</v>
      </c>
      <c r="K103" s="37">
        <v>2.1367521367521368E-2</v>
      </c>
      <c r="L103" s="37">
        <v>5.6980056980056981E-2</v>
      </c>
      <c r="M103" s="37">
        <v>0.61396011396011396</v>
      </c>
      <c r="N103" s="37">
        <v>0.29487179487179488</v>
      </c>
      <c r="O103" s="48">
        <v>4.1566951566951564</v>
      </c>
      <c r="R103" s="59"/>
      <c r="S103" s="32"/>
    </row>
    <row r="104" spans="2:19" ht="18.75">
      <c r="B104" s="30">
        <v>2</v>
      </c>
      <c r="C104" s="117" t="s">
        <v>142</v>
      </c>
      <c r="D104" s="117"/>
      <c r="E104" s="117"/>
      <c r="F104" s="117"/>
      <c r="G104" s="117"/>
      <c r="H104" s="117"/>
      <c r="I104" s="117"/>
      <c r="J104" s="37">
        <v>8.5470085470085479E-3</v>
      </c>
      <c r="K104" s="37">
        <v>3.4188034188034191E-2</v>
      </c>
      <c r="L104" s="37">
        <v>6.9800569800569798E-2</v>
      </c>
      <c r="M104" s="37">
        <v>0.59116809116809121</v>
      </c>
      <c r="N104" s="37">
        <v>0.29629629629629628</v>
      </c>
      <c r="O104" s="48">
        <v>4.1324786324786329</v>
      </c>
      <c r="R104" s="59"/>
      <c r="S104" s="32"/>
    </row>
    <row r="105" spans="2:19" ht="18.75">
      <c r="B105" s="30">
        <v>3</v>
      </c>
      <c r="C105" s="117" t="s">
        <v>143</v>
      </c>
      <c r="D105" s="117"/>
      <c r="E105" s="117"/>
      <c r="F105" s="117"/>
      <c r="G105" s="117"/>
      <c r="H105" s="117"/>
      <c r="I105" s="117"/>
      <c r="J105" s="37">
        <v>1.1396011396011397E-2</v>
      </c>
      <c r="K105" s="37">
        <v>4.5584045584045586E-2</v>
      </c>
      <c r="L105" s="37">
        <v>0.10541310541310542</v>
      </c>
      <c r="M105" s="37">
        <v>0.62393162393162394</v>
      </c>
      <c r="N105" s="37">
        <v>0.21367521367521367</v>
      </c>
      <c r="O105" s="48">
        <v>3.982905982905983</v>
      </c>
      <c r="R105" s="59"/>
      <c r="S105" s="32"/>
    </row>
    <row r="106" spans="2:19" ht="30.75" customHeight="1">
      <c r="B106" s="30">
        <v>4</v>
      </c>
      <c r="C106" s="117" t="s">
        <v>144</v>
      </c>
      <c r="D106" s="117"/>
      <c r="E106" s="117"/>
      <c r="F106" s="117"/>
      <c r="G106" s="117"/>
      <c r="H106" s="117"/>
      <c r="I106" s="117"/>
      <c r="J106" s="37">
        <v>1.7094017094017096E-2</v>
      </c>
      <c r="K106" s="37">
        <v>8.2621082621082614E-2</v>
      </c>
      <c r="L106" s="37">
        <v>0.13675213675213677</v>
      </c>
      <c r="M106" s="37">
        <v>0.53846153846153844</v>
      </c>
      <c r="N106" s="37">
        <v>0.22507122507122507</v>
      </c>
      <c r="O106" s="48">
        <v>3.8717948717948718</v>
      </c>
      <c r="R106" s="59"/>
      <c r="S106" s="32"/>
    </row>
    <row r="107" spans="2:19" ht="18.75">
      <c r="B107" s="30">
        <v>5</v>
      </c>
      <c r="C107" s="117" t="s">
        <v>145</v>
      </c>
      <c r="D107" s="117"/>
      <c r="E107" s="117"/>
      <c r="F107" s="117"/>
      <c r="G107" s="117"/>
      <c r="H107" s="117"/>
      <c r="I107" s="117"/>
      <c r="J107" s="37">
        <v>8.5470085470085479E-3</v>
      </c>
      <c r="K107" s="37">
        <v>1.1396011396011397E-2</v>
      </c>
      <c r="L107" s="37">
        <v>2.2792022792022793E-2</v>
      </c>
      <c r="M107" s="37">
        <v>0.44729344729344728</v>
      </c>
      <c r="N107" s="37">
        <v>0.50997150997150997</v>
      </c>
      <c r="O107" s="48">
        <v>4.4387464387464384</v>
      </c>
      <c r="R107" s="59"/>
      <c r="S107" s="32"/>
    </row>
    <row r="108" spans="2:19" ht="28.5" customHeight="1">
      <c r="B108" s="30">
        <v>6</v>
      </c>
      <c r="C108" s="117" t="s">
        <v>146</v>
      </c>
      <c r="D108" s="117"/>
      <c r="E108" s="117"/>
      <c r="F108" s="117"/>
      <c r="G108" s="117"/>
      <c r="H108" s="117"/>
      <c r="I108" s="117"/>
      <c r="J108" s="37">
        <v>9.9715099715099714E-3</v>
      </c>
      <c r="K108" s="37">
        <v>1.1396011396011397E-2</v>
      </c>
      <c r="L108" s="37">
        <v>1.1396011396011397E-2</v>
      </c>
      <c r="M108" s="37">
        <v>0.22934472934472935</v>
      </c>
      <c r="N108" s="37">
        <v>0.7378917378917379</v>
      </c>
      <c r="O108" s="48">
        <v>4.6737891737891735</v>
      </c>
      <c r="R108" s="59"/>
      <c r="S108" s="32"/>
    </row>
    <row r="109" spans="2:19" ht="18.75">
      <c r="B109" s="30">
        <v>7</v>
      </c>
      <c r="C109" s="117" t="s">
        <v>147</v>
      </c>
      <c r="D109" s="117"/>
      <c r="E109" s="117"/>
      <c r="F109" s="117"/>
      <c r="G109" s="117"/>
      <c r="H109" s="117"/>
      <c r="I109" s="117"/>
      <c r="J109" s="37">
        <v>1.1396011396011397E-2</v>
      </c>
      <c r="K109" s="37">
        <v>1.7094017094017096E-2</v>
      </c>
      <c r="L109" s="37">
        <v>1.8518518518518517E-2</v>
      </c>
      <c r="M109" s="37">
        <v>0.36894586894586895</v>
      </c>
      <c r="N109" s="37">
        <v>0.58404558404558404</v>
      </c>
      <c r="O109" s="48">
        <v>4.4971509971509969</v>
      </c>
      <c r="R109" s="59"/>
      <c r="S109" s="32"/>
    </row>
    <row r="110" spans="2:19" ht="18.75">
      <c r="B110" s="30">
        <v>8</v>
      </c>
      <c r="C110" s="117" t="s">
        <v>148</v>
      </c>
      <c r="D110" s="117"/>
      <c r="E110" s="117"/>
      <c r="F110" s="117"/>
      <c r="G110" s="117"/>
      <c r="H110" s="117"/>
      <c r="I110" s="117"/>
      <c r="J110" s="37">
        <v>1.1396011396011397E-2</v>
      </c>
      <c r="K110" s="37">
        <v>4.5584045584045586E-2</v>
      </c>
      <c r="L110" s="37">
        <v>4.843304843304843E-2</v>
      </c>
      <c r="M110" s="37">
        <v>0.52706552706552712</v>
      </c>
      <c r="N110" s="37">
        <v>0.36752136752136755</v>
      </c>
      <c r="O110" s="48">
        <v>4.1937321937321936</v>
      </c>
      <c r="R110" s="59"/>
      <c r="S110" s="32"/>
    </row>
    <row r="111" spans="2:19" ht="18.75">
      <c r="B111" s="30">
        <v>9</v>
      </c>
      <c r="C111" s="117" t="s">
        <v>149</v>
      </c>
      <c r="D111" s="117"/>
      <c r="E111" s="117"/>
      <c r="F111" s="117"/>
      <c r="G111" s="117"/>
      <c r="H111" s="117"/>
      <c r="I111" s="117"/>
      <c r="J111" s="37">
        <v>1.1396011396011397E-2</v>
      </c>
      <c r="K111" s="37">
        <v>5.6980056980056983E-3</v>
      </c>
      <c r="L111" s="37">
        <v>2.1367521367521368E-2</v>
      </c>
      <c r="M111" s="37">
        <v>0.46866096866096868</v>
      </c>
      <c r="N111" s="37">
        <v>0.49287749287749288</v>
      </c>
      <c r="O111" s="48">
        <v>4.4259259259259256</v>
      </c>
      <c r="R111" s="59"/>
      <c r="S111" s="32"/>
    </row>
    <row r="112" spans="2:19" ht="18.75">
      <c r="B112" s="30">
        <v>10</v>
      </c>
      <c r="C112" s="117" t="s">
        <v>150</v>
      </c>
      <c r="D112" s="117"/>
      <c r="E112" s="117"/>
      <c r="F112" s="117"/>
      <c r="G112" s="117"/>
      <c r="H112" s="117"/>
      <c r="I112" s="117"/>
      <c r="J112" s="37">
        <v>9.9715099715099714E-3</v>
      </c>
      <c r="K112" s="37">
        <v>2.7065527065527065E-2</v>
      </c>
      <c r="L112" s="37">
        <v>3.2763532763532763E-2</v>
      </c>
      <c r="M112" s="37">
        <v>0.48148148148148145</v>
      </c>
      <c r="N112" s="37">
        <v>0.44871794871794873</v>
      </c>
      <c r="O112" s="48">
        <v>4.3319088319088319</v>
      </c>
      <c r="R112" s="59"/>
      <c r="S112" s="32"/>
    </row>
    <row r="113" spans="2:19" ht="18.75">
      <c r="B113" s="30">
        <v>11</v>
      </c>
      <c r="C113" s="117" t="s">
        <v>151</v>
      </c>
      <c r="D113" s="117"/>
      <c r="E113" s="117"/>
      <c r="F113" s="117"/>
      <c r="G113" s="117"/>
      <c r="H113" s="117"/>
      <c r="I113" s="117"/>
      <c r="J113" s="37">
        <v>1.1396011396011397E-2</v>
      </c>
      <c r="K113" s="37">
        <v>2.1367521367521368E-2</v>
      </c>
      <c r="L113" s="37">
        <v>1.5669515669515671E-2</v>
      </c>
      <c r="M113" s="37">
        <v>0.39601139601139601</v>
      </c>
      <c r="N113" s="37">
        <v>0.44159544159544162</v>
      </c>
      <c r="O113" s="48">
        <v>3.8931623931623931</v>
      </c>
      <c r="R113" s="59"/>
      <c r="S113" s="32"/>
    </row>
    <row r="114" spans="2:19" ht="18.75">
      <c r="B114" s="30">
        <v>12</v>
      </c>
      <c r="C114" s="117" t="s">
        <v>152</v>
      </c>
      <c r="D114" s="117"/>
      <c r="E114" s="117"/>
      <c r="F114" s="117"/>
      <c r="G114" s="117"/>
      <c r="H114" s="117"/>
      <c r="I114" s="117"/>
      <c r="J114" s="37">
        <v>8.5470085470085479E-3</v>
      </c>
      <c r="K114" s="37">
        <v>7.1225071225071226E-3</v>
      </c>
      <c r="L114" s="37">
        <v>2.4216524216524215E-2</v>
      </c>
      <c r="M114" s="37">
        <v>0.45726495726495725</v>
      </c>
      <c r="N114" s="37">
        <v>0.3888888888888889</v>
      </c>
      <c r="O114" s="48">
        <v>3.8689458689458691</v>
      </c>
      <c r="R114" s="59"/>
      <c r="S114" s="32"/>
    </row>
    <row r="115" spans="2:19" ht="18.75">
      <c r="B115" s="30">
        <v>13</v>
      </c>
      <c r="C115" s="117" t="s">
        <v>153</v>
      </c>
      <c r="D115" s="117"/>
      <c r="E115" s="117"/>
      <c r="F115" s="117"/>
      <c r="G115" s="117"/>
      <c r="H115" s="117"/>
      <c r="I115" s="117"/>
      <c r="J115" s="37">
        <v>8.5470085470085479E-3</v>
      </c>
      <c r="K115" s="37">
        <v>9.9715099715099714E-3</v>
      </c>
      <c r="L115" s="37">
        <v>3.8461538461538464E-2</v>
      </c>
      <c r="M115" s="37">
        <v>0.51566951566951569</v>
      </c>
      <c r="N115" s="37">
        <v>0.31339031339031337</v>
      </c>
      <c r="O115" s="48">
        <v>3.7735042735042734</v>
      </c>
      <c r="R115" s="59"/>
      <c r="S115" s="32"/>
    </row>
    <row r="116" spans="2:19" ht="18.75">
      <c r="B116" s="30">
        <v>14</v>
      </c>
      <c r="C116" s="117" t="s">
        <v>154</v>
      </c>
      <c r="D116" s="117"/>
      <c r="E116" s="117"/>
      <c r="F116" s="117"/>
      <c r="G116" s="117"/>
      <c r="H116" s="117"/>
      <c r="I116" s="117"/>
      <c r="J116" s="37">
        <v>8.5470085470085479E-3</v>
      </c>
      <c r="K116" s="37">
        <v>1.8518518518518517E-2</v>
      </c>
      <c r="L116" s="37">
        <v>3.1339031339031341E-2</v>
      </c>
      <c r="M116" s="37">
        <v>0.44159544159544162</v>
      </c>
      <c r="N116" s="37">
        <v>0.38603988603988604</v>
      </c>
      <c r="O116" s="48">
        <v>3.8361823361823362</v>
      </c>
      <c r="R116" s="59"/>
      <c r="S116" s="32"/>
    </row>
    <row r="117" spans="2:19" ht="18.75">
      <c r="B117" s="30">
        <v>15</v>
      </c>
      <c r="C117" s="117" t="s">
        <v>155</v>
      </c>
      <c r="D117" s="117"/>
      <c r="E117" s="117"/>
      <c r="F117" s="117"/>
      <c r="G117" s="117"/>
      <c r="H117" s="117"/>
      <c r="I117" s="117"/>
      <c r="J117" s="37">
        <v>8.5470085470085479E-3</v>
      </c>
      <c r="K117" s="37">
        <v>1.5669515669515671E-2</v>
      </c>
      <c r="L117" s="37">
        <v>2.564102564102564E-2</v>
      </c>
      <c r="M117" s="37">
        <v>0.36182336182336183</v>
      </c>
      <c r="N117" s="37">
        <v>0.47435897435897434</v>
      </c>
      <c r="O117" s="48">
        <v>3.9358974358974357</v>
      </c>
      <c r="R117" s="59"/>
      <c r="S117" s="32"/>
    </row>
    <row r="118" spans="2:19" ht="18.75">
      <c r="B118" s="30">
        <v>16</v>
      </c>
      <c r="C118" s="117" t="s">
        <v>156</v>
      </c>
      <c r="D118" s="117"/>
      <c r="E118" s="117"/>
      <c r="F118" s="117"/>
      <c r="G118" s="117"/>
      <c r="H118" s="117"/>
      <c r="I118" s="117"/>
      <c r="J118" s="37">
        <v>7.1225071225071226E-3</v>
      </c>
      <c r="K118" s="37">
        <v>9.9715099715099714E-3</v>
      </c>
      <c r="L118" s="37">
        <v>1.282051282051282E-2</v>
      </c>
      <c r="M118" s="37">
        <v>0.36609686609686609</v>
      </c>
      <c r="N118" s="37">
        <v>0.49002849002849003</v>
      </c>
      <c r="O118" s="48">
        <v>3.9800569800569803</v>
      </c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>
      <c r="R130" s="59"/>
      <c r="S130" s="32"/>
    </row>
    <row r="131" spans="2:19">
      <c r="R131" s="59"/>
      <c r="S131" s="32"/>
    </row>
    <row r="132" spans="2:19">
      <c r="R132" s="59"/>
      <c r="S132" s="32"/>
    </row>
    <row r="133" spans="2:19">
      <c r="R133" s="59"/>
      <c r="S133" s="32"/>
    </row>
    <row r="134" spans="2:19" ht="27.75" customHeight="1">
      <c r="R134" s="59"/>
      <c r="S134" s="32"/>
    </row>
    <row r="135" spans="2:19" ht="14.25" customHeight="1">
      <c r="R135" s="59"/>
      <c r="S135" s="32"/>
    </row>
    <row r="136" spans="2:19" ht="23.25">
      <c r="B136" s="45" t="s">
        <v>17</v>
      </c>
      <c r="C136" s="118" t="s">
        <v>157</v>
      </c>
      <c r="D136" s="118"/>
      <c r="E136" s="118"/>
      <c r="F136" s="118"/>
      <c r="G136" s="118"/>
      <c r="H136" s="118"/>
      <c r="I136" s="118"/>
      <c r="J136" s="47">
        <v>1</v>
      </c>
      <c r="K136" s="47">
        <v>2</v>
      </c>
      <c r="L136" s="47">
        <v>3</v>
      </c>
      <c r="M136" s="47">
        <v>4</v>
      </c>
      <c r="N136" s="47">
        <v>5</v>
      </c>
      <c r="O136" s="47" t="s">
        <v>79</v>
      </c>
      <c r="R136" s="59"/>
      <c r="S136" s="32"/>
    </row>
    <row r="137" spans="2:19" ht="17.25" customHeight="1">
      <c r="B137" s="30">
        <v>1</v>
      </c>
      <c r="C137" s="119" t="s">
        <v>158</v>
      </c>
      <c r="D137" s="119"/>
      <c r="E137" s="119"/>
      <c r="F137" s="119"/>
      <c r="G137" s="119"/>
      <c r="H137" s="119"/>
      <c r="I137" s="119"/>
      <c r="J137" s="37">
        <v>1.0050251256281407E-2</v>
      </c>
      <c r="K137" s="37">
        <v>0</v>
      </c>
      <c r="L137" s="37">
        <v>0.15577889447236182</v>
      </c>
      <c r="M137" s="37">
        <v>0.64321608040201006</v>
      </c>
      <c r="N137" s="37">
        <v>0.19095477386934673</v>
      </c>
      <c r="O137" s="74">
        <v>4.0050251256281406</v>
      </c>
      <c r="R137" s="59"/>
      <c r="S137" s="32"/>
    </row>
    <row r="138" spans="2:19" ht="17.25" customHeight="1">
      <c r="B138" s="30">
        <v>2</v>
      </c>
      <c r="C138" s="119" t="s">
        <v>159</v>
      </c>
      <c r="D138" s="119"/>
      <c r="E138" s="119"/>
      <c r="F138" s="119"/>
      <c r="G138" s="119"/>
      <c r="H138" s="119"/>
      <c r="I138" s="119"/>
      <c r="J138" s="37">
        <v>1.0050251256281407E-2</v>
      </c>
      <c r="K138" s="37">
        <v>1.0050251256281407E-2</v>
      </c>
      <c r="L138" s="37">
        <v>0.15075376884422109</v>
      </c>
      <c r="M138" s="37">
        <v>0.47738693467336685</v>
      </c>
      <c r="N138" s="37">
        <v>0.35175879396984927</v>
      </c>
      <c r="O138" s="74">
        <v>4.1507537688442211</v>
      </c>
      <c r="R138" s="59"/>
      <c r="S138" s="32"/>
    </row>
    <row r="139" spans="2:19" ht="17.25" customHeight="1">
      <c r="B139" s="30">
        <v>3</v>
      </c>
      <c r="C139" s="119" t="s">
        <v>160</v>
      </c>
      <c r="D139" s="119"/>
      <c r="E139" s="119"/>
      <c r="F139" s="119"/>
      <c r="G139" s="119"/>
      <c r="H139" s="119"/>
      <c r="I139" s="119"/>
      <c r="J139" s="37">
        <v>5.0251256281407036E-3</v>
      </c>
      <c r="K139" s="37">
        <v>1.507537688442211E-2</v>
      </c>
      <c r="L139" s="37">
        <v>0.15075376884422109</v>
      </c>
      <c r="M139" s="37">
        <v>0.58291457286432158</v>
      </c>
      <c r="N139" s="37">
        <v>0.24623115577889448</v>
      </c>
      <c r="O139" s="74">
        <v>4.050251256281407</v>
      </c>
      <c r="R139" s="59"/>
      <c r="S139" s="32"/>
    </row>
    <row r="140" spans="2:19" ht="17.25" customHeight="1">
      <c r="B140" s="30">
        <v>4</v>
      </c>
      <c r="C140" s="119" t="s">
        <v>161</v>
      </c>
      <c r="D140" s="119"/>
      <c r="E140" s="119"/>
      <c r="F140" s="119"/>
      <c r="G140" s="119"/>
      <c r="H140" s="119"/>
      <c r="I140" s="119"/>
      <c r="J140" s="37">
        <v>5.0251256281407036E-3</v>
      </c>
      <c r="K140" s="37">
        <v>0</v>
      </c>
      <c r="L140" s="37">
        <v>5.5276381909547742E-2</v>
      </c>
      <c r="M140" s="37">
        <v>0.53266331658291455</v>
      </c>
      <c r="N140" s="37">
        <v>0.40703517587939697</v>
      </c>
      <c r="O140" s="74">
        <v>4.3366834170854274</v>
      </c>
      <c r="R140" s="59"/>
      <c r="S140" s="32"/>
    </row>
    <row r="141" spans="2:19" ht="17.25" customHeight="1">
      <c r="B141" s="30">
        <v>5</v>
      </c>
      <c r="C141" s="119" t="s">
        <v>162</v>
      </c>
      <c r="D141" s="119"/>
      <c r="E141" s="119"/>
      <c r="F141" s="119"/>
      <c r="G141" s="119"/>
      <c r="H141" s="119"/>
      <c r="I141" s="119"/>
      <c r="J141" s="37">
        <v>1.507537688442211E-2</v>
      </c>
      <c r="K141" s="37">
        <v>0</v>
      </c>
      <c r="L141" s="37">
        <v>8.0402010050251257E-2</v>
      </c>
      <c r="M141" s="37">
        <v>0.50251256281407031</v>
      </c>
      <c r="N141" s="37">
        <v>0.4020100502512563</v>
      </c>
      <c r="O141" s="74">
        <v>4.2763819095477391</v>
      </c>
      <c r="R141" s="59"/>
      <c r="S141" s="32"/>
    </row>
    <row r="142" spans="2:19" ht="17.25" customHeight="1">
      <c r="B142" s="30">
        <v>6</v>
      </c>
      <c r="C142" s="119" t="s">
        <v>163</v>
      </c>
      <c r="D142" s="119"/>
      <c r="E142" s="119"/>
      <c r="F142" s="119"/>
      <c r="G142" s="119"/>
      <c r="H142" s="119"/>
      <c r="I142" s="119"/>
      <c r="J142" s="37">
        <v>5.0251256281407036E-3</v>
      </c>
      <c r="K142" s="37">
        <v>0</v>
      </c>
      <c r="L142" s="37">
        <v>1.507537688442211E-2</v>
      </c>
      <c r="M142" s="37">
        <v>0.39195979899497485</v>
      </c>
      <c r="N142" s="37">
        <v>0.5879396984924623</v>
      </c>
      <c r="O142" s="74">
        <v>4.557788944723618</v>
      </c>
      <c r="R142" s="59"/>
      <c r="S142" s="32"/>
    </row>
    <row r="143" spans="2:19" ht="17.25" customHeight="1">
      <c r="B143" s="30">
        <v>7</v>
      </c>
      <c r="C143" s="119" t="s">
        <v>164</v>
      </c>
      <c r="D143" s="119"/>
      <c r="E143" s="119"/>
      <c r="F143" s="119"/>
      <c r="G143" s="119"/>
      <c r="H143" s="119"/>
      <c r="I143" s="119"/>
      <c r="J143" s="37">
        <v>5.0251256281407036E-3</v>
      </c>
      <c r="K143" s="37">
        <v>5.0251256281407036E-3</v>
      </c>
      <c r="L143" s="37">
        <v>5.0251256281407038E-2</v>
      </c>
      <c r="M143" s="37">
        <v>0.49246231155778897</v>
      </c>
      <c r="N143" s="37">
        <v>0.44723618090452261</v>
      </c>
      <c r="O143" s="74">
        <v>4.3718592964824117</v>
      </c>
      <c r="R143" s="59"/>
      <c r="S143" s="32"/>
    </row>
    <row r="144" spans="2:19" ht="17.25" customHeight="1">
      <c r="B144" s="30">
        <v>8</v>
      </c>
      <c r="C144" s="119" t="s">
        <v>165</v>
      </c>
      <c r="D144" s="119"/>
      <c r="E144" s="119"/>
      <c r="F144" s="119"/>
      <c r="G144" s="119"/>
      <c r="H144" s="119"/>
      <c r="I144" s="119"/>
      <c r="J144" s="37">
        <v>5.0251256281407036E-3</v>
      </c>
      <c r="K144" s="37">
        <v>1.0050251256281407E-2</v>
      </c>
      <c r="L144" s="37">
        <v>0.10050251256281408</v>
      </c>
      <c r="M144" s="37">
        <v>0.56783919597989951</v>
      </c>
      <c r="N144" s="37">
        <v>0.3165829145728643</v>
      </c>
      <c r="O144" s="74">
        <v>4.1809045226130657</v>
      </c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71"/>
      <c r="K145" s="71"/>
      <c r="L145" s="71"/>
      <c r="M145" s="71"/>
      <c r="N145" s="7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71"/>
      <c r="K146" s="71"/>
      <c r="L146" s="71"/>
      <c r="M146" s="71"/>
      <c r="N146" s="7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71"/>
      <c r="K147" s="71"/>
      <c r="L147" s="71"/>
      <c r="M147" s="71"/>
      <c r="N147" s="7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71"/>
      <c r="K148" s="71"/>
      <c r="L148" s="71"/>
      <c r="M148" s="71"/>
      <c r="N148" s="71"/>
      <c r="R148" s="59"/>
      <c r="S148" s="32"/>
    </row>
    <row r="149" spans="3:19" ht="15.75" customHeight="1">
      <c r="C149" s="60"/>
      <c r="D149" s="60"/>
      <c r="E149" s="60"/>
      <c r="F149" s="60"/>
      <c r="G149" s="60"/>
      <c r="H149" s="60"/>
      <c r="I149" s="60"/>
      <c r="J149" s="71"/>
      <c r="K149" s="71"/>
      <c r="L149" s="71"/>
      <c r="M149" s="71"/>
      <c r="N149" s="71"/>
      <c r="R149" s="59"/>
      <c r="S149" s="32"/>
    </row>
    <row r="150" spans="3:19" ht="15.75" customHeight="1">
      <c r="C150" s="60"/>
      <c r="D150" s="60"/>
      <c r="E150" s="60"/>
      <c r="F150" s="60"/>
      <c r="G150" s="60"/>
      <c r="H150" s="60"/>
      <c r="I150" s="60"/>
      <c r="J150" s="71"/>
      <c r="K150" s="71"/>
      <c r="L150" s="71"/>
      <c r="M150" s="71"/>
      <c r="N150" s="71"/>
      <c r="R150" s="59"/>
      <c r="S150" s="32"/>
    </row>
    <row r="151" spans="3:19" ht="15.75" customHeight="1">
      <c r="C151" s="60"/>
      <c r="D151" s="60"/>
      <c r="E151" s="60"/>
      <c r="F151" s="60"/>
      <c r="G151" s="60"/>
      <c r="H151" s="60"/>
      <c r="I151" s="60"/>
      <c r="J151" s="71"/>
      <c r="K151" s="71"/>
      <c r="L151" s="71"/>
      <c r="M151" s="71"/>
      <c r="N151" s="71"/>
      <c r="R151" s="59"/>
      <c r="S151" s="32"/>
    </row>
    <row r="152" spans="3:19" ht="15.75" customHeight="1">
      <c r="C152" s="60"/>
      <c r="D152" s="60"/>
      <c r="E152" s="60"/>
      <c r="F152" s="60"/>
      <c r="G152" s="60"/>
      <c r="H152" s="60"/>
      <c r="I152" s="60"/>
      <c r="J152" s="71"/>
      <c r="K152" s="71"/>
      <c r="L152" s="71"/>
      <c r="M152" s="71"/>
      <c r="N152" s="71"/>
      <c r="R152" s="59"/>
      <c r="S152" s="32"/>
    </row>
    <row r="153" spans="3:19" ht="99" customHeight="1">
      <c r="C153" s="60"/>
      <c r="D153" s="60"/>
      <c r="E153" s="60"/>
      <c r="F153" s="60"/>
      <c r="G153" s="60"/>
      <c r="H153" s="60"/>
      <c r="I153" s="60"/>
      <c r="J153" s="71"/>
      <c r="K153" s="71"/>
      <c r="L153" s="71"/>
      <c r="M153" s="71"/>
      <c r="N153" s="71"/>
      <c r="R153" s="59"/>
      <c r="S153" s="32"/>
    </row>
    <row r="154" spans="3:19" ht="44.25" customHeight="1">
      <c r="C154" s="114" t="s">
        <v>80</v>
      </c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R154" s="59"/>
      <c r="S154" s="32"/>
    </row>
    <row r="155" spans="3:19" ht="20.25" customHeight="1">
      <c r="C155" s="60"/>
      <c r="D155" s="60"/>
      <c r="E155" s="60"/>
      <c r="F155" s="60"/>
      <c r="G155" s="60"/>
      <c r="H155" s="60"/>
      <c r="I155" s="60"/>
      <c r="J155" s="71"/>
      <c r="K155" s="71"/>
      <c r="L155" s="71"/>
      <c r="M155" s="71"/>
      <c r="N155" s="71"/>
      <c r="R155" s="59"/>
      <c r="S155" s="32"/>
    </row>
    <row r="156" spans="3:19" ht="57.75" customHeight="1">
      <c r="C156" s="112" t="s">
        <v>166</v>
      </c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R156" s="59"/>
      <c r="S156" s="32"/>
    </row>
    <row r="157" spans="3:19" ht="15.75" customHeight="1">
      <c r="C157" s="60"/>
      <c r="D157" s="60"/>
      <c r="E157" s="60"/>
      <c r="F157" s="60"/>
      <c r="G157" s="60"/>
      <c r="H157" s="60"/>
      <c r="I157" s="60"/>
      <c r="J157" s="71"/>
      <c r="K157" s="71"/>
      <c r="L157" s="71"/>
      <c r="M157" s="71"/>
      <c r="N157" s="71"/>
      <c r="R157" s="59"/>
      <c r="S157" s="32"/>
    </row>
    <row r="158" spans="3:19" ht="23.25">
      <c r="C158" s="100" t="s">
        <v>167</v>
      </c>
      <c r="D158" s="33" t="s">
        <v>59</v>
      </c>
      <c r="E158" s="33" t="s">
        <v>60</v>
      </c>
      <c r="F158" s="33" t="s">
        <v>56</v>
      </c>
      <c r="G158" s="71"/>
      <c r="H158" s="71"/>
      <c r="I158" s="71"/>
      <c r="J158" s="71"/>
      <c r="K158" s="71"/>
      <c r="L158" s="71"/>
      <c r="M158" s="71"/>
      <c r="N158" s="71"/>
      <c r="R158" s="59"/>
      <c r="S158" s="32"/>
    </row>
    <row r="159" spans="3:19" ht="21">
      <c r="C159" s="40" t="s">
        <v>137</v>
      </c>
      <c r="D159" s="35">
        <v>153</v>
      </c>
      <c r="E159" s="35">
        <v>24</v>
      </c>
      <c r="F159" s="35">
        <v>177</v>
      </c>
      <c r="G159" s="71"/>
      <c r="H159" s="71"/>
      <c r="I159" s="71"/>
      <c r="J159" s="71"/>
      <c r="K159" s="71"/>
      <c r="L159" s="71"/>
      <c r="M159" s="71"/>
      <c r="N159" s="71"/>
      <c r="R159" s="59"/>
      <c r="S159" s="32"/>
    </row>
    <row r="160" spans="3:19" ht="21">
      <c r="C160" s="40" t="s">
        <v>168</v>
      </c>
      <c r="D160" s="35">
        <v>95</v>
      </c>
      <c r="E160" s="35">
        <v>22</v>
      </c>
      <c r="F160" s="35">
        <v>117</v>
      </c>
      <c r="G160" s="71"/>
      <c r="H160" s="71"/>
      <c r="I160" s="71"/>
      <c r="J160" s="71"/>
      <c r="K160" s="71"/>
      <c r="L160" s="71"/>
      <c r="M160" s="71"/>
      <c r="N160" s="71"/>
      <c r="R160" s="59"/>
      <c r="S160" s="32"/>
    </row>
    <row r="161" spans="3:19" ht="21">
      <c r="C161" s="40" t="s">
        <v>139</v>
      </c>
      <c r="D161" s="35">
        <v>27</v>
      </c>
      <c r="E161" s="35">
        <v>1</v>
      </c>
      <c r="F161" s="35">
        <v>28</v>
      </c>
      <c r="G161" s="71"/>
      <c r="H161" s="71"/>
      <c r="I161" s="71"/>
      <c r="J161" s="71"/>
      <c r="K161" s="71"/>
      <c r="L161" s="71"/>
      <c r="M161" s="71"/>
      <c r="N161" s="71"/>
      <c r="R161" s="59"/>
      <c r="S161" s="32"/>
    </row>
    <row r="162" spans="3:19" ht="21">
      <c r="C162" s="40" t="s">
        <v>169</v>
      </c>
      <c r="D162" s="35">
        <v>5</v>
      </c>
      <c r="E162" s="35">
        <v>0</v>
      </c>
      <c r="F162" s="35">
        <v>5</v>
      </c>
      <c r="G162" s="71"/>
      <c r="H162" s="71"/>
      <c r="I162" s="71"/>
      <c r="J162" s="71"/>
      <c r="K162" s="71"/>
      <c r="L162" s="71"/>
      <c r="M162" s="71"/>
      <c r="N162" s="71"/>
      <c r="R162" s="59"/>
      <c r="S162" s="32"/>
    </row>
    <row r="163" spans="3:19" ht="21">
      <c r="C163" s="40" t="s">
        <v>170</v>
      </c>
      <c r="D163" s="35">
        <v>9</v>
      </c>
      <c r="E163" s="35">
        <v>0</v>
      </c>
      <c r="F163" s="35">
        <v>9</v>
      </c>
      <c r="G163" s="71"/>
      <c r="H163" s="71"/>
      <c r="I163" s="71"/>
      <c r="J163" s="71"/>
      <c r="K163" s="71"/>
      <c r="L163" s="71"/>
      <c r="M163" s="71"/>
      <c r="N163" s="71"/>
      <c r="R163" s="59"/>
      <c r="S163" s="32"/>
    </row>
    <row r="164" spans="3:19" ht="21">
      <c r="C164" s="40" t="s">
        <v>171</v>
      </c>
      <c r="D164" s="35">
        <v>410</v>
      </c>
      <c r="E164" s="35">
        <v>66</v>
      </c>
      <c r="F164" s="35">
        <v>476</v>
      </c>
      <c r="G164" s="71"/>
      <c r="H164" s="71"/>
      <c r="I164" s="71"/>
      <c r="J164" s="71"/>
      <c r="K164" s="71"/>
      <c r="L164" s="71"/>
      <c r="M164" s="71"/>
      <c r="N164" s="71"/>
      <c r="R164" s="59"/>
      <c r="S164" s="32"/>
    </row>
    <row r="165" spans="3:19" ht="15.75" customHeight="1">
      <c r="C165" s="60"/>
      <c r="D165" s="60"/>
      <c r="E165" s="60"/>
      <c r="F165" s="60"/>
      <c r="G165" s="60"/>
      <c r="H165" s="60"/>
      <c r="I165" s="60"/>
      <c r="J165" s="71"/>
      <c r="K165" s="71"/>
      <c r="L165" s="71"/>
      <c r="M165" s="71"/>
      <c r="N165" s="71"/>
      <c r="R165" s="59"/>
      <c r="S165" s="32"/>
    </row>
    <row r="166" spans="3:19" ht="23.25">
      <c r="C166" s="100" t="s">
        <v>172</v>
      </c>
      <c r="D166" s="33" t="s">
        <v>59</v>
      </c>
      <c r="E166" s="33" t="s">
        <v>60</v>
      </c>
      <c r="F166" s="33" t="s">
        <v>56</v>
      </c>
      <c r="G166" s="60"/>
      <c r="H166" s="60"/>
      <c r="I166" s="60"/>
      <c r="J166" s="71"/>
      <c r="K166" s="71"/>
      <c r="L166" s="71"/>
      <c r="M166" s="71"/>
      <c r="N166" s="71"/>
      <c r="R166" s="59"/>
      <c r="S166" s="32"/>
    </row>
    <row r="167" spans="3:19" ht="21">
      <c r="C167" s="40" t="s">
        <v>137</v>
      </c>
      <c r="D167" s="37">
        <v>0.21794871794871795</v>
      </c>
      <c r="E167" s="37">
        <v>0.21238938053097345</v>
      </c>
      <c r="F167" s="37">
        <v>0.21717791411042944</v>
      </c>
      <c r="G167" s="60"/>
      <c r="H167" s="60"/>
      <c r="I167" s="60"/>
      <c r="J167" s="71"/>
      <c r="K167" s="71"/>
      <c r="L167" s="71"/>
      <c r="M167" s="71"/>
      <c r="N167" s="71"/>
      <c r="R167" s="59"/>
      <c r="S167" s="32"/>
    </row>
    <row r="168" spans="3:19" ht="21">
      <c r="C168" s="40" t="s">
        <v>168</v>
      </c>
      <c r="D168" s="37">
        <v>0.13532763532763534</v>
      </c>
      <c r="E168" s="37">
        <v>0.19469026548672566</v>
      </c>
      <c r="F168" s="37">
        <v>0.14355828220858896</v>
      </c>
      <c r="G168" s="60"/>
      <c r="H168" s="60"/>
      <c r="I168" s="60"/>
      <c r="J168" s="71"/>
      <c r="K168" s="71"/>
      <c r="L168" s="71"/>
      <c r="M168" s="71"/>
      <c r="N168" s="71"/>
      <c r="R168" s="59"/>
      <c r="S168" s="32"/>
    </row>
    <row r="169" spans="3:19" ht="21">
      <c r="C169" s="40" t="s">
        <v>139</v>
      </c>
      <c r="D169" s="37">
        <v>3.8461538461538464E-2</v>
      </c>
      <c r="E169" s="37">
        <v>8.8495575221238937E-3</v>
      </c>
      <c r="F169" s="37">
        <v>3.4355828220858899E-2</v>
      </c>
      <c r="G169" s="60"/>
      <c r="H169" s="60"/>
      <c r="I169" s="60"/>
      <c r="J169" s="71"/>
      <c r="K169" s="71"/>
      <c r="L169" s="71"/>
      <c r="M169" s="71"/>
      <c r="N169" s="71"/>
      <c r="R169" s="59"/>
      <c r="S169" s="32"/>
    </row>
    <row r="170" spans="3:19" ht="21">
      <c r="C170" s="40" t="s">
        <v>169</v>
      </c>
      <c r="D170" s="37">
        <v>7.1225071225071226E-3</v>
      </c>
      <c r="E170" s="37">
        <v>0</v>
      </c>
      <c r="F170" s="37">
        <v>6.1349693251533744E-3</v>
      </c>
      <c r="G170" s="60"/>
      <c r="H170" s="60"/>
      <c r="I170" s="60"/>
      <c r="J170" s="71"/>
      <c r="K170" s="71"/>
      <c r="L170" s="71"/>
      <c r="M170" s="71"/>
      <c r="N170" s="71"/>
      <c r="R170" s="59"/>
      <c r="S170" s="32"/>
    </row>
    <row r="171" spans="3:19" ht="21">
      <c r="C171" s="40" t="s">
        <v>170</v>
      </c>
      <c r="D171" s="37">
        <v>1.282051282051282E-2</v>
      </c>
      <c r="E171" s="37">
        <v>0</v>
      </c>
      <c r="F171" s="37">
        <v>1.1042944785276074E-2</v>
      </c>
      <c r="G171" s="60"/>
      <c r="H171" s="60"/>
      <c r="I171" s="60"/>
      <c r="J171" s="71"/>
      <c r="K171" s="71"/>
      <c r="L171" s="71"/>
      <c r="M171" s="71"/>
      <c r="N171" s="71"/>
      <c r="R171" s="59"/>
      <c r="S171" s="32"/>
    </row>
    <row r="172" spans="3:19" ht="21">
      <c r="C172" s="40" t="s">
        <v>171</v>
      </c>
      <c r="D172" s="37">
        <v>0.58404558404558404</v>
      </c>
      <c r="E172" s="37">
        <v>0.58407079646017701</v>
      </c>
      <c r="F172" s="37">
        <v>0.58404907975460119</v>
      </c>
      <c r="G172" s="60"/>
      <c r="H172" s="60"/>
      <c r="I172" s="60"/>
      <c r="J172" s="71"/>
      <c r="K172" s="71"/>
      <c r="L172" s="71"/>
      <c r="M172" s="71"/>
      <c r="N172" s="71"/>
      <c r="R172" s="59"/>
      <c r="S172" s="32"/>
    </row>
    <row r="173" spans="3:19" ht="15.75" customHeight="1">
      <c r="C173" s="60"/>
      <c r="D173" s="60"/>
      <c r="E173" s="60"/>
      <c r="F173" s="60"/>
      <c r="G173" s="60"/>
      <c r="H173" s="60"/>
      <c r="I173" s="60"/>
      <c r="J173" s="71"/>
      <c r="K173" s="71"/>
      <c r="L173" s="71"/>
      <c r="M173" s="71"/>
      <c r="N173" s="71"/>
      <c r="R173" s="59"/>
      <c r="S173" s="32"/>
    </row>
    <row r="174" spans="3:19" ht="23.25">
      <c r="C174" s="100" t="s">
        <v>173</v>
      </c>
      <c r="D174" s="33" t="s">
        <v>59</v>
      </c>
      <c r="E174" s="33" t="s">
        <v>60</v>
      </c>
      <c r="F174" s="33" t="s">
        <v>56</v>
      </c>
      <c r="G174" s="60"/>
      <c r="H174" s="60"/>
      <c r="I174" s="60"/>
      <c r="J174" s="71"/>
      <c r="K174" s="71"/>
      <c r="L174" s="71"/>
      <c r="M174" s="71"/>
      <c r="N174" s="71"/>
      <c r="R174" s="59"/>
      <c r="S174" s="32"/>
    </row>
    <row r="175" spans="3:19" ht="21">
      <c r="C175" s="40" t="s">
        <v>137</v>
      </c>
      <c r="D175" s="35">
        <v>69</v>
      </c>
      <c r="E175" s="35">
        <v>7</v>
      </c>
      <c r="F175" s="35">
        <v>76</v>
      </c>
      <c r="G175" s="60"/>
      <c r="H175" s="60"/>
      <c r="I175" s="60"/>
      <c r="J175" s="71"/>
      <c r="K175" s="71"/>
      <c r="L175" s="71"/>
      <c r="M175" s="71"/>
      <c r="N175" s="71"/>
      <c r="R175" s="59"/>
      <c r="S175" s="32"/>
    </row>
    <row r="176" spans="3:19" ht="21">
      <c r="C176" s="40" t="s">
        <v>168</v>
      </c>
      <c r="D176" s="35">
        <v>138</v>
      </c>
      <c r="E176" s="35">
        <v>13</v>
      </c>
      <c r="F176" s="35">
        <v>151</v>
      </c>
      <c r="G176" s="60"/>
      <c r="H176" s="60"/>
      <c r="I176" s="60"/>
      <c r="J176" s="71"/>
      <c r="K176" s="71"/>
      <c r="L176" s="71"/>
      <c r="M176" s="71"/>
      <c r="N176" s="71"/>
      <c r="R176" s="59"/>
      <c r="S176" s="32"/>
    </row>
    <row r="177" spans="3:19" ht="21">
      <c r="C177" s="40" t="s">
        <v>139</v>
      </c>
      <c r="D177" s="35">
        <v>107</v>
      </c>
      <c r="E177" s="35">
        <v>13</v>
      </c>
      <c r="F177" s="35">
        <v>120</v>
      </c>
      <c r="G177" s="60"/>
      <c r="H177" s="60"/>
      <c r="I177" s="60"/>
      <c r="J177" s="71"/>
      <c r="K177" s="71"/>
      <c r="L177" s="71"/>
      <c r="M177" s="71"/>
      <c r="N177" s="71"/>
      <c r="R177" s="59"/>
      <c r="S177" s="32"/>
    </row>
    <row r="178" spans="3:19" ht="21">
      <c r="C178" s="40" t="s">
        <v>169</v>
      </c>
      <c r="D178" s="35">
        <v>67</v>
      </c>
      <c r="E178" s="35">
        <v>13</v>
      </c>
      <c r="F178" s="35">
        <v>80</v>
      </c>
      <c r="G178" s="60"/>
      <c r="H178" s="60"/>
      <c r="I178" s="60"/>
      <c r="J178" s="71"/>
      <c r="K178" s="71"/>
      <c r="L178" s="71"/>
      <c r="M178" s="71"/>
      <c r="N178" s="71"/>
      <c r="R178" s="59"/>
      <c r="S178" s="32"/>
    </row>
    <row r="179" spans="3:19" ht="21">
      <c r="C179" s="40" t="s">
        <v>170</v>
      </c>
      <c r="D179" s="35">
        <v>9</v>
      </c>
      <c r="E179" s="35">
        <v>1</v>
      </c>
      <c r="F179" s="35">
        <v>10</v>
      </c>
      <c r="G179" s="60"/>
      <c r="H179" s="60"/>
      <c r="I179" s="60"/>
      <c r="J179" s="71"/>
      <c r="K179" s="71"/>
      <c r="L179" s="71"/>
      <c r="M179" s="71"/>
      <c r="N179" s="71"/>
      <c r="R179" s="59"/>
      <c r="S179" s="32"/>
    </row>
    <row r="180" spans="3:19" ht="21">
      <c r="C180" s="40" t="s">
        <v>171</v>
      </c>
      <c r="D180" s="35">
        <v>312</v>
      </c>
      <c r="E180" s="35">
        <v>66</v>
      </c>
      <c r="F180" s="35">
        <v>378</v>
      </c>
      <c r="G180" s="60"/>
      <c r="H180" s="60"/>
      <c r="I180" s="60"/>
      <c r="J180" s="71"/>
      <c r="K180" s="71"/>
      <c r="L180" s="71"/>
      <c r="M180" s="71"/>
      <c r="N180" s="71"/>
      <c r="R180" s="59"/>
      <c r="S180" s="32"/>
    </row>
    <row r="181" spans="3:19" ht="18.75">
      <c r="C181" s="60"/>
      <c r="D181" s="60"/>
      <c r="E181" s="60"/>
      <c r="F181" s="60"/>
      <c r="G181" s="60"/>
      <c r="H181" s="60"/>
      <c r="I181" s="60"/>
      <c r="J181" s="71"/>
      <c r="K181" s="71"/>
      <c r="L181" s="71"/>
      <c r="M181" s="71"/>
      <c r="N181" s="71"/>
      <c r="R181" s="59"/>
      <c r="S181" s="32"/>
    </row>
    <row r="182" spans="3:19" ht="18.75">
      <c r="C182" s="60"/>
      <c r="D182" s="60"/>
      <c r="E182" s="60"/>
      <c r="F182" s="60"/>
      <c r="G182" s="60"/>
      <c r="H182" s="60"/>
      <c r="I182" s="60"/>
      <c r="J182" s="71"/>
      <c r="K182" s="71"/>
      <c r="L182" s="71"/>
      <c r="M182" s="71"/>
      <c r="N182" s="71"/>
      <c r="R182" s="59"/>
      <c r="S182" s="32"/>
    </row>
    <row r="183" spans="3:19" ht="23.25">
      <c r="C183" s="100" t="s">
        <v>174</v>
      </c>
      <c r="D183" s="33" t="s">
        <v>59</v>
      </c>
      <c r="E183" s="33" t="s">
        <v>60</v>
      </c>
      <c r="F183" s="33" t="s">
        <v>56</v>
      </c>
      <c r="G183" s="60"/>
      <c r="H183" s="60"/>
      <c r="I183" s="60"/>
      <c r="J183" s="71"/>
      <c r="K183" s="71"/>
      <c r="L183" s="71"/>
      <c r="M183" s="71"/>
      <c r="N183" s="71"/>
      <c r="R183" s="59"/>
      <c r="S183" s="32"/>
    </row>
    <row r="184" spans="3:19" ht="21">
      <c r="C184" s="40" t="s">
        <v>137</v>
      </c>
      <c r="D184" s="37">
        <v>9.8290598290598288E-2</v>
      </c>
      <c r="E184" s="37">
        <v>6.1946902654867256E-2</v>
      </c>
      <c r="F184" s="37">
        <v>9.3251533742331291E-2</v>
      </c>
      <c r="G184" s="60"/>
      <c r="H184" s="60"/>
      <c r="I184" s="60"/>
      <c r="J184" s="71"/>
      <c r="K184" s="71"/>
      <c r="L184" s="71"/>
      <c r="M184" s="71"/>
      <c r="N184" s="71"/>
      <c r="R184" s="59"/>
      <c r="S184" s="32"/>
    </row>
    <row r="185" spans="3:19" ht="21">
      <c r="C185" s="40" t="s">
        <v>168</v>
      </c>
      <c r="D185" s="37">
        <v>0.19658119658119658</v>
      </c>
      <c r="E185" s="37">
        <v>0.11504424778761062</v>
      </c>
      <c r="F185" s="37">
        <v>0.18527607361963191</v>
      </c>
      <c r="G185" s="60"/>
      <c r="H185" s="60"/>
      <c r="I185" s="60"/>
      <c r="J185" s="71"/>
      <c r="K185" s="71"/>
      <c r="L185" s="71"/>
      <c r="M185" s="71"/>
      <c r="N185" s="71"/>
      <c r="R185" s="59"/>
      <c r="S185" s="32"/>
    </row>
    <row r="186" spans="3:19" ht="21">
      <c r="C186" s="40" t="s">
        <v>139</v>
      </c>
      <c r="D186" s="37">
        <v>0.15242165242165243</v>
      </c>
      <c r="E186" s="37">
        <v>0.11504424778761062</v>
      </c>
      <c r="F186" s="37">
        <v>0.14723926380368099</v>
      </c>
      <c r="G186" s="60"/>
      <c r="H186" s="60"/>
      <c r="I186" s="60"/>
      <c r="J186" s="71"/>
      <c r="K186" s="71"/>
      <c r="L186" s="71"/>
      <c r="M186" s="71"/>
      <c r="N186" s="71"/>
      <c r="R186" s="59"/>
      <c r="S186" s="32"/>
    </row>
    <row r="187" spans="3:19" ht="21">
      <c r="C187" s="40" t="s">
        <v>169</v>
      </c>
      <c r="D187" s="37">
        <v>9.5441595441595445E-2</v>
      </c>
      <c r="E187" s="37">
        <v>0.11504424778761062</v>
      </c>
      <c r="F187" s="37">
        <v>9.815950920245399E-2</v>
      </c>
      <c r="G187" s="60"/>
      <c r="H187" s="60"/>
      <c r="I187" s="60"/>
      <c r="J187" s="71"/>
      <c r="K187" s="71"/>
      <c r="L187" s="71"/>
      <c r="M187" s="71"/>
      <c r="N187" s="71"/>
      <c r="R187" s="59"/>
      <c r="S187" s="32"/>
    </row>
    <row r="188" spans="3:19" ht="21">
      <c r="C188" s="40" t="s">
        <v>170</v>
      </c>
      <c r="D188" s="37">
        <v>1.282051282051282E-2</v>
      </c>
      <c r="E188" s="37">
        <v>8.8495575221238937E-3</v>
      </c>
      <c r="F188" s="37">
        <v>1.2269938650306749E-2</v>
      </c>
      <c r="G188" s="60"/>
      <c r="H188" s="60"/>
      <c r="I188" s="60"/>
      <c r="J188" s="71"/>
      <c r="K188" s="71"/>
      <c r="L188" s="71"/>
      <c r="M188" s="71"/>
      <c r="N188" s="71"/>
      <c r="R188" s="59"/>
      <c r="S188" s="32"/>
    </row>
    <row r="189" spans="3:19" ht="21">
      <c r="C189" s="40" t="s">
        <v>171</v>
      </c>
      <c r="D189" s="37">
        <v>0.44444444444444442</v>
      </c>
      <c r="E189" s="37">
        <v>0.58407079646017701</v>
      </c>
      <c r="F189" s="37">
        <v>0.46380368098159508</v>
      </c>
      <c r="G189" s="60"/>
      <c r="H189" s="60"/>
      <c r="I189" s="60"/>
      <c r="J189" s="71"/>
      <c r="K189" s="71"/>
      <c r="L189" s="71"/>
      <c r="M189" s="71"/>
      <c r="N189" s="71"/>
      <c r="R189" s="59"/>
      <c r="S189" s="32"/>
    </row>
    <row r="190" spans="3:19" ht="21">
      <c r="C190" s="75"/>
      <c r="D190" s="71"/>
      <c r="E190" s="71"/>
      <c r="F190" s="71"/>
      <c r="G190" s="60"/>
      <c r="H190" s="60"/>
      <c r="I190" s="60"/>
      <c r="J190" s="71"/>
      <c r="K190" s="71"/>
      <c r="L190" s="71"/>
      <c r="M190" s="71"/>
      <c r="N190" s="71"/>
      <c r="R190" s="59"/>
      <c r="S190" s="32"/>
    </row>
    <row r="191" spans="3:19" ht="27.75" customHeight="1">
      <c r="C191" s="60"/>
      <c r="D191" s="60"/>
      <c r="E191" s="60"/>
      <c r="F191" s="60"/>
      <c r="G191" s="60"/>
      <c r="H191" s="60"/>
      <c r="I191" s="60"/>
      <c r="J191" s="71"/>
      <c r="K191" s="71"/>
      <c r="L191" s="71"/>
      <c r="M191" s="71"/>
      <c r="N191" s="71"/>
      <c r="R191" s="59"/>
      <c r="S191" s="32"/>
    </row>
    <row r="192" spans="3:19" ht="23.25">
      <c r="C192" s="100" t="s">
        <v>175</v>
      </c>
      <c r="D192" s="33" t="s">
        <v>59</v>
      </c>
      <c r="E192" s="33" t="s">
        <v>60</v>
      </c>
      <c r="F192" s="33" t="s">
        <v>56</v>
      </c>
      <c r="G192" s="60"/>
      <c r="H192" s="60"/>
      <c r="I192" s="60"/>
      <c r="J192" s="71"/>
      <c r="K192" s="71"/>
      <c r="L192" s="71"/>
      <c r="M192" s="71"/>
      <c r="N192" s="71"/>
      <c r="R192" s="59"/>
      <c r="S192" s="32"/>
    </row>
    <row r="193" spans="3:19" ht="21">
      <c r="C193" s="40" t="s">
        <v>137</v>
      </c>
      <c r="D193" s="35">
        <v>95</v>
      </c>
      <c r="E193" s="35">
        <v>22</v>
      </c>
      <c r="F193" s="35">
        <v>117</v>
      </c>
      <c r="G193" s="60"/>
      <c r="H193" s="60"/>
      <c r="I193" s="60"/>
      <c r="J193" s="71"/>
      <c r="K193" s="71"/>
      <c r="L193" s="71"/>
      <c r="M193" s="71"/>
      <c r="N193" s="71"/>
      <c r="R193" s="59"/>
      <c r="S193" s="32"/>
    </row>
    <row r="194" spans="3:19" ht="21">
      <c r="C194" s="40" t="s">
        <v>168</v>
      </c>
      <c r="D194" s="35">
        <v>86</v>
      </c>
      <c r="E194" s="35">
        <v>25</v>
      </c>
      <c r="F194" s="35">
        <v>111</v>
      </c>
      <c r="G194" s="60"/>
      <c r="H194" s="60"/>
      <c r="I194" s="60"/>
      <c r="J194" s="71"/>
      <c r="K194" s="71"/>
      <c r="L194" s="71"/>
      <c r="M194" s="71"/>
      <c r="N194" s="71"/>
      <c r="R194" s="59"/>
      <c r="S194" s="32"/>
    </row>
    <row r="195" spans="3:19" ht="21">
      <c r="C195" s="40" t="s">
        <v>139</v>
      </c>
      <c r="D195" s="35">
        <v>5</v>
      </c>
      <c r="E195" s="35">
        <v>0</v>
      </c>
      <c r="F195" s="35">
        <v>5</v>
      </c>
      <c r="G195" s="60"/>
      <c r="H195" s="60"/>
      <c r="I195" s="60"/>
      <c r="J195" s="71"/>
      <c r="K195" s="71"/>
      <c r="L195" s="71"/>
      <c r="M195" s="71"/>
      <c r="N195" s="71"/>
      <c r="R195" s="59"/>
      <c r="S195" s="32"/>
    </row>
    <row r="196" spans="3:19" ht="21">
      <c r="C196" s="40" t="s">
        <v>169</v>
      </c>
      <c r="D196" s="35">
        <v>2</v>
      </c>
      <c r="E196" s="35">
        <v>0</v>
      </c>
      <c r="F196" s="35">
        <v>2</v>
      </c>
      <c r="G196" s="60"/>
      <c r="H196" s="60"/>
      <c r="I196" s="60"/>
      <c r="J196" s="71"/>
      <c r="K196" s="71"/>
      <c r="L196" s="71"/>
      <c r="M196" s="71"/>
      <c r="N196" s="71"/>
      <c r="R196" s="59"/>
      <c r="S196" s="32"/>
    </row>
    <row r="197" spans="3:19" ht="21">
      <c r="C197" s="40" t="s">
        <v>170</v>
      </c>
      <c r="D197" s="35">
        <v>18</v>
      </c>
      <c r="E197" s="35">
        <v>0</v>
      </c>
      <c r="F197" s="35">
        <v>18</v>
      </c>
      <c r="G197" s="60"/>
      <c r="H197" s="60"/>
      <c r="I197" s="60"/>
      <c r="J197" s="71"/>
      <c r="K197" s="71"/>
      <c r="L197" s="71"/>
      <c r="M197" s="71"/>
      <c r="N197" s="71"/>
      <c r="R197" s="59"/>
      <c r="S197" s="32"/>
    </row>
    <row r="198" spans="3:19" ht="21">
      <c r="C198" s="40" t="s">
        <v>171</v>
      </c>
      <c r="D198" s="35">
        <v>493</v>
      </c>
      <c r="E198" s="35">
        <v>66</v>
      </c>
      <c r="F198" s="35">
        <v>559</v>
      </c>
      <c r="G198" s="60"/>
      <c r="H198" s="60"/>
      <c r="I198" s="60"/>
      <c r="J198" s="71"/>
      <c r="K198" s="71"/>
      <c r="L198" s="71"/>
      <c r="M198" s="71"/>
      <c r="N198" s="71"/>
      <c r="R198" s="59"/>
      <c r="S198" s="32"/>
    </row>
    <row r="199" spans="3:19" ht="18.75">
      <c r="C199" s="60"/>
      <c r="D199" s="60"/>
      <c r="E199" s="60"/>
      <c r="F199" s="60"/>
      <c r="G199" s="60"/>
      <c r="H199" s="60"/>
      <c r="I199" s="60"/>
      <c r="J199" s="71"/>
      <c r="K199" s="71"/>
      <c r="L199" s="71"/>
      <c r="M199" s="71"/>
      <c r="N199" s="71"/>
      <c r="R199" s="59"/>
      <c r="S199" s="32"/>
    </row>
    <row r="200" spans="3:19" ht="23.25">
      <c r="C200" s="100" t="s">
        <v>176</v>
      </c>
      <c r="D200" s="33" t="s">
        <v>59</v>
      </c>
      <c r="E200" s="33" t="s">
        <v>60</v>
      </c>
      <c r="F200" s="33" t="s">
        <v>56</v>
      </c>
      <c r="G200" s="60"/>
      <c r="H200" s="60"/>
      <c r="I200" s="60"/>
      <c r="J200" s="71"/>
      <c r="K200" s="71"/>
      <c r="L200" s="71"/>
      <c r="M200" s="71"/>
      <c r="N200" s="71"/>
      <c r="R200" s="59"/>
      <c r="S200" s="32"/>
    </row>
    <row r="201" spans="3:19" ht="21">
      <c r="C201" s="40" t="s">
        <v>137</v>
      </c>
      <c r="D201" s="37">
        <v>0.13532763532763534</v>
      </c>
      <c r="E201" s="37">
        <v>0.19469026548672566</v>
      </c>
      <c r="F201" s="37">
        <v>0.14355828220858896</v>
      </c>
      <c r="G201" s="60"/>
      <c r="H201" s="60"/>
      <c r="I201" s="60"/>
      <c r="J201" s="71"/>
      <c r="K201" s="71"/>
      <c r="L201" s="71"/>
      <c r="M201" s="71"/>
      <c r="N201" s="71"/>
      <c r="R201" s="59"/>
      <c r="S201" s="32"/>
    </row>
    <row r="202" spans="3:19" ht="21">
      <c r="C202" s="40" t="s">
        <v>168</v>
      </c>
      <c r="D202" s="37">
        <v>0.12250712250712251</v>
      </c>
      <c r="E202" s="37">
        <v>0.22123893805309736</v>
      </c>
      <c r="F202" s="37">
        <v>0.1361963190184049</v>
      </c>
      <c r="G202" s="60"/>
      <c r="H202" s="60"/>
      <c r="I202" s="60"/>
      <c r="J202" s="71"/>
      <c r="K202" s="71"/>
      <c r="L202" s="71"/>
      <c r="M202" s="71"/>
      <c r="N202" s="71"/>
      <c r="R202" s="59"/>
      <c r="S202" s="32"/>
    </row>
    <row r="203" spans="3:19" ht="21">
      <c r="C203" s="40" t="s">
        <v>139</v>
      </c>
      <c r="D203" s="37">
        <v>7.1225071225071226E-3</v>
      </c>
      <c r="E203" s="37">
        <v>0</v>
      </c>
      <c r="F203" s="37">
        <v>6.1349693251533744E-3</v>
      </c>
      <c r="G203" s="60"/>
      <c r="H203" s="60"/>
      <c r="I203" s="60"/>
      <c r="J203" s="71"/>
      <c r="K203" s="71"/>
      <c r="L203" s="71"/>
      <c r="M203" s="71"/>
      <c r="N203" s="71"/>
      <c r="R203" s="59"/>
      <c r="S203" s="32"/>
    </row>
    <row r="204" spans="3:19" ht="21">
      <c r="C204" s="40" t="s">
        <v>169</v>
      </c>
      <c r="D204" s="37">
        <v>2.8490028490028491E-3</v>
      </c>
      <c r="E204" s="37">
        <v>0</v>
      </c>
      <c r="F204" s="37">
        <v>2.4539877300613498E-3</v>
      </c>
      <c r="G204" s="60"/>
      <c r="H204" s="60"/>
      <c r="I204" s="60"/>
      <c r="J204" s="71"/>
      <c r="K204" s="71"/>
      <c r="L204" s="71"/>
      <c r="M204" s="71"/>
      <c r="N204" s="71"/>
      <c r="R204" s="59"/>
      <c r="S204" s="32"/>
    </row>
    <row r="205" spans="3:19" ht="21">
      <c r="C205" s="40" t="s">
        <v>170</v>
      </c>
      <c r="D205" s="37">
        <v>2.564102564102564E-2</v>
      </c>
      <c r="E205" s="37">
        <v>0</v>
      </c>
      <c r="F205" s="37">
        <v>2.2085889570552148E-2</v>
      </c>
      <c r="G205" s="60"/>
      <c r="H205" s="60"/>
      <c r="I205" s="60"/>
      <c r="J205" s="71"/>
      <c r="K205" s="71"/>
      <c r="L205" s="71"/>
      <c r="M205" s="71"/>
      <c r="N205" s="71"/>
      <c r="R205" s="59"/>
      <c r="S205" s="32"/>
    </row>
    <row r="206" spans="3:19" ht="21">
      <c r="C206" s="40" t="s">
        <v>171</v>
      </c>
      <c r="D206" s="37">
        <v>0.70227920227920226</v>
      </c>
      <c r="E206" s="37">
        <v>0.58407079646017701</v>
      </c>
      <c r="F206" s="37">
        <v>0.68588957055214728</v>
      </c>
      <c r="G206" s="60"/>
      <c r="H206" s="60"/>
      <c r="I206" s="60"/>
      <c r="J206" s="71"/>
      <c r="K206" s="71"/>
      <c r="L206" s="71"/>
      <c r="M206" s="71"/>
      <c r="N206" s="71"/>
      <c r="R206" s="59"/>
      <c r="S206" s="32"/>
    </row>
    <row r="207" spans="3:19" ht="15.75" customHeight="1">
      <c r="C207" s="60"/>
      <c r="D207" s="60"/>
      <c r="E207" s="60"/>
      <c r="F207" s="60"/>
      <c r="G207" s="60"/>
      <c r="H207" s="60"/>
      <c r="I207" s="60"/>
      <c r="J207" s="71"/>
      <c r="K207" s="71"/>
      <c r="L207" s="71"/>
      <c r="M207" s="71"/>
      <c r="N207" s="71"/>
      <c r="R207" s="59"/>
      <c r="S207" s="32"/>
    </row>
    <row r="208" spans="3:19" ht="23.25">
      <c r="C208" s="100" t="s">
        <v>177</v>
      </c>
      <c r="D208" s="33" t="s">
        <v>59</v>
      </c>
      <c r="E208" s="33" t="s">
        <v>60</v>
      </c>
      <c r="F208" s="33" t="s">
        <v>56</v>
      </c>
      <c r="G208" s="60"/>
      <c r="H208" s="60"/>
      <c r="I208" s="60"/>
      <c r="J208" s="71"/>
      <c r="K208" s="71"/>
      <c r="L208" s="71"/>
      <c r="M208" s="71"/>
      <c r="N208" s="71"/>
      <c r="R208" s="59"/>
      <c r="S208" s="32"/>
    </row>
    <row r="209" spans="3:19" ht="21">
      <c r="C209" s="40" t="s">
        <v>137</v>
      </c>
      <c r="D209" s="35">
        <v>105</v>
      </c>
      <c r="E209" s="35">
        <v>13</v>
      </c>
      <c r="F209" s="35">
        <v>118</v>
      </c>
      <c r="G209" s="60"/>
      <c r="H209" s="60"/>
      <c r="I209" s="60"/>
      <c r="J209" s="71"/>
      <c r="K209" s="71"/>
      <c r="L209" s="71"/>
      <c r="M209" s="71"/>
      <c r="N209" s="71"/>
      <c r="R209" s="59"/>
      <c r="S209" s="32"/>
    </row>
    <row r="210" spans="3:19" ht="21">
      <c r="C210" s="40" t="s">
        <v>168</v>
      </c>
      <c r="D210" s="35">
        <v>172</v>
      </c>
      <c r="E210" s="35">
        <v>13</v>
      </c>
      <c r="F210" s="35">
        <v>185</v>
      </c>
      <c r="G210" s="60"/>
      <c r="H210" s="60"/>
      <c r="I210" s="60"/>
      <c r="J210" s="71"/>
      <c r="K210" s="71"/>
      <c r="L210" s="71"/>
      <c r="M210" s="71"/>
      <c r="N210" s="71"/>
      <c r="R210" s="59"/>
      <c r="S210" s="32"/>
    </row>
    <row r="211" spans="3:19" ht="21">
      <c r="C211" s="40" t="s">
        <v>139</v>
      </c>
      <c r="D211" s="35">
        <v>79</v>
      </c>
      <c r="E211" s="35">
        <v>12</v>
      </c>
      <c r="F211" s="35">
        <v>91</v>
      </c>
      <c r="G211" s="60"/>
      <c r="H211" s="60"/>
      <c r="I211" s="60"/>
      <c r="J211" s="71"/>
      <c r="K211" s="71"/>
      <c r="L211" s="71"/>
      <c r="M211" s="71"/>
      <c r="N211" s="71"/>
      <c r="R211" s="59"/>
      <c r="S211" s="32"/>
    </row>
    <row r="212" spans="3:19" ht="21">
      <c r="C212" s="40" t="s">
        <v>169</v>
      </c>
      <c r="D212" s="35">
        <v>30</v>
      </c>
      <c r="E212" s="35">
        <v>8</v>
      </c>
      <c r="F212" s="35">
        <v>38</v>
      </c>
      <c r="G212" s="60"/>
      <c r="H212" s="60"/>
      <c r="I212" s="60"/>
      <c r="J212" s="71"/>
      <c r="K212" s="71"/>
      <c r="L212" s="71"/>
      <c r="M212" s="71"/>
      <c r="N212" s="71"/>
      <c r="R212" s="59"/>
      <c r="S212" s="32"/>
    </row>
    <row r="213" spans="3:19" ht="21">
      <c r="C213" s="40" t="s">
        <v>170</v>
      </c>
      <c r="D213" s="35">
        <v>4</v>
      </c>
      <c r="E213" s="35">
        <v>1</v>
      </c>
      <c r="F213" s="35">
        <v>5</v>
      </c>
      <c r="G213" s="60"/>
      <c r="H213" s="60"/>
      <c r="I213" s="60"/>
      <c r="J213" s="71"/>
      <c r="K213" s="71"/>
      <c r="L213" s="71"/>
      <c r="M213" s="71"/>
      <c r="N213" s="71"/>
      <c r="R213" s="59"/>
      <c r="S213" s="32"/>
    </row>
    <row r="214" spans="3:19" ht="21">
      <c r="C214" s="40" t="s">
        <v>171</v>
      </c>
      <c r="D214" s="35">
        <v>312</v>
      </c>
      <c r="E214" s="35">
        <v>66</v>
      </c>
      <c r="F214" s="35">
        <v>378</v>
      </c>
      <c r="G214" s="60"/>
      <c r="H214" s="60"/>
      <c r="I214" s="60"/>
      <c r="J214" s="71"/>
      <c r="K214" s="71"/>
      <c r="L214" s="71"/>
      <c r="M214" s="71"/>
      <c r="N214" s="71"/>
      <c r="R214" s="59"/>
      <c r="S214" s="32"/>
    </row>
    <row r="215" spans="3:19" ht="18.75">
      <c r="C215" s="60"/>
      <c r="D215" s="60"/>
      <c r="E215" s="60"/>
      <c r="F215" s="60"/>
      <c r="G215" s="60"/>
      <c r="H215" s="60"/>
      <c r="I215" s="60"/>
      <c r="J215" s="71"/>
      <c r="K215" s="71"/>
      <c r="L215" s="71"/>
      <c r="M215" s="71"/>
      <c r="N215" s="71"/>
      <c r="R215" s="59"/>
      <c r="S215" s="32"/>
    </row>
    <row r="216" spans="3:19" ht="18.75">
      <c r="C216" s="60"/>
      <c r="D216" s="60"/>
      <c r="E216" s="60"/>
      <c r="F216" s="60"/>
      <c r="G216" s="60"/>
      <c r="H216" s="60"/>
      <c r="I216" s="60"/>
      <c r="J216" s="71"/>
      <c r="K216" s="71"/>
      <c r="L216" s="71"/>
      <c r="M216" s="71"/>
      <c r="N216" s="71"/>
      <c r="R216" s="59"/>
      <c r="S216" s="32"/>
    </row>
    <row r="217" spans="3:19" ht="34.5" customHeight="1">
      <c r="C217" s="100" t="s">
        <v>178</v>
      </c>
      <c r="D217" s="33" t="s">
        <v>59</v>
      </c>
      <c r="E217" s="33" t="s">
        <v>60</v>
      </c>
      <c r="F217" s="33" t="s">
        <v>56</v>
      </c>
      <c r="G217" s="60"/>
      <c r="H217" s="60"/>
      <c r="I217" s="60"/>
      <c r="J217" s="71"/>
      <c r="K217" s="71"/>
      <c r="L217" s="71"/>
      <c r="M217" s="71"/>
      <c r="N217" s="71"/>
      <c r="R217" s="59"/>
      <c r="S217" s="32"/>
    </row>
    <row r="218" spans="3:19" ht="22.5" customHeight="1">
      <c r="C218" s="40" t="s">
        <v>137</v>
      </c>
      <c r="D218" s="37">
        <v>0.14957264957264957</v>
      </c>
      <c r="E218" s="37">
        <v>0.11504424778761062</v>
      </c>
      <c r="F218" s="37">
        <v>0.14478527607361963</v>
      </c>
      <c r="G218" s="60"/>
      <c r="H218" s="60"/>
      <c r="I218" s="60"/>
      <c r="J218" s="71"/>
      <c r="K218" s="71"/>
      <c r="L218" s="71"/>
      <c r="M218" s="71"/>
      <c r="N218" s="71"/>
      <c r="R218" s="59"/>
      <c r="S218" s="32"/>
    </row>
    <row r="219" spans="3:19" ht="22.5" customHeight="1">
      <c r="C219" s="40" t="s">
        <v>168</v>
      </c>
      <c r="D219" s="37">
        <v>0.24501424501424501</v>
      </c>
      <c r="E219" s="37">
        <v>0.11504424778761062</v>
      </c>
      <c r="F219" s="37">
        <v>0.22699386503067484</v>
      </c>
      <c r="G219" s="60"/>
      <c r="H219" s="60"/>
      <c r="I219" s="60"/>
      <c r="J219" s="71"/>
      <c r="K219" s="71"/>
      <c r="L219" s="71"/>
      <c r="M219" s="71"/>
      <c r="N219" s="71"/>
      <c r="R219" s="59"/>
      <c r="S219" s="32"/>
    </row>
    <row r="220" spans="3:19" ht="22.5" customHeight="1">
      <c r="C220" s="40" t="s">
        <v>139</v>
      </c>
      <c r="D220" s="37">
        <v>0.11253561253561253</v>
      </c>
      <c r="E220" s="37">
        <v>0.10619469026548672</v>
      </c>
      <c r="F220" s="37">
        <v>0.1116564417177914</v>
      </c>
      <c r="G220" s="60"/>
      <c r="H220" s="60"/>
      <c r="I220" s="60"/>
      <c r="J220" s="71"/>
      <c r="K220" s="71"/>
      <c r="L220" s="71"/>
      <c r="M220" s="71"/>
      <c r="N220" s="71"/>
      <c r="R220" s="59"/>
      <c r="S220" s="32"/>
    </row>
    <row r="221" spans="3:19" ht="22.5" customHeight="1">
      <c r="C221" s="40" t="s">
        <v>169</v>
      </c>
      <c r="D221" s="37">
        <v>4.2735042735042736E-2</v>
      </c>
      <c r="E221" s="37">
        <v>7.0796460176991149E-2</v>
      </c>
      <c r="F221" s="37">
        <v>4.6625766871165646E-2</v>
      </c>
      <c r="G221" s="60"/>
      <c r="H221" s="60"/>
      <c r="I221" s="60"/>
      <c r="J221" s="71"/>
      <c r="K221" s="71"/>
      <c r="L221" s="71"/>
      <c r="M221" s="71"/>
      <c r="N221" s="71"/>
      <c r="R221" s="59"/>
      <c r="S221" s="32"/>
    </row>
    <row r="222" spans="3:19" ht="22.5" customHeight="1">
      <c r="C222" s="40" t="s">
        <v>170</v>
      </c>
      <c r="D222" s="37">
        <v>5.6980056980056983E-3</v>
      </c>
      <c r="E222" s="37">
        <v>8.8495575221238937E-3</v>
      </c>
      <c r="F222" s="37">
        <v>6.1349693251533744E-3</v>
      </c>
      <c r="G222" s="60"/>
      <c r="H222" s="60"/>
      <c r="I222" s="60"/>
      <c r="J222" s="71"/>
      <c r="K222" s="71"/>
      <c r="L222" s="71"/>
      <c r="M222" s="71"/>
      <c r="N222" s="71"/>
      <c r="R222" s="59"/>
      <c r="S222" s="32"/>
    </row>
    <row r="223" spans="3:19" ht="30.75" customHeight="1">
      <c r="C223" s="40" t="s">
        <v>171</v>
      </c>
      <c r="D223" s="37">
        <v>0.44444444444444442</v>
      </c>
      <c r="E223" s="37">
        <v>0.58407079646017701</v>
      </c>
      <c r="F223" s="37">
        <v>0.46380368098159508</v>
      </c>
      <c r="G223" s="60"/>
      <c r="H223" s="60"/>
      <c r="I223" s="60"/>
      <c r="J223" s="71"/>
      <c r="K223" s="71"/>
      <c r="L223" s="71"/>
      <c r="M223" s="71"/>
      <c r="N223" s="71"/>
      <c r="R223" s="59"/>
      <c r="S223" s="32"/>
    </row>
    <row r="224" spans="3:19" ht="34.5" customHeight="1">
      <c r="C224" s="60"/>
      <c r="D224" s="60"/>
      <c r="E224" s="60"/>
      <c r="F224" s="60"/>
      <c r="G224" s="60"/>
      <c r="H224" s="60"/>
      <c r="I224" s="60"/>
      <c r="J224" s="71"/>
      <c r="K224" s="71"/>
      <c r="L224" s="71"/>
      <c r="M224" s="71"/>
      <c r="N224" s="71"/>
      <c r="R224" s="59"/>
      <c r="S224" s="32"/>
    </row>
    <row r="225" spans="3:19" ht="23.25">
      <c r="C225" s="100" t="s">
        <v>179</v>
      </c>
      <c r="D225" s="33" t="s">
        <v>59</v>
      </c>
      <c r="E225" s="33" t="s">
        <v>60</v>
      </c>
      <c r="F225" s="33" t="s">
        <v>56</v>
      </c>
      <c r="G225" s="60"/>
      <c r="H225" s="60"/>
      <c r="I225" s="60"/>
      <c r="J225" s="71"/>
      <c r="K225" s="71"/>
      <c r="L225" s="71"/>
      <c r="M225" s="71"/>
      <c r="N225" s="71"/>
      <c r="R225" s="59"/>
      <c r="S225" s="32"/>
    </row>
    <row r="226" spans="3:19" ht="21">
      <c r="C226" s="40" t="s">
        <v>137</v>
      </c>
      <c r="D226" s="35">
        <v>196</v>
      </c>
      <c r="E226" s="35">
        <v>22</v>
      </c>
      <c r="F226" s="35">
        <v>218</v>
      </c>
      <c r="G226" s="60"/>
      <c r="H226" s="60"/>
      <c r="I226" s="60"/>
      <c r="J226" s="71"/>
      <c r="K226" s="71"/>
      <c r="L226" s="71"/>
      <c r="M226" s="71"/>
      <c r="N226" s="71"/>
      <c r="R226" s="59"/>
      <c r="S226" s="32"/>
    </row>
    <row r="227" spans="3:19" ht="21">
      <c r="C227" s="40" t="s">
        <v>168</v>
      </c>
      <c r="D227" s="35">
        <v>164</v>
      </c>
      <c r="E227" s="35">
        <v>17</v>
      </c>
      <c r="F227" s="35">
        <v>181</v>
      </c>
      <c r="G227" s="60"/>
      <c r="H227" s="60"/>
      <c r="I227" s="60"/>
      <c r="J227" s="71"/>
      <c r="K227" s="71"/>
      <c r="L227" s="71"/>
      <c r="M227" s="71"/>
      <c r="N227" s="71"/>
      <c r="R227" s="59"/>
      <c r="S227" s="32"/>
    </row>
    <row r="228" spans="3:19" ht="21">
      <c r="C228" s="40" t="s">
        <v>139</v>
      </c>
      <c r="D228" s="35">
        <v>24</v>
      </c>
      <c r="E228" s="35">
        <v>7</v>
      </c>
      <c r="F228" s="35">
        <v>31</v>
      </c>
      <c r="G228" s="60"/>
      <c r="H228" s="60"/>
      <c r="I228" s="60"/>
      <c r="J228" s="71"/>
      <c r="K228" s="71"/>
      <c r="L228" s="71"/>
      <c r="M228" s="71"/>
      <c r="N228" s="71"/>
      <c r="R228" s="59"/>
      <c r="S228" s="32"/>
    </row>
    <row r="229" spans="3:19" ht="21">
      <c r="C229" s="40" t="s">
        <v>169</v>
      </c>
      <c r="D229" s="35">
        <v>3</v>
      </c>
      <c r="E229" s="35">
        <v>1</v>
      </c>
      <c r="F229" s="35">
        <v>4</v>
      </c>
      <c r="G229" s="60"/>
      <c r="H229" s="60"/>
      <c r="I229" s="60"/>
      <c r="J229" s="71"/>
      <c r="K229" s="71"/>
      <c r="L229" s="71"/>
      <c r="M229" s="71"/>
      <c r="N229" s="71"/>
      <c r="R229" s="59"/>
      <c r="S229" s="32"/>
    </row>
    <row r="230" spans="3:19" ht="21">
      <c r="C230" s="40" t="s">
        <v>170</v>
      </c>
      <c r="D230" s="35">
        <v>3</v>
      </c>
      <c r="E230" s="35">
        <v>0</v>
      </c>
      <c r="F230" s="35">
        <v>3</v>
      </c>
      <c r="G230" s="60"/>
      <c r="H230" s="60"/>
      <c r="I230" s="60"/>
      <c r="J230" s="71"/>
      <c r="K230" s="71"/>
      <c r="L230" s="71"/>
      <c r="M230" s="71"/>
      <c r="N230" s="71"/>
      <c r="R230" s="59"/>
      <c r="S230" s="32"/>
    </row>
    <row r="231" spans="3:19" ht="21">
      <c r="C231" s="40" t="s">
        <v>171</v>
      </c>
      <c r="D231" s="35">
        <v>312</v>
      </c>
      <c r="E231" s="35">
        <v>66</v>
      </c>
      <c r="F231" s="35">
        <v>378</v>
      </c>
      <c r="G231" s="60"/>
      <c r="H231" s="60"/>
      <c r="I231" s="60"/>
      <c r="J231" s="71"/>
      <c r="K231" s="71"/>
      <c r="L231" s="71"/>
      <c r="M231" s="71"/>
      <c r="N231" s="71"/>
      <c r="R231" s="59"/>
      <c r="S231" s="32"/>
    </row>
    <row r="232" spans="3:19" ht="18.75">
      <c r="C232" s="60"/>
      <c r="D232" s="60"/>
      <c r="E232" s="60"/>
      <c r="F232" s="60"/>
      <c r="G232" s="60"/>
      <c r="H232" s="60"/>
      <c r="I232" s="60"/>
      <c r="J232" s="71"/>
      <c r="K232" s="71"/>
      <c r="L232" s="71"/>
      <c r="M232" s="71"/>
      <c r="N232" s="71"/>
      <c r="R232" s="59"/>
      <c r="S232" s="32"/>
    </row>
    <row r="233" spans="3:19" ht="23.25">
      <c r="C233" s="100" t="s">
        <v>180</v>
      </c>
      <c r="D233" s="33" t="s">
        <v>59</v>
      </c>
      <c r="E233" s="33" t="s">
        <v>60</v>
      </c>
      <c r="F233" s="33" t="s">
        <v>56</v>
      </c>
      <c r="G233" s="60"/>
      <c r="H233" s="60"/>
      <c r="I233" s="60"/>
      <c r="J233" s="71"/>
      <c r="K233" s="71"/>
      <c r="L233" s="71"/>
      <c r="M233" s="71"/>
      <c r="N233" s="71"/>
      <c r="R233" s="59"/>
      <c r="S233" s="32"/>
    </row>
    <row r="234" spans="3:19" ht="21">
      <c r="C234" s="40" t="s">
        <v>137</v>
      </c>
      <c r="D234" s="37">
        <v>0.27920227920227919</v>
      </c>
      <c r="E234" s="37">
        <v>0.19469026548672566</v>
      </c>
      <c r="F234" s="37">
        <v>0.26748466257668713</v>
      </c>
      <c r="G234" s="60"/>
      <c r="H234" s="60"/>
      <c r="I234" s="60"/>
      <c r="J234" s="71"/>
      <c r="K234" s="71"/>
      <c r="L234" s="71"/>
      <c r="M234" s="71"/>
      <c r="N234" s="71"/>
      <c r="R234" s="59"/>
      <c r="S234" s="32"/>
    </row>
    <row r="235" spans="3:19" ht="21">
      <c r="C235" s="40" t="s">
        <v>168</v>
      </c>
      <c r="D235" s="37">
        <v>0.23361823361823361</v>
      </c>
      <c r="E235" s="37">
        <v>0.15044247787610621</v>
      </c>
      <c r="F235" s="37">
        <v>0.22208588957055214</v>
      </c>
      <c r="G235" s="60"/>
      <c r="H235" s="60"/>
      <c r="I235" s="60"/>
      <c r="J235" s="71"/>
      <c r="K235" s="71"/>
      <c r="L235" s="71"/>
      <c r="M235" s="71"/>
      <c r="N235" s="71"/>
      <c r="R235" s="59"/>
      <c r="S235" s="32"/>
    </row>
    <row r="236" spans="3:19" ht="21">
      <c r="C236" s="40" t="s">
        <v>139</v>
      </c>
      <c r="D236" s="37">
        <v>3.4188034188034191E-2</v>
      </c>
      <c r="E236" s="37">
        <v>6.1946902654867256E-2</v>
      </c>
      <c r="F236" s="37">
        <v>3.8036809815950923E-2</v>
      </c>
      <c r="G236" s="60"/>
      <c r="H236" s="60"/>
      <c r="I236" s="60"/>
      <c r="J236" s="71"/>
      <c r="K236" s="71"/>
      <c r="L236" s="71"/>
      <c r="M236" s="71"/>
      <c r="N236" s="71"/>
      <c r="R236" s="59"/>
      <c r="S236" s="32"/>
    </row>
    <row r="237" spans="3:19" ht="21">
      <c r="C237" s="40" t="s">
        <v>169</v>
      </c>
      <c r="D237" s="37">
        <v>4.2735042735042739E-3</v>
      </c>
      <c r="E237" s="37">
        <v>8.8495575221238937E-3</v>
      </c>
      <c r="F237" s="37">
        <v>4.9079754601226997E-3</v>
      </c>
      <c r="G237" s="60"/>
      <c r="H237" s="60"/>
      <c r="I237" s="60"/>
      <c r="J237" s="71"/>
      <c r="K237" s="71"/>
      <c r="L237" s="71"/>
      <c r="M237" s="71"/>
      <c r="N237" s="71"/>
      <c r="R237" s="59"/>
      <c r="S237" s="32"/>
    </row>
    <row r="238" spans="3:19" ht="21">
      <c r="C238" s="40" t="s">
        <v>170</v>
      </c>
      <c r="D238" s="37">
        <v>4.2735042735042739E-3</v>
      </c>
      <c r="E238" s="37">
        <v>0</v>
      </c>
      <c r="F238" s="37">
        <v>3.6809815950920245E-3</v>
      </c>
      <c r="G238" s="60"/>
      <c r="H238" s="60"/>
      <c r="I238" s="60"/>
      <c r="J238" s="71"/>
      <c r="K238" s="71"/>
      <c r="L238" s="71"/>
      <c r="M238" s="71"/>
      <c r="N238" s="71"/>
      <c r="R238" s="59"/>
      <c r="S238" s="32"/>
    </row>
    <row r="239" spans="3:19" ht="21">
      <c r="C239" s="40" t="s">
        <v>171</v>
      </c>
      <c r="D239" s="37">
        <v>0.44444444444444442</v>
      </c>
      <c r="E239" s="37">
        <v>0.58407079646017701</v>
      </c>
      <c r="F239" s="37">
        <v>0.46380368098159508</v>
      </c>
      <c r="G239" s="60"/>
      <c r="H239" s="60"/>
      <c r="I239" s="60"/>
      <c r="J239" s="71"/>
      <c r="K239" s="71"/>
      <c r="L239" s="71"/>
      <c r="M239" s="71"/>
      <c r="N239" s="71"/>
      <c r="R239" s="59"/>
      <c r="S239" s="32"/>
    </row>
    <row r="240" spans="3:19" ht="16.5" customHeight="1">
      <c r="C240" s="75"/>
      <c r="D240" s="71"/>
      <c r="E240" s="71"/>
      <c r="F240" s="71"/>
      <c r="G240" s="60"/>
      <c r="H240" s="60"/>
      <c r="I240" s="60"/>
      <c r="J240" s="71"/>
      <c r="K240" s="71"/>
      <c r="L240" s="71"/>
      <c r="M240" s="71"/>
      <c r="N240" s="71"/>
      <c r="R240" s="59"/>
      <c r="S240" s="32"/>
    </row>
    <row r="241" spans="3:19" ht="23.25">
      <c r="C241" s="100" t="s">
        <v>181</v>
      </c>
      <c r="D241" s="33" t="s">
        <v>59</v>
      </c>
      <c r="E241" s="33" t="s">
        <v>60</v>
      </c>
      <c r="F241" s="33" t="s">
        <v>56</v>
      </c>
      <c r="G241" s="60"/>
      <c r="H241" s="60"/>
      <c r="I241" s="60"/>
      <c r="J241" s="71"/>
      <c r="K241" s="71"/>
      <c r="L241" s="71"/>
      <c r="M241" s="71"/>
      <c r="N241" s="71"/>
      <c r="R241" s="59"/>
      <c r="S241" s="32"/>
    </row>
    <row r="242" spans="3:19" ht="21">
      <c r="C242" s="40" t="s">
        <v>137</v>
      </c>
      <c r="D242" s="35">
        <v>87</v>
      </c>
      <c r="E242" s="35">
        <v>5</v>
      </c>
      <c r="F242" s="35">
        <v>92</v>
      </c>
      <c r="G242" s="60"/>
      <c r="H242" s="60"/>
      <c r="I242" s="60"/>
      <c r="J242" s="71"/>
      <c r="K242" s="71"/>
      <c r="L242" s="71"/>
      <c r="M242" s="71"/>
      <c r="N242" s="71"/>
      <c r="R242" s="59"/>
      <c r="S242" s="32"/>
    </row>
    <row r="243" spans="3:19" ht="21">
      <c r="C243" s="40" t="s">
        <v>168</v>
      </c>
      <c r="D243" s="35">
        <v>176</v>
      </c>
      <c r="E243" s="35">
        <v>21</v>
      </c>
      <c r="F243" s="35">
        <v>197</v>
      </c>
      <c r="G243" s="60"/>
      <c r="H243" s="60"/>
      <c r="I243" s="60"/>
      <c r="J243" s="71"/>
      <c r="K243" s="71"/>
      <c r="L243" s="71"/>
      <c r="M243" s="71"/>
      <c r="N243" s="71"/>
      <c r="R243" s="59"/>
      <c r="S243" s="32"/>
    </row>
    <row r="244" spans="3:19" ht="21">
      <c r="C244" s="40" t="s">
        <v>139</v>
      </c>
      <c r="D244" s="35">
        <v>86</v>
      </c>
      <c r="E244" s="35">
        <v>12</v>
      </c>
      <c r="F244" s="35">
        <v>98</v>
      </c>
      <c r="G244" s="60"/>
      <c r="H244" s="60"/>
      <c r="I244" s="60"/>
      <c r="J244" s="71"/>
      <c r="K244" s="71"/>
      <c r="L244" s="71"/>
      <c r="M244" s="71"/>
      <c r="N244" s="71"/>
      <c r="R244" s="59"/>
      <c r="S244" s="32"/>
    </row>
    <row r="245" spans="3:19" ht="21">
      <c r="C245" s="40" t="s">
        <v>169</v>
      </c>
      <c r="D245" s="35">
        <v>33</v>
      </c>
      <c r="E245" s="35">
        <v>8</v>
      </c>
      <c r="F245" s="35">
        <v>41</v>
      </c>
      <c r="G245" s="60"/>
      <c r="H245" s="60"/>
      <c r="I245" s="60"/>
      <c r="J245" s="71"/>
      <c r="K245" s="71"/>
      <c r="L245" s="71"/>
      <c r="M245" s="71"/>
      <c r="N245" s="71"/>
      <c r="R245" s="59"/>
      <c r="S245" s="32"/>
    </row>
    <row r="246" spans="3:19" ht="21">
      <c r="C246" s="40" t="s">
        <v>170</v>
      </c>
      <c r="D246" s="35">
        <v>8</v>
      </c>
      <c r="E246" s="35">
        <v>1</v>
      </c>
      <c r="F246" s="35">
        <v>9</v>
      </c>
      <c r="G246" s="60"/>
      <c r="H246" s="60"/>
      <c r="I246" s="60"/>
      <c r="J246" s="71"/>
      <c r="K246" s="71"/>
      <c r="L246" s="71"/>
      <c r="M246" s="71"/>
      <c r="N246" s="71"/>
      <c r="R246" s="59"/>
      <c r="S246" s="32"/>
    </row>
    <row r="247" spans="3:19" ht="21">
      <c r="C247" s="40" t="s">
        <v>171</v>
      </c>
      <c r="D247" s="35">
        <v>312</v>
      </c>
      <c r="E247" s="35">
        <v>66</v>
      </c>
      <c r="F247" s="35">
        <v>378</v>
      </c>
      <c r="G247" s="60"/>
      <c r="H247" s="60"/>
      <c r="I247" s="60"/>
      <c r="J247" s="71"/>
      <c r="K247" s="71"/>
      <c r="L247" s="71"/>
      <c r="M247" s="71"/>
      <c r="N247" s="71"/>
      <c r="R247" s="59"/>
      <c r="S247" s="32"/>
    </row>
    <row r="248" spans="3:19" ht="18.75">
      <c r="C248" s="60"/>
      <c r="D248" s="60"/>
      <c r="E248" s="60"/>
      <c r="F248" s="60"/>
      <c r="G248" s="60"/>
      <c r="H248" s="60"/>
      <c r="I248" s="60"/>
      <c r="J248" s="71"/>
      <c r="K248" s="71"/>
      <c r="L248" s="71"/>
      <c r="M248" s="71"/>
      <c r="N248" s="71"/>
      <c r="R248" s="59"/>
      <c r="S248" s="32"/>
    </row>
    <row r="249" spans="3:19" ht="23.25">
      <c r="C249" s="100" t="s">
        <v>182</v>
      </c>
      <c r="D249" s="33" t="s">
        <v>59</v>
      </c>
      <c r="E249" s="33" t="s">
        <v>60</v>
      </c>
      <c r="F249" s="33" t="s">
        <v>56</v>
      </c>
      <c r="G249" s="60"/>
      <c r="H249" s="60"/>
      <c r="I249" s="60"/>
      <c r="J249" s="71"/>
      <c r="K249" s="71"/>
      <c r="L249" s="71"/>
      <c r="M249" s="71"/>
      <c r="N249" s="71"/>
      <c r="R249" s="59"/>
      <c r="S249" s="32"/>
    </row>
    <row r="250" spans="3:19" ht="21">
      <c r="C250" s="40" t="s">
        <v>137</v>
      </c>
      <c r="D250" s="37">
        <v>0.12393162393162394</v>
      </c>
      <c r="E250" s="37">
        <v>4.4247787610619468E-2</v>
      </c>
      <c r="F250" s="37">
        <v>0.11288343558282209</v>
      </c>
      <c r="G250" s="60"/>
      <c r="H250" s="60"/>
      <c r="I250" s="60"/>
      <c r="J250" s="71"/>
      <c r="K250" s="71"/>
      <c r="L250" s="71"/>
      <c r="M250" s="71"/>
      <c r="N250" s="71"/>
      <c r="R250" s="59"/>
      <c r="S250" s="32"/>
    </row>
    <row r="251" spans="3:19" ht="21">
      <c r="C251" s="40" t="s">
        <v>168</v>
      </c>
      <c r="D251" s="37">
        <v>0.25071225071225073</v>
      </c>
      <c r="E251" s="37">
        <v>0.18584070796460178</v>
      </c>
      <c r="F251" s="37">
        <v>0.24171779141104294</v>
      </c>
      <c r="G251" s="60"/>
      <c r="H251" s="60"/>
      <c r="I251" s="60"/>
      <c r="J251" s="71"/>
      <c r="K251" s="71"/>
      <c r="L251" s="71"/>
      <c r="M251" s="71"/>
      <c r="N251" s="71"/>
      <c r="R251" s="59"/>
      <c r="S251" s="32"/>
    </row>
    <row r="252" spans="3:19" ht="21">
      <c r="C252" s="40" t="s">
        <v>139</v>
      </c>
      <c r="D252" s="37">
        <v>0.12250712250712251</v>
      </c>
      <c r="E252" s="37">
        <v>0.10619469026548672</v>
      </c>
      <c r="F252" s="37">
        <v>0.12024539877300613</v>
      </c>
      <c r="G252" s="60"/>
      <c r="H252" s="60"/>
      <c r="I252" s="60"/>
      <c r="J252" s="71"/>
      <c r="K252" s="71"/>
      <c r="L252" s="71"/>
      <c r="M252" s="71"/>
      <c r="N252" s="71"/>
      <c r="R252" s="59"/>
      <c r="S252" s="32"/>
    </row>
    <row r="253" spans="3:19" ht="21">
      <c r="C253" s="40" t="s">
        <v>169</v>
      </c>
      <c r="D253" s="37">
        <v>4.7008547008547008E-2</v>
      </c>
      <c r="E253" s="37">
        <v>7.0796460176991149E-2</v>
      </c>
      <c r="F253" s="37">
        <v>5.030674846625767E-2</v>
      </c>
      <c r="G253" s="60"/>
      <c r="H253" s="60"/>
      <c r="I253" s="60"/>
      <c r="J253" s="71"/>
      <c r="K253" s="71"/>
      <c r="L253" s="71"/>
      <c r="M253" s="71"/>
      <c r="N253" s="71"/>
      <c r="R253" s="59"/>
      <c r="S253" s="32"/>
    </row>
    <row r="254" spans="3:19" ht="21">
      <c r="C254" s="40" t="s">
        <v>170</v>
      </c>
      <c r="D254" s="37">
        <v>1.1396011396011397E-2</v>
      </c>
      <c r="E254" s="37">
        <v>8.8495575221238937E-3</v>
      </c>
      <c r="F254" s="37">
        <v>1.1042944785276074E-2</v>
      </c>
      <c r="G254" s="60"/>
      <c r="H254" s="60"/>
      <c r="I254" s="60"/>
      <c r="J254" s="71"/>
      <c r="K254" s="71"/>
      <c r="L254" s="71"/>
      <c r="M254" s="71"/>
      <c r="N254" s="71"/>
      <c r="R254" s="59"/>
      <c r="S254" s="32"/>
    </row>
    <row r="255" spans="3:19" ht="21">
      <c r="C255" s="40" t="s">
        <v>171</v>
      </c>
      <c r="D255" s="37">
        <v>0.44444444444444442</v>
      </c>
      <c r="E255" s="37">
        <v>0.58407079646017701</v>
      </c>
      <c r="F255" s="37">
        <v>0.46380368098159508</v>
      </c>
      <c r="G255" s="60"/>
      <c r="H255" s="60"/>
      <c r="I255" s="60"/>
      <c r="J255" s="71"/>
      <c r="K255" s="71"/>
      <c r="L255" s="71"/>
      <c r="M255" s="71"/>
      <c r="N255" s="71"/>
      <c r="R255" s="59"/>
      <c r="S255" s="32"/>
    </row>
    <row r="256" spans="3:19" ht="21">
      <c r="C256" s="75"/>
      <c r="D256" s="71"/>
      <c r="E256" s="71"/>
      <c r="F256" s="71"/>
      <c r="G256" s="60"/>
      <c r="H256" s="60"/>
      <c r="I256" s="60"/>
      <c r="J256" s="71"/>
      <c r="K256" s="71"/>
      <c r="L256" s="71"/>
      <c r="M256" s="71"/>
      <c r="N256" s="71"/>
      <c r="R256" s="59"/>
      <c r="S256" s="32"/>
    </row>
    <row r="257" spans="3:19" ht="21">
      <c r="C257" s="75"/>
      <c r="D257" s="71"/>
      <c r="E257" s="71"/>
      <c r="F257" s="71"/>
      <c r="G257" s="60"/>
      <c r="H257" s="60"/>
      <c r="I257" s="60"/>
      <c r="J257" s="71"/>
      <c r="K257" s="71"/>
      <c r="L257" s="71"/>
      <c r="M257" s="71"/>
      <c r="N257" s="71"/>
      <c r="R257" s="59"/>
      <c r="S257" s="32"/>
    </row>
    <row r="258" spans="3:19" ht="21">
      <c r="C258" s="75"/>
      <c r="D258" s="71"/>
      <c r="E258" s="71"/>
      <c r="F258" s="71"/>
      <c r="G258" s="60"/>
      <c r="H258" s="60"/>
      <c r="I258" s="60"/>
      <c r="J258" s="71"/>
      <c r="K258" s="71"/>
      <c r="L258" s="71"/>
      <c r="M258" s="71"/>
      <c r="N258" s="71"/>
      <c r="R258" s="59"/>
      <c r="S258" s="32"/>
    </row>
    <row r="259" spans="3:19" ht="23.25">
      <c r="C259" s="100" t="s">
        <v>183</v>
      </c>
      <c r="D259" s="33" t="s">
        <v>59</v>
      </c>
      <c r="E259" s="33" t="s">
        <v>60</v>
      </c>
      <c r="F259" s="33" t="s">
        <v>56</v>
      </c>
      <c r="G259" s="60"/>
      <c r="H259" s="60"/>
      <c r="I259" s="60"/>
      <c r="J259" s="71"/>
      <c r="K259" s="71"/>
      <c r="L259" s="71"/>
      <c r="M259" s="71"/>
      <c r="N259" s="71"/>
      <c r="R259" s="59"/>
      <c r="S259" s="32"/>
    </row>
    <row r="260" spans="3:19" ht="21">
      <c r="C260" s="40" t="s">
        <v>137</v>
      </c>
      <c r="D260" s="35">
        <v>84</v>
      </c>
      <c r="E260" s="35">
        <v>6</v>
      </c>
      <c r="F260" s="35">
        <v>90</v>
      </c>
      <c r="G260" s="60"/>
      <c r="H260" s="60"/>
      <c r="I260" s="60"/>
      <c r="J260" s="71"/>
      <c r="K260" s="71"/>
      <c r="L260" s="71"/>
      <c r="M260" s="71"/>
      <c r="N260" s="71"/>
      <c r="R260" s="59"/>
      <c r="S260" s="32"/>
    </row>
    <row r="261" spans="3:19" ht="21">
      <c r="C261" s="40" t="s">
        <v>168</v>
      </c>
      <c r="D261" s="35">
        <v>172</v>
      </c>
      <c r="E261" s="35">
        <v>18</v>
      </c>
      <c r="F261" s="35">
        <v>190</v>
      </c>
      <c r="G261" s="60"/>
      <c r="H261" s="60"/>
      <c r="I261" s="60"/>
      <c r="J261" s="71"/>
      <c r="K261" s="71"/>
      <c r="L261" s="71"/>
      <c r="M261" s="71"/>
      <c r="N261" s="71"/>
      <c r="R261" s="59"/>
      <c r="S261" s="32"/>
    </row>
    <row r="262" spans="3:19" ht="21">
      <c r="C262" s="40" t="s">
        <v>139</v>
      </c>
      <c r="D262" s="35">
        <v>93</v>
      </c>
      <c r="E262" s="35">
        <v>14</v>
      </c>
      <c r="F262" s="35">
        <v>107</v>
      </c>
      <c r="G262" s="60"/>
      <c r="H262" s="60"/>
      <c r="I262" s="60"/>
      <c r="J262" s="71"/>
      <c r="K262" s="71"/>
      <c r="L262" s="71"/>
      <c r="M262" s="71"/>
      <c r="N262" s="71"/>
      <c r="R262" s="59"/>
      <c r="S262" s="32"/>
    </row>
    <row r="263" spans="3:19" ht="21">
      <c r="C263" s="40" t="s">
        <v>169</v>
      </c>
      <c r="D263" s="35">
        <v>34</v>
      </c>
      <c r="E263" s="35">
        <v>7</v>
      </c>
      <c r="F263" s="35">
        <v>41</v>
      </c>
      <c r="G263" s="60"/>
      <c r="H263" s="60"/>
      <c r="I263" s="60"/>
      <c r="J263" s="71"/>
      <c r="K263" s="71"/>
      <c r="L263" s="71"/>
      <c r="M263" s="71"/>
      <c r="N263" s="71"/>
      <c r="R263" s="59"/>
      <c r="S263" s="32"/>
    </row>
    <row r="264" spans="3:19" ht="21">
      <c r="C264" s="40" t="s">
        <v>170</v>
      </c>
      <c r="D264" s="35">
        <v>7</v>
      </c>
      <c r="E264" s="35">
        <v>2</v>
      </c>
      <c r="F264" s="35">
        <v>9</v>
      </c>
      <c r="G264" s="60"/>
      <c r="H264" s="60"/>
      <c r="I264" s="60"/>
      <c r="J264" s="71"/>
      <c r="K264" s="71"/>
      <c r="L264" s="71"/>
      <c r="M264" s="71"/>
      <c r="N264" s="71"/>
      <c r="R264" s="59"/>
      <c r="S264" s="32"/>
    </row>
    <row r="265" spans="3:19" ht="21">
      <c r="C265" s="40" t="s">
        <v>171</v>
      </c>
      <c r="D265" s="35">
        <v>312</v>
      </c>
      <c r="E265" s="35">
        <v>66</v>
      </c>
      <c r="F265" s="35">
        <v>378</v>
      </c>
      <c r="G265" s="60"/>
      <c r="H265" s="60"/>
      <c r="I265" s="60"/>
      <c r="J265" s="71"/>
      <c r="K265" s="71"/>
      <c r="L265" s="71"/>
      <c r="M265" s="71"/>
      <c r="N265" s="71"/>
      <c r="R265" s="59"/>
      <c r="S265" s="32"/>
    </row>
    <row r="266" spans="3:19" ht="18.75">
      <c r="C266" s="60"/>
      <c r="D266" s="60"/>
      <c r="E266" s="60"/>
      <c r="F266" s="60"/>
      <c r="G266" s="60"/>
      <c r="H266" s="60"/>
      <c r="I266" s="60"/>
      <c r="J266" s="71"/>
      <c r="K266" s="71"/>
      <c r="L266" s="71"/>
      <c r="M266" s="71"/>
      <c r="N266" s="71"/>
      <c r="R266" s="59"/>
      <c r="S266" s="32"/>
    </row>
    <row r="267" spans="3:19" ht="23.25">
      <c r="C267" s="100" t="s">
        <v>184</v>
      </c>
      <c r="D267" s="33" t="s">
        <v>59</v>
      </c>
      <c r="E267" s="33" t="s">
        <v>60</v>
      </c>
      <c r="F267" s="33" t="s">
        <v>56</v>
      </c>
      <c r="G267" s="60"/>
      <c r="H267" s="60"/>
      <c r="I267" s="60"/>
      <c r="J267" s="71"/>
      <c r="K267" s="71"/>
      <c r="L267" s="71"/>
      <c r="M267" s="71"/>
      <c r="N267" s="71"/>
      <c r="R267" s="59"/>
      <c r="S267" s="32"/>
    </row>
    <row r="268" spans="3:19" ht="21">
      <c r="C268" s="40" t="s">
        <v>137</v>
      </c>
      <c r="D268" s="37">
        <v>0.11965811965811966</v>
      </c>
      <c r="E268" s="37">
        <v>7.0796460176991149E-2</v>
      </c>
      <c r="F268" s="37">
        <v>0.11042944785276074</v>
      </c>
      <c r="G268" s="60"/>
      <c r="H268" s="60"/>
      <c r="I268" s="60"/>
      <c r="J268" s="71"/>
      <c r="K268" s="71"/>
      <c r="L268" s="71"/>
      <c r="M268" s="71"/>
      <c r="N268" s="71"/>
      <c r="R268" s="59"/>
      <c r="S268" s="32"/>
    </row>
    <row r="269" spans="3:19" ht="21">
      <c r="C269" s="40" t="s">
        <v>168</v>
      </c>
      <c r="D269" s="37">
        <v>0.24501424501424501</v>
      </c>
      <c r="E269" s="37">
        <v>0.21238938053097345</v>
      </c>
      <c r="F269" s="37">
        <v>0.23312883435582821</v>
      </c>
      <c r="G269" s="60"/>
      <c r="H269" s="60"/>
      <c r="I269" s="60"/>
      <c r="J269" s="71"/>
      <c r="K269" s="71"/>
      <c r="L269" s="71"/>
      <c r="M269" s="71"/>
      <c r="N269" s="71"/>
      <c r="R269" s="59"/>
      <c r="S269" s="32"/>
    </row>
    <row r="270" spans="3:19" ht="21">
      <c r="C270" s="40" t="s">
        <v>139</v>
      </c>
      <c r="D270" s="37">
        <v>0.13247863247863248</v>
      </c>
      <c r="E270" s="37">
        <v>8.8495575221238937E-2</v>
      </c>
      <c r="F270" s="37">
        <v>0.1312883435582822</v>
      </c>
      <c r="G270" s="60"/>
      <c r="H270" s="60"/>
      <c r="I270" s="60"/>
      <c r="J270" s="71"/>
      <c r="K270" s="71"/>
      <c r="L270" s="71"/>
      <c r="M270" s="71"/>
      <c r="N270" s="71"/>
      <c r="R270" s="59"/>
      <c r="S270" s="32"/>
    </row>
    <row r="271" spans="3:19" ht="21">
      <c r="C271" s="40" t="s">
        <v>169</v>
      </c>
      <c r="D271" s="37">
        <v>4.843304843304843E-2</v>
      </c>
      <c r="E271" s="37">
        <v>4.4247787610619468E-2</v>
      </c>
      <c r="F271" s="37">
        <v>5.030674846625767E-2</v>
      </c>
      <c r="G271" s="60"/>
      <c r="H271" s="60"/>
      <c r="I271" s="60"/>
      <c r="J271" s="71"/>
      <c r="K271" s="71"/>
      <c r="L271" s="71"/>
      <c r="M271" s="71"/>
      <c r="N271" s="71"/>
      <c r="R271" s="59"/>
      <c r="S271" s="32"/>
    </row>
    <row r="272" spans="3:19" ht="21">
      <c r="C272" s="40" t="s">
        <v>170</v>
      </c>
      <c r="D272" s="37">
        <v>9.9715099715099714E-3</v>
      </c>
      <c r="E272" s="37">
        <v>0</v>
      </c>
      <c r="F272" s="37">
        <v>1.1042944785276074E-2</v>
      </c>
      <c r="G272" s="60"/>
      <c r="H272" s="60"/>
      <c r="I272" s="60"/>
      <c r="J272" s="71"/>
      <c r="K272" s="71"/>
      <c r="L272" s="71"/>
      <c r="M272" s="71"/>
      <c r="N272" s="71"/>
      <c r="R272" s="59"/>
      <c r="S272" s="32"/>
    </row>
    <row r="273" spans="3:19" ht="21">
      <c r="C273" s="40" t="s">
        <v>171</v>
      </c>
      <c r="D273" s="37">
        <v>0.44444444444444442</v>
      </c>
      <c r="E273" s="37">
        <v>0.58407079646017701</v>
      </c>
      <c r="F273" s="37">
        <v>0.46380368098159508</v>
      </c>
      <c r="G273" s="60"/>
      <c r="H273" s="60"/>
      <c r="I273" s="60"/>
      <c r="J273" s="71"/>
      <c r="K273" s="71"/>
      <c r="L273" s="71"/>
      <c r="M273" s="71"/>
      <c r="N273" s="71"/>
      <c r="R273" s="59"/>
      <c r="S273" s="32"/>
    </row>
    <row r="274" spans="3:19" ht="21">
      <c r="C274" s="75"/>
      <c r="D274" s="71"/>
      <c r="E274" s="71"/>
      <c r="F274" s="71"/>
      <c r="G274" s="60"/>
      <c r="H274" s="60"/>
      <c r="I274" s="60"/>
      <c r="J274" s="71"/>
      <c r="K274" s="71"/>
      <c r="L274" s="71"/>
      <c r="M274" s="71"/>
      <c r="N274" s="71"/>
      <c r="R274" s="59"/>
      <c r="S274" s="32"/>
    </row>
    <row r="275" spans="3:19" ht="23.25">
      <c r="C275" s="100" t="s">
        <v>185</v>
      </c>
      <c r="D275" s="33" t="s">
        <v>59</v>
      </c>
      <c r="E275" s="33" t="s">
        <v>60</v>
      </c>
      <c r="F275" s="33" t="s">
        <v>56</v>
      </c>
      <c r="G275" s="60"/>
      <c r="H275" s="60"/>
      <c r="I275" s="60"/>
      <c r="J275" s="71"/>
      <c r="K275" s="71"/>
      <c r="L275" s="71"/>
      <c r="M275" s="71"/>
      <c r="N275" s="71"/>
      <c r="R275" s="59"/>
      <c r="S275" s="32"/>
    </row>
    <row r="276" spans="3:19" ht="21">
      <c r="C276" s="40" t="s">
        <v>137</v>
      </c>
      <c r="D276" s="35">
        <v>96</v>
      </c>
      <c r="E276" s="35">
        <v>8</v>
      </c>
      <c r="F276" s="35">
        <v>104</v>
      </c>
      <c r="G276" s="60"/>
      <c r="H276" s="60"/>
      <c r="I276" s="60"/>
      <c r="J276" s="71"/>
      <c r="K276" s="71"/>
      <c r="L276" s="71"/>
      <c r="M276" s="71"/>
      <c r="N276" s="71"/>
      <c r="R276" s="59"/>
      <c r="S276" s="32"/>
    </row>
    <row r="277" spans="3:19" ht="21">
      <c r="C277" s="40" t="s">
        <v>168</v>
      </c>
      <c r="D277" s="35">
        <v>178</v>
      </c>
      <c r="E277" s="35">
        <v>24</v>
      </c>
      <c r="F277" s="35">
        <v>202</v>
      </c>
      <c r="G277" s="60"/>
      <c r="H277" s="60"/>
      <c r="I277" s="60"/>
      <c r="J277" s="71"/>
      <c r="K277" s="71"/>
      <c r="L277" s="71"/>
      <c r="M277" s="71"/>
      <c r="N277" s="71"/>
      <c r="R277" s="59"/>
      <c r="S277" s="32"/>
    </row>
    <row r="278" spans="3:19" ht="21">
      <c r="C278" s="40" t="s">
        <v>139</v>
      </c>
      <c r="D278" s="35">
        <v>88</v>
      </c>
      <c r="E278" s="35">
        <v>10</v>
      </c>
      <c r="F278" s="35">
        <v>98</v>
      </c>
      <c r="G278" s="60"/>
      <c r="H278" s="60"/>
      <c r="I278" s="60"/>
      <c r="J278" s="71"/>
      <c r="K278" s="71"/>
      <c r="L278" s="71"/>
      <c r="M278" s="71"/>
      <c r="N278" s="71"/>
      <c r="R278" s="59"/>
      <c r="S278" s="32"/>
    </row>
    <row r="279" spans="3:19" ht="21">
      <c r="C279" s="40" t="s">
        <v>169</v>
      </c>
      <c r="D279" s="35">
        <v>23</v>
      </c>
      <c r="E279" s="35">
        <v>5</v>
      </c>
      <c r="F279" s="35">
        <v>28</v>
      </c>
      <c r="G279" s="60"/>
      <c r="H279" s="60"/>
      <c r="I279" s="60"/>
      <c r="J279" s="71"/>
      <c r="K279" s="71"/>
      <c r="L279" s="71"/>
      <c r="M279" s="71"/>
      <c r="N279" s="71"/>
      <c r="R279" s="59"/>
      <c r="S279" s="32"/>
    </row>
    <row r="280" spans="3:19" ht="21">
      <c r="C280" s="40" t="s">
        <v>170</v>
      </c>
      <c r="D280" s="35">
        <v>5</v>
      </c>
      <c r="E280" s="35">
        <v>0</v>
      </c>
      <c r="F280" s="35">
        <v>5</v>
      </c>
      <c r="G280" s="60"/>
      <c r="H280" s="60"/>
      <c r="I280" s="60"/>
      <c r="J280" s="71"/>
      <c r="K280" s="71"/>
      <c r="L280" s="71"/>
      <c r="M280" s="71"/>
      <c r="N280" s="71"/>
      <c r="R280" s="59"/>
      <c r="S280" s="32"/>
    </row>
    <row r="281" spans="3:19" ht="21">
      <c r="C281" s="40" t="s">
        <v>171</v>
      </c>
      <c r="D281" s="35">
        <v>312</v>
      </c>
      <c r="E281" s="35">
        <v>66</v>
      </c>
      <c r="F281" s="35">
        <v>378</v>
      </c>
      <c r="G281" s="60"/>
      <c r="H281" s="60"/>
      <c r="I281" s="60"/>
      <c r="J281" s="71"/>
      <c r="K281" s="71"/>
      <c r="L281" s="71"/>
      <c r="M281" s="71"/>
      <c r="N281" s="71"/>
      <c r="R281" s="59"/>
      <c r="S281" s="32"/>
    </row>
    <row r="282" spans="3:19" ht="18.75">
      <c r="C282" s="60"/>
      <c r="D282" s="60"/>
      <c r="E282" s="60"/>
      <c r="F282" s="60"/>
      <c r="G282" s="60"/>
      <c r="H282" s="60"/>
      <c r="I282" s="60"/>
      <c r="J282" s="71"/>
      <c r="K282" s="71"/>
      <c r="L282" s="71"/>
      <c r="M282" s="71"/>
      <c r="N282" s="71"/>
      <c r="R282" s="59"/>
      <c r="S282" s="32"/>
    </row>
    <row r="283" spans="3:19" ht="23.25">
      <c r="C283" s="100" t="s">
        <v>186</v>
      </c>
      <c r="D283" s="33" t="s">
        <v>59</v>
      </c>
      <c r="E283" s="33" t="s">
        <v>60</v>
      </c>
      <c r="F283" s="33" t="s">
        <v>56</v>
      </c>
      <c r="G283" s="60"/>
      <c r="H283" s="60"/>
      <c r="I283" s="60"/>
      <c r="J283" s="71"/>
      <c r="K283" s="71"/>
      <c r="L283" s="71"/>
      <c r="M283" s="71"/>
      <c r="N283" s="71"/>
      <c r="R283" s="59"/>
      <c r="S283" s="32"/>
    </row>
    <row r="284" spans="3:19" ht="21">
      <c r="C284" s="40" t="s">
        <v>137</v>
      </c>
      <c r="D284" s="37">
        <v>0.13675213675213677</v>
      </c>
      <c r="E284" s="37">
        <v>7.0796460176991149E-2</v>
      </c>
      <c r="F284" s="37">
        <v>0.1276073619631902</v>
      </c>
      <c r="G284" s="60"/>
      <c r="H284" s="60"/>
      <c r="I284" s="60"/>
      <c r="J284" s="71"/>
      <c r="K284" s="71"/>
      <c r="L284" s="71"/>
      <c r="M284" s="71"/>
      <c r="N284" s="71"/>
      <c r="R284" s="59"/>
      <c r="S284" s="32"/>
    </row>
    <row r="285" spans="3:19" ht="21">
      <c r="C285" s="40" t="s">
        <v>168</v>
      </c>
      <c r="D285" s="37">
        <v>0.25356125356125359</v>
      </c>
      <c r="E285" s="37">
        <v>0.21238938053097345</v>
      </c>
      <c r="F285" s="37">
        <v>0.24785276073619633</v>
      </c>
      <c r="G285" s="60"/>
      <c r="H285" s="60"/>
      <c r="I285" s="60"/>
      <c r="J285" s="71"/>
      <c r="K285" s="71"/>
      <c r="L285" s="71"/>
      <c r="M285" s="71"/>
      <c r="N285" s="71"/>
      <c r="R285" s="59"/>
      <c r="S285" s="32"/>
    </row>
    <row r="286" spans="3:19" ht="21">
      <c r="C286" s="40" t="s">
        <v>139</v>
      </c>
      <c r="D286" s="37">
        <v>0.12535612535612536</v>
      </c>
      <c r="E286" s="37">
        <v>8.8495575221238937E-2</v>
      </c>
      <c r="F286" s="37">
        <v>0.12024539877300613</v>
      </c>
      <c r="G286" s="60"/>
      <c r="H286" s="60"/>
      <c r="I286" s="60"/>
      <c r="J286" s="71"/>
      <c r="K286" s="71"/>
      <c r="L286" s="71"/>
      <c r="M286" s="71"/>
      <c r="N286" s="71"/>
      <c r="R286" s="59"/>
      <c r="S286" s="32"/>
    </row>
    <row r="287" spans="3:19" ht="21">
      <c r="C287" s="40" t="s">
        <v>169</v>
      </c>
      <c r="D287" s="37">
        <v>3.2763532763532763E-2</v>
      </c>
      <c r="E287" s="37">
        <v>4.4247787610619468E-2</v>
      </c>
      <c r="F287" s="37">
        <v>3.4355828220858899E-2</v>
      </c>
      <c r="G287" s="60"/>
      <c r="H287" s="60"/>
      <c r="I287" s="60"/>
      <c r="J287" s="71"/>
      <c r="K287" s="71"/>
      <c r="L287" s="71"/>
      <c r="M287" s="71"/>
      <c r="N287" s="71"/>
      <c r="R287" s="59"/>
      <c r="S287" s="32"/>
    </row>
    <row r="288" spans="3:19" ht="21">
      <c r="C288" s="40" t="s">
        <v>170</v>
      </c>
      <c r="D288" s="37">
        <v>7.1225071225071226E-3</v>
      </c>
      <c r="E288" s="37">
        <v>0</v>
      </c>
      <c r="F288" s="37">
        <v>6.1349693251533744E-3</v>
      </c>
      <c r="G288" s="60"/>
      <c r="H288" s="60"/>
      <c r="I288" s="60"/>
      <c r="J288" s="71"/>
      <c r="K288" s="71"/>
      <c r="L288" s="71"/>
      <c r="M288" s="71"/>
      <c r="N288" s="71"/>
      <c r="R288" s="59"/>
      <c r="S288" s="32"/>
    </row>
    <row r="289" spans="3:19" ht="26.25" customHeight="1">
      <c r="C289" s="40" t="s">
        <v>171</v>
      </c>
      <c r="D289" s="37">
        <v>0.44444444444444442</v>
      </c>
      <c r="E289" s="37">
        <v>0.58407079646017701</v>
      </c>
      <c r="F289" s="37">
        <v>0.46380368098159508</v>
      </c>
      <c r="R289" s="59"/>
      <c r="S289" s="32"/>
    </row>
    <row r="290" spans="3:19" ht="15.75" customHeight="1">
      <c r="R290" s="59"/>
      <c r="S290" s="32"/>
    </row>
    <row r="291" spans="3:19" ht="15.75" customHeight="1">
      <c r="R291" s="59"/>
      <c r="S291" s="32"/>
    </row>
    <row r="292" spans="3:19" ht="17.25" customHeight="1">
      <c r="R292" s="59"/>
      <c r="S292" s="32"/>
    </row>
    <row r="293" spans="3:19" ht="17.25" customHeight="1">
      <c r="R293" s="59"/>
      <c r="S293" s="32"/>
    </row>
    <row r="294" spans="3:19" ht="23.25">
      <c r="C294" s="114" t="s">
        <v>81</v>
      </c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R294" s="59"/>
      <c r="S294" s="32"/>
    </row>
    <row r="296" spans="3:19" ht="23.25">
      <c r="C296" s="116" t="s">
        <v>187</v>
      </c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</row>
    <row r="297" spans="3:19" ht="21.75" customHeight="1"/>
    <row r="298" spans="3:19" ht="23.25">
      <c r="C298" s="100" t="s">
        <v>188</v>
      </c>
      <c r="D298" s="33" t="s">
        <v>60</v>
      </c>
    </row>
    <row r="299" spans="3:19" ht="42">
      <c r="C299" s="34" t="s">
        <v>189</v>
      </c>
      <c r="D299" s="37">
        <v>0</v>
      </c>
    </row>
    <row r="300" spans="3:19" ht="42">
      <c r="C300" s="34" t="s">
        <v>190</v>
      </c>
      <c r="D300" s="37">
        <v>0</v>
      </c>
    </row>
    <row r="301" spans="3:19" ht="21">
      <c r="C301" s="34" t="s">
        <v>68</v>
      </c>
      <c r="D301" s="37">
        <v>2.3809523809523808E-2</v>
      </c>
    </row>
    <row r="302" spans="3:19" ht="42">
      <c r="C302" s="34" t="s">
        <v>191</v>
      </c>
      <c r="D302" s="37">
        <v>5.5555555555555552E-2</v>
      </c>
    </row>
    <row r="303" spans="3:19" ht="21">
      <c r="C303" s="34" t="s">
        <v>192</v>
      </c>
      <c r="D303" s="37">
        <v>0.1984126984126984</v>
      </c>
    </row>
    <row r="304" spans="3:19" ht="21">
      <c r="C304" s="34" t="s">
        <v>193</v>
      </c>
      <c r="D304" s="37">
        <v>0.29365079365079366</v>
      </c>
    </row>
    <row r="305" spans="3:16" ht="42">
      <c r="C305" s="34" t="s">
        <v>194</v>
      </c>
      <c r="D305" s="37">
        <v>0.26190476190476192</v>
      </c>
    </row>
    <row r="306" spans="3:16" ht="42">
      <c r="C306" s="34" t="s">
        <v>195</v>
      </c>
      <c r="D306" s="37">
        <v>0.34126984126984128</v>
      </c>
    </row>
    <row r="307" spans="3:16" ht="21">
      <c r="C307" s="34" t="s">
        <v>196</v>
      </c>
      <c r="D307" s="37">
        <v>0.36507936507936506</v>
      </c>
    </row>
    <row r="308" spans="3:16" ht="22.5" customHeight="1"/>
    <row r="309" spans="3:16" ht="22.5" customHeight="1"/>
    <row r="310" spans="3:16" ht="22.5" customHeight="1"/>
    <row r="311" spans="3:16" ht="22.5" customHeight="1"/>
    <row r="312" spans="3:16" ht="23.25">
      <c r="C312" s="116" t="s">
        <v>197</v>
      </c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</row>
    <row r="313" spans="3:16" ht="39.75" customHeight="1"/>
    <row r="314" spans="3:16" ht="23.25">
      <c r="C314" s="33" t="s">
        <v>54</v>
      </c>
      <c r="D314" s="49" t="s">
        <v>61</v>
      </c>
      <c r="E314" s="49" t="s">
        <v>62</v>
      </c>
      <c r="F314" s="49" t="s">
        <v>56</v>
      </c>
    </row>
    <row r="315" spans="3:16" ht="21">
      <c r="C315" s="40" t="s">
        <v>18</v>
      </c>
      <c r="D315" s="35">
        <v>48</v>
      </c>
      <c r="E315" s="35">
        <v>17</v>
      </c>
      <c r="F315" s="35">
        <v>65</v>
      </c>
    </row>
    <row r="316" spans="3:16" ht="21">
      <c r="C316" s="40" t="s">
        <v>17</v>
      </c>
      <c r="D316" s="35">
        <v>10</v>
      </c>
      <c r="E316" s="35">
        <v>0</v>
      </c>
      <c r="F316" s="35">
        <v>10</v>
      </c>
    </row>
    <row r="317" spans="3:16" ht="21">
      <c r="C317" s="40" t="s">
        <v>198</v>
      </c>
      <c r="D317" s="35">
        <v>0</v>
      </c>
      <c r="E317" s="35">
        <v>0</v>
      </c>
      <c r="F317" s="35">
        <v>0</v>
      </c>
    </row>
    <row r="319" spans="3:16" ht="23.25">
      <c r="C319" s="33" t="s">
        <v>55</v>
      </c>
      <c r="D319" s="49" t="s">
        <v>61</v>
      </c>
      <c r="E319" s="49" t="s">
        <v>62</v>
      </c>
      <c r="F319" s="49" t="s">
        <v>56</v>
      </c>
    </row>
    <row r="320" spans="3:16" ht="21">
      <c r="C320" s="40" t="s">
        <v>18</v>
      </c>
      <c r="D320" s="37">
        <v>0.60759493670886078</v>
      </c>
      <c r="E320" s="37">
        <v>0.73913043478260865</v>
      </c>
      <c r="F320" s="37">
        <v>0.63725490196078427</v>
      </c>
    </row>
    <row r="321" spans="3:16" ht="21">
      <c r="C321" s="40" t="s">
        <v>17</v>
      </c>
      <c r="D321" s="37">
        <v>0.12658227848101267</v>
      </c>
      <c r="E321" s="37">
        <v>0</v>
      </c>
      <c r="F321" s="37">
        <v>9.8039215686274508E-2</v>
      </c>
    </row>
    <row r="322" spans="3:16" ht="24" customHeight="1">
      <c r="C322" s="40" t="s">
        <v>198</v>
      </c>
      <c r="D322" s="37">
        <v>0</v>
      </c>
      <c r="E322" s="37">
        <v>0</v>
      </c>
      <c r="F322" s="37">
        <v>0</v>
      </c>
    </row>
    <row r="323" spans="3:16" ht="25.5" customHeight="1">
      <c r="C323" s="39"/>
      <c r="D323" s="71"/>
      <c r="E323" s="71"/>
    </row>
    <row r="324" spans="3:16" ht="11.25" customHeight="1">
      <c r="C324" s="39"/>
      <c r="D324" s="71"/>
      <c r="E324" s="71"/>
    </row>
    <row r="325" spans="3:16" ht="11.25" customHeight="1">
      <c r="C325" s="39"/>
      <c r="D325" s="71"/>
      <c r="E325" s="71"/>
    </row>
    <row r="326" spans="3:16" ht="23.25">
      <c r="C326" s="116" t="s">
        <v>199</v>
      </c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</row>
    <row r="327" spans="3:16" ht="43.5" customHeight="1"/>
    <row r="328" spans="3:16" ht="43.5" customHeight="1">
      <c r="C328" s="33" t="s">
        <v>54</v>
      </c>
      <c r="D328" s="49" t="s">
        <v>61</v>
      </c>
      <c r="E328" s="49" t="s">
        <v>62</v>
      </c>
      <c r="F328" s="49" t="s">
        <v>56</v>
      </c>
    </row>
    <row r="329" spans="3:16" ht="21">
      <c r="C329" s="34" t="s">
        <v>82</v>
      </c>
      <c r="D329" s="35">
        <v>49</v>
      </c>
      <c r="E329" s="35">
        <v>0</v>
      </c>
      <c r="F329" s="35">
        <v>49</v>
      </c>
    </row>
    <row r="330" spans="3:16" ht="21">
      <c r="C330" s="34" t="s">
        <v>83</v>
      </c>
      <c r="D330" s="35">
        <v>46</v>
      </c>
      <c r="E330" s="35">
        <v>0</v>
      </c>
      <c r="F330" s="35">
        <v>46</v>
      </c>
    </row>
    <row r="331" spans="3:16" ht="21">
      <c r="C331" s="50" t="s">
        <v>84</v>
      </c>
      <c r="D331" s="76">
        <v>13</v>
      </c>
      <c r="E331" s="76">
        <v>0</v>
      </c>
      <c r="F331" s="76">
        <v>13</v>
      </c>
    </row>
    <row r="332" spans="3:16" ht="21">
      <c r="C332" s="51"/>
      <c r="D332" s="52"/>
      <c r="E332" s="52"/>
      <c r="F332" s="52"/>
    </row>
    <row r="334" spans="3:16" ht="23.25">
      <c r="C334" s="33" t="s">
        <v>55</v>
      </c>
      <c r="D334" s="49" t="s">
        <v>61</v>
      </c>
      <c r="E334" s="49" t="s">
        <v>62</v>
      </c>
      <c r="F334" s="49" t="s">
        <v>56</v>
      </c>
    </row>
    <row r="335" spans="3:16" ht="21">
      <c r="C335" s="34" t="s">
        <v>82</v>
      </c>
      <c r="D335" s="37">
        <v>1.0208333333333333</v>
      </c>
      <c r="E335" s="37">
        <v>0</v>
      </c>
      <c r="F335" s="37">
        <v>0.75384615384615383</v>
      </c>
    </row>
    <row r="336" spans="3:16" ht="21">
      <c r="C336" s="34" t="s">
        <v>83</v>
      </c>
      <c r="D336" s="37">
        <v>0.95833333333333337</v>
      </c>
      <c r="E336" s="37">
        <v>0</v>
      </c>
      <c r="F336" s="37">
        <v>0.70769230769230773</v>
      </c>
    </row>
    <row r="337" spans="3:16" ht="21">
      <c r="C337" s="50" t="s">
        <v>84</v>
      </c>
      <c r="D337" s="92">
        <v>0.27083333333333331</v>
      </c>
      <c r="E337" s="92">
        <v>0</v>
      </c>
      <c r="F337" s="92">
        <v>0.2</v>
      </c>
    </row>
    <row r="338" spans="3:16" ht="26.25" customHeight="1">
      <c r="C338" s="51"/>
      <c r="D338" s="53"/>
      <c r="E338" s="53"/>
      <c r="F338" s="53"/>
    </row>
    <row r="339" spans="3:16" ht="76.5" customHeight="1"/>
    <row r="340" spans="3:16" ht="76.5" customHeight="1"/>
    <row r="341" spans="3:16" ht="76.5" customHeight="1"/>
    <row r="342" spans="3:16" ht="76.5" customHeight="1"/>
    <row r="343" spans="3:16" ht="33.75" customHeight="1"/>
    <row r="344" spans="3:16" ht="23.25">
      <c r="C344" s="116" t="s">
        <v>200</v>
      </c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</row>
    <row r="345" spans="3:16" ht="63" customHeight="1"/>
    <row r="346" spans="3:16" ht="23.25">
      <c r="C346" s="49" t="s">
        <v>54</v>
      </c>
      <c r="D346" s="49" t="s">
        <v>59</v>
      </c>
    </row>
    <row r="347" spans="3:16" ht="21">
      <c r="C347" s="40" t="s">
        <v>18</v>
      </c>
      <c r="D347" s="77">
        <v>366</v>
      </c>
    </row>
    <row r="348" spans="3:16" ht="21">
      <c r="C348" s="40" t="s">
        <v>17</v>
      </c>
      <c r="D348" s="77">
        <v>24</v>
      </c>
    </row>
    <row r="349" spans="3:16" ht="21">
      <c r="C349" s="40" t="s">
        <v>171</v>
      </c>
      <c r="D349" s="77">
        <v>312</v>
      </c>
    </row>
    <row r="350" spans="3:16" ht="21">
      <c r="C350" s="62"/>
      <c r="D350" s="71"/>
    </row>
    <row r="351" spans="3:16" ht="23.25">
      <c r="C351" s="49" t="s">
        <v>55</v>
      </c>
      <c r="D351" s="49" t="s">
        <v>59</v>
      </c>
    </row>
    <row r="352" spans="3:16" ht="21">
      <c r="C352" s="40" t="s">
        <v>18</v>
      </c>
      <c r="D352" s="37">
        <v>0.5213675213675214</v>
      </c>
    </row>
    <row r="353" spans="3:16" ht="21">
      <c r="C353" s="40" t="s">
        <v>17</v>
      </c>
      <c r="D353" s="37">
        <v>3.4188034188034191E-2</v>
      </c>
    </row>
    <row r="354" spans="3:16" ht="21">
      <c r="C354" s="40" t="s">
        <v>171</v>
      </c>
      <c r="D354" s="37">
        <v>0.44444444444444442</v>
      </c>
    </row>
    <row r="355" spans="3:16" ht="54" customHeight="1"/>
    <row r="356" spans="3:16" ht="23.25">
      <c r="C356" s="116" t="s">
        <v>201</v>
      </c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</row>
    <row r="357" spans="3:16" ht="23.25" customHeight="1"/>
    <row r="358" spans="3:16" ht="23.25" customHeight="1">
      <c r="C358" s="49" t="s">
        <v>54</v>
      </c>
      <c r="D358" s="49" t="s">
        <v>59</v>
      </c>
    </row>
    <row r="359" spans="3:16" ht="23.25" customHeight="1">
      <c r="C359" s="34" t="s">
        <v>82</v>
      </c>
      <c r="D359" s="77">
        <v>115</v>
      </c>
    </row>
    <row r="360" spans="3:16" ht="23.25" customHeight="1">
      <c r="C360" s="34" t="s">
        <v>83</v>
      </c>
      <c r="D360" s="77">
        <v>207</v>
      </c>
    </row>
    <row r="361" spans="3:16" ht="23.25" customHeight="1">
      <c r="C361" s="34" t="s">
        <v>202</v>
      </c>
      <c r="D361" s="77">
        <v>15</v>
      </c>
    </row>
    <row r="362" spans="3:16" ht="23.25" customHeight="1">
      <c r="C362" s="34" t="s">
        <v>203</v>
      </c>
      <c r="D362" s="77">
        <v>6</v>
      </c>
    </row>
    <row r="363" spans="3:16" ht="23.25" customHeight="1">
      <c r="C363" s="34" t="s">
        <v>204</v>
      </c>
      <c r="D363" s="77">
        <v>1</v>
      </c>
    </row>
    <row r="364" spans="3:16" ht="23.25" customHeight="1">
      <c r="C364" s="34" t="s">
        <v>84</v>
      </c>
      <c r="D364" s="77">
        <v>1</v>
      </c>
    </row>
    <row r="365" spans="3:16" ht="23.25" customHeight="1">
      <c r="C365" s="34" t="s">
        <v>205</v>
      </c>
      <c r="D365" s="77">
        <v>0</v>
      </c>
    </row>
    <row r="366" spans="3:16" ht="23.25" customHeight="1">
      <c r="C366" s="34" t="s">
        <v>206</v>
      </c>
      <c r="D366" s="77">
        <v>7</v>
      </c>
    </row>
    <row r="367" spans="3:16" ht="23.25" customHeight="1">
      <c r="C367" s="34" t="s">
        <v>171</v>
      </c>
      <c r="D367" s="77">
        <v>45</v>
      </c>
    </row>
    <row r="368" spans="3:16" ht="23.25" customHeight="1"/>
    <row r="369" spans="3:16" ht="37.5" customHeight="1">
      <c r="C369" s="49" t="s">
        <v>55</v>
      </c>
      <c r="D369" s="49" t="s">
        <v>59</v>
      </c>
    </row>
    <row r="370" spans="3:16" ht="21">
      <c r="C370" s="34" t="s">
        <v>82</v>
      </c>
      <c r="D370" s="37">
        <v>0.31420765027322406</v>
      </c>
    </row>
    <row r="371" spans="3:16" ht="21">
      <c r="C371" s="34" t="s">
        <v>83</v>
      </c>
      <c r="D371" s="37">
        <v>0.56557377049180324</v>
      </c>
    </row>
    <row r="372" spans="3:16" ht="21">
      <c r="C372" s="34" t="s">
        <v>202</v>
      </c>
      <c r="D372" s="37">
        <v>4.0983606557377046E-2</v>
      </c>
    </row>
    <row r="373" spans="3:16" ht="21">
      <c r="C373" s="34" t="s">
        <v>203</v>
      </c>
      <c r="D373" s="37">
        <v>1.6393442622950821E-2</v>
      </c>
    </row>
    <row r="374" spans="3:16" ht="21">
      <c r="C374" s="34" t="s">
        <v>204</v>
      </c>
      <c r="D374" s="37">
        <v>2.7322404371584699E-3</v>
      </c>
    </row>
    <row r="375" spans="3:16" ht="21">
      <c r="C375" s="34" t="s">
        <v>84</v>
      </c>
      <c r="D375" s="37">
        <v>2.7322404371584699E-3</v>
      </c>
    </row>
    <row r="376" spans="3:16" ht="21">
      <c r="C376" s="34" t="s">
        <v>205</v>
      </c>
      <c r="D376" s="37">
        <v>0</v>
      </c>
    </row>
    <row r="377" spans="3:16" ht="21">
      <c r="C377" s="34" t="s">
        <v>206</v>
      </c>
      <c r="D377" s="37">
        <v>1.912568306010929E-2</v>
      </c>
    </row>
    <row r="378" spans="3:16" ht="21">
      <c r="C378" s="34" t="s">
        <v>171</v>
      </c>
      <c r="D378" s="37">
        <v>0.12295081967213115</v>
      </c>
    </row>
    <row r="379" spans="3:16" ht="50.25" customHeight="1"/>
    <row r="380" spans="3:16" ht="23.25">
      <c r="C380" s="116" t="s">
        <v>207</v>
      </c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</row>
    <row r="381" spans="3:16" ht="60.75" customHeight="1"/>
    <row r="382" spans="3:16" ht="23.25">
      <c r="C382" s="49" t="s">
        <v>55</v>
      </c>
      <c r="D382" s="49" t="s">
        <v>61</v>
      </c>
      <c r="E382" s="49" t="s">
        <v>62</v>
      </c>
    </row>
    <row r="383" spans="3:16" ht="21">
      <c r="C383" s="34" t="s">
        <v>208</v>
      </c>
      <c r="D383" s="37">
        <v>0.41304347826086957</v>
      </c>
      <c r="E383" s="37">
        <v>0</v>
      </c>
    </row>
    <row r="384" spans="3:16" ht="21">
      <c r="C384" s="34" t="s">
        <v>209</v>
      </c>
      <c r="D384" s="37">
        <v>0.32608695652173914</v>
      </c>
      <c r="E384" s="37">
        <v>0</v>
      </c>
    </row>
    <row r="385" spans="3:16" ht="21">
      <c r="C385" s="34" t="s">
        <v>210</v>
      </c>
      <c r="D385" s="37">
        <v>0.15217391304347827</v>
      </c>
      <c r="E385" s="37">
        <v>0</v>
      </c>
    </row>
    <row r="386" spans="3:16" ht="21">
      <c r="C386" s="34" t="s">
        <v>211</v>
      </c>
      <c r="D386" s="37">
        <v>5.434782608695652E-2</v>
      </c>
      <c r="E386" s="37">
        <v>0</v>
      </c>
    </row>
    <row r="387" spans="3:16" ht="21">
      <c r="C387" s="34" t="s">
        <v>68</v>
      </c>
      <c r="D387" s="37">
        <v>4.3478260869565216E-2</v>
      </c>
      <c r="E387" s="37">
        <v>0</v>
      </c>
    </row>
    <row r="388" spans="3:16" ht="21">
      <c r="C388" s="62"/>
      <c r="D388" s="71"/>
      <c r="E388" s="71"/>
    </row>
    <row r="389" spans="3:16" ht="46.5" customHeight="1"/>
    <row r="390" spans="3:16" ht="54.75" customHeight="1">
      <c r="C390" s="113" t="s">
        <v>212</v>
      </c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113"/>
      <c r="P390" s="113"/>
    </row>
    <row r="391" spans="3:16" ht="29.25" customHeight="1"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</row>
    <row r="392" spans="3:16" ht="75.75" customHeight="1">
      <c r="D392" s="49" t="s">
        <v>59</v>
      </c>
      <c r="E392" s="49" t="s">
        <v>60</v>
      </c>
      <c r="F392" s="49" t="s">
        <v>61</v>
      </c>
      <c r="G392" s="49" t="s">
        <v>62</v>
      </c>
    </row>
    <row r="393" spans="3:16" ht="42">
      <c r="C393" s="34" t="s">
        <v>85</v>
      </c>
      <c r="D393" s="37">
        <v>6.2266500622665004E-3</v>
      </c>
      <c r="E393" s="37">
        <v>4.7619047619047616E-2</v>
      </c>
      <c r="F393" s="37">
        <v>1.0869565217391304E-2</v>
      </c>
      <c r="G393" s="37">
        <v>0</v>
      </c>
    </row>
    <row r="394" spans="3:16" ht="21">
      <c r="C394" s="34" t="s">
        <v>86</v>
      </c>
      <c r="D394" s="37">
        <v>1.86799501867995E-2</v>
      </c>
      <c r="E394" s="37">
        <v>4.7619047619047616E-2</v>
      </c>
      <c r="F394" s="37">
        <v>1.0869565217391304E-2</v>
      </c>
      <c r="G394" s="37">
        <v>0</v>
      </c>
    </row>
    <row r="395" spans="3:16" ht="63">
      <c r="C395" s="34" t="s">
        <v>87</v>
      </c>
      <c r="D395" s="37">
        <v>3.6114570361145702E-2</v>
      </c>
      <c r="E395" s="37">
        <v>6.3492063492063489E-2</v>
      </c>
      <c r="F395" s="37">
        <v>6.5217391304347824E-2</v>
      </c>
      <c r="G395" s="37">
        <v>0</v>
      </c>
    </row>
    <row r="396" spans="3:16" ht="21">
      <c r="C396" s="34" t="s">
        <v>213</v>
      </c>
      <c r="D396" s="37">
        <v>2.4906600249066002E-3</v>
      </c>
      <c r="E396" s="37">
        <v>0</v>
      </c>
      <c r="F396" s="37">
        <v>3.2608695652173912E-2</v>
      </c>
      <c r="G396" s="37">
        <v>0</v>
      </c>
    </row>
    <row r="397" spans="3:16" ht="21">
      <c r="C397" s="34" t="s">
        <v>214</v>
      </c>
      <c r="D397" s="37">
        <v>1.4943960149439602E-2</v>
      </c>
      <c r="E397" s="37">
        <v>2.3809523809523808E-2</v>
      </c>
      <c r="F397" s="37">
        <v>1.0869565217391304E-2</v>
      </c>
      <c r="G397" s="37">
        <v>0</v>
      </c>
    </row>
    <row r="398" spans="3:16" ht="21">
      <c r="C398" s="34" t="s">
        <v>215</v>
      </c>
      <c r="D398" s="37">
        <v>3.7359900373599006E-3</v>
      </c>
      <c r="E398" s="37">
        <v>7.9365079365079361E-3</v>
      </c>
      <c r="F398" s="37">
        <v>1.0869565217391304E-2</v>
      </c>
      <c r="G398" s="37">
        <v>0</v>
      </c>
    </row>
    <row r="399" spans="3:16" ht="21">
      <c r="C399" s="34" t="s">
        <v>88</v>
      </c>
      <c r="D399" s="37">
        <v>8.717310087173101E-3</v>
      </c>
      <c r="E399" s="37">
        <v>3.1746031746031744E-2</v>
      </c>
      <c r="F399" s="37">
        <v>0.17391304347826086</v>
      </c>
      <c r="G399" s="37">
        <v>0</v>
      </c>
    </row>
    <row r="400" spans="3:16" ht="21">
      <c r="C400" s="34" t="s">
        <v>89</v>
      </c>
      <c r="D400" s="37">
        <v>0.31382316313823161</v>
      </c>
      <c r="E400" s="37">
        <v>0.41269841269841268</v>
      </c>
      <c r="F400" s="37">
        <v>0.27173913043478259</v>
      </c>
      <c r="G400" s="37">
        <v>0</v>
      </c>
    </row>
    <row r="401" spans="3:7" ht="21">
      <c r="C401" s="62"/>
      <c r="D401" s="71"/>
      <c r="E401" s="71"/>
      <c r="F401" s="71"/>
      <c r="G401" s="71"/>
    </row>
    <row r="402" spans="3:7" ht="21">
      <c r="C402" s="62"/>
      <c r="D402" s="71"/>
      <c r="E402" s="71"/>
      <c r="F402" s="71"/>
      <c r="G402" s="71"/>
    </row>
    <row r="403" spans="3:7" ht="21">
      <c r="C403" s="62"/>
      <c r="D403" s="71"/>
      <c r="E403" s="71"/>
      <c r="F403" s="71"/>
      <c r="G403" s="71"/>
    </row>
    <row r="404" spans="3:7" ht="21">
      <c r="C404" s="62"/>
      <c r="D404" s="71"/>
      <c r="E404" s="71"/>
      <c r="F404" s="71"/>
      <c r="G404" s="71"/>
    </row>
    <row r="405" spans="3:7" ht="21">
      <c r="C405" s="62"/>
      <c r="D405" s="71"/>
      <c r="E405" s="71"/>
      <c r="F405" s="71"/>
      <c r="G405" s="71"/>
    </row>
    <row r="406" spans="3:7" ht="21">
      <c r="C406" s="62"/>
      <c r="D406" s="71"/>
      <c r="E406" s="71"/>
      <c r="F406" s="71"/>
      <c r="G406" s="71"/>
    </row>
    <row r="407" spans="3:7" ht="21">
      <c r="C407" s="62"/>
      <c r="D407" s="71"/>
      <c r="E407" s="71"/>
      <c r="F407" s="71"/>
      <c r="G407" s="71"/>
    </row>
    <row r="408" spans="3:7" ht="21">
      <c r="C408" s="62"/>
      <c r="D408" s="71"/>
      <c r="E408" s="71"/>
      <c r="F408" s="71"/>
      <c r="G408" s="71"/>
    </row>
    <row r="409" spans="3:7" ht="21">
      <c r="C409" s="62"/>
      <c r="D409" s="71"/>
      <c r="E409" s="71"/>
      <c r="F409" s="71"/>
      <c r="G409" s="71"/>
    </row>
    <row r="410" spans="3:7" ht="21">
      <c r="C410" s="62"/>
      <c r="D410" s="71"/>
      <c r="E410" s="71"/>
      <c r="F410" s="71"/>
      <c r="G410" s="71"/>
    </row>
    <row r="411" spans="3:7" ht="21">
      <c r="C411" s="62"/>
      <c r="D411" s="71"/>
      <c r="E411" s="71"/>
      <c r="F411" s="71"/>
      <c r="G411" s="71"/>
    </row>
    <row r="412" spans="3:7" ht="21">
      <c r="C412" s="62"/>
      <c r="D412" s="71"/>
      <c r="E412" s="71"/>
      <c r="F412" s="71"/>
      <c r="G412" s="71"/>
    </row>
    <row r="413" spans="3:7" ht="21">
      <c r="C413" s="62"/>
      <c r="D413" s="71"/>
      <c r="E413" s="71"/>
      <c r="F413" s="71"/>
      <c r="G413" s="71"/>
    </row>
    <row r="414" spans="3:7" ht="21">
      <c r="C414" s="62"/>
      <c r="D414" s="71"/>
      <c r="E414" s="71"/>
      <c r="F414" s="71"/>
      <c r="G414" s="71"/>
    </row>
    <row r="415" spans="3:7" ht="25.5" customHeight="1"/>
    <row r="416" spans="3:7" ht="25.5" customHeight="1"/>
    <row r="417" spans="3:16" ht="25.5" customHeight="1"/>
    <row r="418" spans="3:16" ht="25.5" customHeight="1"/>
    <row r="419" spans="3:16" ht="23.25">
      <c r="C419" s="114" t="s">
        <v>90</v>
      </c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</row>
    <row r="421" spans="3:16" ht="23.25">
      <c r="C421" s="113" t="s">
        <v>216</v>
      </c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</row>
    <row r="422" spans="3:16" ht="57" customHeight="1"/>
    <row r="423" spans="3:16" ht="30" customHeight="1">
      <c r="C423" s="49" t="s">
        <v>54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5">
        <v>21</v>
      </c>
      <c r="E424" s="35">
        <v>17</v>
      </c>
      <c r="F424" s="35">
        <v>4</v>
      </c>
      <c r="G424" s="54"/>
    </row>
    <row r="425" spans="3:16" ht="21">
      <c r="C425" s="40" t="s">
        <v>17</v>
      </c>
      <c r="D425" s="35">
        <v>66</v>
      </c>
      <c r="E425" s="35">
        <v>72</v>
      </c>
      <c r="F425" s="35">
        <v>19</v>
      </c>
    </row>
    <row r="426" spans="3:16" ht="17.25" customHeight="1"/>
    <row r="427" spans="3:16" ht="23.25">
      <c r="C427" s="49" t="s">
        <v>55</v>
      </c>
      <c r="D427" s="33" t="s">
        <v>60</v>
      </c>
      <c r="E427" s="33" t="s">
        <v>61</v>
      </c>
      <c r="F427" s="33" t="s">
        <v>62</v>
      </c>
    </row>
    <row r="428" spans="3:16" ht="21">
      <c r="C428" s="40" t="s">
        <v>18</v>
      </c>
      <c r="D428" s="37">
        <v>0.2413793103448276</v>
      </c>
      <c r="E428" s="37">
        <v>0.19101123595505617</v>
      </c>
      <c r="F428" s="37">
        <v>0.17391304347826086</v>
      </c>
    </row>
    <row r="429" spans="3:16" ht="21">
      <c r="C429" s="40" t="s">
        <v>17</v>
      </c>
      <c r="D429" s="37">
        <v>0.75862068965517238</v>
      </c>
      <c r="E429" s="37">
        <v>0.8089887640449438</v>
      </c>
      <c r="F429" s="37">
        <v>0.82608695652173914</v>
      </c>
    </row>
    <row r="430" spans="3:16" ht="88.5" customHeight="1"/>
    <row r="431" spans="3:16" ht="23.25">
      <c r="C431" s="114" t="s">
        <v>91</v>
      </c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</row>
    <row r="433" spans="3:16" ht="23.25">
      <c r="C433" s="113" t="s">
        <v>92</v>
      </c>
      <c r="D433" s="113"/>
      <c r="E433" s="113"/>
      <c r="F433" s="113"/>
      <c r="G433" s="113"/>
      <c r="H433" s="113"/>
      <c r="I433" s="113"/>
      <c r="J433" s="113"/>
      <c r="K433" s="113"/>
      <c r="L433" s="113"/>
      <c r="M433" s="113"/>
      <c r="N433" s="113"/>
      <c r="O433" s="113"/>
      <c r="P433" s="113"/>
    </row>
    <row r="434" spans="3:16" ht="21.75" customHeight="1"/>
    <row r="435" spans="3:16" ht="21.75" customHeight="1">
      <c r="C435" s="33" t="s">
        <v>54</v>
      </c>
      <c r="D435" s="33" t="s">
        <v>60</v>
      </c>
      <c r="E435" s="33" t="s">
        <v>61</v>
      </c>
      <c r="F435" s="33" t="s">
        <v>62</v>
      </c>
      <c r="G435" s="33" t="s">
        <v>56</v>
      </c>
    </row>
    <row r="436" spans="3:16" ht="21.75" customHeight="1">
      <c r="C436" s="34" t="s">
        <v>217</v>
      </c>
      <c r="D436" s="35">
        <v>11</v>
      </c>
      <c r="E436" s="35">
        <v>3</v>
      </c>
      <c r="F436" s="35">
        <v>0</v>
      </c>
      <c r="G436" s="35">
        <v>14</v>
      </c>
    </row>
    <row r="437" spans="3:16" ht="21.75" customHeight="1">
      <c r="C437" s="34" t="s">
        <v>93</v>
      </c>
      <c r="D437" s="35">
        <v>8</v>
      </c>
      <c r="E437" s="35">
        <v>4</v>
      </c>
      <c r="F437" s="35">
        <v>0</v>
      </c>
      <c r="G437" s="35">
        <v>12</v>
      </c>
    </row>
    <row r="438" spans="3:16" ht="21.75" customHeight="1">
      <c r="C438" s="34" t="s">
        <v>218</v>
      </c>
      <c r="D438" s="35">
        <v>0</v>
      </c>
      <c r="E438" s="35">
        <v>1</v>
      </c>
      <c r="F438" s="35">
        <v>0</v>
      </c>
      <c r="G438" s="35">
        <v>1</v>
      </c>
    </row>
    <row r="439" spans="3:16" ht="21.75" customHeight="1">
      <c r="C439" s="34" t="s">
        <v>94</v>
      </c>
      <c r="D439" s="35">
        <v>3</v>
      </c>
      <c r="E439" s="35">
        <v>3</v>
      </c>
      <c r="F439" s="35">
        <v>0</v>
      </c>
      <c r="G439" s="35">
        <v>6</v>
      </c>
    </row>
    <row r="440" spans="3:16" ht="21.75" customHeight="1">
      <c r="C440" s="34" t="s">
        <v>95</v>
      </c>
      <c r="D440" s="35">
        <v>70</v>
      </c>
      <c r="E440" s="35">
        <v>44</v>
      </c>
      <c r="F440" s="35">
        <v>0</v>
      </c>
      <c r="G440" s="35">
        <v>114</v>
      </c>
    </row>
    <row r="441" spans="3:16" ht="38.25" customHeight="1">
      <c r="C441" s="34" t="s">
        <v>219</v>
      </c>
      <c r="D441" s="35">
        <v>0</v>
      </c>
      <c r="E441" s="35">
        <v>0</v>
      </c>
      <c r="F441" s="35">
        <v>0</v>
      </c>
      <c r="G441" s="35">
        <v>0</v>
      </c>
    </row>
    <row r="442" spans="3:16" ht="21">
      <c r="C442" s="34" t="s">
        <v>171</v>
      </c>
      <c r="D442" s="35">
        <v>0</v>
      </c>
      <c r="E442" s="35">
        <v>0</v>
      </c>
      <c r="F442" s="35">
        <v>0</v>
      </c>
      <c r="G442" s="35">
        <v>0</v>
      </c>
    </row>
    <row r="443" spans="3:16" ht="21">
      <c r="C443" s="62"/>
      <c r="D443" s="70"/>
      <c r="E443" s="70"/>
      <c r="F443" s="70"/>
      <c r="G443" s="70"/>
    </row>
    <row r="444" spans="3:16" ht="21">
      <c r="C444" s="62"/>
      <c r="D444" s="70"/>
      <c r="E444" s="70"/>
      <c r="F444" s="70"/>
      <c r="G444" s="70"/>
    </row>
    <row r="445" spans="3:16" ht="21">
      <c r="C445" s="62"/>
      <c r="D445" s="70"/>
      <c r="E445" s="70"/>
      <c r="F445" s="70"/>
      <c r="G445" s="70"/>
    </row>
    <row r="446" spans="3:16" ht="21">
      <c r="C446" s="62"/>
      <c r="D446" s="70"/>
      <c r="E446" s="70"/>
      <c r="F446" s="70"/>
      <c r="G446" s="70"/>
    </row>
    <row r="447" spans="3:16" ht="21.75" customHeight="1"/>
    <row r="448" spans="3:16" ht="23.25">
      <c r="C448" s="33" t="s">
        <v>55</v>
      </c>
      <c r="D448" s="33" t="s">
        <v>60</v>
      </c>
      <c r="E448" s="33" t="s">
        <v>61</v>
      </c>
      <c r="F448" s="33" t="s">
        <v>62</v>
      </c>
      <c r="G448" s="33" t="s">
        <v>56</v>
      </c>
    </row>
    <row r="449" spans="3:16" ht="21">
      <c r="C449" s="34" t="s">
        <v>95</v>
      </c>
      <c r="D449" s="37">
        <v>0.55555555555555558</v>
      </c>
      <c r="E449" s="37">
        <v>0.51162790697674421</v>
      </c>
      <c r="F449" s="37">
        <v>0</v>
      </c>
      <c r="G449" s="37">
        <v>0.48510638297872338</v>
      </c>
    </row>
    <row r="450" spans="3:16" ht="21">
      <c r="C450" s="34" t="s">
        <v>217</v>
      </c>
      <c r="D450" s="37">
        <v>8.7301587301587297E-2</v>
      </c>
      <c r="E450" s="37">
        <v>3.4883720930232558E-2</v>
      </c>
      <c r="F450" s="37">
        <v>0</v>
      </c>
      <c r="G450" s="37">
        <v>5.9574468085106386E-2</v>
      </c>
    </row>
    <row r="451" spans="3:16" ht="21">
      <c r="C451" s="34" t="s">
        <v>93</v>
      </c>
      <c r="D451" s="37">
        <v>6.3492063492063489E-2</v>
      </c>
      <c r="E451" s="37">
        <v>4.6511627906976744E-2</v>
      </c>
      <c r="F451" s="37">
        <v>0</v>
      </c>
      <c r="G451" s="37">
        <v>5.106382978723404E-2</v>
      </c>
    </row>
    <row r="452" spans="3:16" ht="21">
      <c r="C452" s="34" t="s">
        <v>94</v>
      </c>
      <c r="D452" s="37">
        <v>2.3809523809523808E-2</v>
      </c>
      <c r="E452" s="37">
        <v>3.4883720930232558E-2</v>
      </c>
      <c r="F452" s="37">
        <v>0</v>
      </c>
      <c r="G452" s="37">
        <v>2.553191489361702E-2</v>
      </c>
    </row>
    <row r="453" spans="3:16" ht="21">
      <c r="C453" s="34" t="s">
        <v>218</v>
      </c>
      <c r="D453" s="37">
        <v>0</v>
      </c>
      <c r="E453" s="37">
        <v>1.1627906976744186E-2</v>
      </c>
      <c r="F453" s="37">
        <v>0</v>
      </c>
      <c r="G453" s="37">
        <v>4.2553191489361703E-3</v>
      </c>
    </row>
    <row r="454" spans="3:16" ht="42">
      <c r="C454" s="34" t="s">
        <v>219</v>
      </c>
      <c r="D454" s="37">
        <v>0</v>
      </c>
      <c r="E454" s="37">
        <v>0</v>
      </c>
      <c r="F454" s="37">
        <v>0</v>
      </c>
      <c r="G454" s="37">
        <v>0</v>
      </c>
    </row>
    <row r="455" spans="3:16" ht="37.5" customHeight="1"/>
    <row r="460" spans="3:16" ht="23.25">
      <c r="C460" s="113" t="s">
        <v>220</v>
      </c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</row>
    <row r="462" spans="3:16" ht="23.25">
      <c r="C462" s="33" t="s">
        <v>54</v>
      </c>
      <c r="D462" s="49" t="s">
        <v>59</v>
      </c>
      <c r="E462" s="33" t="s">
        <v>60</v>
      </c>
      <c r="F462" s="33" t="s">
        <v>61</v>
      </c>
      <c r="G462" s="33" t="s">
        <v>62</v>
      </c>
      <c r="H462" s="33" t="s">
        <v>56</v>
      </c>
    </row>
    <row r="463" spans="3:16" ht="42">
      <c r="C463" s="34" t="s">
        <v>221</v>
      </c>
      <c r="D463" s="35">
        <v>5</v>
      </c>
      <c r="E463" s="35">
        <v>1</v>
      </c>
      <c r="F463" s="35">
        <v>1</v>
      </c>
      <c r="G463" s="35">
        <v>0</v>
      </c>
      <c r="H463" s="35">
        <v>7</v>
      </c>
    </row>
    <row r="464" spans="3:16" ht="21">
      <c r="C464" s="34" t="s">
        <v>222</v>
      </c>
      <c r="D464" s="35">
        <v>22</v>
      </c>
      <c r="E464" s="35">
        <v>4</v>
      </c>
      <c r="F464" s="35">
        <v>0</v>
      </c>
      <c r="G464" s="35">
        <v>0</v>
      </c>
      <c r="H464" s="35">
        <v>26</v>
      </c>
    </row>
    <row r="465" spans="3:16" ht="42">
      <c r="C465" s="34" t="s">
        <v>223</v>
      </c>
      <c r="D465" s="35">
        <v>6</v>
      </c>
      <c r="E465" s="35">
        <v>0</v>
      </c>
      <c r="F465" s="35">
        <v>0</v>
      </c>
      <c r="G465" s="35">
        <v>0</v>
      </c>
      <c r="H465" s="35">
        <v>6</v>
      </c>
    </row>
    <row r="466" spans="3:16" ht="21">
      <c r="C466" s="34" t="s">
        <v>17</v>
      </c>
      <c r="D466" s="35">
        <v>205</v>
      </c>
      <c r="E466" s="35">
        <v>5</v>
      </c>
      <c r="F466" s="35">
        <v>9</v>
      </c>
      <c r="G466" s="35">
        <v>0</v>
      </c>
      <c r="H466" s="35">
        <v>219</v>
      </c>
    </row>
    <row r="467" spans="3:16" ht="21">
      <c r="C467" s="34" t="s">
        <v>171</v>
      </c>
      <c r="D467" s="35">
        <v>430</v>
      </c>
      <c r="E467" s="35">
        <v>93</v>
      </c>
      <c r="F467" s="35">
        <v>79</v>
      </c>
      <c r="G467" s="35">
        <v>23</v>
      </c>
      <c r="H467" s="35">
        <v>625</v>
      </c>
    </row>
    <row r="469" spans="3:16" ht="23.25">
      <c r="C469" s="33" t="s">
        <v>55</v>
      </c>
      <c r="D469" s="49" t="s">
        <v>59</v>
      </c>
      <c r="E469" s="33" t="s">
        <v>60</v>
      </c>
      <c r="F469" s="33" t="s">
        <v>61</v>
      </c>
      <c r="G469" s="33" t="s">
        <v>62</v>
      </c>
      <c r="H469" s="33" t="s">
        <v>56</v>
      </c>
    </row>
    <row r="470" spans="3:16" ht="42">
      <c r="C470" s="34" t="s">
        <v>221</v>
      </c>
      <c r="D470" s="78">
        <v>7.1225071225071226E-3</v>
      </c>
      <c r="E470" s="78">
        <v>8.771929824561403E-3</v>
      </c>
      <c r="F470" s="78">
        <v>1.1235955056179775E-2</v>
      </c>
      <c r="G470" s="78">
        <v>0</v>
      </c>
      <c r="H470" s="78">
        <v>7.5431034482758624E-3</v>
      </c>
    </row>
    <row r="471" spans="3:16" ht="21">
      <c r="C471" s="34" t="s">
        <v>222</v>
      </c>
      <c r="D471" s="78">
        <v>3.1339031339031341E-2</v>
      </c>
      <c r="E471" s="78">
        <v>3.5087719298245612E-2</v>
      </c>
      <c r="F471" s="78">
        <v>0</v>
      </c>
      <c r="G471" s="78">
        <v>0</v>
      </c>
      <c r="H471" s="78">
        <v>2.8017241379310345E-2</v>
      </c>
    </row>
    <row r="472" spans="3:16" ht="42">
      <c r="C472" s="34" t="s">
        <v>223</v>
      </c>
      <c r="D472" s="78">
        <v>8.5470085470085479E-3</v>
      </c>
      <c r="E472" s="78">
        <v>0</v>
      </c>
      <c r="F472" s="78">
        <v>0</v>
      </c>
      <c r="G472" s="78">
        <v>0</v>
      </c>
      <c r="H472" s="78">
        <v>6.4655172413793103E-3</v>
      </c>
    </row>
    <row r="473" spans="3:16" ht="21">
      <c r="C473" s="34" t="s">
        <v>17</v>
      </c>
      <c r="D473" s="78">
        <v>0.29202279202279202</v>
      </c>
      <c r="E473" s="78">
        <v>4.3859649122807015E-2</v>
      </c>
      <c r="F473" s="78">
        <v>0.10112359550561797</v>
      </c>
      <c r="G473" s="78">
        <v>0</v>
      </c>
      <c r="H473" s="78">
        <v>0.23599137931034483</v>
      </c>
    </row>
    <row r="474" spans="3:16" ht="44.25" customHeight="1">
      <c r="C474" s="34" t="s">
        <v>171</v>
      </c>
      <c r="D474" s="78">
        <v>0.61253561253561251</v>
      </c>
      <c r="E474" s="78">
        <v>0.81578947368421051</v>
      </c>
      <c r="F474" s="78">
        <v>0.88764044943820219</v>
      </c>
      <c r="G474" s="78">
        <v>1</v>
      </c>
      <c r="H474" s="78">
        <v>0.67349137931034486</v>
      </c>
    </row>
    <row r="475" spans="3:16" ht="44.25" customHeight="1"/>
    <row r="476" spans="3:16" ht="23.25">
      <c r="C476" s="113" t="s">
        <v>224</v>
      </c>
      <c r="D476" s="113"/>
      <c r="E476" s="113"/>
      <c r="F476" s="113"/>
      <c r="G476" s="113"/>
      <c r="H476" s="113"/>
      <c r="I476" s="113"/>
      <c r="J476" s="113"/>
      <c r="K476" s="113"/>
      <c r="L476" s="113"/>
      <c r="M476" s="113"/>
      <c r="N476" s="113"/>
      <c r="O476" s="113"/>
      <c r="P476" s="113"/>
    </row>
    <row r="478" spans="3:16" ht="23.25">
      <c r="C478" s="33" t="s">
        <v>54</v>
      </c>
      <c r="D478" s="49" t="s">
        <v>59</v>
      </c>
      <c r="E478" s="33" t="s">
        <v>60</v>
      </c>
      <c r="F478" s="33" t="s">
        <v>61</v>
      </c>
      <c r="G478" s="33" t="s">
        <v>62</v>
      </c>
      <c r="H478" s="33" t="s">
        <v>56</v>
      </c>
    </row>
    <row r="479" spans="3:16" ht="42">
      <c r="C479" s="34" t="s">
        <v>225</v>
      </c>
      <c r="D479" s="35">
        <v>12</v>
      </c>
      <c r="E479" s="35">
        <v>0</v>
      </c>
      <c r="F479" s="35">
        <v>0</v>
      </c>
      <c r="G479" s="35">
        <v>0</v>
      </c>
      <c r="H479" s="35">
        <v>12</v>
      </c>
    </row>
    <row r="480" spans="3:16" ht="42">
      <c r="C480" s="34" t="s">
        <v>226</v>
      </c>
      <c r="D480" s="35">
        <v>248</v>
      </c>
      <c r="E480" s="35">
        <v>48</v>
      </c>
      <c r="F480" s="35">
        <v>26</v>
      </c>
      <c r="G480" s="35">
        <v>0</v>
      </c>
      <c r="H480" s="35">
        <v>322</v>
      </c>
    </row>
    <row r="481" spans="3:16" ht="21">
      <c r="C481" s="34" t="s">
        <v>227</v>
      </c>
      <c r="D481" s="35">
        <v>41</v>
      </c>
      <c r="E481" s="35">
        <v>7</v>
      </c>
      <c r="F481" s="35">
        <v>8</v>
      </c>
      <c r="G481" s="35">
        <v>0</v>
      </c>
      <c r="H481" s="35">
        <v>56</v>
      </c>
    </row>
    <row r="482" spans="3:16" ht="21">
      <c r="C482" s="34" t="s">
        <v>228</v>
      </c>
      <c r="D482" s="35">
        <v>14</v>
      </c>
      <c r="E482" s="35">
        <v>4</v>
      </c>
      <c r="F482" s="35">
        <v>3</v>
      </c>
      <c r="G482" s="35">
        <v>0</v>
      </c>
      <c r="H482" s="35">
        <v>21</v>
      </c>
    </row>
    <row r="483" spans="3:16" ht="42">
      <c r="C483" s="34" t="s">
        <v>229</v>
      </c>
      <c r="D483" s="35">
        <v>62</v>
      </c>
      <c r="E483" s="35">
        <v>8</v>
      </c>
      <c r="F483" s="35">
        <v>15</v>
      </c>
      <c r="G483" s="35">
        <v>3</v>
      </c>
      <c r="H483" s="35">
        <v>88</v>
      </c>
    </row>
    <row r="484" spans="3:16" ht="21">
      <c r="C484" s="34" t="s">
        <v>171</v>
      </c>
      <c r="D484" s="35">
        <v>374</v>
      </c>
      <c r="E484" s="35">
        <v>31</v>
      </c>
      <c r="F484" s="35">
        <v>11</v>
      </c>
      <c r="G484" s="35">
        <v>0</v>
      </c>
      <c r="H484" s="35">
        <v>416</v>
      </c>
    </row>
    <row r="486" spans="3:16" ht="23.25">
      <c r="C486" s="33" t="s">
        <v>55</v>
      </c>
      <c r="D486" s="33" t="s">
        <v>59</v>
      </c>
      <c r="E486" s="33" t="s">
        <v>60</v>
      </c>
      <c r="F486" s="33" t="s">
        <v>61</v>
      </c>
      <c r="G486" s="33" t="s">
        <v>62</v>
      </c>
      <c r="H486" s="33" t="s">
        <v>56</v>
      </c>
    </row>
    <row r="487" spans="3:16" ht="42">
      <c r="C487" s="34" t="s">
        <v>225</v>
      </c>
      <c r="D487" s="78">
        <v>1.4943960149439602E-2</v>
      </c>
      <c r="E487" s="78">
        <v>0</v>
      </c>
      <c r="F487" s="78">
        <v>0</v>
      </c>
      <c r="G487" s="78">
        <v>0</v>
      </c>
      <c r="H487" s="78">
        <v>1.1494252873563218E-2</v>
      </c>
    </row>
    <row r="488" spans="3:16" ht="42">
      <c r="C488" s="34" t="s">
        <v>226</v>
      </c>
      <c r="D488" s="78">
        <v>0.30884184308841844</v>
      </c>
      <c r="E488" s="78">
        <v>0.38095238095238093</v>
      </c>
      <c r="F488" s="78">
        <v>0.28260869565217389</v>
      </c>
      <c r="G488" s="78">
        <v>0</v>
      </c>
      <c r="H488" s="78">
        <v>0.30842911877394635</v>
      </c>
    </row>
    <row r="489" spans="3:16" ht="21">
      <c r="C489" s="34" t="s">
        <v>227</v>
      </c>
      <c r="D489" s="78">
        <v>5.1058530510585308E-2</v>
      </c>
      <c r="E489" s="78">
        <v>5.5555555555555552E-2</v>
      </c>
      <c r="F489" s="78">
        <v>8.6956521739130432E-2</v>
      </c>
      <c r="G489" s="78">
        <v>0</v>
      </c>
      <c r="H489" s="78">
        <v>5.3639846743295021E-2</v>
      </c>
    </row>
    <row r="490" spans="3:16" ht="21">
      <c r="C490" s="34" t="s">
        <v>228</v>
      </c>
      <c r="D490" s="78">
        <v>1.7434620174346202E-2</v>
      </c>
      <c r="E490" s="78">
        <v>3.1746031746031744E-2</v>
      </c>
      <c r="F490" s="78">
        <v>3.2608695652173912E-2</v>
      </c>
      <c r="G490" s="78">
        <v>0</v>
      </c>
      <c r="H490" s="78">
        <v>2.0114942528735632E-2</v>
      </c>
    </row>
    <row r="491" spans="3:16" ht="42">
      <c r="C491" s="34" t="s">
        <v>229</v>
      </c>
      <c r="D491" s="78">
        <v>7.7210460772104611E-2</v>
      </c>
      <c r="E491" s="78">
        <v>6.3492063492063489E-2</v>
      </c>
      <c r="F491" s="78">
        <v>0.16304347826086957</v>
      </c>
      <c r="G491" s="78">
        <v>0.13043478260869565</v>
      </c>
      <c r="H491" s="78">
        <v>8.4291187739463605E-2</v>
      </c>
    </row>
    <row r="492" spans="3:16" ht="21">
      <c r="C492" s="34" t="s">
        <v>171</v>
      </c>
      <c r="D492" s="78">
        <v>0.46575342465753422</v>
      </c>
      <c r="E492" s="78">
        <v>0.24603174603174602</v>
      </c>
      <c r="F492" s="78">
        <v>0.11956521739130435</v>
      </c>
      <c r="G492" s="78">
        <v>0</v>
      </c>
      <c r="H492" s="78">
        <v>0.39846743295019155</v>
      </c>
    </row>
    <row r="495" spans="3:16" ht="23.25">
      <c r="C495" s="113" t="s">
        <v>230</v>
      </c>
      <c r="D495" s="113"/>
      <c r="E495" s="113"/>
      <c r="F495" s="113"/>
      <c r="G495" s="113"/>
      <c r="H495" s="113"/>
      <c r="I495" s="113"/>
      <c r="J495" s="113"/>
      <c r="K495" s="113"/>
      <c r="L495" s="113"/>
      <c r="M495" s="113"/>
      <c r="N495" s="113"/>
      <c r="O495" s="113"/>
      <c r="P495" s="113"/>
    </row>
    <row r="496" spans="3:16" ht="43.5" customHeight="1"/>
    <row r="497" spans="3:16" ht="30" customHeight="1">
      <c r="C497" s="33" t="s">
        <v>54</v>
      </c>
      <c r="D497" s="33" t="s">
        <v>60</v>
      </c>
      <c r="E497" s="33" t="s">
        <v>61</v>
      </c>
      <c r="F497" s="33" t="s">
        <v>62</v>
      </c>
      <c r="G497" s="33" t="s">
        <v>56</v>
      </c>
    </row>
    <row r="498" spans="3:16" ht="21">
      <c r="C498" s="40" t="s">
        <v>18</v>
      </c>
      <c r="D498" s="35">
        <v>65</v>
      </c>
      <c r="E498" s="35">
        <v>54</v>
      </c>
      <c r="F498" s="35">
        <v>17</v>
      </c>
      <c r="G498" s="35">
        <v>136</v>
      </c>
    </row>
    <row r="499" spans="3:16" ht="21">
      <c r="C499" s="40" t="s">
        <v>17</v>
      </c>
      <c r="D499" s="35">
        <v>2</v>
      </c>
      <c r="E499" s="35">
        <v>4</v>
      </c>
      <c r="F499" s="35">
        <v>3</v>
      </c>
      <c r="G499" s="35">
        <v>9</v>
      </c>
    </row>
    <row r="500" spans="3:16" ht="21">
      <c r="C500" s="40" t="s">
        <v>171</v>
      </c>
      <c r="D500" s="35">
        <v>51</v>
      </c>
      <c r="E500" s="35">
        <v>10</v>
      </c>
      <c r="F500" s="35">
        <v>3</v>
      </c>
      <c r="G500" s="35">
        <v>64</v>
      </c>
    </row>
    <row r="501" spans="3:16" ht="15" customHeight="1"/>
    <row r="502" spans="3:16" ht="23.25">
      <c r="C502" s="33" t="s">
        <v>55</v>
      </c>
      <c r="D502" s="33" t="s">
        <v>60</v>
      </c>
      <c r="E502" s="33" t="s">
        <v>61</v>
      </c>
      <c r="F502" s="33" t="s">
        <v>62</v>
      </c>
      <c r="G502" s="33" t="s">
        <v>56</v>
      </c>
    </row>
    <row r="503" spans="3:16" ht="21">
      <c r="C503" s="40" t="s">
        <v>18</v>
      </c>
      <c r="D503" s="37">
        <v>0.51587301587301593</v>
      </c>
      <c r="E503" s="37">
        <v>0.79411764705882348</v>
      </c>
      <c r="F503" s="37">
        <v>0.73913043478260865</v>
      </c>
      <c r="G503" s="37">
        <v>0.62672811059907829</v>
      </c>
    </row>
    <row r="504" spans="3:16" ht="21">
      <c r="C504" s="40" t="s">
        <v>17</v>
      </c>
      <c r="D504" s="37">
        <v>1.5873015873015872E-2</v>
      </c>
      <c r="E504" s="37">
        <v>5.8823529411764705E-2</v>
      </c>
      <c r="F504" s="37">
        <v>0.13043478260869565</v>
      </c>
      <c r="G504" s="37">
        <v>4.1474654377880185E-2</v>
      </c>
    </row>
    <row r="505" spans="3:16" ht="21">
      <c r="C505" s="40" t="s">
        <v>171</v>
      </c>
      <c r="D505" s="37">
        <v>0.40476190476190477</v>
      </c>
      <c r="E505" s="37">
        <v>0.14705882352941177</v>
      </c>
      <c r="F505" s="37">
        <v>0.13043478260869565</v>
      </c>
      <c r="G505" s="37">
        <v>0.29493087557603687</v>
      </c>
    </row>
    <row r="507" spans="3:16" ht="32.25" hidden="1" customHeight="1">
      <c r="C507" s="113" t="s">
        <v>96</v>
      </c>
      <c r="D507" s="113"/>
      <c r="E507" s="113"/>
      <c r="F507" s="113"/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</row>
    <row r="508" spans="3:16" ht="38.25" customHeight="1"/>
    <row r="509" spans="3:16" ht="23.25">
      <c r="C509" s="33" t="s">
        <v>54</v>
      </c>
      <c r="D509" s="33" t="s">
        <v>60</v>
      </c>
      <c r="E509" s="33" t="s">
        <v>61</v>
      </c>
      <c r="F509" s="33" t="s">
        <v>62</v>
      </c>
    </row>
    <row r="510" spans="3:16" ht="21">
      <c r="C510" s="34" t="s">
        <v>231</v>
      </c>
      <c r="D510" s="35">
        <v>20</v>
      </c>
      <c r="E510" s="35">
        <v>13</v>
      </c>
      <c r="F510" s="35">
        <v>6</v>
      </c>
    </row>
    <row r="511" spans="3:16" ht="42">
      <c r="C511" s="34" t="s">
        <v>232</v>
      </c>
      <c r="D511" s="35">
        <v>34</v>
      </c>
      <c r="E511" s="35">
        <v>40</v>
      </c>
      <c r="F511" s="35">
        <v>12</v>
      </c>
    </row>
    <row r="512" spans="3:16" ht="42">
      <c r="C512" s="34" t="s">
        <v>233</v>
      </c>
      <c r="D512" s="35">
        <v>10</v>
      </c>
      <c r="E512" s="35">
        <v>5</v>
      </c>
      <c r="F512" s="35">
        <v>2</v>
      </c>
    </row>
    <row r="513" spans="3:16" ht="21">
      <c r="C513" s="34" t="s">
        <v>234</v>
      </c>
      <c r="D513" s="35">
        <v>2</v>
      </c>
      <c r="E513" s="35">
        <v>3</v>
      </c>
      <c r="F513" s="35">
        <v>0</v>
      </c>
    </row>
    <row r="514" spans="3:16" ht="21">
      <c r="C514" s="34" t="s">
        <v>171</v>
      </c>
      <c r="D514" s="35">
        <v>53</v>
      </c>
      <c r="E514" s="35">
        <v>30</v>
      </c>
      <c r="F514" s="35">
        <v>3</v>
      </c>
    </row>
    <row r="515" spans="3:16" ht="20.25" customHeight="1">
      <c r="F515" s="1" t="s">
        <v>235</v>
      </c>
    </row>
    <row r="516" spans="3:16" ht="23.25">
      <c r="C516" s="33" t="s">
        <v>55</v>
      </c>
      <c r="D516" s="33" t="s">
        <v>60</v>
      </c>
      <c r="E516" s="33" t="s">
        <v>61</v>
      </c>
      <c r="F516" s="33" t="s">
        <v>62</v>
      </c>
    </row>
    <row r="517" spans="3:16" ht="21">
      <c r="C517" s="34" t="s">
        <v>231</v>
      </c>
      <c r="D517" s="37">
        <v>0.15873015873015872</v>
      </c>
      <c r="E517" s="37">
        <v>0.14130434782608695</v>
      </c>
      <c r="F517" s="37">
        <v>0.2608695652173913</v>
      </c>
    </row>
    <row r="518" spans="3:16" ht="42">
      <c r="C518" s="34" t="s">
        <v>232</v>
      </c>
      <c r="D518" s="37">
        <v>0.26984126984126983</v>
      </c>
      <c r="E518" s="37">
        <v>0.43478260869565216</v>
      </c>
      <c r="F518" s="37">
        <v>0.52173913043478259</v>
      </c>
    </row>
    <row r="519" spans="3:16" ht="42">
      <c r="C519" s="34" t="s">
        <v>233</v>
      </c>
      <c r="D519" s="37">
        <v>7.9365079365079361E-2</v>
      </c>
      <c r="E519" s="37">
        <v>5.434782608695652E-2</v>
      </c>
      <c r="F519" s="37">
        <v>8.6956521739130432E-2</v>
      </c>
    </row>
    <row r="520" spans="3:16" ht="21">
      <c r="C520" s="34" t="s">
        <v>234</v>
      </c>
      <c r="D520" s="37">
        <v>1.5873015873015872E-2</v>
      </c>
      <c r="E520" s="37">
        <v>3.2608695652173912E-2</v>
      </c>
      <c r="F520" s="37">
        <v>0</v>
      </c>
    </row>
    <row r="521" spans="3:16" ht="21">
      <c r="C521" s="34" t="s">
        <v>171</v>
      </c>
      <c r="D521" s="37">
        <v>0.42063492063492064</v>
      </c>
      <c r="E521" s="37">
        <v>0.32608695652173914</v>
      </c>
      <c r="F521" s="37">
        <v>0.13043478260869565</v>
      </c>
    </row>
    <row r="522" spans="3:16" ht="45.75" customHeight="1"/>
    <row r="523" spans="3:16" ht="23.25">
      <c r="C523" s="113" t="s">
        <v>236</v>
      </c>
      <c r="D523" s="113"/>
      <c r="E523" s="113"/>
      <c r="F523" s="113"/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</row>
    <row r="524" spans="3:16" ht="46.5" customHeight="1"/>
    <row r="525" spans="3:16" ht="23.25">
      <c r="C525" s="33" t="s">
        <v>54</v>
      </c>
      <c r="D525" s="33" t="s">
        <v>60</v>
      </c>
      <c r="E525" s="33" t="s">
        <v>61</v>
      </c>
      <c r="F525" s="33" t="s">
        <v>62</v>
      </c>
    </row>
    <row r="526" spans="3:16" ht="21">
      <c r="C526" s="40" t="s">
        <v>18</v>
      </c>
      <c r="D526" s="35">
        <v>63</v>
      </c>
      <c r="E526" s="35">
        <v>58</v>
      </c>
      <c r="F526" s="35">
        <v>18</v>
      </c>
    </row>
    <row r="527" spans="3:16" ht="21">
      <c r="C527" s="40" t="s">
        <v>17</v>
      </c>
      <c r="D527" s="35">
        <v>10</v>
      </c>
      <c r="E527" s="35">
        <v>4</v>
      </c>
      <c r="F527" s="35">
        <v>2</v>
      </c>
    </row>
    <row r="528" spans="3:16" ht="21">
      <c r="C528" s="40" t="s">
        <v>171</v>
      </c>
      <c r="D528" s="35">
        <v>53</v>
      </c>
      <c r="E528" s="35">
        <v>30</v>
      </c>
      <c r="F528" s="35">
        <v>3</v>
      </c>
    </row>
    <row r="530" spans="3:16" ht="23.25">
      <c r="C530" s="33" t="s">
        <v>55</v>
      </c>
      <c r="D530" s="33" t="s">
        <v>60</v>
      </c>
      <c r="E530" s="33" t="s">
        <v>61</v>
      </c>
      <c r="F530" s="33" t="s">
        <v>62</v>
      </c>
    </row>
    <row r="531" spans="3:16" ht="21">
      <c r="C531" s="40" t="s">
        <v>18</v>
      </c>
      <c r="D531" s="37">
        <v>0.5</v>
      </c>
      <c r="E531" s="37">
        <v>0.63043478260869568</v>
      </c>
      <c r="F531" s="37">
        <v>0.78260869565217395</v>
      </c>
    </row>
    <row r="532" spans="3:16" ht="21">
      <c r="C532" s="40" t="s">
        <v>17</v>
      </c>
      <c r="D532" s="37">
        <v>7.9365079365079361E-2</v>
      </c>
      <c r="E532" s="37">
        <v>4.3478260869565216E-2</v>
      </c>
      <c r="F532" s="37">
        <v>8.6956521739130432E-2</v>
      </c>
    </row>
    <row r="533" spans="3:16" ht="21">
      <c r="C533" s="40" t="s">
        <v>171</v>
      </c>
      <c r="D533" s="37">
        <v>0.42063492063492064</v>
      </c>
      <c r="E533" s="37">
        <v>0.32608695652173914</v>
      </c>
      <c r="F533" s="37">
        <v>0.13043478260869565</v>
      </c>
    </row>
    <row r="534" spans="3:16" ht="56.25" customHeight="1"/>
    <row r="535" spans="3:16" ht="23.25">
      <c r="C535" s="113" t="s">
        <v>237</v>
      </c>
      <c r="D535" s="113"/>
      <c r="E535" s="113"/>
      <c r="F535" s="113"/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</row>
    <row r="537" spans="3:16" ht="23.25">
      <c r="C537" s="33" t="s">
        <v>54</v>
      </c>
      <c r="D537" s="33" t="s">
        <v>60</v>
      </c>
      <c r="E537" s="33" t="s">
        <v>61</v>
      </c>
      <c r="F537" s="33" t="s">
        <v>62</v>
      </c>
    </row>
    <row r="538" spans="3:16" ht="42">
      <c r="C538" s="40" t="s">
        <v>238</v>
      </c>
      <c r="D538" s="35">
        <v>0</v>
      </c>
      <c r="E538" s="35">
        <v>1</v>
      </c>
      <c r="F538" s="35">
        <v>0</v>
      </c>
    </row>
    <row r="539" spans="3:16" ht="42">
      <c r="C539" s="40" t="s">
        <v>239</v>
      </c>
      <c r="D539" s="35">
        <v>29</v>
      </c>
      <c r="E539" s="35">
        <v>6</v>
      </c>
      <c r="F539" s="35">
        <v>2</v>
      </c>
    </row>
    <row r="540" spans="3:16" ht="42">
      <c r="C540" s="40" t="s">
        <v>240</v>
      </c>
      <c r="D540" s="35">
        <v>23</v>
      </c>
      <c r="E540" s="35">
        <v>16</v>
      </c>
      <c r="F540" s="35">
        <v>2</v>
      </c>
    </row>
    <row r="541" spans="3:16" ht="42">
      <c r="C541" s="40" t="s">
        <v>241</v>
      </c>
      <c r="D541" s="35">
        <v>12</v>
      </c>
      <c r="E541" s="35">
        <v>15</v>
      </c>
      <c r="F541" s="35">
        <v>2</v>
      </c>
    </row>
    <row r="542" spans="3:16" ht="42">
      <c r="C542" s="40" t="s">
        <v>242</v>
      </c>
      <c r="D542" s="35">
        <v>6</v>
      </c>
      <c r="E542" s="35">
        <v>12</v>
      </c>
      <c r="F542" s="35">
        <v>5</v>
      </c>
    </row>
    <row r="543" spans="3:16" ht="42">
      <c r="C543" s="40" t="s">
        <v>243</v>
      </c>
      <c r="D543" s="35">
        <v>2</v>
      </c>
      <c r="E543" s="35">
        <v>4</v>
      </c>
      <c r="F543" s="35">
        <v>2</v>
      </c>
    </row>
    <row r="544" spans="3:16" ht="21">
      <c r="C544" s="40" t="s">
        <v>244</v>
      </c>
      <c r="D544" s="35">
        <v>0</v>
      </c>
      <c r="E544" s="35">
        <v>3</v>
      </c>
      <c r="F544" s="35">
        <v>7</v>
      </c>
    </row>
    <row r="545" spans="3:16" ht="21">
      <c r="C545" s="40" t="s">
        <v>171</v>
      </c>
      <c r="D545" s="35">
        <v>52</v>
      </c>
      <c r="E545" s="35">
        <v>34</v>
      </c>
      <c r="F545" s="35">
        <v>3</v>
      </c>
    </row>
    <row r="547" spans="3:16" ht="23.25">
      <c r="C547" s="33" t="s">
        <v>55</v>
      </c>
      <c r="D547" s="33" t="s">
        <v>60</v>
      </c>
      <c r="E547" s="33" t="s">
        <v>61</v>
      </c>
      <c r="F547" s="33" t="s">
        <v>62</v>
      </c>
    </row>
    <row r="548" spans="3:16" ht="42">
      <c r="C548" s="40" t="s">
        <v>238</v>
      </c>
      <c r="D548" s="37">
        <v>0</v>
      </c>
      <c r="E548" s="37">
        <v>1.0869565217391304E-2</v>
      </c>
      <c r="F548" s="37">
        <v>0</v>
      </c>
    </row>
    <row r="549" spans="3:16" ht="42">
      <c r="C549" s="40" t="s">
        <v>239</v>
      </c>
      <c r="D549" s="37">
        <v>0.23015873015873015</v>
      </c>
      <c r="E549" s="37">
        <v>6.5217391304347824E-2</v>
      </c>
      <c r="F549" s="37">
        <v>8.6956521739130432E-2</v>
      </c>
    </row>
    <row r="550" spans="3:16" ht="42">
      <c r="C550" s="40" t="s">
        <v>240</v>
      </c>
      <c r="D550" s="37">
        <v>0.18253968253968253</v>
      </c>
      <c r="E550" s="37">
        <v>0.17391304347826086</v>
      </c>
      <c r="F550" s="37">
        <v>8.6956521739130432E-2</v>
      </c>
    </row>
    <row r="551" spans="3:16" ht="42">
      <c r="C551" s="40" t="s">
        <v>241</v>
      </c>
      <c r="D551" s="37">
        <v>9.5238095238095233E-2</v>
      </c>
      <c r="E551" s="37">
        <v>0.16304347826086957</v>
      </c>
      <c r="F551" s="37">
        <v>8.6956521739130432E-2</v>
      </c>
    </row>
    <row r="552" spans="3:16" ht="42">
      <c r="C552" s="40" t="s">
        <v>242</v>
      </c>
      <c r="D552" s="37">
        <v>4.7619047619047616E-2</v>
      </c>
      <c r="E552" s="37">
        <v>0.13043478260869565</v>
      </c>
      <c r="F552" s="37">
        <v>0.21739130434782608</v>
      </c>
    </row>
    <row r="553" spans="3:16" ht="42">
      <c r="C553" s="40" t="s">
        <v>243</v>
      </c>
      <c r="D553" s="37">
        <v>1.5873015873015872E-2</v>
      </c>
      <c r="E553" s="37">
        <v>4.3478260869565216E-2</v>
      </c>
      <c r="F553" s="37">
        <v>8.6956521739130432E-2</v>
      </c>
    </row>
    <row r="554" spans="3:16" ht="21">
      <c r="C554" s="40" t="s">
        <v>244</v>
      </c>
      <c r="D554" s="37">
        <v>0</v>
      </c>
      <c r="E554" s="37">
        <v>3.2608695652173912E-2</v>
      </c>
      <c r="F554" s="37">
        <v>0.30434782608695654</v>
      </c>
    </row>
    <row r="555" spans="3:16" ht="21">
      <c r="C555" s="40" t="s">
        <v>171</v>
      </c>
      <c r="D555" s="37">
        <v>0.41269841269841268</v>
      </c>
      <c r="E555" s="37">
        <v>0.36956521739130432</v>
      </c>
      <c r="F555" s="37">
        <v>0.13043478260869565</v>
      </c>
    </row>
    <row r="556" spans="3:16" ht="21">
      <c r="C556" s="75"/>
      <c r="D556" s="71"/>
      <c r="E556" s="71"/>
      <c r="F556" s="71"/>
    </row>
    <row r="557" spans="3:16" ht="23.25">
      <c r="C557" s="113" t="s">
        <v>245</v>
      </c>
      <c r="D557" s="113"/>
      <c r="E557" s="113"/>
      <c r="F557" s="113"/>
      <c r="G557" s="113"/>
      <c r="H557" s="113"/>
      <c r="I557" s="113"/>
      <c r="J557" s="113"/>
      <c r="K557" s="113"/>
      <c r="L557" s="113"/>
      <c r="M557" s="113"/>
      <c r="N557" s="113"/>
      <c r="O557" s="113"/>
      <c r="P557" s="113"/>
    </row>
    <row r="558" spans="3:16" ht="21">
      <c r="C558" s="75"/>
      <c r="D558" s="71"/>
      <c r="E558" s="71"/>
      <c r="F558" s="71"/>
    </row>
    <row r="559" spans="3:16" ht="23.25">
      <c r="C559" s="33" t="s">
        <v>54</v>
      </c>
      <c r="D559" s="33" t="s">
        <v>60</v>
      </c>
      <c r="E559" s="33" t="s">
        <v>61</v>
      </c>
      <c r="F559" s="33" t="s">
        <v>62</v>
      </c>
      <c r="G559" s="33" t="s">
        <v>56</v>
      </c>
    </row>
    <row r="560" spans="3:16" ht="23.25" customHeight="1">
      <c r="C560" s="79" t="s">
        <v>246</v>
      </c>
      <c r="D560" s="35">
        <v>0</v>
      </c>
      <c r="E560" s="35">
        <v>0</v>
      </c>
      <c r="F560" s="35">
        <v>0</v>
      </c>
      <c r="G560" s="35">
        <v>0</v>
      </c>
    </row>
    <row r="561" spans="3:7" ht="39" customHeight="1">
      <c r="C561" s="79" t="s">
        <v>247</v>
      </c>
      <c r="D561" s="35">
        <v>7</v>
      </c>
      <c r="E561" s="35">
        <v>3</v>
      </c>
      <c r="F561" s="35">
        <v>1</v>
      </c>
      <c r="G561" s="35">
        <v>11</v>
      </c>
    </row>
    <row r="562" spans="3:7" ht="61.5" customHeight="1">
      <c r="C562" s="79" t="s">
        <v>248</v>
      </c>
      <c r="D562" s="35">
        <v>1</v>
      </c>
      <c r="E562" s="35">
        <v>0</v>
      </c>
      <c r="F562" s="35">
        <v>0</v>
      </c>
      <c r="G562" s="35">
        <v>1</v>
      </c>
    </row>
    <row r="563" spans="3:7" ht="52.5" customHeight="1">
      <c r="C563" s="79" t="s">
        <v>249</v>
      </c>
      <c r="D563" s="35">
        <v>1</v>
      </c>
      <c r="E563" s="35">
        <v>0</v>
      </c>
      <c r="F563" s="35">
        <v>1</v>
      </c>
      <c r="G563" s="35">
        <v>2</v>
      </c>
    </row>
    <row r="564" spans="3:7" ht="23.25" customHeight="1">
      <c r="C564" s="79" t="s">
        <v>250</v>
      </c>
      <c r="D564" s="35">
        <v>0</v>
      </c>
      <c r="E564" s="35">
        <v>0</v>
      </c>
      <c r="F564" s="35">
        <v>0</v>
      </c>
      <c r="G564" s="35">
        <v>0</v>
      </c>
    </row>
    <row r="565" spans="3:7" ht="48.75" customHeight="1">
      <c r="C565" s="79" t="s">
        <v>251</v>
      </c>
      <c r="D565" s="35">
        <v>3</v>
      </c>
      <c r="E565" s="35">
        <v>2</v>
      </c>
      <c r="F565" s="35">
        <v>0</v>
      </c>
      <c r="G565" s="35">
        <v>5</v>
      </c>
    </row>
    <row r="566" spans="3:7" ht="37.5" customHeight="1">
      <c r="C566" s="79" t="s">
        <v>252</v>
      </c>
      <c r="D566" s="35">
        <v>0</v>
      </c>
      <c r="E566" s="35">
        <v>0</v>
      </c>
      <c r="F566" s="35">
        <v>0</v>
      </c>
      <c r="G566" s="35">
        <v>0</v>
      </c>
    </row>
    <row r="567" spans="3:7" ht="54" customHeight="1">
      <c r="C567" s="79" t="s">
        <v>253</v>
      </c>
      <c r="D567" s="35">
        <v>4</v>
      </c>
      <c r="E567" s="35">
        <v>0</v>
      </c>
      <c r="F567" s="35">
        <v>1</v>
      </c>
      <c r="G567" s="35">
        <v>5</v>
      </c>
    </row>
    <row r="568" spans="3:7" ht="23.25" customHeight="1">
      <c r="C568" s="79" t="s">
        <v>254</v>
      </c>
      <c r="D568" s="35">
        <v>0</v>
      </c>
      <c r="E568" s="35">
        <v>1</v>
      </c>
      <c r="F568" s="35">
        <v>0</v>
      </c>
      <c r="G568" s="35">
        <v>1</v>
      </c>
    </row>
    <row r="569" spans="3:7" ht="45" customHeight="1">
      <c r="C569" s="79" t="s">
        <v>255</v>
      </c>
      <c r="D569" s="35">
        <v>18</v>
      </c>
      <c r="E569" s="35">
        <v>17</v>
      </c>
      <c r="F569" s="35">
        <v>3</v>
      </c>
      <c r="G569" s="35">
        <v>38</v>
      </c>
    </row>
    <row r="570" spans="3:7" ht="38.25" customHeight="1">
      <c r="C570" s="79" t="s">
        <v>256</v>
      </c>
      <c r="D570" s="35">
        <v>3</v>
      </c>
      <c r="E570" s="35">
        <v>3</v>
      </c>
      <c r="F570" s="35">
        <v>2</v>
      </c>
      <c r="G570" s="35">
        <v>8</v>
      </c>
    </row>
    <row r="571" spans="3:7" ht="67.5" customHeight="1">
      <c r="C571" s="79" t="s">
        <v>257</v>
      </c>
      <c r="D571" s="35">
        <v>0</v>
      </c>
      <c r="E571" s="35">
        <v>1</v>
      </c>
      <c r="F571" s="35">
        <v>0</v>
      </c>
      <c r="G571" s="35">
        <v>1</v>
      </c>
    </row>
    <row r="572" spans="3:7" ht="23.25" customHeight="1">
      <c r="C572" s="79" t="s">
        <v>258</v>
      </c>
      <c r="D572" s="35">
        <v>9</v>
      </c>
      <c r="E572" s="35">
        <v>7</v>
      </c>
      <c r="F572" s="35">
        <v>1</v>
      </c>
      <c r="G572" s="35">
        <v>17</v>
      </c>
    </row>
    <row r="573" spans="3:7" ht="23.25" customHeight="1">
      <c r="C573" s="79" t="s">
        <v>259</v>
      </c>
      <c r="D573" s="35">
        <v>3</v>
      </c>
      <c r="E573" s="35">
        <v>1</v>
      </c>
      <c r="F573" s="35">
        <v>1</v>
      </c>
      <c r="G573" s="35">
        <v>5</v>
      </c>
    </row>
    <row r="574" spans="3:7" ht="65.25" customHeight="1">
      <c r="C574" s="79" t="s">
        <v>260</v>
      </c>
      <c r="D574" s="35">
        <v>8</v>
      </c>
      <c r="E574" s="35">
        <v>6</v>
      </c>
      <c r="F574" s="35">
        <v>0</v>
      </c>
      <c r="G574" s="35">
        <v>14</v>
      </c>
    </row>
    <row r="575" spans="3:7" ht="41.25" customHeight="1">
      <c r="C575" s="79" t="s">
        <v>261</v>
      </c>
      <c r="D575" s="35">
        <v>6</v>
      </c>
      <c r="E575" s="35">
        <v>8</v>
      </c>
      <c r="F575" s="35">
        <v>2</v>
      </c>
      <c r="G575" s="35">
        <v>16</v>
      </c>
    </row>
    <row r="576" spans="3:7" ht="23.25" customHeight="1">
      <c r="C576" s="79" t="s">
        <v>262</v>
      </c>
      <c r="D576" s="35">
        <v>10</v>
      </c>
      <c r="E576" s="35">
        <v>12</v>
      </c>
      <c r="F576" s="35">
        <v>8</v>
      </c>
      <c r="G576" s="35">
        <v>30</v>
      </c>
    </row>
    <row r="577" spans="3:16" ht="23.25" customHeight="1">
      <c r="C577" s="79" t="s">
        <v>171</v>
      </c>
      <c r="D577" s="35">
        <v>41</v>
      </c>
      <c r="E577" s="35">
        <v>28</v>
      </c>
      <c r="F577" s="35">
        <v>3</v>
      </c>
      <c r="G577" s="35">
        <v>72</v>
      </c>
    </row>
    <row r="578" spans="3:16" ht="21">
      <c r="C578" s="75"/>
      <c r="D578" s="71"/>
      <c r="E578" s="71"/>
      <c r="F578" s="71"/>
    </row>
    <row r="579" spans="3:16" ht="23.25">
      <c r="C579" s="114" t="s">
        <v>263</v>
      </c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</row>
    <row r="580" spans="3:16" ht="21">
      <c r="C580" s="75"/>
      <c r="D580" s="71"/>
      <c r="E580" s="71"/>
      <c r="F580" s="71"/>
    </row>
    <row r="581" spans="3:16" ht="23.25">
      <c r="C581" s="113" t="s">
        <v>264</v>
      </c>
      <c r="D581" s="113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</row>
    <row r="582" spans="3:16" ht="21">
      <c r="C582" s="75"/>
      <c r="D582" s="71"/>
      <c r="E582" s="71"/>
      <c r="F582" s="71"/>
    </row>
    <row r="583" spans="3:16" ht="23.25">
      <c r="C583" s="33" t="s">
        <v>54</v>
      </c>
      <c r="D583" s="33" t="s">
        <v>60</v>
      </c>
      <c r="E583" s="33" t="s">
        <v>61</v>
      </c>
      <c r="F583" s="33" t="s">
        <v>62</v>
      </c>
      <c r="G583" s="33" t="s">
        <v>56</v>
      </c>
    </row>
    <row r="584" spans="3:16" ht="21">
      <c r="C584" s="40" t="s">
        <v>18</v>
      </c>
      <c r="D584" s="35">
        <v>16</v>
      </c>
      <c r="E584" s="35">
        <v>13</v>
      </c>
      <c r="F584" s="35">
        <v>3</v>
      </c>
      <c r="G584" s="35">
        <v>32</v>
      </c>
    </row>
    <row r="585" spans="3:16" ht="21">
      <c r="C585" s="40" t="s">
        <v>17</v>
      </c>
      <c r="D585" s="35">
        <v>3</v>
      </c>
      <c r="E585" s="35">
        <v>2</v>
      </c>
      <c r="F585" s="35">
        <v>0</v>
      </c>
      <c r="G585" s="35">
        <v>5</v>
      </c>
    </row>
    <row r="586" spans="3:16" ht="21">
      <c r="C586" s="40" t="s">
        <v>171</v>
      </c>
      <c r="D586" s="35">
        <v>107</v>
      </c>
      <c r="E586" s="35">
        <v>77</v>
      </c>
      <c r="F586" s="35">
        <v>20</v>
      </c>
      <c r="G586" s="35">
        <v>204</v>
      </c>
    </row>
    <row r="587" spans="3:16" ht="21">
      <c r="C587" s="75"/>
      <c r="D587" s="71"/>
      <c r="E587" s="71"/>
      <c r="F587" s="71"/>
    </row>
    <row r="588" spans="3:16" ht="23.25">
      <c r="C588" s="33" t="s">
        <v>55</v>
      </c>
      <c r="D588" s="33" t="s">
        <v>60</v>
      </c>
      <c r="E588" s="33" t="s">
        <v>61</v>
      </c>
      <c r="F588" s="33" t="s">
        <v>62</v>
      </c>
      <c r="G588" s="33" t="s">
        <v>56</v>
      </c>
    </row>
    <row r="589" spans="3:16" ht="21">
      <c r="C589" s="40" t="s">
        <v>18</v>
      </c>
      <c r="D589" s="37">
        <v>0.12698412698412698</v>
      </c>
      <c r="E589" s="37">
        <v>0.14130434782608695</v>
      </c>
      <c r="F589" s="37">
        <v>0.13043478260869565</v>
      </c>
      <c r="G589" s="37">
        <v>0.13278008298755187</v>
      </c>
    </row>
    <row r="590" spans="3:16" ht="21">
      <c r="C590" s="40" t="s">
        <v>17</v>
      </c>
      <c r="D590" s="37">
        <v>2.3809523809523808E-2</v>
      </c>
      <c r="E590" s="37">
        <v>2.1739130434782608E-2</v>
      </c>
      <c r="F590" s="37">
        <v>0</v>
      </c>
      <c r="G590" s="37">
        <v>2.0746887966804978E-2</v>
      </c>
    </row>
    <row r="591" spans="3:16" ht="21">
      <c r="C591" s="40" t="s">
        <v>171</v>
      </c>
      <c r="D591" s="37">
        <v>0.84920634920634919</v>
      </c>
      <c r="E591" s="37">
        <v>0.83695652173913049</v>
      </c>
      <c r="F591" s="37">
        <v>0.86956521739130432</v>
      </c>
      <c r="G591" s="37">
        <v>0.84647302904564314</v>
      </c>
    </row>
    <row r="592" spans="3:16" ht="21">
      <c r="C592" s="75"/>
      <c r="D592" s="71"/>
      <c r="E592" s="71"/>
      <c r="F592" s="71"/>
    </row>
    <row r="593" spans="3:16" ht="21">
      <c r="C593" s="75"/>
      <c r="D593" s="71"/>
      <c r="E593" s="71"/>
      <c r="F593" s="71"/>
    </row>
    <row r="594" spans="3:16" ht="21">
      <c r="C594" s="75"/>
      <c r="D594" s="71"/>
      <c r="E594" s="71"/>
      <c r="F594" s="71"/>
    </row>
    <row r="595" spans="3:16" ht="21">
      <c r="C595" s="75"/>
      <c r="D595" s="71"/>
      <c r="E595" s="71"/>
      <c r="F595" s="71"/>
    </row>
    <row r="596" spans="3:16" ht="21">
      <c r="C596" s="75"/>
      <c r="D596" s="71"/>
      <c r="E596" s="71"/>
      <c r="F596" s="71"/>
    </row>
    <row r="597" spans="3:16" ht="21">
      <c r="C597" s="75"/>
      <c r="D597" s="71"/>
      <c r="E597" s="71"/>
      <c r="F597" s="71"/>
    </row>
    <row r="598" spans="3:16" ht="23.25">
      <c r="C598" s="113" t="s">
        <v>245</v>
      </c>
      <c r="D598" s="113"/>
      <c r="E598" s="113"/>
      <c r="F598" s="113"/>
      <c r="G598" s="113"/>
      <c r="H598" s="113"/>
      <c r="I598" s="113"/>
      <c r="J598" s="113"/>
      <c r="K598" s="113"/>
      <c r="L598" s="113"/>
      <c r="M598" s="113"/>
      <c r="N598" s="113"/>
      <c r="O598" s="113"/>
      <c r="P598" s="113"/>
    </row>
    <row r="599" spans="3:16" ht="21">
      <c r="C599" s="75"/>
      <c r="D599" s="71"/>
      <c r="E599" s="71"/>
      <c r="F599" s="71"/>
    </row>
    <row r="600" spans="3:16" ht="23.25">
      <c r="C600" s="33" t="s">
        <v>54</v>
      </c>
      <c r="D600" s="33" t="s">
        <v>60</v>
      </c>
      <c r="E600" s="33" t="s">
        <v>61</v>
      </c>
      <c r="F600" s="33" t="s">
        <v>62</v>
      </c>
      <c r="G600" s="33" t="s">
        <v>56</v>
      </c>
    </row>
    <row r="601" spans="3:16" ht="42">
      <c r="C601" s="80" t="s">
        <v>261</v>
      </c>
      <c r="D601" s="35">
        <v>0</v>
      </c>
      <c r="E601" s="35">
        <v>3</v>
      </c>
      <c r="F601" s="35">
        <v>0</v>
      </c>
      <c r="G601" s="35">
        <v>3</v>
      </c>
    </row>
    <row r="602" spans="3:16" ht="21">
      <c r="C602" s="80" t="s">
        <v>246</v>
      </c>
      <c r="D602" s="35">
        <v>0</v>
      </c>
      <c r="E602" s="35">
        <v>0</v>
      </c>
      <c r="F602" s="35">
        <v>0</v>
      </c>
      <c r="G602" s="35">
        <v>0</v>
      </c>
    </row>
    <row r="603" spans="3:16" ht="42">
      <c r="C603" s="80" t="s">
        <v>252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0" t="s">
        <v>258</v>
      </c>
      <c r="D604" s="35">
        <v>0</v>
      </c>
      <c r="E604" s="35">
        <v>1</v>
      </c>
      <c r="F604" s="35">
        <v>0</v>
      </c>
      <c r="G604" s="35">
        <v>1</v>
      </c>
    </row>
    <row r="605" spans="3:16" ht="42">
      <c r="C605" s="80" t="s">
        <v>253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254</v>
      </c>
      <c r="D606" s="35">
        <v>0</v>
      </c>
      <c r="E606" s="35">
        <v>0</v>
      </c>
      <c r="F606" s="35">
        <v>0</v>
      </c>
      <c r="G606" s="35">
        <v>0</v>
      </c>
    </row>
    <row r="607" spans="3:16" ht="84">
      <c r="C607" s="80" t="s">
        <v>247</v>
      </c>
      <c r="D607" s="35">
        <v>0</v>
      </c>
      <c r="E607" s="35">
        <v>0</v>
      </c>
      <c r="F607" s="35">
        <v>0</v>
      </c>
      <c r="G607" s="35">
        <v>0</v>
      </c>
    </row>
    <row r="608" spans="3:16" ht="21">
      <c r="C608" s="80" t="s">
        <v>250</v>
      </c>
      <c r="D608" s="35">
        <v>0</v>
      </c>
      <c r="E608" s="35">
        <v>0</v>
      </c>
      <c r="F608" s="35">
        <v>0</v>
      </c>
      <c r="G608" s="35">
        <v>0</v>
      </c>
    </row>
    <row r="609" spans="3:16" ht="42">
      <c r="C609" s="80" t="s">
        <v>255</v>
      </c>
      <c r="D609" s="35">
        <v>5</v>
      </c>
      <c r="E609" s="35">
        <v>0</v>
      </c>
      <c r="F609" s="35">
        <v>0</v>
      </c>
      <c r="G609" s="35">
        <v>5</v>
      </c>
    </row>
    <row r="610" spans="3:16" ht="21">
      <c r="C610" s="80" t="s">
        <v>256</v>
      </c>
      <c r="D610" s="35">
        <v>0</v>
      </c>
      <c r="E610" s="35">
        <v>1</v>
      </c>
      <c r="F610" s="35">
        <v>0</v>
      </c>
      <c r="G610" s="35">
        <v>1</v>
      </c>
    </row>
    <row r="611" spans="3:16" ht="63">
      <c r="C611" s="80" t="s">
        <v>248</v>
      </c>
      <c r="D611" s="35">
        <v>1</v>
      </c>
      <c r="E611" s="35">
        <v>0</v>
      </c>
      <c r="F611" s="35">
        <v>0</v>
      </c>
      <c r="G611" s="35">
        <v>1</v>
      </c>
    </row>
    <row r="612" spans="3:16" ht="63">
      <c r="C612" s="80" t="s">
        <v>257</v>
      </c>
      <c r="D612" s="35">
        <v>1</v>
      </c>
      <c r="E612" s="35">
        <v>0</v>
      </c>
      <c r="F612" s="35">
        <v>0</v>
      </c>
      <c r="G612" s="35">
        <v>1</v>
      </c>
    </row>
    <row r="613" spans="3:16" ht="21">
      <c r="C613" s="80" t="s">
        <v>262</v>
      </c>
      <c r="D613" s="35">
        <v>7</v>
      </c>
      <c r="E613" s="35">
        <v>8</v>
      </c>
      <c r="F613" s="35">
        <v>2</v>
      </c>
      <c r="G613" s="35">
        <v>17</v>
      </c>
    </row>
    <row r="614" spans="3:16" ht="21">
      <c r="C614" s="80" t="s">
        <v>259</v>
      </c>
      <c r="D614" s="35">
        <v>0</v>
      </c>
      <c r="E614" s="35">
        <v>0</v>
      </c>
      <c r="F614" s="35">
        <v>0</v>
      </c>
      <c r="G614" s="35">
        <v>0</v>
      </c>
    </row>
    <row r="615" spans="3:16" ht="63">
      <c r="C615" s="80" t="s">
        <v>260</v>
      </c>
      <c r="D615" s="35">
        <v>3</v>
      </c>
      <c r="E615" s="35">
        <v>0</v>
      </c>
      <c r="F615" s="35">
        <v>1</v>
      </c>
      <c r="G615" s="35">
        <v>4</v>
      </c>
    </row>
    <row r="616" spans="3:16" ht="42">
      <c r="C616" s="80" t="s">
        <v>249</v>
      </c>
      <c r="D616" s="35">
        <v>0</v>
      </c>
      <c r="E616" s="35">
        <v>0</v>
      </c>
      <c r="F616" s="35">
        <v>0</v>
      </c>
      <c r="G616" s="35">
        <v>0</v>
      </c>
    </row>
    <row r="617" spans="3:16" ht="42">
      <c r="C617" s="80" t="s">
        <v>251</v>
      </c>
      <c r="D617" s="35">
        <v>0</v>
      </c>
      <c r="E617" s="35">
        <v>0</v>
      </c>
      <c r="F617" s="35">
        <v>0</v>
      </c>
      <c r="G617" s="35">
        <v>0</v>
      </c>
    </row>
    <row r="618" spans="3:16" ht="21">
      <c r="C618" s="75"/>
      <c r="D618" s="71"/>
      <c r="E618" s="71"/>
      <c r="F618" s="71"/>
    </row>
    <row r="620" spans="3:16" ht="23.25">
      <c r="C620" s="113" t="s">
        <v>265</v>
      </c>
      <c r="D620" s="113"/>
      <c r="E620" s="113"/>
      <c r="F620" s="113"/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</row>
    <row r="622" spans="3:16" ht="23.25">
      <c r="C622" s="33" t="s">
        <v>54</v>
      </c>
      <c r="D622" s="33" t="s">
        <v>60</v>
      </c>
      <c r="E622" s="33" t="s">
        <v>61</v>
      </c>
      <c r="F622" s="33" t="s">
        <v>62</v>
      </c>
      <c r="G622" s="33" t="s">
        <v>56</v>
      </c>
    </row>
    <row r="623" spans="3:16" ht="21">
      <c r="C623" s="34" t="s">
        <v>266</v>
      </c>
      <c r="D623" s="35">
        <v>10</v>
      </c>
      <c r="E623" s="35">
        <v>2</v>
      </c>
      <c r="F623" s="35">
        <v>0</v>
      </c>
      <c r="G623" s="35">
        <v>12</v>
      </c>
    </row>
    <row r="624" spans="3:16" ht="21">
      <c r="C624" s="34" t="s">
        <v>267</v>
      </c>
      <c r="D624" s="35">
        <v>0</v>
      </c>
      <c r="E624" s="35">
        <v>1</v>
      </c>
      <c r="F624" s="35">
        <v>0</v>
      </c>
      <c r="G624" s="35">
        <v>1</v>
      </c>
    </row>
    <row r="625" spans="3:16" ht="21">
      <c r="C625" s="34" t="s">
        <v>268</v>
      </c>
      <c r="D625" s="35">
        <v>0</v>
      </c>
      <c r="E625" s="35">
        <v>0</v>
      </c>
      <c r="F625" s="35">
        <v>0</v>
      </c>
      <c r="G625" s="35">
        <v>0</v>
      </c>
    </row>
    <row r="626" spans="3:16" ht="21">
      <c r="C626" s="34" t="s">
        <v>171</v>
      </c>
      <c r="D626" s="35">
        <v>116</v>
      </c>
      <c r="E626" s="35">
        <v>89</v>
      </c>
      <c r="F626" s="35">
        <v>23</v>
      </c>
      <c r="G626" s="35">
        <v>228</v>
      </c>
    </row>
    <row r="628" spans="3:16" ht="23.25">
      <c r="C628" s="33" t="s">
        <v>55</v>
      </c>
      <c r="D628" s="33" t="s">
        <v>60</v>
      </c>
      <c r="E628" s="33" t="s">
        <v>61</v>
      </c>
      <c r="F628" s="33" t="s">
        <v>62</v>
      </c>
      <c r="G628" s="33" t="s">
        <v>56</v>
      </c>
    </row>
    <row r="629" spans="3:16" ht="21">
      <c r="C629" s="34" t="s">
        <v>266</v>
      </c>
      <c r="D629" s="37">
        <v>7.9365079365079361E-2</v>
      </c>
      <c r="E629" s="37">
        <v>2.1739130434782608E-2</v>
      </c>
      <c r="F629" s="37">
        <v>0</v>
      </c>
      <c r="G629" s="37">
        <v>4.9792531120331947E-2</v>
      </c>
    </row>
    <row r="630" spans="3:16" ht="21">
      <c r="C630" s="34" t="s">
        <v>267</v>
      </c>
      <c r="D630" s="37">
        <v>0</v>
      </c>
      <c r="E630" s="37">
        <v>1.0869565217391304E-2</v>
      </c>
      <c r="F630" s="37">
        <v>0</v>
      </c>
      <c r="G630" s="37">
        <v>4.1493775933609959E-3</v>
      </c>
    </row>
    <row r="631" spans="3:16" ht="21">
      <c r="C631" s="34" t="s">
        <v>268</v>
      </c>
      <c r="D631" s="37">
        <v>0</v>
      </c>
      <c r="E631" s="37">
        <v>0</v>
      </c>
      <c r="F631" s="37">
        <v>0</v>
      </c>
      <c r="G631" s="37">
        <v>0</v>
      </c>
    </row>
    <row r="632" spans="3:16" ht="21">
      <c r="C632" s="34" t="s">
        <v>171</v>
      </c>
      <c r="D632" s="37">
        <v>0.92063492063492058</v>
      </c>
      <c r="E632" s="37">
        <v>0.96739130434782605</v>
      </c>
      <c r="F632" s="37">
        <v>1</v>
      </c>
      <c r="G632" s="37">
        <v>0.94605809128630702</v>
      </c>
    </row>
    <row r="635" spans="3:16" ht="3.75" customHeight="1"/>
    <row r="636" spans="3:16" ht="23.25">
      <c r="C636" s="114" t="s">
        <v>97</v>
      </c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</row>
    <row r="638" spans="3:16" ht="23.25">
      <c r="C638" s="113" t="s">
        <v>98</v>
      </c>
      <c r="D638" s="113"/>
      <c r="E638" s="113"/>
      <c r="F638" s="113"/>
      <c r="G638" s="113"/>
      <c r="H638" s="113"/>
      <c r="I638" s="113"/>
      <c r="J638" s="113"/>
      <c r="K638" s="113"/>
      <c r="L638" s="113"/>
      <c r="M638" s="113"/>
      <c r="N638" s="113"/>
      <c r="O638" s="113"/>
      <c r="P638" s="113"/>
    </row>
    <row r="640" spans="3:16" ht="23.25">
      <c r="C640" s="33" t="s">
        <v>54</v>
      </c>
      <c r="D640" s="33" t="s">
        <v>59</v>
      </c>
      <c r="E640" s="33" t="s">
        <v>60</v>
      </c>
      <c r="F640" s="33" t="s">
        <v>61</v>
      </c>
      <c r="G640" s="33" t="s">
        <v>62</v>
      </c>
      <c r="H640" s="33" t="s">
        <v>56</v>
      </c>
    </row>
    <row r="641" spans="3:8" ht="21">
      <c r="C641" s="40" t="s">
        <v>18</v>
      </c>
      <c r="D641" s="35">
        <v>390</v>
      </c>
      <c r="E641" s="35">
        <v>54</v>
      </c>
      <c r="F641" s="35">
        <v>49</v>
      </c>
      <c r="G641" s="35">
        <v>9</v>
      </c>
      <c r="H641" s="36">
        <v>502</v>
      </c>
    </row>
    <row r="642" spans="3:8" ht="21">
      <c r="C642" s="40" t="s">
        <v>17</v>
      </c>
      <c r="D642" s="35">
        <v>159</v>
      </c>
      <c r="E642" s="35">
        <v>23</v>
      </c>
      <c r="F642" s="35">
        <v>28</v>
      </c>
      <c r="G642" s="35">
        <v>14</v>
      </c>
      <c r="H642" s="36">
        <v>224</v>
      </c>
    </row>
    <row r="643" spans="3:8" ht="21">
      <c r="C643" s="40" t="s">
        <v>171</v>
      </c>
      <c r="D643" s="35">
        <v>153</v>
      </c>
      <c r="E643" s="35">
        <v>49</v>
      </c>
      <c r="F643" s="35">
        <v>15</v>
      </c>
      <c r="G643" s="35">
        <v>0</v>
      </c>
      <c r="H643" s="36">
        <v>217</v>
      </c>
    </row>
    <row r="645" spans="3:8" ht="23.25">
      <c r="C645" s="33" t="s">
        <v>55</v>
      </c>
      <c r="D645" s="33" t="s">
        <v>59</v>
      </c>
      <c r="E645" s="33" t="s">
        <v>60</v>
      </c>
      <c r="F645" s="33" t="s">
        <v>61</v>
      </c>
      <c r="G645" s="33" t="s">
        <v>62</v>
      </c>
      <c r="H645" s="33" t="s">
        <v>56</v>
      </c>
    </row>
    <row r="646" spans="3:8" ht="21">
      <c r="C646" s="40" t="s">
        <v>18</v>
      </c>
      <c r="D646" s="37">
        <v>0.55555555555555558</v>
      </c>
      <c r="E646" s="37">
        <v>0.42857142857142855</v>
      </c>
      <c r="F646" s="37">
        <v>0.53260869565217395</v>
      </c>
      <c r="G646" s="37">
        <v>0.39130434782608697</v>
      </c>
      <c r="H646" s="38">
        <v>0.53234358430540829</v>
      </c>
    </row>
    <row r="647" spans="3:8" ht="21">
      <c r="C647" s="40" t="s">
        <v>17</v>
      </c>
      <c r="D647" s="37">
        <v>0.2264957264957265</v>
      </c>
      <c r="E647" s="37">
        <v>0.18253968253968253</v>
      </c>
      <c r="F647" s="37">
        <v>0.30434782608695654</v>
      </c>
      <c r="G647" s="37">
        <v>0.60869565217391308</v>
      </c>
      <c r="H647" s="38">
        <v>0.23753976670201485</v>
      </c>
    </row>
    <row r="648" spans="3:8" ht="21">
      <c r="C648" s="40" t="s">
        <v>171</v>
      </c>
      <c r="D648" s="37">
        <v>0.21794871794871795</v>
      </c>
      <c r="E648" s="37">
        <v>0.3888888888888889</v>
      </c>
      <c r="F648" s="37">
        <v>0.16304347826086957</v>
      </c>
      <c r="G648" s="37">
        <v>0</v>
      </c>
      <c r="H648" s="38">
        <v>0.23011664899257689</v>
      </c>
    </row>
    <row r="662" spans="3:16" ht="23.25">
      <c r="C662" s="114" t="s">
        <v>269</v>
      </c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</row>
    <row r="664" spans="3:16" s="55" customFormat="1" ht="52.5" customHeight="1">
      <c r="C664" s="115" t="s">
        <v>270</v>
      </c>
      <c r="D664" s="115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</row>
    <row r="666" spans="3:16" ht="23.25">
      <c r="C666" s="33" t="s">
        <v>54</v>
      </c>
      <c r="D666" s="33" t="s">
        <v>59</v>
      </c>
    </row>
    <row r="667" spans="3:16" ht="21">
      <c r="C667" s="40" t="s">
        <v>18</v>
      </c>
      <c r="D667" s="35">
        <v>529</v>
      </c>
    </row>
    <row r="668" spans="3:16" ht="21">
      <c r="C668" s="40" t="s">
        <v>17</v>
      </c>
      <c r="D668" s="35">
        <v>119</v>
      </c>
    </row>
    <row r="669" spans="3:16" ht="21">
      <c r="C669" s="40" t="s">
        <v>170</v>
      </c>
      <c r="D669" s="35">
        <v>53</v>
      </c>
    </row>
    <row r="671" spans="3:16" ht="23.25">
      <c r="C671" s="33" t="s">
        <v>55</v>
      </c>
      <c r="D671" s="33" t="s">
        <v>59</v>
      </c>
    </row>
    <row r="672" spans="3:16" ht="21">
      <c r="C672" s="40" t="s">
        <v>18</v>
      </c>
      <c r="D672" s="37">
        <v>0.75463623395149781</v>
      </c>
    </row>
    <row r="673" spans="3:16" ht="21">
      <c r="C673" s="40" t="s">
        <v>17</v>
      </c>
      <c r="D673" s="37">
        <v>0.16975748930099857</v>
      </c>
    </row>
    <row r="674" spans="3:16" ht="21">
      <c r="C674" s="40" t="s">
        <v>170</v>
      </c>
      <c r="D674" s="37">
        <v>7.5606276747503573E-2</v>
      </c>
    </row>
    <row r="677" spans="3:16" ht="23.25">
      <c r="C677" s="114" t="s">
        <v>271</v>
      </c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</row>
    <row r="679" spans="3:16" ht="54" customHeight="1">
      <c r="C679" s="113" t="s">
        <v>272</v>
      </c>
      <c r="D679" s="113"/>
      <c r="E679" s="113"/>
      <c r="F679" s="113"/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</row>
    <row r="681" spans="3:16" ht="23.25">
      <c r="C681" s="33" t="s">
        <v>54</v>
      </c>
      <c r="D681" s="33" t="s">
        <v>59</v>
      </c>
    </row>
    <row r="682" spans="3:16" ht="21">
      <c r="C682" s="34" t="s">
        <v>137</v>
      </c>
      <c r="D682" s="35">
        <v>203</v>
      </c>
    </row>
    <row r="683" spans="3:16" ht="21">
      <c r="C683" s="34" t="s">
        <v>168</v>
      </c>
      <c r="D683" s="35">
        <v>389</v>
      </c>
    </row>
    <row r="684" spans="3:16" ht="21">
      <c r="C684" s="34" t="s">
        <v>139</v>
      </c>
      <c r="D684" s="35">
        <v>73</v>
      </c>
    </row>
    <row r="685" spans="3:16" ht="21">
      <c r="C685" s="34" t="s">
        <v>169</v>
      </c>
      <c r="D685" s="35">
        <v>14</v>
      </c>
    </row>
    <row r="686" spans="3:16" ht="21">
      <c r="C686" s="34" t="s">
        <v>170</v>
      </c>
      <c r="D686" s="35">
        <v>22</v>
      </c>
    </row>
    <row r="688" spans="3:16" ht="23.25">
      <c r="C688" s="33" t="s">
        <v>55</v>
      </c>
      <c r="D688" s="33" t="s">
        <v>59</v>
      </c>
    </row>
    <row r="689" spans="3:16" ht="21">
      <c r="C689" s="34" t="s">
        <v>137</v>
      </c>
      <c r="D689" s="37">
        <v>0.28958630527817403</v>
      </c>
    </row>
    <row r="690" spans="3:16" ht="21">
      <c r="C690" s="34" t="s">
        <v>168</v>
      </c>
      <c r="D690" s="37">
        <v>0.55492154065620547</v>
      </c>
    </row>
    <row r="691" spans="3:16" ht="21">
      <c r="C691" s="34" t="s">
        <v>139</v>
      </c>
      <c r="D691" s="37">
        <v>0.10413694721825963</v>
      </c>
    </row>
    <row r="692" spans="3:16" ht="21">
      <c r="C692" s="34" t="s">
        <v>169</v>
      </c>
      <c r="D692" s="37">
        <v>1.9971469329529243E-2</v>
      </c>
    </row>
    <row r="693" spans="3:16" ht="21">
      <c r="C693" s="34" t="s">
        <v>170</v>
      </c>
      <c r="D693" s="37">
        <v>3.1383737517831668E-2</v>
      </c>
    </row>
    <row r="695" spans="3:16" ht="23.25">
      <c r="C695" s="114" t="s">
        <v>99</v>
      </c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</row>
    <row r="697" spans="3:16" ht="42" customHeight="1">
      <c r="C697" s="115" t="s">
        <v>100</v>
      </c>
      <c r="D697" s="115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</row>
    <row r="699" spans="3:16" ht="23.25">
      <c r="C699" s="33" t="s">
        <v>54</v>
      </c>
      <c r="D699" s="33" t="s">
        <v>59</v>
      </c>
      <c r="E699" s="33" t="s">
        <v>60</v>
      </c>
      <c r="F699" s="33" t="s">
        <v>61</v>
      </c>
      <c r="G699" s="33" t="s">
        <v>62</v>
      </c>
      <c r="H699" s="33" t="s">
        <v>56</v>
      </c>
    </row>
    <row r="700" spans="3:16" ht="21">
      <c r="C700" s="40">
        <v>1</v>
      </c>
      <c r="D700" s="35">
        <v>3</v>
      </c>
      <c r="E700" s="35">
        <v>0</v>
      </c>
      <c r="F700" s="35">
        <v>1</v>
      </c>
      <c r="G700" s="35">
        <v>0</v>
      </c>
      <c r="H700" s="35">
        <v>4</v>
      </c>
    </row>
    <row r="701" spans="3:16" ht="21">
      <c r="C701" s="40">
        <v>2</v>
      </c>
      <c r="D701" s="35">
        <v>12</v>
      </c>
      <c r="E701" s="35">
        <v>4</v>
      </c>
      <c r="F701" s="35">
        <v>1</v>
      </c>
      <c r="G701" s="35">
        <v>1</v>
      </c>
      <c r="H701" s="35">
        <v>18</v>
      </c>
    </row>
    <row r="702" spans="3:16" ht="21">
      <c r="C702" s="40">
        <v>3</v>
      </c>
      <c r="D702" s="35">
        <v>115</v>
      </c>
      <c r="E702" s="35">
        <v>16</v>
      </c>
      <c r="F702" s="35">
        <v>16</v>
      </c>
      <c r="G702" s="35">
        <v>4</v>
      </c>
      <c r="H702" s="35">
        <v>151</v>
      </c>
    </row>
    <row r="703" spans="3:16" ht="21">
      <c r="C703" s="40">
        <v>4</v>
      </c>
      <c r="D703" s="35">
        <v>451</v>
      </c>
      <c r="E703" s="35">
        <v>72</v>
      </c>
      <c r="F703" s="35">
        <v>57</v>
      </c>
      <c r="G703" s="35">
        <v>14</v>
      </c>
      <c r="H703" s="35">
        <v>594</v>
      </c>
    </row>
    <row r="704" spans="3:16" ht="21">
      <c r="C704" s="40">
        <v>5</v>
      </c>
      <c r="D704" s="35">
        <v>120</v>
      </c>
      <c r="E704" s="35">
        <v>21</v>
      </c>
      <c r="F704" s="35">
        <v>14</v>
      </c>
      <c r="G704" s="35">
        <v>4</v>
      </c>
      <c r="H704" s="35">
        <v>159</v>
      </c>
    </row>
    <row r="706" spans="3:8" ht="23.25">
      <c r="C706" s="56" t="s">
        <v>55</v>
      </c>
      <c r="D706" s="33" t="s">
        <v>59</v>
      </c>
      <c r="E706" s="33" t="s">
        <v>60</v>
      </c>
      <c r="F706" s="33" t="s">
        <v>61</v>
      </c>
      <c r="G706" s="33" t="s">
        <v>62</v>
      </c>
      <c r="H706" s="33" t="s">
        <v>56</v>
      </c>
    </row>
    <row r="707" spans="3:8" ht="21">
      <c r="C707" s="40">
        <v>1</v>
      </c>
      <c r="D707" s="37">
        <v>4.2796005706134095E-3</v>
      </c>
      <c r="E707" s="37">
        <v>0</v>
      </c>
      <c r="F707" s="37">
        <v>1.1235955056179775E-2</v>
      </c>
      <c r="G707" s="37">
        <v>0</v>
      </c>
      <c r="H707" s="37">
        <v>4.3196544276457886E-3</v>
      </c>
    </row>
    <row r="708" spans="3:8" ht="21">
      <c r="C708" s="40">
        <v>2</v>
      </c>
      <c r="D708" s="37">
        <v>1.7118402282453638E-2</v>
      </c>
      <c r="E708" s="37">
        <v>3.5398230088495575E-2</v>
      </c>
      <c r="F708" s="37">
        <v>1.1235955056179775E-2</v>
      </c>
      <c r="G708" s="37">
        <v>4.3478260869565216E-2</v>
      </c>
      <c r="H708" s="37">
        <v>1.9438444924406047E-2</v>
      </c>
    </row>
    <row r="709" spans="3:8" ht="21">
      <c r="C709" s="40">
        <v>3</v>
      </c>
      <c r="D709" s="37">
        <v>0.16405135520684735</v>
      </c>
      <c r="E709" s="37">
        <v>0.1415929203539823</v>
      </c>
      <c r="F709" s="37">
        <v>0.1797752808988764</v>
      </c>
      <c r="G709" s="37">
        <v>0.17391304347826086</v>
      </c>
      <c r="H709" s="37">
        <v>0.1630669546436285</v>
      </c>
    </row>
    <row r="710" spans="3:8" ht="21">
      <c r="C710" s="40">
        <v>4</v>
      </c>
      <c r="D710" s="37">
        <v>0.64336661911554927</v>
      </c>
      <c r="E710" s="37">
        <v>0.63716814159292035</v>
      </c>
      <c r="F710" s="37">
        <v>0.6404494382022472</v>
      </c>
      <c r="G710" s="37">
        <v>0.60869565217391308</v>
      </c>
      <c r="H710" s="37">
        <v>0.64146868250539957</v>
      </c>
    </row>
    <row r="711" spans="3:8" ht="21">
      <c r="C711" s="40">
        <v>5</v>
      </c>
      <c r="D711" s="37">
        <v>0.17118402282453637</v>
      </c>
      <c r="E711" s="37">
        <v>0.18584070796460178</v>
      </c>
      <c r="F711" s="37">
        <v>0.15730337078651685</v>
      </c>
      <c r="G711" s="37">
        <v>0.17391304347826086</v>
      </c>
      <c r="H711" s="37">
        <v>0.1717062634989201</v>
      </c>
    </row>
    <row r="730" spans="3:16" ht="23.25">
      <c r="C730" s="113" t="s">
        <v>274</v>
      </c>
      <c r="D730" s="113"/>
      <c r="E730" s="113"/>
      <c r="F730" s="113"/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</row>
    <row r="731" spans="3:16" ht="42.75" customHeight="1"/>
    <row r="732" spans="3:16" ht="18.75" customHeight="1">
      <c r="C732" s="33" t="s">
        <v>54</v>
      </c>
      <c r="D732" s="33" t="s">
        <v>59</v>
      </c>
      <c r="E732" s="33" t="s">
        <v>60</v>
      </c>
      <c r="F732" s="33" t="s">
        <v>56</v>
      </c>
    </row>
    <row r="733" spans="3:16" ht="18.75" customHeight="1">
      <c r="C733" s="34" t="s">
        <v>137</v>
      </c>
      <c r="D733" s="81">
        <v>117</v>
      </c>
      <c r="E733" s="35">
        <v>14</v>
      </c>
      <c r="F733" s="36">
        <v>131</v>
      </c>
    </row>
    <row r="734" spans="3:16" ht="18.75" customHeight="1">
      <c r="C734" s="34" t="s">
        <v>168</v>
      </c>
      <c r="D734" s="81">
        <v>363</v>
      </c>
      <c r="E734" s="35">
        <v>50</v>
      </c>
      <c r="F734" s="36">
        <v>413</v>
      </c>
    </row>
    <row r="735" spans="3:16" ht="21">
      <c r="C735" s="34" t="s">
        <v>139</v>
      </c>
      <c r="D735" s="81">
        <v>139</v>
      </c>
      <c r="E735" s="35">
        <v>31</v>
      </c>
      <c r="F735" s="36">
        <v>170</v>
      </c>
    </row>
    <row r="736" spans="3:16" ht="21">
      <c r="C736" s="34" t="s">
        <v>169</v>
      </c>
      <c r="D736" s="81">
        <v>22</v>
      </c>
      <c r="E736" s="35">
        <v>13</v>
      </c>
      <c r="F736" s="36">
        <v>35</v>
      </c>
    </row>
    <row r="737" spans="3:16" ht="21">
      <c r="C737" s="34" t="s">
        <v>170</v>
      </c>
      <c r="D737" s="81">
        <v>60</v>
      </c>
      <c r="E737" s="35">
        <v>5</v>
      </c>
      <c r="F737" s="36">
        <v>65</v>
      </c>
    </row>
    <row r="738" spans="3:16" ht="21">
      <c r="C738" s="34" t="s">
        <v>56</v>
      </c>
      <c r="D738" s="81">
        <v>701</v>
      </c>
      <c r="E738" s="81">
        <v>113</v>
      </c>
      <c r="F738" s="82">
        <v>814</v>
      </c>
    </row>
    <row r="740" spans="3:16" ht="23.25">
      <c r="C740" s="33" t="s">
        <v>55</v>
      </c>
      <c r="D740" s="33" t="s">
        <v>59</v>
      </c>
      <c r="E740" s="33" t="s">
        <v>60</v>
      </c>
      <c r="F740" s="33" t="s">
        <v>56</v>
      </c>
    </row>
    <row r="741" spans="3:16" ht="21">
      <c r="C741" s="34" t="s">
        <v>137</v>
      </c>
      <c r="D741" s="37">
        <v>0.16690442225392296</v>
      </c>
      <c r="E741" s="37">
        <v>0.12389380530973451</v>
      </c>
      <c r="F741" s="38">
        <v>0.16093366093366093</v>
      </c>
      <c r="G741" s="83"/>
    </row>
    <row r="742" spans="3:16" ht="21">
      <c r="C742" s="34" t="s">
        <v>168</v>
      </c>
      <c r="D742" s="37">
        <v>0.51783166904422251</v>
      </c>
      <c r="E742" s="37">
        <v>0.44247787610619471</v>
      </c>
      <c r="F742" s="38">
        <v>0.50737100737100738</v>
      </c>
    </row>
    <row r="743" spans="3:16" ht="21">
      <c r="C743" s="34" t="s">
        <v>139</v>
      </c>
      <c r="D743" s="37">
        <v>0.19828815977175462</v>
      </c>
      <c r="E743" s="37">
        <v>0.27433628318584069</v>
      </c>
      <c r="F743" s="38">
        <v>0.20884520884520885</v>
      </c>
    </row>
    <row r="744" spans="3:16" ht="21">
      <c r="C744" s="34" t="s">
        <v>169</v>
      </c>
      <c r="D744" s="37">
        <v>3.1383737517831668E-2</v>
      </c>
      <c r="E744" s="37">
        <v>0.11504424778761062</v>
      </c>
      <c r="F744" s="38">
        <v>4.2997542997542999E-2</v>
      </c>
    </row>
    <row r="745" spans="3:16" ht="21">
      <c r="C745" s="34" t="s">
        <v>170</v>
      </c>
      <c r="D745" s="37">
        <v>8.5592011412268187E-2</v>
      </c>
      <c r="E745" s="37">
        <v>4.4247787610619468E-2</v>
      </c>
      <c r="F745" s="38">
        <v>7.9852579852579847E-2</v>
      </c>
    </row>
    <row r="746" spans="3:16" ht="40.5" customHeight="1"/>
    <row r="747" spans="3:16" ht="23.25">
      <c r="C747" s="113" t="s">
        <v>275</v>
      </c>
      <c r="D747" s="113"/>
      <c r="E747" s="113"/>
      <c r="F747" s="113"/>
      <c r="G747" s="113"/>
      <c r="H747" s="113"/>
      <c r="I747" s="113"/>
      <c r="J747" s="113"/>
      <c r="K747" s="113"/>
      <c r="L747" s="113"/>
      <c r="M747" s="113"/>
      <c r="N747" s="113"/>
      <c r="O747" s="113"/>
      <c r="P747" s="113"/>
    </row>
    <row r="748" spans="3:16" ht="12.75" customHeight="1"/>
    <row r="749" spans="3:16" ht="23.25">
      <c r="C749" s="33" t="s">
        <v>54</v>
      </c>
      <c r="D749" s="33" t="s">
        <v>60</v>
      </c>
      <c r="E749" s="33" t="s">
        <v>61</v>
      </c>
      <c r="F749" s="33" t="s">
        <v>62</v>
      </c>
      <c r="G749" s="33" t="s">
        <v>56</v>
      </c>
    </row>
    <row r="750" spans="3:16" ht="21">
      <c r="C750" s="34" t="s">
        <v>276</v>
      </c>
      <c r="D750" s="35">
        <v>13</v>
      </c>
      <c r="E750" s="35">
        <v>15</v>
      </c>
      <c r="F750" s="35">
        <v>10</v>
      </c>
      <c r="G750" s="35">
        <v>38</v>
      </c>
    </row>
    <row r="751" spans="3:16" ht="21">
      <c r="C751" s="34" t="s">
        <v>277</v>
      </c>
      <c r="D751" s="35">
        <v>64</v>
      </c>
      <c r="E751" s="35">
        <v>41</v>
      </c>
      <c r="F751" s="35">
        <v>11</v>
      </c>
      <c r="G751" s="35">
        <v>116</v>
      </c>
    </row>
    <row r="752" spans="3:16" ht="21">
      <c r="C752" s="34" t="s">
        <v>278</v>
      </c>
      <c r="D752" s="35">
        <v>29</v>
      </c>
      <c r="E752" s="35">
        <v>28</v>
      </c>
      <c r="F752" s="35">
        <v>2</v>
      </c>
      <c r="G752" s="35">
        <v>59</v>
      </c>
    </row>
    <row r="753" spans="3:7" ht="21">
      <c r="C753" s="34" t="s">
        <v>279</v>
      </c>
      <c r="D753" s="35">
        <v>7</v>
      </c>
      <c r="E753" s="35">
        <v>5</v>
      </c>
      <c r="F753" s="35">
        <v>0</v>
      </c>
      <c r="G753" s="35">
        <v>12</v>
      </c>
    </row>
    <row r="773" spans="3:16" ht="23.25">
      <c r="C773" s="33" t="s">
        <v>55</v>
      </c>
      <c r="D773" s="33" t="s">
        <v>60</v>
      </c>
      <c r="E773" s="33" t="s">
        <v>61</v>
      </c>
      <c r="F773" s="33" t="s">
        <v>62</v>
      </c>
      <c r="G773" s="33" t="s">
        <v>56</v>
      </c>
    </row>
    <row r="774" spans="3:16" ht="21">
      <c r="C774" s="34" t="s">
        <v>276</v>
      </c>
      <c r="D774" s="37">
        <v>0.11504424778761062</v>
      </c>
      <c r="E774" s="37">
        <v>0.16853932584269662</v>
      </c>
      <c r="F774" s="37">
        <v>0.43478260869565216</v>
      </c>
      <c r="G774" s="37">
        <v>0.16888888888888889</v>
      </c>
    </row>
    <row r="775" spans="3:16" ht="21">
      <c r="C775" s="34" t="s">
        <v>277</v>
      </c>
      <c r="D775" s="37">
        <v>0.5663716814159292</v>
      </c>
      <c r="E775" s="37">
        <v>0.4606741573033708</v>
      </c>
      <c r="F775" s="37">
        <v>0.47826086956521741</v>
      </c>
      <c r="G775" s="37">
        <v>0.51555555555555554</v>
      </c>
    </row>
    <row r="776" spans="3:16" ht="21">
      <c r="C776" s="34" t="s">
        <v>278</v>
      </c>
      <c r="D776" s="37">
        <v>0.25663716814159293</v>
      </c>
      <c r="E776" s="37">
        <v>0.3146067415730337</v>
      </c>
      <c r="F776" s="37">
        <v>8.6956521739130432E-2</v>
      </c>
      <c r="G776" s="37">
        <v>0.26222222222222225</v>
      </c>
    </row>
    <row r="777" spans="3:16" ht="21">
      <c r="C777" s="34" t="s">
        <v>279</v>
      </c>
      <c r="D777" s="37">
        <v>6.1946902654867256E-2</v>
      </c>
      <c r="E777" s="37">
        <v>5.6179775280898875E-2</v>
      </c>
      <c r="F777" s="37">
        <v>0</v>
      </c>
      <c r="G777" s="37">
        <v>5.3333333333333337E-2</v>
      </c>
    </row>
    <row r="778" spans="3:16" ht="98.25" customHeight="1"/>
    <row r="779" spans="3:16" ht="22.5">
      <c r="C779" s="112" t="s">
        <v>280</v>
      </c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</row>
    <row r="781" spans="3:16" ht="23.25">
      <c r="C781" s="33" t="s">
        <v>281</v>
      </c>
      <c r="D781" s="33" t="s">
        <v>61</v>
      </c>
      <c r="E781" s="33" t="s">
        <v>62</v>
      </c>
      <c r="F781" s="33" t="s">
        <v>56</v>
      </c>
    </row>
    <row r="782" spans="3:16" ht="21">
      <c r="C782" s="34" t="s">
        <v>37</v>
      </c>
      <c r="D782" s="35">
        <v>12</v>
      </c>
      <c r="E782" s="35">
        <v>4</v>
      </c>
      <c r="F782" s="35">
        <v>16</v>
      </c>
    </row>
    <row r="783" spans="3:16" ht="21">
      <c r="C783" s="34" t="s">
        <v>282</v>
      </c>
      <c r="D783" s="35">
        <v>37</v>
      </c>
      <c r="E783" s="35">
        <v>10</v>
      </c>
      <c r="F783" s="35">
        <v>47</v>
      </c>
    </row>
    <row r="784" spans="3:16" ht="21">
      <c r="C784" s="34" t="s">
        <v>101</v>
      </c>
      <c r="D784" s="35">
        <v>13</v>
      </c>
      <c r="E784" s="35">
        <v>7</v>
      </c>
      <c r="F784" s="35">
        <v>20</v>
      </c>
    </row>
    <row r="785" spans="3:6" ht="21">
      <c r="C785" s="34" t="s">
        <v>283</v>
      </c>
      <c r="D785" s="35">
        <v>1</v>
      </c>
      <c r="E785" s="35">
        <v>0</v>
      </c>
      <c r="F785" s="35">
        <v>1</v>
      </c>
    </row>
    <row r="786" spans="3:6" ht="21">
      <c r="C786" s="34" t="s">
        <v>284</v>
      </c>
      <c r="D786" s="35">
        <v>26</v>
      </c>
      <c r="E786" s="35">
        <v>2</v>
      </c>
      <c r="F786" s="35">
        <v>28</v>
      </c>
    </row>
    <row r="788" spans="3:6" ht="23.25">
      <c r="C788" s="33" t="s">
        <v>285</v>
      </c>
      <c r="D788" s="33" t="s">
        <v>61</v>
      </c>
      <c r="E788" s="33" t="s">
        <v>62</v>
      </c>
      <c r="F788" s="33" t="s">
        <v>56</v>
      </c>
    </row>
    <row r="789" spans="3:6" ht="21">
      <c r="C789" s="34" t="s">
        <v>37</v>
      </c>
      <c r="D789" s="37">
        <v>0.1348314606741573</v>
      </c>
      <c r="E789" s="37">
        <v>0.17391304347826086</v>
      </c>
      <c r="F789" s="37">
        <v>0.14285714285714285</v>
      </c>
    </row>
    <row r="790" spans="3:6" ht="21">
      <c r="C790" s="34" t="s">
        <v>282</v>
      </c>
      <c r="D790" s="37">
        <v>0.4157303370786517</v>
      </c>
      <c r="E790" s="37">
        <v>0.43478260869565216</v>
      </c>
      <c r="F790" s="37">
        <v>0.41964285714285715</v>
      </c>
    </row>
    <row r="791" spans="3:6" ht="21">
      <c r="C791" s="34" t="s">
        <v>101</v>
      </c>
      <c r="D791" s="37">
        <v>0.14606741573033707</v>
      </c>
      <c r="E791" s="37">
        <v>0.30434782608695654</v>
      </c>
      <c r="F791" s="37">
        <v>0.17857142857142858</v>
      </c>
    </row>
    <row r="792" spans="3:6" ht="21">
      <c r="C792" s="34" t="s">
        <v>283</v>
      </c>
      <c r="D792" s="37">
        <v>1.1235955056179775E-2</v>
      </c>
      <c r="E792" s="37">
        <v>0</v>
      </c>
      <c r="F792" s="37">
        <v>8.9285714285714281E-3</v>
      </c>
    </row>
    <row r="793" spans="3:6" ht="21">
      <c r="C793" s="34" t="s">
        <v>284</v>
      </c>
      <c r="D793" s="37">
        <v>0.29213483146067415</v>
      </c>
      <c r="E793" s="37">
        <v>8.6956521739130432E-2</v>
      </c>
      <c r="F793" s="37">
        <v>0.25</v>
      </c>
    </row>
    <row r="795" spans="3:6" ht="23.25">
      <c r="C795" s="57" t="s">
        <v>286</v>
      </c>
      <c r="D795" s="33" t="s">
        <v>61</v>
      </c>
      <c r="E795" s="33" t="s">
        <v>62</v>
      </c>
      <c r="F795" s="33" t="s">
        <v>56</v>
      </c>
    </row>
    <row r="796" spans="3:6" ht="21">
      <c r="C796" s="34" t="s">
        <v>37</v>
      </c>
      <c r="D796" s="35">
        <v>11</v>
      </c>
      <c r="E796" s="35">
        <v>4</v>
      </c>
      <c r="F796" s="35">
        <v>15</v>
      </c>
    </row>
    <row r="797" spans="3:6" ht="21">
      <c r="C797" s="34" t="s">
        <v>282</v>
      </c>
      <c r="D797" s="35">
        <v>37</v>
      </c>
      <c r="E797" s="35">
        <v>12</v>
      </c>
      <c r="F797" s="35">
        <v>49</v>
      </c>
    </row>
    <row r="798" spans="3:6" ht="21">
      <c r="C798" s="34" t="s">
        <v>101</v>
      </c>
      <c r="D798" s="35">
        <v>7</v>
      </c>
      <c r="E798" s="35">
        <v>4</v>
      </c>
      <c r="F798" s="35">
        <v>11</v>
      </c>
    </row>
    <row r="799" spans="3:6" ht="21">
      <c r="C799" s="34" t="s">
        <v>283</v>
      </c>
      <c r="D799" s="35">
        <v>4</v>
      </c>
      <c r="E799" s="35">
        <v>0</v>
      </c>
      <c r="F799" s="35">
        <v>4</v>
      </c>
    </row>
    <row r="800" spans="3:6" ht="21">
      <c r="C800" s="34" t="s">
        <v>284</v>
      </c>
      <c r="D800" s="35">
        <v>30</v>
      </c>
      <c r="E800" s="35">
        <v>3</v>
      </c>
      <c r="F800" s="35">
        <v>33</v>
      </c>
    </row>
    <row r="802" spans="3:6" ht="46.5">
      <c r="C802" s="57" t="s">
        <v>287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7">
        <v>0.12359550561797752</v>
      </c>
      <c r="E803" s="37">
        <v>0.17391304347826086</v>
      </c>
      <c r="F803" s="37">
        <v>0.13392857142857142</v>
      </c>
    </row>
    <row r="804" spans="3:6" ht="21">
      <c r="C804" s="34" t="s">
        <v>282</v>
      </c>
      <c r="D804" s="37">
        <v>0.4157303370786517</v>
      </c>
      <c r="E804" s="37">
        <v>0.52173913043478259</v>
      </c>
      <c r="F804" s="37">
        <v>0.4375</v>
      </c>
    </row>
    <row r="805" spans="3:6" ht="21">
      <c r="C805" s="34" t="s">
        <v>101</v>
      </c>
      <c r="D805" s="37">
        <v>7.8651685393258425E-2</v>
      </c>
      <c r="E805" s="37">
        <v>0.17391304347826086</v>
      </c>
      <c r="F805" s="37">
        <v>9.8214285714285712E-2</v>
      </c>
    </row>
    <row r="806" spans="3:6" ht="21">
      <c r="C806" s="34" t="s">
        <v>283</v>
      </c>
      <c r="D806" s="37">
        <v>4.49438202247191E-2</v>
      </c>
      <c r="E806" s="37">
        <v>0</v>
      </c>
      <c r="F806" s="37">
        <v>3.5714285714285712E-2</v>
      </c>
    </row>
    <row r="807" spans="3:6" ht="21">
      <c r="C807" s="34" t="s">
        <v>284</v>
      </c>
      <c r="D807" s="37">
        <v>0.33707865168539325</v>
      </c>
      <c r="E807" s="37">
        <v>0.13043478260869565</v>
      </c>
      <c r="F807" s="37">
        <v>0.29464285714285715</v>
      </c>
    </row>
    <row r="809" spans="3:6" ht="23.25">
      <c r="C809" s="33" t="s">
        <v>288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5">
        <v>11</v>
      </c>
      <c r="E810" s="35">
        <v>5</v>
      </c>
      <c r="F810" s="35">
        <v>16</v>
      </c>
    </row>
    <row r="811" spans="3:6" ht="21">
      <c r="C811" s="34" t="s">
        <v>282</v>
      </c>
      <c r="D811" s="35">
        <v>36</v>
      </c>
      <c r="E811" s="35">
        <v>12</v>
      </c>
      <c r="F811" s="35">
        <v>48</v>
      </c>
    </row>
    <row r="812" spans="3:6" ht="21">
      <c r="C812" s="34" t="s">
        <v>101</v>
      </c>
      <c r="D812" s="35">
        <v>14</v>
      </c>
      <c r="E812" s="35">
        <v>4</v>
      </c>
      <c r="F812" s="35">
        <v>18</v>
      </c>
    </row>
    <row r="813" spans="3:6" ht="21">
      <c r="C813" s="34" t="s">
        <v>283</v>
      </c>
      <c r="D813" s="35">
        <v>4</v>
      </c>
      <c r="E813" s="35">
        <v>0</v>
      </c>
      <c r="F813" s="35">
        <v>4</v>
      </c>
    </row>
    <row r="814" spans="3:6" ht="21">
      <c r="C814" s="34" t="s">
        <v>284</v>
      </c>
      <c r="D814" s="35">
        <v>24</v>
      </c>
      <c r="E814" s="35">
        <v>2</v>
      </c>
      <c r="F814" s="35">
        <v>26</v>
      </c>
    </row>
    <row r="818" spans="3:6" ht="23.25">
      <c r="C818" s="57" t="s">
        <v>289</v>
      </c>
      <c r="D818" s="33" t="s">
        <v>61</v>
      </c>
      <c r="E818" s="33" t="s">
        <v>62</v>
      </c>
      <c r="F818" s="33" t="s">
        <v>56</v>
      </c>
    </row>
    <row r="819" spans="3:6" ht="21">
      <c r="C819" s="34" t="s">
        <v>37</v>
      </c>
      <c r="D819" s="37">
        <v>0.12359550561797752</v>
      </c>
      <c r="E819" s="37">
        <v>0.21739130434782608</v>
      </c>
      <c r="F819" s="37">
        <v>0.14285714285714285</v>
      </c>
    </row>
    <row r="820" spans="3:6" ht="21">
      <c r="C820" s="34" t="s">
        <v>282</v>
      </c>
      <c r="D820" s="37">
        <v>0.4044943820224719</v>
      </c>
      <c r="E820" s="37">
        <v>0.52173913043478259</v>
      </c>
      <c r="F820" s="37">
        <v>0.42857142857142855</v>
      </c>
    </row>
    <row r="821" spans="3:6" ht="21">
      <c r="C821" s="34" t="s">
        <v>101</v>
      </c>
      <c r="D821" s="37">
        <v>0.15730337078651685</v>
      </c>
      <c r="E821" s="37">
        <v>0.17391304347826086</v>
      </c>
      <c r="F821" s="37">
        <v>0.16071428571428573</v>
      </c>
    </row>
    <row r="822" spans="3:6" ht="21">
      <c r="C822" s="34" t="s">
        <v>283</v>
      </c>
      <c r="D822" s="37">
        <v>4.49438202247191E-2</v>
      </c>
      <c r="E822" s="37">
        <v>0</v>
      </c>
      <c r="F822" s="37">
        <v>3.5714285714285712E-2</v>
      </c>
    </row>
    <row r="823" spans="3:6" ht="21">
      <c r="C823" s="34" t="s">
        <v>284</v>
      </c>
      <c r="D823" s="37">
        <v>0.2696629213483146</v>
      </c>
      <c r="E823" s="37">
        <v>8.6956521739130432E-2</v>
      </c>
      <c r="F823" s="37">
        <v>0.23214285714285715</v>
      </c>
    </row>
    <row r="826" spans="3:6" ht="23.25">
      <c r="C826" s="33" t="s">
        <v>290</v>
      </c>
      <c r="D826" s="33" t="s">
        <v>61</v>
      </c>
      <c r="E826" s="33" t="s">
        <v>62</v>
      </c>
      <c r="F826" s="33" t="s">
        <v>56</v>
      </c>
    </row>
    <row r="827" spans="3:6" ht="21">
      <c r="C827" s="34" t="s">
        <v>37</v>
      </c>
      <c r="D827" s="35">
        <v>9</v>
      </c>
      <c r="E827" s="35">
        <v>3</v>
      </c>
      <c r="F827" s="35">
        <v>12</v>
      </c>
    </row>
    <row r="828" spans="3:6" ht="21">
      <c r="C828" s="34" t="s">
        <v>282</v>
      </c>
      <c r="D828" s="35">
        <v>22</v>
      </c>
      <c r="E828" s="35">
        <v>10</v>
      </c>
      <c r="F828" s="35">
        <v>32</v>
      </c>
    </row>
    <row r="829" spans="3:6" ht="21">
      <c r="C829" s="34" t="s">
        <v>101</v>
      </c>
      <c r="D829" s="35">
        <v>24</v>
      </c>
      <c r="E829" s="35">
        <v>5</v>
      </c>
      <c r="F829" s="35">
        <v>29</v>
      </c>
    </row>
    <row r="830" spans="3:6" ht="21">
      <c r="C830" s="34" t="s">
        <v>283</v>
      </c>
      <c r="D830" s="35">
        <v>3</v>
      </c>
      <c r="E830" s="35">
        <v>2</v>
      </c>
      <c r="F830" s="35">
        <v>5</v>
      </c>
    </row>
    <row r="831" spans="3:6" ht="21">
      <c r="C831" s="34" t="s">
        <v>284</v>
      </c>
      <c r="D831" s="35">
        <v>31</v>
      </c>
      <c r="E831" s="35">
        <v>3</v>
      </c>
      <c r="F831" s="35">
        <v>34</v>
      </c>
    </row>
    <row r="834" spans="3:6" ht="23.25">
      <c r="C834" s="57" t="s">
        <v>291</v>
      </c>
      <c r="D834" s="33" t="s">
        <v>61</v>
      </c>
      <c r="E834" s="33" t="s">
        <v>62</v>
      </c>
      <c r="F834" s="33" t="s">
        <v>56</v>
      </c>
    </row>
    <row r="835" spans="3:6" ht="21">
      <c r="C835" s="34" t="s">
        <v>37</v>
      </c>
      <c r="D835" s="37">
        <v>0.10112359550561797</v>
      </c>
      <c r="E835" s="37">
        <v>0.13043478260869565</v>
      </c>
      <c r="F835" s="37">
        <v>0.10714285714285714</v>
      </c>
    </row>
    <row r="836" spans="3:6" ht="21">
      <c r="C836" s="34" t="s">
        <v>282</v>
      </c>
      <c r="D836" s="37">
        <v>0.24719101123595505</v>
      </c>
      <c r="E836" s="37">
        <v>0.43478260869565216</v>
      </c>
      <c r="F836" s="37">
        <v>0.2857142857142857</v>
      </c>
    </row>
    <row r="837" spans="3:6" ht="21">
      <c r="C837" s="34" t="s">
        <v>101</v>
      </c>
      <c r="D837" s="37">
        <v>0.2696629213483146</v>
      </c>
      <c r="E837" s="37">
        <v>0.21739130434782608</v>
      </c>
      <c r="F837" s="37">
        <v>0.25892857142857145</v>
      </c>
    </row>
    <row r="838" spans="3:6" ht="21">
      <c r="C838" s="34" t="s">
        <v>283</v>
      </c>
      <c r="D838" s="37">
        <v>3.3707865168539325E-2</v>
      </c>
      <c r="E838" s="37">
        <v>8.6956521739130432E-2</v>
      </c>
      <c r="F838" s="37">
        <v>4.4642857142857144E-2</v>
      </c>
    </row>
    <row r="839" spans="3:6" ht="21">
      <c r="C839" s="34" t="s">
        <v>284</v>
      </c>
      <c r="D839" s="37">
        <v>0.34831460674157305</v>
      </c>
      <c r="E839" s="37">
        <v>0.13043478260869565</v>
      </c>
      <c r="F839" s="37">
        <v>0.30357142857142855</v>
      </c>
    </row>
    <row r="841" spans="3:6" ht="23.25">
      <c r="C841" s="33" t="s">
        <v>292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5">
        <v>18</v>
      </c>
      <c r="E842" s="35">
        <v>4</v>
      </c>
      <c r="F842" s="35">
        <v>22</v>
      </c>
    </row>
    <row r="843" spans="3:6" ht="21">
      <c r="C843" s="34" t="s">
        <v>282</v>
      </c>
      <c r="D843" s="35">
        <v>39</v>
      </c>
      <c r="E843" s="35">
        <v>15</v>
      </c>
      <c r="F843" s="35">
        <v>54</v>
      </c>
    </row>
    <row r="844" spans="3:6" ht="21">
      <c r="C844" s="34" t="s">
        <v>101</v>
      </c>
      <c r="D844" s="35">
        <v>3</v>
      </c>
      <c r="E844" s="35">
        <v>3</v>
      </c>
      <c r="F844" s="35">
        <v>6</v>
      </c>
    </row>
    <row r="845" spans="3:6" ht="21">
      <c r="C845" s="34" t="s">
        <v>283</v>
      </c>
      <c r="D845" s="35">
        <v>0</v>
      </c>
      <c r="E845" s="35">
        <v>0</v>
      </c>
      <c r="F845" s="35">
        <v>0</v>
      </c>
    </row>
    <row r="846" spans="3:6" ht="21">
      <c r="C846" s="34" t="s">
        <v>284</v>
      </c>
      <c r="D846" s="35">
        <v>29</v>
      </c>
      <c r="E846" s="35">
        <v>1</v>
      </c>
      <c r="F846" s="35">
        <v>30</v>
      </c>
    </row>
    <row r="849" spans="3:6" ht="23.25">
      <c r="C849" s="57" t="s">
        <v>293</v>
      </c>
      <c r="D849" s="33" t="s">
        <v>61</v>
      </c>
      <c r="E849" s="33" t="s">
        <v>62</v>
      </c>
      <c r="F849" s="33" t="s">
        <v>56</v>
      </c>
    </row>
    <row r="850" spans="3:6" ht="21">
      <c r="C850" s="34" t="s">
        <v>37</v>
      </c>
      <c r="D850" s="37">
        <v>0.20224719101123595</v>
      </c>
      <c r="E850" s="37">
        <v>0.17391304347826086</v>
      </c>
      <c r="F850" s="37">
        <v>0.19642857142857142</v>
      </c>
    </row>
    <row r="851" spans="3:6" ht="21">
      <c r="C851" s="34" t="s">
        <v>282</v>
      </c>
      <c r="D851" s="37">
        <v>0.43820224719101125</v>
      </c>
      <c r="E851" s="37">
        <v>0.65217391304347827</v>
      </c>
      <c r="F851" s="37">
        <v>0.48214285714285715</v>
      </c>
    </row>
    <row r="852" spans="3:6" ht="21">
      <c r="C852" s="34" t="s">
        <v>101</v>
      </c>
      <c r="D852" s="37">
        <v>3.3707865168539325E-2</v>
      </c>
      <c r="E852" s="37">
        <v>0.13043478260869565</v>
      </c>
      <c r="F852" s="37">
        <v>5.3571428571428568E-2</v>
      </c>
    </row>
    <row r="853" spans="3:6" ht="21">
      <c r="C853" s="34" t="s">
        <v>283</v>
      </c>
      <c r="D853" s="37">
        <v>0</v>
      </c>
      <c r="E853" s="37">
        <v>0</v>
      </c>
      <c r="F853" s="37">
        <v>0</v>
      </c>
    </row>
    <row r="854" spans="3:6" ht="21">
      <c r="C854" s="34" t="s">
        <v>284</v>
      </c>
      <c r="D854" s="37">
        <v>0.3258426966292135</v>
      </c>
      <c r="E854" s="37">
        <v>4.3478260869565216E-2</v>
      </c>
      <c r="F854" s="37">
        <v>0.26785714285714285</v>
      </c>
    </row>
    <row r="856" spans="3:6" ht="46.5">
      <c r="C856" s="57" t="s">
        <v>294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5">
        <v>12</v>
      </c>
      <c r="E857" s="35">
        <v>2</v>
      </c>
      <c r="F857" s="35">
        <v>14</v>
      </c>
    </row>
    <row r="858" spans="3:6" ht="21">
      <c r="C858" s="34" t="s">
        <v>282</v>
      </c>
      <c r="D858" s="35">
        <v>39</v>
      </c>
      <c r="E858" s="35">
        <v>12</v>
      </c>
      <c r="F858" s="35">
        <v>51</v>
      </c>
    </row>
    <row r="859" spans="3:6" ht="21">
      <c r="C859" s="34" t="s">
        <v>101</v>
      </c>
      <c r="D859" s="35">
        <v>12</v>
      </c>
      <c r="E859" s="35">
        <v>8</v>
      </c>
      <c r="F859" s="35">
        <v>20</v>
      </c>
    </row>
    <row r="860" spans="3:6" ht="21">
      <c r="C860" s="34" t="s">
        <v>283</v>
      </c>
      <c r="D860" s="35">
        <v>3</v>
      </c>
      <c r="E860" s="35">
        <v>0</v>
      </c>
      <c r="F860" s="35">
        <v>3</v>
      </c>
    </row>
    <row r="861" spans="3:6" ht="21">
      <c r="C861" s="34" t="s">
        <v>284</v>
      </c>
      <c r="D861" s="35">
        <v>23</v>
      </c>
      <c r="E861" s="35">
        <v>1</v>
      </c>
      <c r="F861" s="35">
        <v>24</v>
      </c>
    </row>
    <row r="863" spans="3:6" ht="46.5">
      <c r="C863" s="57" t="s">
        <v>295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7">
        <v>0.1348314606741573</v>
      </c>
      <c r="E864" s="37">
        <v>8.6956521739130432E-2</v>
      </c>
      <c r="F864" s="37">
        <v>0.125</v>
      </c>
    </row>
    <row r="865" spans="3:16" ht="21">
      <c r="C865" s="34" t="s">
        <v>282</v>
      </c>
      <c r="D865" s="37">
        <v>0.43820224719101125</v>
      </c>
      <c r="E865" s="37">
        <v>0.52173913043478259</v>
      </c>
      <c r="F865" s="37">
        <v>0.45535714285714285</v>
      </c>
    </row>
    <row r="866" spans="3:16" ht="21">
      <c r="C866" s="34" t="s">
        <v>101</v>
      </c>
      <c r="D866" s="37">
        <v>0.1348314606741573</v>
      </c>
      <c r="E866" s="37">
        <v>0.34782608695652173</v>
      </c>
      <c r="F866" s="37">
        <v>0.17857142857142858</v>
      </c>
    </row>
    <row r="867" spans="3:16" ht="21">
      <c r="C867" s="34" t="s">
        <v>283</v>
      </c>
      <c r="D867" s="37">
        <v>3.3707865168539325E-2</v>
      </c>
      <c r="E867" s="37">
        <v>0</v>
      </c>
      <c r="F867" s="37">
        <v>2.6785714285714284E-2</v>
      </c>
    </row>
    <row r="868" spans="3:16" ht="21">
      <c r="C868" s="34" t="s">
        <v>284</v>
      </c>
      <c r="D868" s="37">
        <v>0.25842696629213485</v>
      </c>
      <c r="E868" s="37">
        <v>4.3478260869565216E-2</v>
      </c>
      <c r="F868" s="37">
        <v>0.21428571428571427</v>
      </c>
    </row>
    <row r="870" spans="3:16" s="55" customFormat="1" ht="45.75" customHeight="1">
      <c r="C870" s="115" t="s">
        <v>296</v>
      </c>
      <c r="D870" s="115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</row>
    <row r="872" spans="3:16" ht="23.25">
      <c r="C872" s="57" t="s">
        <v>102</v>
      </c>
      <c r="D872" s="33" t="s">
        <v>59</v>
      </c>
      <c r="E872" s="33" t="s">
        <v>103</v>
      </c>
    </row>
    <row r="873" spans="3:16" ht="21">
      <c r="C873" s="34" t="s">
        <v>37</v>
      </c>
      <c r="D873" s="35">
        <v>104</v>
      </c>
      <c r="E873" s="37">
        <v>0.1295143212951432</v>
      </c>
    </row>
    <row r="874" spans="3:16" ht="21">
      <c r="C874" s="34" t="s">
        <v>104</v>
      </c>
      <c r="D874" s="35">
        <v>100</v>
      </c>
      <c r="E874" s="37">
        <v>0.12453300124533001</v>
      </c>
    </row>
    <row r="875" spans="3:16" ht="21">
      <c r="C875" s="34" t="s">
        <v>101</v>
      </c>
      <c r="D875" s="35">
        <v>9</v>
      </c>
      <c r="E875" s="37">
        <v>1.1207970112079701E-2</v>
      </c>
    </row>
    <row r="876" spans="3:16" ht="21">
      <c r="C876" s="34" t="s">
        <v>297</v>
      </c>
      <c r="D876" s="35">
        <v>1</v>
      </c>
      <c r="E876" s="37">
        <v>1.2453300124533001E-3</v>
      </c>
    </row>
    <row r="877" spans="3:16" ht="21">
      <c r="C877" s="34" t="s">
        <v>171</v>
      </c>
      <c r="D877" s="35">
        <v>488</v>
      </c>
      <c r="E877" s="37">
        <v>0.60772104607721045</v>
      </c>
    </row>
    <row r="878" spans="3:16" ht="123" customHeight="1"/>
    <row r="879" spans="3:16" ht="22.5">
      <c r="C879" s="112" t="s">
        <v>298</v>
      </c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</row>
    <row r="880" spans="3:16" ht="45.75" customHeight="1"/>
    <row r="881" spans="3:5" ht="23.25">
      <c r="C881" s="57" t="s">
        <v>273</v>
      </c>
      <c r="D881" s="33" t="s">
        <v>60</v>
      </c>
      <c r="E881" s="33" t="s">
        <v>299</v>
      </c>
    </row>
    <row r="882" spans="3:5" ht="21">
      <c r="C882" s="34" t="s">
        <v>137</v>
      </c>
      <c r="D882" s="35">
        <v>51</v>
      </c>
      <c r="E882" s="37">
        <v>0.44736842105263158</v>
      </c>
    </row>
    <row r="883" spans="3:5" ht="21">
      <c r="C883" s="34" t="s">
        <v>168</v>
      </c>
      <c r="D883" s="35">
        <v>55</v>
      </c>
      <c r="E883" s="37">
        <v>0.48245614035087719</v>
      </c>
    </row>
    <row r="884" spans="3:5" ht="21">
      <c r="C884" s="34" t="s">
        <v>139</v>
      </c>
      <c r="D884" s="35">
        <v>7</v>
      </c>
      <c r="E884" s="37">
        <v>6.1403508771929821E-2</v>
      </c>
    </row>
    <row r="885" spans="3:5" ht="21">
      <c r="C885" s="34" t="s">
        <v>169</v>
      </c>
      <c r="D885" s="35">
        <v>0</v>
      </c>
      <c r="E885" s="37">
        <v>0</v>
      </c>
    </row>
    <row r="886" spans="3:5" ht="21">
      <c r="C886" s="34" t="s">
        <v>171</v>
      </c>
      <c r="D886" s="35">
        <v>1</v>
      </c>
      <c r="E886" s="37">
        <v>8.771929824561403E-3</v>
      </c>
    </row>
  </sheetData>
  <mergeCells count="72">
    <mergeCell ref="C105:I105"/>
    <mergeCell ref="C40:P40"/>
    <mergeCell ref="C41:P41"/>
    <mergeCell ref="C43:P43"/>
    <mergeCell ref="C53:P53"/>
    <mergeCell ref="C65:P65"/>
    <mergeCell ref="C80:P80"/>
    <mergeCell ref="C82:P82"/>
    <mergeCell ref="C100:P100"/>
    <mergeCell ref="C102:I102"/>
    <mergeCell ref="C103:I103"/>
    <mergeCell ref="C104:I104"/>
    <mergeCell ref="C117:I117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14:I114"/>
    <mergeCell ref="C115:I115"/>
    <mergeCell ref="C116:I116"/>
    <mergeCell ref="C156:P156"/>
    <mergeCell ref="C118:I118"/>
    <mergeCell ref="C136:I136"/>
    <mergeCell ref="C137:I137"/>
    <mergeCell ref="C138:I138"/>
    <mergeCell ref="C139:I139"/>
    <mergeCell ref="C140:I140"/>
    <mergeCell ref="C141:I141"/>
    <mergeCell ref="C142:I142"/>
    <mergeCell ref="C143:I143"/>
    <mergeCell ref="C144:I144"/>
    <mergeCell ref="C154:P154"/>
    <mergeCell ref="C433:P433"/>
    <mergeCell ref="C294:P294"/>
    <mergeCell ref="C296:P296"/>
    <mergeCell ref="C312:P312"/>
    <mergeCell ref="C326:P326"/>
    <mergeCell ref="C344:P344"/>
    <mergeCell ref="C356:P356"/>
    <mergeCell ref="C380:P380"/>
    <mergeCell ref="C390:P390"/>
    <mergeCell ref="C419:P419"/>
    <mergeCell ref="C421:P421"/>
    <mergeCell ref="C431:P431"/>
    <mergeCell ref="C636:P636"/>
    <mergeCell ref="C460:P460"/>
    <mergeCell ref="C476:P476"/>
    <mergeCell ref="C495:P495"/>
    <mergeCell ref="C507:P507"/>
    <mergeCell ref="C523:P523"/>
    <mergeCell ref="C535:P535"/>
    <mergeCell ref="C557:P557"/>
    <mergeCell ref="C579:P579"/>
    <mergeCell ref="C581:P581"/>
    <mergeCell ref="C598:P598"/>
    <mergeCell ref="C620:P620"/>
    <mergeCell ref="C879:P879"/>
    <mergeCell ref="C638:P638"/>
    <mergeCell ref="C662:P662"/>
    <mergeCell ref="C664:P664"/>
    <mergeCell ref="C677:P677"/>
    <mergeCell ref="C679:P679"/>
    <mergeCell ref="C695:P695"/>
    <mergeCell ref="C697:P697"/>
    <mergeCell ref="C730:P730"/>
    <mergeCell ref="C747:P747"/>
    <mergeCell ref="C779:P779"/>
    <mergeCell ref="C870:P87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S275"/>
  <sheetViews>
    <sheetView zoomScale="110" zoomScaleNormal="110" workbookViewId="0">
      <selection sqref="A1:XFD1048576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463</v>
      </c>
      <c r="F31" s="85"/>
    </row>
    <row r="32" spans="3:6" ht="18.75">
      <c r="C32" s="58" t="s">
        <v>388</v>
      </c>
    </row>
    <row r="33" spans="2:19" ht="18.75">
      <c r="C33" s="58" t="s">
        <v>387</v>
      </c>
    </row>
    <row r="34" spans="2:19" ht="18.75">
      <c r="C34" s="84" t="s">
        <v>464</v>
      </c>
    </row>
    <row r="36" spans="2:19" ht="39" customHeight="1">
      <c r="B36" s="31"/>
      <c r="C36" s="114" t="s">
        <v>57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163</v>
      </c>
      <c r="E41" s="35">
        <v>11</v>
      </c>
      <c r="F41" s="35">
        <v>3</v>
      </c>
      <c r="G41" s="35">
        <v>3</v>
      </c>
      <c r="H41" s="36">
        <f>SUM(D41:G41)</f>
        <v>180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21</v>
      </c>
      <c r="E42" s="35">
        <v>5</v>
      </c>
      <c r="F42" s="35">
        <v>0</v>
      </c>
      <c r="G42" s="35">
        <v>0</v>
      </c>
      <c r="H42" s="36">
        <f>SUM(D42:G42)</f>
        <v>26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184</v>
      </c>
      <c r="E43" s="35">
        <f t="shared" ref="E43:G43" si="0">E41+E42</f>
        <v>16</v>
      </c>
      <c r="F43" s="35">
        <f t="shared" si="0"/>
        <v>3</v>
      </c>
      <c r="G43" s="35">
        <f t="shared" si="0"/>
        <v>3</v>
      </c>
      <c r="H43" s="35">
        <f>H41+H42</f>
        <v>206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0.88586956521739135</v>
      </c>
      <c r="E46" s="37">
        <f>E41/E43</f>
        <v>0.6875</v>
      </c>
      <c r="F46" s="37">
        <f>F41/F43</f>
        <v>1</v>
      </c>
      <c r="G46" s="37">
        <f>G41/G43</f>
        <v>1</v>
      </c>
      <c r="H46" s="38">
        <f>H41/H43</f>
        <v>0.87378640776699024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0.11413043478260869</v>
      </c>
      <c r="E47" s="37">
        <f>E42/E43</f>
        <v>0.3125</v>
      </c>
      <c r="F47" s="37">
        <f>F42/F43</f>
        <v>0</v>
      </c>
      <c r="G47" s="37">
        <f>G42/G43</f>
        <v>0</v>
      </c>
      <c r="H47" s="38">
        <f>H42/H43</f>
        <v>0.12621359223300971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163</v>
      </c>
      <c r="E52" s="35">
        <v>12</v>
      </c>
      <c r="F52" s="35">
        <v>1</v>
      </c>
      <c r="G52" s="35">
        <v>0</v>
      </c>
      <c r="H52" s="35">
        <f>SUM(D52:G52)</f>
        <v>176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19</v>
      </c>
      <c r="E53" s="35">
        <v>4</v>
      </c>
      <c r="F53" s="35">
        <v>2</v>
      </c>
      <c r="G53" s="35">
        <v>3</v>
      </c>
      <c r="H53" s="35">
        <f t="shared" ref="H53:H54" si="1">SUM(D53:G53)</f>
        <v>28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2</v>
      </c>
      <c r="E54" s="35">
        <v>0</v>
      </c>
      <c r="F54" s="35">
        <v>0</v>
      </c>
      <c r="G54" s="35">
        <v>0</v>
      </c>
      <c r="H54" s="35">
        <f t="shared" si="1"/>
        <v>2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184</v>
      </c>
      <c r="E55" s="35">
        <f t="shared" ref="E55:H55" si="2">SUM(E52:E54)</f>
        <v>16</v>
      </c>
      <c r="F55" s="35">
        <f t="shared" si="2"/>
        <v>3</v>
      </c>
      <c r="G55" s="35">
        <f t="shared" si="2"/>
        <v>3</v>
      </c>
      <c r="H55" s="35">
        <f t="shared" si="2"/>
        <v>206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0.88586956521739135</v>
      </c>
      <c r="E58" s="37">
        <f>E52/E55</f>
        <v>0.75</v>
      </c>
      <c r="F58" s="37">
        <f>F52/F55</f>
        <v>0.33333333333333331</v>
      </c>
      <c r="G58" s="37">
        <f>G52/G55</f>
        <v>0</v>
      </c>
      <c r="H58" s="37">
        <f>H52/H55</f>
        <v>0.85436893203883491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0.10326086956521739</v>
      </c>
      <c r="E59" s="37">
        <f>E53/E55</f>
        <v>0.25</v>
      </c>
      <c r="F59" s="37">
        <f>F53/F55</f>
        <v>0.66666666666666663</v>
      </c>
      <c r="G59" s="37">
        <f>G53/G55</f>
        <v>1</v>
      </c>
      <c r="H59" s="37">
        <f>H53/H55</f>
        <v>0.13592233009708737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1.0869565217391304E-2</v>
      </c>
      <c r="E60" s="37">
        <f>E54/E55</f>
        <v>0</v>
      </c>
      <c r="F60" s="37">
        <f>F54/F55</f>
        <v>0</v>
      </c>
      <c r="G60" s="37">
        <f>G54/G55</f>
        <v>0</v>
      </c>
      <c r="H60" s="37">
        <f>H54/H55</f>
        <v>9.7087378640776691E-3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190</v>
      </c>
      <c r="E64" s="41">
        <f>D64/D68</f>
        <v>0.92233009708737868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10</v>
      </c>
      <c r="E65" s="41">
        <f>D65/D68</f>
        <v>4.8543689320388349E-2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6</v>
      </c>
      <c r="E66" s="41">
        <f>D66/D68</f>
        <v>2.9126213592233011E-2</v>
      </c>
      <c r="F66" s="42"/>
      <c r="G66" s="42"/>
      <c r="H66" s="42"/>
      <c r="I66" s="42"/>
      <c r="R66" s="59"/>
      <c r="S66" s="32"/>
    </row>
    <row r="67" spans="3:19" ht="23.25">
      <c r="C67" s="40" t="s">
        <v>300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206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4" t="s">
        <v>70</v>
      </c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0.95699999999999996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6</v>
      </c>
      <c r="E82" s="77">
        <v>37</v>
      </c>
      <c r="F82" s="77">
        <v>106</v>
      </c>
      <c r="G82" s="77">
        <v>42</v>
      </c>
      <c r="H82" s="77">
        <v>15</v>
      </c>
      <c r="R82" s="59"/>
      <c r="S82" s="32"/>
    </row>
    <row r="83" spans="3:19" ht="21">
      <c r="C83" s="40" t="s">
        <v>74</v>
      </c>
      <c r="D83" s="77">
        <v>7</v>
      </c>
      <c r="E83" s="77">
        <v>42</v>
      </c>
      <c r="F83" s="77">
        <v>80</v>
      </c>
      <c r="G83" s="77">
        <v>54</v>
      </c>
      <c r="H83" s="77">
        <v>23</v>
      </c>
      <c r="R83" s="59"/>
      <c r="S83" s="32"/>
    </row>
    <row r="84" spans="3:19" ht="21">
      <c r="C84" s="40" t="s">
        <v>75</v>
      </c>
      <c r="D84" s="77">
        <v>0</v>
      </c>
      <c r="E84" s="77">
        <v>12</v>
      </c>
      <c r="F84" s="77">
        <v>51</v>
      </c>
      <c r="G84" s="77">
        <v>94</v>
      </c>
      <c r="H84" s="77">
        <v>47</v>
      </c>
      <c r="R84" s="59"/>
      <c r="S84" s="32"/>
    </row>
    <row r="85" spans="3:19" ht="21">
      <c r="C85" s="40" t="s">
        <v>76</v>
      </c>
      <c r="D85" s="77">
        <v>3</v>
      </c>
      <c r="E85" s="77">
        <v>32</v>
      </c>
      <c r="F85" s="77">
        <v>71</v>
      </c>
      <c r="G85" s="77">
        <v>77</v>
      </c>
      <c r="H85" s="77">
        <v>23</v>
      </c>
      <c r="R85" s="59"/>
      <c r="S85" s="32"/>
    </row>
    <row r="86" spans="3:19" ht="21">
      <c r="C86" s="40" t="s">
        <v>56</v>
      </c>
      <c r="D86" s="89">
        <f>SUM(D82:D85)</f>
        <v>16</v>
      </c>
      <c r="E86" s="89">
        <f t="shared" ref="E86:H86" si="3">SUM(E82:E85)</f>
        <v>123</v>
      </c>
      <c r="F86" s="89">
        <f t="shared" si="3"/>
        <v>308</v>
      </c>
      <c r="G86" s="89">
        <f t="shared" si="3"/>
        <v>267</v>
      </c>
      <c r="H86" s="89">
        <f t="shared" si="3"/>
        <v>108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0.375</v>
      </c>
      <c r="E89" s="37">
        <f t="shared" ref="E89:H89" si="4">E82/E86</f>
        <v>0.30081300813008133</v>
      </c>
      <c r="F89" s="37">
        <f t="shared" si="4"/>
        <v>0.34415584415584416</v>
      </c>
      <c r="G89" s="37">
        <f t="shared" si="4"/>
        <v>0.15730337078651685</v>
      </c>
      <c r="H89" s="37">
        <f t="shared" si="4"/>
        <v>0.1388888888888889</v>
      </c>
      <c r="R89" s="59"/>
      <c r="S89" s="32"/>
    </row>
    <row r="90" spans="3:19" ht="21">
      <c r="C90" s="40" t="s">
        <v>74</v>
      </c>
      <c r="D90" s="37">
        <f>D83/D86</f>
        <v>0.4375</v>
      </c>
      <c r="E90" s="37">
        <f t="shared" ref="E90:H90" si="5">E83/E86</f>
        <v>0.34146341463414637</v>
      </c>
      <c r="F90" s="37">
        <f t="shared" si="5"/>
        <v>0.25974025974025972</v>
      </c>
      <c r="G90" s="37">
        <f t="shared" si="5"/>
        <v>0.20224719101123595</v>
      </c>
      <c r="H90" s="37">
        <f t="shared" si="5"/>
        <v>0.21296296296296297</v>
      </c>
      <c r="R90" s="59"/>
      <c r="S90" s="32"/>
    </row>
    <row r="91" spans="3:19" ht="21">
      <c r="C91" s="40" t="s">
        <v>75</v>
      </c>
      <c r="D91" s="37">
        <f>D84/D86</f>
        <v>0</v>
      </c>
      <c r="E91" s="37">
        <f t="shared" ref="E91:H91" si="6">E84/E86</f>
        <v>9.7560975609756101E-2</v>
      </c>
      <c r="F91" s="37">
        <f t="shared" si="6"/>
        <v>0.16558441558441558</v>
      </c>
      <c r="G91" s="37">
        <f t="shared" si="6"/>
        <v>0.35205992509363299</v>
      </c>
      <c r="H91" s="37">
        <f t="shared" si="6"/>
        <v>0.43518518518518517</v>
      </c>
      <c r="R91" s="59"/>
      <c r="S91" s="32"/>
    </row>
    <row r="92" spans="3:19" ht="21">
      <c r="C92" s="40" t="s">
        <v>76</v>
      </c>
      <c r="D92" s="37">
        <f>D85/D86</f>
        <v>0.1875</v>
      </c>
      <c r="E92" s="37">
        <f t="shared" ref="E92:H92" si="7">E85/E86</f>
        <v>0.26016260162601629</v>
      </c>
      <c r="F92" s="37">
        <f t="shared" si="7"/>
        <v>0.23051948051948051</v>
      </c>
      <c r="G92" s="37">
        <f t="shared" si="7"/>
        <v>0.28838951310861421</v>
      </c>
      <c r="H92" s="37">
        <f t="shared" si="7"/>
        <v>0.21296296296296297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8" t="s">
        <v>78</v>
      </c>
      <c r="D97" s="118"/>
      <c r="E97" s="118"/>
      <c r="F97" s="118"/>
      <c r="G97" s="118"/>
      <c r="H97" s="118"/>
      <c r="I97" s="118"/>
      <c r="J97" s="47" t="s">
        <v>79</v>
      </c>
      <c r="M97" s="59"/>
      <c r="N97" s="32"/>
    </row>
    <row r="98" spans="2:19" ht="18.75">
      <c r="B98" s="30">
        <v>1</v>
      </c>
      <c r="C98" s="117" t="s">
        <v>113</v>
      </c>
      <c r="D98" s="117"/>
      <c r="E98" s="117"/>
      <c r="F98" s="117"/>
      <c r="G98" s="117"/>
      <c r="H98" s="117"/>
      <c r="I98" s="117"/>
      <c r="J98" s="48">
        <v>4.2</v>
      </c>
      <c r="M98" s="59"/>
      <c r="N98" s="32"/>
    </row>
    <row r="99" spans="2:19" ht="18.75">
      <c r="B99" s="30">
        <v>2</v>
      </c>
      <c r="C99" s="117" t="s">
        <v>114</v>
      </c>
      <c r="D99" s="117"/>
      <c r="E99" s="117"/>
      <c r="F99" s="117"/>
      <c r="G99" s="117"/>
      <c r="H99" s="117"/>
      <c r="I99" s="117"/>
      <c r="J99" s="48">
        <v>4.4000000000000004</v>
      </c>
      <c r="M99" s="59"/>
      <c r="N99" s="32"/>
    </row>
    <row r="100" spans="2:19" ht="18.75">
      <c r="B100" s="30">
        <v>3</v>
      </c>
      <c r="C100" s="117" t="s">
        <v>115</v>
      </c>
      <c r="D100" s="117"/>
      <c r="E100" s="117"/>
      <c r="F100" s="117"/>
      <c r="G100" s="117"/>
      <c r="H100" s="117"/>
      <c r="I100" s="117"/>
      <c r="J100" s="48">
        <v>4.0999999999999996</v>
      </c>
      <c r="M100" s="59"/>
      <c r="N100" s="32"/>
    </row>
    <row r="101" spans="2:19" ht="30.75" customHeight="1">
      <c r="B101" s="30">
        <v>4</v>
      </c>
      <c r="C101" s="117" t="s">
        <v>116</v>
      </c>
      <c r="D101" s="117"/>
      <c r="E101" s="117"/>
      <c r="F101" s="117"/>
      <c r="G101" s="117"/>
      <c r="H101" s="117"/>
      <c r="I101" s="117"/>
      <c r="J101" s="48">
        <v>4.3</v>
      </c>
      <c r="M101" s="59"/>
      <c r="N101" s="32"/>
    </row>
    <row r="102" spans="2:19" ht="18.75">
      <c r="B102" s="30">
        <v>5</v>
      </c>
      <c r="C102" s="117" t="s">
        <v>117</v>
      </c>
      <c r="D102" s="117"/>
      <c r="E102" s="117"/>
      <c r="F102" s="117"/>
      <c r="G102" s="117"/>
      <c r="H102" s="117"/>
      <c r="I102" s="117"/>
      <c r="J102" s="48">
        <v>4.3</v>
      </c>
      <c r="M102" s="59"/>
      <c r="N102" s="32"/>
    </row>
    <row r="103" spans="2:19" ht="28.5" customHeight="1">
      <c r="B103" s="30">
        <v>6</v>
      </c>
      <c r="C103" s="117" t="s">
        <v>118</v>
      </c>
      <c r="D103" s="117"/>
      <c r="E103" s="117"/>
      <c r="F103" s="117"/>
      <c r="G103" s="117"/>
      <c r="H103" s="117"/>
      <c r="I103" s="117"/>
      <c r="J103" s="48">
        <v>4.2</v>
      </c>
      <c r="M103" s="59"/>
      <c r="N103" s="32"/>
    </row>
    <row r="104" spans="2:19" ht="18.75">
      <c r="B104" s="30">
        <v>7</v>
      </c>
      <c r="C104" s="117" t="s">
        <v>119</v>
      </c>
      <c r="D104" s="117"/>
      <c r="E104" s="117"/>
      <c r="F104" s="117"/>
      <c r="G104" s="117"/>
      <c r="H104" s="117"/>
      <c r="I104" s="117"/>
      <c r="J104" s="48">
        <v>4.4000000000000004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4" t="s">
        <v>80</v>
      </c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2" t="s">
        <v>120</v>
      </c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1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4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28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105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68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206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4.8543689320388345E-3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1.9417475728155338E-2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0.13592233009708737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0.50970873786407767</v>
      </c>
      <c r="R138" s="59"/>
      <c r="S138" s="32"/>
    </row>
    <row r="139" spans="3:19" ht="20.25" customHeight="1">
      <c r="C139" s="40">
        <v>5</v>
      </c>
      <c r="D139" s="37">
        <f t="shared" si="8"/>
        <v>0.3300970873786408</v>
      </c>
      <c r="R139" s="59"/>
      <c r="S139" s="32"/>
    </row>
    <row r="140" spans="3:19" ht="17.25" customHeight="1">
      <c r="R140" s="59"/>
      <c r="S140" s="32"/>
    </row>
    <row r="141" spans="3:19" ht="23.25">
      <c r="C141" s="114" t="s">
        <v>81</v>
      </c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134</v>
      </c>
      <c r="E148" s="35">
        <v>11</v>
      </c>
      <c r="F148" s="35">
        <v>3</v>
      </c>
      <c r="G148" s="35">
        <v>1</v>
      </c>
      <c r="H148" s="35">
        <f>SUM(D148:G148)</f>
        <v>149</v>
      </c>
    </row>
    <row r="149" spans="3:16" ht="21">
      <c r="C149" s="40" t="s">
        <v>17</v>
      </c>
      <c r="D149" s="35">
        <v>50</v>
      </c>
      <c r="E149" s="35">
        <v>5</v>
      </c>
      <c r="F149" s="35">
        <v>0</v>
      </c>
      <c r="G149" s="35">
        <v>2</v>
      </c>
      <c r="H149" s="35">
        <f>SUM(D149:G149)</f>
        <v>57</v>
      </c>
    </row>
    <row r="150" spans="3:16" ht="21">
      <c r="C150" s="40" t="s">
        <v>56</v>
      </c>
      <c r="D150" s="35">
        <f>D148+D149</f>
        <v>184</v>
      </c>
      <c r="E150" s="35">
        <f t="shared" ref="E150:H150" si="9">E148+E149</f>
        <v>16</v>
      </c>
      <c r="F150" s="35">
        <f t="shared" si="9"/>
        <v>3</v>
      </c>
      <c r="G150" s="35">
        <f t="shared" si="9"/>
        <v>3</v>
      </c>
      <c r="H150" s="35">
        <f t="shared" si="9"/>
        <v>206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0.72826086956521741</v>
      </c>
      <c r="E153" s="37">
        <f>E148/$E$150</f>
        <v>0.6875</v>
      </c>
      <c r="F153" s="37">
        <f>F148/$F$150</f>
        <v>1</v>
      </c>
      <c r="G153" s="37">
        <f>G148/$G$150</f>
        <v>0.33333333333333331</v>
      </c>
      <c r="H153" s="37">
        <f>H148/$H$150</f>
        <v>0.72330097087378642</v>
      </c>
    </row>
    <row r="154" spans="3:16" ht="21">
      <c r="C154" s="40" t="s">
        <v>17</v>
      </c>
      <c r="D154" s="37">
        <f>D149/$D$150</f>
        <v>0.27173913043478259</v>
      </c>
      <c r="E154" s="37">
        <f>E149/$E$150</f>
        <v>0.3125</v>
      </c>
      <c r="F154" s="37">
        <f>F149/$F$150</f>
        <v>0</v>
      </c>
      <c r="G154" s="37">
        <f>G149/$G$150</f>
        <v>0.66666666666666663</v>
      </c>
      <c r="H154" s="37">
        <f>H149/$H$150</f>
        <v>0.27669902912621358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20</v>
      </c>
      <c r="E161" s="35">
        <v>4</v>
      </c>
      <c r="F161" s="35">
        <v>2</v>
      </c>
      <c r="G161" s="35">
        <v>0</v>
      </c>
      <c r="H161" s="35">
        <f>SUM(D161:G161)</f>
        <v>26</v>
      </c>
    </row>
    <row r="162" spans="3:16" ht="21">
      <c r="C162" s="34" t="s">
        <v>83</v>
      </c>
      <c r="D162" s="35">
        <v>116</v>
      </c>
      <c r="E162" s="35">
        <v>6</v>
      </c>
      <c r="F162" s="35">
        <v>1</v>
      </c>
      <c r="G162" s="35">
        <v>1</v>
      </c>
      <c r="H162" s="35">
        <f t="shared" ref="H162:H163" si="10">SUM(D162:G162)</f>
        <v>124</v>
      </c>
    </row>
    <row r="163" spans="3:16" ht="21">
      <c r="C163" s="50" t="s">
        <v>84</v>
      </c>
      <c r="D163" s="35">
        <v>6</v>
      </c>
      <c r="E163" s="35">
        <v>2</v>
      </c>
      <c r="F163" s="35">
        <v>0</v>
      </c>
      <c r="G163" s="35">
        <v>0</v>
      </c>
      <c r="H163" s="35">
        <f t="shared" si="10"/>
        <v>8</v>
      </c>
    </row>
    <row r="164" spans="3:16" ht="21">
      <c r="C164" s="34" t="s">
        <v>301</v>
      </c>
      <c r="D164" s="35">
        <f>SUM(D161:D163)</f>
        <v>142</v>
      </c>
      <c r="E164" s="35">
        <f t="shared" ref="E164:H164" si="11">SUM(E161:E163)</f>
        <v>12</v>
      </c>
      <c r="F164" s="35">
        <f t="shared" si="11"/>
        <v>3</v>
      </c>
      <c r="G164" s="35">
        <f t="shared" si="11"/>
        <v>1</v>
      </c>
      <c r="H164" s="35">
        <f t="shared" si="11"/>
        <v>158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0.14084507042253522</v>
      </c>
      <c r="E168" s="37">
        <f>E161/$E$164</f>
        <v>0.33333333333333331</v>
      </c>
      <c r="F168" s="37">
        <f>F161/$F$164</f>
        <v>0.66666666666666663</v>
      </c>
      <c r="G168" s="37">
        <f>G161/$G$164</f>
        <v>0</v>
      </c>
      <c r="H168" s="37">
        <f>H161/$H$164</f>
        <v>0.16455696202531644</v>
      </c>
    </row>
    <row r="169" spans="3:16" ht="21">
      <c r="C169" s="34" t="s">
        <v>83</v>
      </c>
      <c r="D169" s="37">
        <f t="shared" ref="D169" si="12">D162/$D$164</f>
        <v>0.81690140845070425</v>
      </c>
      <c r="E169" s="37">
        <f t="shared" ref="E169:E170" si="13">E162/$E$164</f>
        <v>0.5</v>
      </c>
      <c r="F169" s="37">
        <f t="shared" ref="F169:F170" si="14">F162/$F$164</f>
        <v>0.33333333333333331</v>
      </c>
      <c r="G169" s="37">
        <f t="shared" ref="G169:G170" si="15">G162/$G$164</f>
        <v>1</v>
      </c>
      <c r="H169" s="37">
        <f t="shared" ref="H169:H170" si="16">H162/$H$164</f>
        <v>0.78481012658227844</v>
      </c>
    </row>
    <row r="170" spans="3:16" ht="21">
      <c r="C170" s="50" t="s">
        <v>84</v>
      </c>
      <c r="D170" s="37">
        <f>D163/$D$164</f>
        <v>4.2253521126760563E-2</v>
      </c>
      <c r="E170" s="37">
        <f t="shared" si="13"/>
        <v>0.16666666666666666</v>
      </c>
      <c r="F170" s="37">
        <f t="shared" si="14"/>
        <v>0</v>
      </c>
      <c r="G170" s="37">
        <f t="shared" si="15"/>
        <v>0</v>
      </c>
      <c r="H170" s="37">
        <f t="shared" si="16"/>
        <v>5.0632911392405063E-2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3" t="s">
        <v>129</v>
      </c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8</v>
      </c>
      <c r="E176" s="77">
        <v>0</v>
      </c>
      <c r="F176" s="77">
        <v>0</v>
      </c>
      <c r="G176" s="77">
        <v>1</v>
      </c>
    </row>
    <row r="177" spans="3:16" ht="21">
      <c r="C177" s="34" t="s">
        <v>86</v>
      </c>
      <c r="D177" s="77">
        <v>8</v>
      </c>
      <c r="E177" s="77">
        <v>0</v>
      </c>
      <c r="F177" s="77">
        <v>0</v>
      </c>
      <c r="G177" s="77">
        <v>0</v>
      </c>
    </row>
    <row r="178" spans="3:16" ht="63">
      <c r="C178" s="34" t="s">
        <v>87</v>
      </c>
      <c r="D178" s="77">
        <v>7</v>
      </c>
      <c r="E178" s="77">
        <v>2</v>
      </c>
      <c r="F178" s="77">
        <v>0</v>
      </c>
      <c r="G178" s="77">
        <v>0</v>
      </c>
    </row>
    <row r="179" spans="3:16" ht="42">
      <c r="C179" s="34" t="s">
        <v>130</v>
      </c>
      <c r="D179" s="77">
        <v>2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1</v>
      </c>
      <c r="E180" s="77">
        <v>1</v>
      </c>
      <c r="F180" s="77">
        <v>0</v>
      </c>
      <c r="G180" s="77">
        <v>0</v>
      </c>
    </row>
    <row r="181" spans="3:16" ht="21">
      <c r="C181" s="34" t="s">
        <v>89</v>
      </c>
      <c r="D181" s="77">
        <v>164</v>
      </c>
      <c r="E181" s="77">
        <v>13</v>
      </c>
      <c r="F181" s="77">
        <v>3</v>
      </c>
      <c r="G181" s="77">
        <v>2</v>
      </c>
    </row>
    <row r="182" spans="3:16" ht="21">
      <c r="C182" s="34" t="s">
        <v>56</v>
      </c>
      <c r="D182" s="77">
        <f>SUM(D176:D181)</f>
        <v>190</v>
      </c>
      <c r="E182" s="77">
        <f t="shared" ref="E182:G182" si="17">SUM(E176:E181)</f>
        <v>16</v>
      </c>
      <c r="F182" s="77">
        <f t="shared" si="17"/>
        <v>3</v>
      </c>
      <c r="G182" s="77">
        <f t="shared" si="17"/>
        <v>3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4.2105263157894736E-2</v>
      </c>
      <c r="E185" s="37">
        <f>E176/$E$182</f>
        <v>0</v>
      </c>
      <c r="F185" s="37">
        <f>F176/$F$182</f>
        <v>0</v>
      </c>
      <c r="G185" s="37">
        <f>G176/$G$182</f>
        <v>0.33333333333333331</v>
      </c>
    </row>
    <row r="186" spans="3:16" ht="21">
      <c r="C186" s="34" t="s">
        <v>86</v>
      </c>
      <c r="D186" s="37">
        <f t="shared" ref="D186:D190" si="18">D177/$D$182</f>
        <v>4.2105263157894736E-2</v>
      </c>
      <c r="E186" s="37">
        <f t="shared" ref="E186:E190" si="19">E177/$E$182</f>
        <v>0</v>
      </c>
      <c r="F186" s="37">
        <f t="shared" ref="F186:F190" si="20">F177/$F$182</f>
        <v>0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3.6842105263157891E-2</v>
      </c>
      <c r="E187" s="37">
        <f t="shared" si="19"/>
        <v>0.125</v>
      </c>
      <c r="F187" s="37">
        <f t="shared" si="20"/>
        <v>0</v>
      </c>
      <c r="G187" s="37">
        <f t="shared" si="21"/>
        <v>0</v>
      </c>
    </row>
    <row r="188" spans="3:16" ht="42">
      <c r="C188" s="34" t="s">
        <v>130</v>
      </c>
      <c r="D188" s="37">
        <f t="shared" si="18"/>
        <v>1.0526315789473684E-2</v>
      </c>
      <c r="E188" s="37">
        <f t="shared" si="19"/>
        <v>0</v>
      </c>
      <c r="F188" s="37">
        <f t="shared" si="20"/>
        <v>0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5.263157894736842E-3</v>
      </c>
      <c r="E189" s="37">
        <f t="shared" si="19"/>
        <v>6.25E-2</v>
      </c>
      <c r="F189" s="37">
        <f t="shared" si="20"/>
        <v>0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0.86315789473684212</v>
      </c>
      <c r="E190" s="37">
        <f t="shared" si="19"/>
        <v>0.8125</v>
      </c>
      <c r="F190" s="37">
        <f t="shared" si="20"/>
        <v>1</v>
      </c>
      <c r="G190" s="37">
        <f t="shared" si="21"/>
        <v>0.66666666666666663</v>
      </c>
    </row>
    <row r="191" spans="3:16" ht="21">
      <c r="C191" s="62"/>
      <c r="D191" s="61"/>
      <c r="E191" s="61"/>
      <c r="F191" s="61"/>
      <c r="G191" s="61"/>
    </row>
    <row r="192" spans="3:16" ht="23.25">
      <c r="C192" s="114" t="s">
        <v>90</v>
      </c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</row>
    <row r="194" spans="3:16" ht="23.25">
      <c r="C194" s="113" t="s">
        <v>131</v>
      </c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3</v>
      </c>
      <c r="E197" s="35">
        <v>0</v>
      </c>
      <c r="F197" s="35">
        <v>1</v>
      </c>
      <c r="G197" s="54"/>
    </row>
    <row r="198" spans="3:16" ht="21">
      <c r="C198" s="40" t="s">
        <v>17</v>
      </c>
      <c r="D198" s="35">
        <v>13</v>
      </c>
      <c r="E198" s="35">
        <v>3</v>
      </c>
      <c r="F198" s="35">
        <v>2</v>
      </c>
    </row>
    <row r="199" spans="3:16" ht="21">
      <c r="C199" s="40" t="s">
        <v>56</v>
      </c>
      <c r="D199" s="35">
        <f>SUM(D197:D198)</f>
        <v>16</v>
      </c>
      <c r="E199" s="35">
        <f t="shared" ref="E199:F199" si="22">SUM(E197:E198)</f>
        <v>3</v>
      </c>
      <c r="F199" s="35">
        <f t="shared" si="22"/>
        <v>3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0.1875</v>
      </c>
      <c r="E202" s="37">
        <f>E197/$E$199</f>
        <v>0</v>
      </c>
      <c r="F202" s="37">
        <f>F197/$F$199</f>
        <v>0.33333333333333331</v>
      </c>
    </row>
    <row r="203" spans="3:16" ht="21">
      <c r="C203" s="40" t="s">
        <v>17</v>
      </c>
      <c r="D203" s="37">
        <f>D198/$D$199</f>
        <v>0.8125</v>
      </c>
      <c r="E203" s="37">
        <f>E198/$E$199</f>
        <v>1</v>
      </c>
      <c r="F203" s="37">
        <f>F198/$F$199</f>
        <v>0.66666666666666663</v>
      </c>
    </row>
    <row r="204" spans="3:16" ht="88.5" customHeight="1"/>
    <row r="205" spans="3:16" ht="23.25">
      <c r="C205" s="114" t="s">
        <v>91</v>
      </c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</row>
    <row r="207" spans="3:16" ht="23.25">
      <c r="C207" s="113" t="s">
        <v>92</v>
      </c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3</v>
      </c>
      <c r="E210" s="35">
        <v>0</v>
      </c>
      <c r="F210" s="35">
        <v>0</v>
      </c>
      <c r="G210" s="35">
        <f>SUM(D210:F210)</f>
        <v>3</v>
      </c>
    </row>
    <row r="211" spans="3:16" ht="21.75" customHeight="1">
      <c r="C211" s="34" t="s">
        <v>93</v>
      </c>
      <c r="D211" s="35">
        <v>2</v>
      </c>
      <c r="E211" s="35">
        <v>0</v>
      </c>
      <c r="F211" s="35">
        <v>0</v>
      </c>
      <c r="G211" s="35">
        <f t="shared" ref="G211:G214" si="23">SUM(D211:F211)</f>
        <v>2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11</v>
      </c>
      <c r="E213" s="35">
        <v>3</v>
      </c>
      <c r="F213" s="35">
        <v>3</v>
      </c>
      <c r="G213" s="35">
        <f t="shared" si="23"/>
        <v>17</v>
      </c>
    </row>
    <row r="214" spans="3:16" ht="21">
      <c r="C214" s="34" t="s">
        <v>56</v>
      </c>
      <c r="D214" s="35">
        <f>SUM(D210:D213)</f>
        <v>16</v>
      </c>
      <c r="E214" s="35">
        <f t="shared" ref="E214:F214" si="24">SUM(E210:E213)</f>
        <v>3</v>
      </c>
      <c r="F214" s="35">
        <f t="shared" si="24"/>
        <v>3</v>
      </c>
      <c r="G214" s="35">
        <f t="shared" si="23"/>
        <v>22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0.1875</v>
      </c>
      <c r="E218" s="37">
        <f>E210/$E$214</f>
        <v>0</v>
      </c>
      <c r="F218" s="37">
        <f>F210/$F$214</f>
        <v>0</v>
      </c>
      <c r="G218" s="37">
        <f>G210/$G$214</f>
        <v>0.13636363636363635</v>
      </c>
    </row>
    <row r="219" spans="3:16" ht="21">
      <c r="C219" s="34" t="s">
        <v>93</v>
      </c>
      <c r="D219" s="37">
        <f t="shared" ref="D219:D221" si="25">D211/$D$214</f>
        <v>0.125</v>
      </c>
      <c r="E219" s="37">
        <f t="shared" ref="E219:E221" si="26">E211/$E$214</f>
        <v>0</v>
      </c>
      <c r="F219" s="37">
        <f t="shared" ref="F219:F221" si="27">F211/$F$214</f>
        <v>0</v>
      </c>
      <c r="G219" s="37">
        <f t="shared" ref="G219:G221" si="28">G211/$G$214</f>
        <v>9.0909090909090912E-2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</v>
      </c>
      <c r="F220" s="37">
        <f t="shared" si="27"/>
        <v>0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0.6875</v>
      </c>
      <c r="E221" s="37">
        <f t="shared" si="26"/>
        <v>1</v>
      </c>
      <c r="F221" s="37">
        <f t="shared" si="27"/>
        <v>1</v>
      </c>
      <c r="G221" s="37">
        <f t="shared" si="28"/>
        <v>0.77272727272727271</v>
      </c>
    </row>
    <row r="222" spans="3:16" ht="37.5" customHeight="1"/>
    <row r="223" spans="3:16" ht="32.25" hidden="1" customHeight="1">
      <c r="C223" s="113" t="s">
        <v>96</v>
      </c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</row>
    <row r="225" spans="3:16" ht="3.75" customHeight="1"/>
    <row r="226" spans="3:16" ht="23.25">
      <c r="C226" s="114" t="s">
        <v>97</v>
      </c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</row>
    <row r="228" spans="3:16" ht="23.25">
      <c r="C228" s="113" t="s">
        <v>98</v>
      </c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105</v>
      </c>
      <c r="E231" s="35">
        <v>9</v>
      </c>
      <c r="F231" s="35">
        <v>1</v>
      </c>
      <c r="G231" s="35">
        <v>2</v>
      </c>
      <c r="H231" s="36">
        <f>SUM(D231:G231)</f>
        <v>117</v>
      </c>
    </row>
    <row r="232" spans="3:16" ht="21">
      <c r="C232" s="40" t="s">
        <v>17</v>
      </c>
      <c r="D232" s="35">
        <v>58</v>
      </c>
      <c r="E232" s="35">
        <v>7</v>
      </c>
      <c r="F232" s="35">
        <v>2</v>
      </c>
      <c r="G232" s="35">
        <v>1</v>
      </c>
      <c r="H232" s="36">
        <f t="shared" ref="H232:H234" si="29">SUM(D232:G232)</f>
        <v>68</v>
      </c>
    </row>
    <row r="233" spans="3:16" ht="42">
      <c r="C233" s="40" t="s">
        <v>133</v>
      </c>
      <c r="D233" s="35">
        <v>21</v>
      </c>
      <c r="E233" s="35">
        <v>0</v>
      </c>
      <c r="F233" s="35">
        <v>0</v>
      </c>
      <c r="G233" s="35">
        <v>0</v>
      </c>
      <c r="H233" s="36">
        <f t="shared" si="29"/>
        <v>21</v>
      </c>
    </row>
    <row r="234" spans="3:16" ht="21.75" customHeight="1">
      <c r="C234" s="40" t="s">
        <v>56</v>
      </c>
      <c r="D234" s="35">
        <f>SUM(D231:D233)</f>
        <v>184</v>
      </c>
      <c r="E234" s="35">
        <f t="shared" ref="E234:G234" si="30">SUM(E231:E233)</f>
        <v>16</v>
      </c>
      <c r="F234" s="35">
        <f t="shared" si="30"/>
        <v>3</v>
      </c>
      <c r="G234" s="35">
        <f t="shared" si="30"/>
        <v>3</v>
      </c>
      <c r="H234" s="36">
        <f t="shared" si="29"/>
        <v>206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0.57065217391304346</v>
      </c>
      <c r="E237" s="37">
        <f>E231/$E$234</f>
        <v>0.5625</v>
      </c>
      <c r="F237" s="37">
        <f>F231/$F$234</f>
        <v>0.33333333333333331</v>
      </c>
      <c r="G237" s="37">
        <f>G231/$G$234</f>
        <v>0.66666666666666663</v>
      </c>
      <c r="H237" s="38">
        <f>H231/$H$234</f>
        <v>0.56796116504854366</v>
      </c>
    </row>
    <row r="238" spans="3:16" ht="21">
      <c r="C238" s="40" t="s">
        <v>17</v>
      </c>
      <c r="D238" s="37">
        <f t="shared" ref="D238:D239" si="31">D232/$D$234</f>
        <v>0.31521739130434784</v>
      </c>
      <c r="E238" s="37">
        <f t="shared" ref="E238:E239" si="32">E232/$E$234</f>
        <v>0.4375</v>
      </c>
      <c r="F238" s="37">
        <f t="shared" ref="F238:F239" si="33">F232/$F$234</f>
        <v>0.66666666666666663</v>
      </c>
      <c r="G238" s="37">
        <f t="shared" ref="G238:G239" si="34">G232/$G$234</f>
        <v>0.33333333333333331</v>
      </c>
      <c r="H238" s="38">
        <f t="shared" ref="H238:H239" si="35">H232/$H$234</f>
        <v>0.3300970873786408</v>
      </c>
    </row>
    <row r="239" spans="3:16" ht="42">
      <c r="C239" s="40" t="s">
        <v>133</v>
      </c>
      <c r="D239" s="37">
        <f t="shared" si="31"/>
        <v>0.11413043478260869</v>
      </c>
      <c r="E239" s="37">
        <f t="shared" si="32"/>
        <v>0</v>
      </c>
      <c r="F239" s="37">
        <f t="shared" si="33"/>
        <v>0</v>
      </c>
      <c r="G239" s="37">
        <f t="shared" si="34"/>
        <v>0</v>
      </c>
      <c r="H239" s="38">
        <f t="shared" si="35"/>
        <v>0.10194174757281553</v>
      </c>
    </row>
    <row r="244" spans="3:16" ht="23.25">
      <c r="C244" s="114" t="s">
        <v>99</v>
      </c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</row>
    <row r="246" spans="3:16" ht="42" customHeight="1">
      <c r="C246" s="115" t="s">
        <v>100</v>
      </c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6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6</v>
      </c>
    </row>
    <row r="251" spans="3:16" ht="21">
      <c r="C251" s="40">
        <v>3</v>
      </c>
      <c r="D251" s="35">
        <v>50</v>
      </c>
      <c r="E251" s="35">
        <v>3</v>
      </c>
      <c r="F251" s="35">
        <v>0</v>
      </c>
      <c r="G251" s="35">
        <v>1</v>
      </c>
      <c r="H251" s="35">
        <f t="shared" si="36"/>
        <v>54</v>
      </c>
    </row>
    <row r="252" spans="3:16" ht="21">
      <c r="C252" s="40">
        <v>4</v>
      </c>
      <c r="D252" s="35">
        <v>103</v>
      </c>
      <c r="E252" s="35">
        <v>12</v>
      </c>
      <c r="F252" s="35">
        <v>1</v>
      </c>
      <c r="G252" s="35">
        <v>2</v>
      </c>
      <c r="H252" s="35">
        <f t="shared" si="36"/>
        <v>118</v>
      </c>
    </row>
    <row r="253" spans="3:16" ht="21">
      <c r="C253" s="40">
        <v>5</v>
      </c>
      <c r="D253" s="35">
        <v>25</v>
      </c>
      <c r="E253" s="35">
        <v>1</v>
      </c>
      <c r="F253" s="35">
        <v>2</v>
      </c>
      <c r="G253" s="35">
        <v>0</v>
      </c>
      <c r="H253" s="35">
        <f t="shared" si="36"/>
        <v>28</v>
      </c>
    </row>
    <row r="254" spans="3:16" ht="21">
      <c r="C254" s="40" t="s">
        <v>56</v>
      </c>
      <c r="D254" s="35">
        <f>SUM(D249:D253)</f>
        <v>184</v>
      </c>
      <c r="E254" s="35">
        <f t="shared" ref="E254:H254" si="37">SUM(E249:E253)</f>
        <v>16</v>
      </c>
      <c r="F254" s="35">
        <f t="shared" si="37"/>
        <v>3</v>
      </c>
      <c r="G254" s="35">
        <f t="shared" si="37"/>
        <v>3</v>
      </c>
      <c r="H254" s="35">
        <f t="shared" si="37"/>
        <v>206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>
        <f>F249/$F$254</f>
        <v>0</v>
      </c>
      <c r="G257" s="37">
        <f>G249/$G$254</f>
        <v>0</v>
      </c>
      <c r="H257" s="37">
        <f>H249/$H$254</f>
        <v>0</v>
      </c>
    </row>
    <row r="258" spans="3:16" ht="21">
      <c r="C258" s="40">
        <v>2</v>
      </c>
      <c r="D258" s="37">
        <f t="shared" ref="D258:D261" si="38">D250/$D$254</f>
        <v>3.2608695652173912E-2</v>
      </c>
      <c r="E258" s="37">
        <f t="shared" ref="E258:E261" si="39">E250/$E$254</f>
        <v>0</v>
      </c>
      <c r="F258" s="37">
        <f t="shared" ref="F258:F261" si="40">F250/$F$254</f>
        <v>0</v>
      </c>
      <c r="G258" s="37">
        <f t="shared" ref="G258:G261" si="41">G250/$G$254</f>
        <v>0</v>
      </c>
      <c r="H258" s="37">
        <f t="shared" ref="H258:H261" si="42">H250/$H$254</f>
        <v>2.9126213592233011E-2</v>
      </c>
    </row>
    <row r="259" spans="3:16" ht="21">
      <c r="C259" s="40">
        <v>3</v>
      </c>
      <c r="D259" s="37">
        <f t="shared" si="38"/>
        <v>0.27173913043478259</v>
      </c>
      <c r="E259" s="37">
        <f t="shared" si="39"/>
        <v>0.1875</v>
      </c>
      <c r="F259" s="37">
        <f t="shared" si="40"/>
        <v>0</v>
      </c>
      <c r="G259" s="37">
        <f t="shared" si="41"/>
        <v>0.33333333333333331</v>
      </c>
      <c r="H259" s="37">
        <f t="shared" si="42"/>
        <v>0.26213592233009708</v>
      </c>
    </row>
    <row r="260" spans="3:16" ht="21">
      <c r="C260" s="40">
        <v>4</v>
      </c>
      <c r="D260" s="37">
        <f t="shared" si="38"/>
        <v>0.55978260869565222</v>
      </c>
      <c r="E260" s="37">
        <f t="shared" si="39"/>
        <v>0.75</v>
      </c>
      <c r="F260" s="37">
        <f t="shared" si="40"/>
        <v>0.33333333333333331</v>
      </c>
      <c r="G260" s="37">
        <f t="shared" si="41"/>
        <v>0.66666666666666663</v>
      </c>
      <c r="H260" s="37">
        <f t="shared" si="42"/>
        <v>0.57281553398058249</v>
      </c>
    </row>
    <row r="261" spans="3:16" ht="21">
      <c r="C261" s="40">
        <v>5</v>
      </c>
      <c r="D261" s="37">
        <f t="shared" si="38"/>
        <v>0.1358695652173913</v>
      </c>
      <c r="E261" s="37">
        <f t="shared" si="39"/>
        <v>6.25E-2</v>
      </c>
      <c r="F261" s="37">
        <f t="shared" si="40"/>
        <v>0.66666666666666663</v>
      </c>
      <c r="G261" s="37">
        <f t="shared" si="41"/>
        <v>0</v>
      </c>
      <c r="H261" s="37">
        <f t="shared" si="42"/>
        <v>0.13592233009708737</v>
      </c>
    </row>
    <row r="265" spans="3:16" s="55" customFormat="1" ht="45.75" customHeight="1">
      <c r="C265" s="115" t="s">
        <v>134</v>
      </c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87</v>
      </c>
      <c r="E268" s="37">
        <f>D268/$D$272</f>
        <v>0.47282608695652173</v>
      </c>
    </row>
    <row r="269" spans="3:16" ht="21">
      <c r="C269" s="34" t="s">
        <v>104</v>
      </c>
      <c r="D269" s="35">
        <v>92</v>
      </c>
      <c r="E269" s="37">
        <f t="shared" ref="E269:E270" si="43">D269/$D$272</f>
        <v>0.5</v>
      </c>
    </row>
    <row r="270" spans="3:16" ht="21">
      <c r="C270" s="34" t="s">
        <v>101</v>
      </c>
      <c r="D270" s="35">
        <v>5</v>
      </c>
      <c r="E270" s="37">
        <f t="shared" si="43"/>
        <v>2.717391304347826E-2</v>
      </c>
    </row>
    <row r="271" spans="3:16" ht="21">
      <c r="C271" s="34" t="s">
        <v>297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184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246:P246"/>
    <mergeCell ref="C265:P265"/>
    <mergeCell ref="C223:P223"/>
    <mergeCell ref="C244:P244"/>
    <mergeCell ref="C226:P226"/>
    <mergeCell ref="C228:P228"/>
    <mergeCell ref="C173:P173"/>
    <mergeCell ref="C192:P192"/>
    <mergeCell ref="C194:P194"/>
    <mergeCell ref="C205:P205"/>
    <mergeCell ref="C207:P207"/>
    <mergeCell ref="C122:P122"/>
    <mergeCell ref="C124:P124"/>
    <mergeCell ref="C141:P141"/>
    <mergeCell ref="C145:P145"/>
    <mergeCell ref="C158:P158"/>
    <mergeCell ref="C100:I100"/>
    <mergeCell ref="C101:I101"/>
    <mergeCell ref="C102:I102"/>
    <mergeCell ref="C103:I103"/>
    <mergeCell ref="C104:I104"/>
    <mergeCell ref="C76:P76"/>
    <mergeCell ref="C95:P95"/>
    <mergeCell ref="C97:I97"/>
    <mergeCell ref="C98:I98"/>
    <mergeCell ref="C99:I99"/>
    <mergeCell ref="C74:P74"/>
    <mergeCell ref="C36:P36"/>
    <mergeCell ref="C38:P38"/>
    <mergeCell ref="C49:P49"/>
    <mergeCell ref="C62:P62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1:S241"/>
  <sheetViews>
    <sheetView tabSelected="1" topLeftCell="A217" workbookViewId="0">
      <selection activeCell="E241" sqref="E241"/>
    </sheetView>
  </sheetViews>
  <sheetFormatPr baseColWidth="10" defaultRowHeight="15"/>
  <cols>
    <col min="1" max="16384" width="11.42578125" style="1"/>
  </cols>
  <sheetData>
    <row r="61" spans="2:19" ht="18.75">
      <c r="B61" s="58" t="s">
        <v>482</v>
      </c>
      <c r="M61" s="1">
        <f>7+43+4+34+7+39</f>
        <v>134</v>
      </c>
    </row>
    <row r="62" spans="2:19" ht="18.75">
      <c r="B62" s="58" t="s">
        <v>481</v>
      </c>
    </row>
    <row r="64" spans="2:19" ht="39" customHeight="1">
      <c r="B64" s="31"/>
      <c r="C64" s="114" t="s">
        <v>57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R64" s="59"/>
      <c r="S64" s="32"/>
    </row>
    <row r="66" spans="2:19" ht="23.25">
      <c r="B66" s="31"/>
      <c r="C66" s="145" t="s">
        <v>65</v>
      </c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R66" s="59"/>
      <c r="S66" s="32"/>
    </row>
    <row r="70" spans="2:19">
      <c r="C70" s="146" t="s">
        <v>465</v>
      </c>
      <c r="D70" s="146" t="s">
        <v>54</v>
      </c>
      <c r="E70" s="146" t="s">
        <v>55</v>
      </c>
    </row>
    <row r="71" spans="2:19" ht="30">
      <c r="C71" s="147" t="s">
        <v>67</v>
      </c>
      <c r="D71" s="172">
        <v>45</v>
      </c>
      <c r="E71" s="148">
        <v>0.12</v>
      </c>
    </row>
    <row r="72" spans="2:19">
      <c r="C72" s="147" t="s">
        <v>68</v>
      </c>
      <c r="D72" s="172">
        <v>5</v>
      </c>
      <c r="E72" s="148">
        <v>0.01</v>
      </c>
    </row>
    <row r="73" spans="2:19">
      <c r="C73" s="149" t="s">
        <v>466</v>
      </c>
      <c r="D73" s="172">
        <v>320</v>
      </c>
      <c r="E73" s="148">
        <v>0.87</v>
      </c>
    </row>
    <row r="74" spans="2:19">
      <c r="C74" s="149" t="s">
        <v>301</v>
      </c>
      <c r="D74" s="149">
        <f>SUM(D71:D73)</f>
        <v>370</v>
      </c>
      <c r="E74" s="148">
        <f>E71+E73+E72</f>
        <v>1</v>
      </c>
    </row>
    <row r="84" spans="3:16" ht="23.25">
      <c r="C84" s="145" t="s">
        <v>69</v>
      </c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</row>
    <row r="86" spans="3:16">
      <c r="C86" s="150" t="s">
        <v>467</v>
      </c>
      <c r="D86" s="151" t="s">
        <v>54</v>
      </c>
      <c r="E86" s="152" t="s">
        <v>55</v>
      </c>
    </row>
    <row r="87" spans="3:16">
      <c r="C87" s="153">
        <v>0</v>
      </c>
      <c r="D87" s="170">
        <v>338</v>
      </c>
      <c r="E87" s="148">
        <v>0.91</v>
      </c>
    </row>
    <row r="88" spans="3:16">
      <c r="C88" s="153">
        <v>1</v>
      </c>
      <c r="D88" s="170">
        <v>24</v>
      </c>
      <c r="E88" s="148">
        <v>7.0000000000000007E-2</v>
      </c>
    </row>
    <row r="89" spans="3:16">
      <c r="C89" s="153">
        <v>2</v>
      </c>
      <c r="D89" s="170">
        <v>8</v>
      </c>
      <c r="E89" s="148">
        <v>0.02</v>
      </c>
    </row>
    <row r="90" spans="3:16">
      <c r="C90" s="149" t="s">
        <v>301</v>
      </c>
      <c r="D90" s="149">
        <f>+D88+D87+D89</f>
        <v>370</v>
      </c>
      <c r="E90" s="154">
        <f>G87+E88+E87+E89</f>
        <v>1</v>
      </c>
    </row>
    <row r="100" spans="3:16" ht="23.25">
      <c r="C100" s="114" t="s">
        <v>468</v>
      </c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</row>
    <row r="102" spans="3:16" ht="22.5">
      <c r="C102" s="155" t="s">
        <v>120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</row>
    <row r="104" spans="3:16">
      <c r="C104" s="146" t="s">
        <v>121</v>
      </c>
      <c r="D104" s="146" t="s">
        <v>122</v>
      </c>
      <c r="E104" s="152" t="s">
        <v>55</v>
      </c>
    </row>
    <row r="105" spans="3:16">
      <c r="C105" s="156">
        <v>1</v>
      </c>
      <c r="D105" s="171">
        <v>5</v>
      </c>
      <c r="E105" s="148">
        <v>0.01</v>
      </c>
    </row>
    <row r="106" spans="3:16">
      <c r="C106" s="156">
        <v>2</v>
      </c>
      <c r="D106" s="171">
        <v>8</v>
      </c>
      <c r="E106" s="148">
        <v>0.02</v>
      </c>
    </row>
    <row r="107" spans="3:16">
      <c r="C107" s="156">
        <v>3</v>
      </c>
      <c r="D107" s="171">
        <v>44</v>
      </c>
      <c r="E107" s="148">
        <v>0.12</v>
      </c>
    </row>
    <row r="108" spans="3:16">
      <c r="C108" s="156">
        <v>4</v>
      </c>
      <c r="D108" s="171">
        <v>182</v>
      </c>
      <c r="E108" s="148">
        <v>0.49</v>
      </c>
    </row>
    <row r="109" spans="3:16">
      <c r="C109" s="156">
        <v>5</v>
      </c>
      <c r="D109" s="171">
        <v>131</v>
      </c>
      <c r="E109" s="148">
        <v>0.36</v>
      </c>
    </row>
    <row r="110" spans="3:16">
      <c r="C110" s="157" t="s">
        <v>56</v>
      </c>
      <c r="D110" s="157">
        <f>SUM(D105:D109)</f>
        <v>370</v>
      </c>
      <c r="E110" s="154">
        <f>G105+E107+E106+E105+E108+E109</f>
        <v>1</v>
      </c>
    </row>
    <row r="119" spans="3:16" ht="23.25">
      <c r="C119" s="114" t="s">
        <v>81</v>
      </c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</row>
    <row r="122" spans="3:16" ht="23.25">
      <c r="C122" s="145" t="s">
        <v>124</v>
      </c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</row>
    <row r="124" spans="3:16">
      <c r="C124" s="150" t="s">
        <v>469</v>
      </c>
      <c r="D124" s="151" t="s">
        <v>54</v>
      </c>
      <c r="E124" s="152" t="s">
        <v>55</v>
      </c>
    </row>
    <row r="125" spans="3:16">
      <c r="C125" s="153" t="s">
        <v>107</v>
      </c>
      <c r="D125" s="149">
        <v>268</v>
      </c>
      <c r="E125" s="148">
        <v>0.82</v>
      </c>
    </row>
    <row r="126" spans="3:16">
      <c r="C126" s="153" t="s">
        <v>309</v>
      </c>
      <c r="D126" s="149">
        <v>102</v>
      </c>
      <c r="E126" s="148">
        <v>0.18</v>
      </c>
    </row>
    <row r="127" spans="3:16">
      <c r="C127" s="149" t="s">
        <v>301</v>
      </c>
      <c r="D127" s="149">
        <f>+D126+D125</f>
        <v>370</v>
      </c>
      <c r="E127" s="154">
        <f>G125+E126+E125</f>
        <v>1</v>
      </c>
    </row>
    <row r="139" spans="3:16" ht="23.25">
      <c r="C139" s="145" t="s">
        <v>125</v>
      </c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</row>
    <row r="141" spans="3:16">
      <c r="C141" s="30" t="s">
        <v>470</v>
      </c>
      <c r="D141" s="158" t="s">
        <v>54</v>
      </c>
      <c r="E141" s="146" t="s">
        <v>55</v>
      </c>
    </row>
    <row r="142" spans="3:16">
      <c r="C142" s="159" t="s">
        <v>84</v>
      </c>
      <c r="D142" s="171">
        <v>15</v>
      </c>
      <c r="E142" s="160">
        <v>0.04</v>
      </c>
    </row>
    <row r="143" spans="3:16">
      <c r="C143" s="159" t="s">
        <v>471</v>
      </c>
      <c r="D143" s="171">
        <v>49</v>
      </c>
      <c r="E143" s="160">
        <v>0.13</v>
      </c>
    </row>
    <row r="144" spans="3:16">
      <c r="C144" s="159" t="s">
        <v>83</v>
      </c>
      <c r="D144" s="171">
        <v>210</v>
      </c>
      <c r="E144" s="160">
        <v>0.56999999999999995</v>
      </c>
    </row>
    <row r="145" spans="3:16">
      <c r="C145" s="159" t="s">
        <v>169</v>
      </c>
      <c r="D145" s="171">
        <v>96</v>
      </c>
      <c r="E145" s="160">
        <v>0.26</v>
      </c>
    </row>
    <row r="146" spans="3:16">
      <c r="C146" s="159" t="s">
        <v>56</v>
      </c>
      <c r="D146" s="149">
        <f>SUM(D142:D145)</f>
        <v>370</v>
      </c>
      <c r="E146" s="154">
        <f>SUM(E142:E145)</f>
        <v>1</v>
      </c>
    </row>
    <row r="150" spans="3:16">
      <c r="F150" s="30"/>
    </row>
    <row r="156" spans="3:16" ht="23.25">
      <c r="C156" s="114" t="s">
        <v>90</v>
      </c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</row>
    <row r="158" spans="3:16" ht="23.25">
      <c r="C158" s="161" t="s">
        <v>131</v>
      </c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</row>
    <row r="160" spans="3:16">
      <c r="C160" s="150" t="s">
        <v>469</v>
      </c>
      <c r="D160" s="151" t="s">
        <v>54</v>
      </c>
      <c r="E160" s="152" t="s">
        <v>55</v>
      </c>
    </row>
    <row r="161" spans="3:16">
      <c r="C161" s="153" t="s">
        <v>107</v>
      </c>
      <c r="D161" s="172">
        <v>302</v>
      </c>
      <c r="E161" s="148">
        <v>0.82</v>
      </c>
    </row>
    <row r="162" spans="3:16">
      <c r="C162" s="153" t="s">
        <v>309</v>
      </c>
      <c r="D162" s="172">
        <v>68</v>
      </c>
      <c r="E162" s="148">
        <v>0.18</v>
      </c>
    </row>
    <row r="163" spans="3:16">
      <c r="C163" s="149" t="s">
        <v>301</v>
      </c>
      <c r="D163" s="149">
        <f>+D162+D161</f>
        <v>370</v>
      </c>
      <c r="E163" s="154">
        <f>G161+E162+E161</f>
        <v>1</v>
      </c>
    </row>
    <row r="175" spans="3:16" ht="23.25">
      <c r="C175" s="114" t="s">
        <v>91</v>
      </c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</row>
    <row r="177" spans="3:16" ht="23.25">
      <c r="C177" s="161" t="s">
        <v>92</v>
      </c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</row>
    <row r="179" spans="3:16">
      <c r="C179" s="30" t="s">
        <v>472</v>
      </c>
      <c r="D179" s="30" t="s">
        <v>54</v>
      </c>
      <c r="E179" s="146" t="s">
        <v>55</v>
      </c>
    </row>
    <row r="180" spans="3:16">
      <c r="C180" s="159" t="s">
        <v>473</v>
      </c>
      <c r="D180" s="173">
        <v>57</v>
      </c>
      <c r="E180" s="162">
        <v>0.15</v>
      </c>
    </row>
    <row r="181" spans="3:16">
      <c r="C181" s="159" t="s">
        <v>474</v>
      </c>
      <c r="D181" s="173">
        <v>84</v>
      </c>
      <c r="E181" s="162">
        <v>0.23</v>
      </c>
    </row>
    <row r="182" spans="3:16">
      <c r="C182" s="159" t="s">
        <v>94</v>
      </c>
      <c r="D182" s="173">
        <v>13</v>
      </c>
      <c r="E182" s="163">
        <v>0.04</v>
      </c>
    </row>
    <row r="183" spans="3:16">
      <c r="C183" s="159" t="s">
        <v>475</v>
      </c>
      <c r="D183" s="173">
        <v>216</v>
      </c>
      <c r="E183" s="163">
        <v>0.57999999999999996</v>
      </c>
    </row>
    <row r="184" spans="3:16">
      <c r="C184" s="30" t="s">
        <v>56</v>
      </c>
      <c r="D184" s="156">
        <f>SUM(D180:D183)</f>
        <v>370</v>
      </c>
      <c r="E184" s="154">
        <v>1</v>
      </c>
    </row>
    <row r="194" spans="3:16" ht="23.25">
      <c r="C194" s="114" t="s">
        <v>476</v>
      </c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</row>
    <row r="196" spans="3:16" ht="23.25">
      <c r="C196" s="161" t="s">
        <v>477</v>
      </c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</row>
    <row r="198" spans="3:16">
      <c r="C198" s="150" t="s">
        <v>469</v>
      </c>
      <c r="D198" s="151" t="s">
        <v>54</v>
      </c>
      <c r="E198" s="152" t="s">
        <v>55</v>
      </c>
    </row>
    <row r="199" spans="3:16">
      <c r="C199" s="153" t="s">
        <v>107</v>
      </c>
      <c r="D199" s="172">
        <v>147</v>
      </c>
      <c r="E199" s="148">
        <v>0.54</v>
      </c>
    </row>
    <row r="200" spans="3:16">
      <c r="C200" s="153" t="s">
        <v>309</v>
      </c>
      <c r="D200" s="172">
        <v>201</v>
      </c>
      <c r="E200" s="148">
        <v>0.4</v>
      </c>
    </row>
    <row r="201" spans="3:16" ht="45">
      <c r="C201" s="164" t="s">
        <v>478</v>
      </c>
      <c r="D201" s="172">
        <v>22</v>
      </c>
      <c r="E201" s="160">
        <v>0.06</v>
      </c>
    </row>
    <row r="202" spans="3:16">
      <c r="C202" s="149" t="s">
        <v>301</v>
      </c>
      <c r="D202" s="149">
        <f>+D200+D199+D201</f>
        <v>370</v>
      </c>
      <c r="E202" s="154">
        <f>G199+E200+E199+E201</f>
        <v>1</v>
      </c>
    </row>
    <row r="214" spans="3:16" ht="23.25">
      <c r="C214" s="114" t="s">
        <v>479</v>
      </c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</row>
    <row r="216" spans="3:16" ht="21">
      <c r="C216" s="165" t="s">
        <v>100</v>
      </c>
      <c r="D216" s="165"/>
      <c r="E216" s="165"/>
      <c r="F216" s="165"/>
      <c r="G216" s="165"/>
      <c r="H216" s="165"/>
      <c r="I216" s="165"/>
      <c r="J216" s="165"/>
      <c r="K216" s="165"/>
      <c r="L216" s="165"/>
      <c r="M216" s="165"/>
      <c r="N216" s="165"/>
      <c r="O216" s="165"/>
      <c r="P216" s="165"/>
    </row>
    <row r="218" spans="3:16">
      <c r="C218" s="146" t="s">
        <v>121</v>
      </c>
      <c r="D218" s="146" t="s">
        <v>122</v>
      </c>
      <c r="E218" s="152" t="s">
        <v>55</v>
      </c>
    </row>
    <row r="219" spans="3:16">
      <c r="C219" s="153">
        <v>1</v>
      </c>
      <c r="D219" s="171">
        <v>3</v>
      </c>
      <c r="E219" s="148">
        <v>0.01</v>
      </c>
    </row>
    <row r="220" spans="3:16">
      <c r="C220" s="153">
        <v>2</v>
      </c>
      <c r="D220" s="171">
        <v>11</v>
      </c>
      <c r="E220" s="148">
        <v>0.03</v>
      </c>
    </row>
    <row r="221" spans="3:16">
      <c r="C221" s="156">
        <v>3</v>
      </c>
      <c r="D221" s="171">
        <v>66</v>
      </c>
      <c r="E221" s="148">
        <v>0.18</v>
      </c>
    </row>
    <row r="222" spans="3:16">
      <c r="C222" s="156">
        <v>4</v>
      </c>
      <c r="D222" s="171">
        <v>201</v>
      </c>
      <c r="E222" s="148">
        <v>0.54</v>
      </c>
    </row>
    <row r="223" spans="3:16">
      <c r="C223" s="156">
        <v>5</v>
      </c>
      <c r="D223" s="171">
        <v>89</v>
      </c>
      <c r="E223" s="148">
        <v>0.24</v>
      </c>
    </row>
    <row r="224" spans="3:16">
      <c r="C224" s="157" t="s">
        <v>56</v>
      </c>
      <c r="D224" s="157">
        <f>SUM(D219:D223)</f>
        <v>370</v>
      </c>
      <c r="E224" s="154">
        <f>G219+E221+E220+E219+E222+E223</f>
        <v>1</v>
      </c>
    </row>
    <row r="234" spans="3:16" ht="21">
      <c r="C234" s="165" t="s">
        <v>134</v>
      </c>
      <c r="D234" s="165"/>
      <c r="E234" s="165"/>
      <c r="F234" s="165"/>
      <c r="G234" s="165"/>
      <c r="H234" s="165"/>
      <c r="I234" s="165"/>
      <c r="J234" s="165"/>
      <c r="K234" s="165"/>
      <c r="L234" s="165"/>
      <c r="M234" s="165"/>
      <c r="N234" s="165"/>
      <c r="O234" s="165"/>
      <c r="P234" s="165"/>
    </row>
    <row r="237" spans="3:16">
      <c r="C237" s="150" t="s">
        <v>480</v>
      </c>
      <c r="D237" s="146" t="s">
        <v>54</v>
      </c>
      <c r="E237" s="152" t="s">
        <v>55</v>
      </c>
    </row>
    <row r="238" spans="3:16">
      <c r="C238" s="166" t="s">
        <v>104</v>
      </c>
      <c r="D238" s="171">
        <v>157</v>
      </c>
      <c r="E238" s="167">
        <v>0.54</v>
      </c>
    </row>
    <row r="239" spans="3:16">
      <c r="C239" s="166" t="s">
        <v>37</v>
      </c>
      <c r="D239" s="171">
        <v>198</v>
      </c>
      <c r="E239" s="167">
        <v>0.42</v>
      </c>
    </row>
    <row r="240" spans="3:16">
      <c r="C240" s="174" t="s">
        <v>101</v>
      </c>
      <c r="D240" s="171">
        <v>15</v>
      </c>
      <c r="E240" s="175">
        <v>0.04</v>
      </c>
    </row>
    <row r="241" spans="3:5">
      <c r="C241" s="168" t="s">
        <v>301</v>
      </c>
      <c r="D241" s="168">
        <f>+D239+D238+D240</f>
        <v>370</v>
      </c>
      <c r="E241" s="169">
        <f>G238+E239+E238+E240</f>
        <v>1</v>
      </c>
    </row>
  </sheetData>
  <mergeCells count="17">
    <mergeCell ref="C194:P194"/>
    <mergeCell ref="C196:P196"/>
    <mergeCell ref="C214:P214"/>
    <mergeCell ref="C216:P216"/>
    <mergeCell ref="C234:P234"/>
    <mergeCell ref="C122:P122"/>
    <mergeCell ref="C139:P139"/>
    <mergeCell ref="C156:P156"/>
    <mergeCell ref="C158:P158"/>
    <mergeCell ref="C175:P175"/>
    <mergeCell ref="C177:P177"/>
    <mergeCell ref="C64:P64"/>
    <mergeCell ref="C66:P66"/>
    <mergeCell ref="C84:P84"/>
    <mergeCell ref="C100:P100"/>
    <mergeCell ref="C102:P102"/>
    <mergeCell ref="C119:P1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35"/>
  <sheetViews>
    <sheetView workbookViewId="0">
      <selection activeCell="E113" sqref="E113:G12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5"/>
      <c r="D11" s="125"/>
      <c r="E11" s="125"/>
      <c r="F11" s="125"/>
      <c r="G11" s="125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303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389</v>
      </c>
      <c r="D15" s="102" t="s">
        <v>389</v>
      </c>
      <c r="E15" s="102" t="s">
        <v>304</v>
      </c>
      <c r="F15" s="102" t="s">
        <v>405</v>
      </c>
      <c r="G15" s="102" t="s">
        <v>16</v>
      </c>
      <c r="H15" s="102" t="s">
        <v>414</v>
      </c>
      <c r="I15" s="102" t="s">
        <v>415</v>
      </c>
      <c r="J15" s="102" t="s">
        <v>328</v>
      </c>
      <c r="K15" s="102" t="s">
        <v>313</v>
      </c>
    </row>
    <row r="16" spans="2:16">
      <c r="B16" s="90">
        <v>2</v>
      </c>
      <c r="C16" s="101" t="s">
        <v>367</v>
      </c>
      <c r="D16" s="101" t="s">
        <v>368</v>
      </c>
      <c r="E16" s="101" t="s">
        <v>312</v>
      </c>
      <c r="F16" s="101" t="s">
        <v>371</v>
      </c>
      <c r="G16" s="101" t="s">
        <v>16</v>
      </c>
      <c r="H16" s="101" t="s">
        <v>373</v>
      </c>
      <c r="I16" s="101" t="s">
        <v>374</v>
      </c>
      <c r="J16" s="101" t="s">
        <v>329</v>
      </c>
      <c r="K16" s="101" t="s">
        <v>313</v>
      </c>
    </row>
    <row r="17" spans="2:11">
      <c r="B17" s="90">
        <v>3</v>
      </c>
      <c r="C17" s="102" t="s">
        <v>352</v>
      </c>
      <c r="D17" s="102" t="s">
        <v>352</v>
      </c>
      <c r="E17" s="102" t="s">
        <v>304</v>
      </c>
      <c r="F17" s="102" t="s">
        <v>355</v>
      </c>
      <c r="G17" s="102" t="s">
        <v>16</v>
      </c>
      <c r="H17" s="102" t="s">
        <v>357</v>
      </c>
      <c r="I17" s="102" t="s">
        <v>358</v>
      </c>
      <c r="J17" s="102" t="s">
        <v>327</v>
      </c>
      <c r="K17" s="102" t="s">
        <v>313</v>
      </c>
    </row>
    <row r="18" spans="2:11">
      <c r="B18" s="90">
        <v>4</v>
      </c>
      <c r="C18" s="101" t="s">
        <v>390</v>
      </c>
      <c r="D18" s="101" t="s">
        <v>391</v>
      </c>
      <c r="E18" s="101" t="s">
        <v>304</v>
      </c>
      <c r="F18" s="101" t="s">
        <v>406</v>
      </c>
      <c r="G18" s="101" t="s">
        <v>16</v>
      </c>
      <c r="H18" s="101" t="s">
        <v>416</v>
      </c>
      <c r="I18" s="101" t="s">
        <v>417</v>
      </c>
      <c r="J18" s="101" t="s">
        <v>329</v>
      </c>
      <c r="K18" s="101" t="s">
        <v>313</v>
      </c>
    </row>
    <row r="19" spans="2:11">
      <c r="B19" s="90">
        <v>5</v>
      </c>
      <c r="C19" s="102" t="s">
        <v>369</v>
      </c>
      <c r="D19" s="102" t="s">
        <v>370</v>
      </c>
      <c r="E19" s="102" t="s">
        <v>312</v>
      </c>
      <c r="F19" s="102" t="s">
        <v>372</v>
      </c>
      <c r="G19" s="102" t="s">
        <v>16</v>
      </c>
      <c r="H19" s="102" t="s">
        <v>375</v>
      </c>
      <c r="I19" s="102" t="s">
        <v>376</v>
      </c>
      <c r="J19" s="102" t="s">
        <v>329</v>
      </c>
      <c r="K19" s="102" t="s">
        <v>313</v>
      </c>
    </row>
    <row r="20" spans="2:11">
      <c r="B20" s="90">
        <v>6</v>
      </c>
      <c r="C20" s="101" t="s">
        <v>392</v>
      </c>
      <c r="D20" s="101" t="s">
        <v>392</v>
      </c>
      <c r="E20" s="101" t="s">
        <v>304</v>
      </c>
      <c r="F20" s="101" t="s">
        <v>407</v>
      </c>
      <c r="G20" s="101" t="s">
        <v>434</v>
      </c>
      <c r="H20" s="101" t="s">
        <v>418</v>
      </c>
      <c r="I20" s="101" t="s">
        <v>419</v>
      </c>
      <c r="J20" s="101" t="s">
        <v>305</v>
      </c>
      <c r="K20" s="101" t="s">
        <v>306</v>
      </c>
    </row>
    <row r="21" spans="2:11">
      <c r="B21" s="90">
        <v>7</v>
      </c>
      <c r="C21" s="102" t="s">
        <v>393</v>
      </c>
      <c r="D21" s="102" t="s">
        <v>394</v>
      </c>
      <c r="E21" s="102" t="s">
        <v>432</v>
      </c>
      <c r="F21" s="102" t="s">
        <v>408</v>
      </c>
      <c r="G21" s="102" t="s">
        <v>435</v>
      </c>
      <c r="H21" s="102" t="s">
        <v>420</v>
      </c>
      <c r="I21" s="102" t="s">
        <v>421</v>
      </c>
      <c r="J21" s="102" t="s">
        <v>305</v>
      </c>
      <c r="K21" s="102" t="s">
        <v>306</v>
      </c>
    </row>
    <row r="22" spans="2:11">
      <c r="B22" s="90">
        <v>8</v>
      </c>
      <c r="C22" s="101" t="s">
        <v>395</v>
      </c>
      <c r="D22" s="101" t="s">
        <v>396</v>
      </c>
      <c r="E22" s="101" t="s">
        <v>307</v>
      </c>
      <c r="F22" s="101" t="s">
        <v>409</v>
      </c>
      <c r="G22" s="101" t="s">
        <v>308</v>
      </c>
      <c r="H22" s="101" t="s">
        <v>422</v>
      </c>
      <c r="I22" s="101" t="s">
        <v>423</v>
      </c>
      <c r="J22" s="101" t="s">
        <v>328</v>
      </c>
      <c r="K22" s="101" t="s">
        <v>328</v>
      </c>
    </row>
    <row r="23" spans="2:11">
      <c r="B23" s="90">
        <v>9</v>
      </c>
      <c r="C23" s="102" t="s">
        <v>397</v>
      </c>
      <c r="D23" s="102" t="s">
        <v>398</v>
      </c>
      <c r="E23" s="102" t="s">
        <v>304</v>
      </c>
      <c r="F23" s="102" t="s">
        <v>410</v>
      </c>
      <c r="G23" s="102" t="s">
        <v>16</v>
      </c>
      <c r="H23" s="102" t="s">
        <v>424</v>
      </c>
      <c r="I23" s="102" t="s">
        <v>425</v>
      </c>
      <c r="J23" s="102" t="s">
        <v>327</v>
      </c>
      <c r="K23" s="102" t="s">
        <v>313</v>
      </c>
    </row>
    <row r="24" spans="2:11">
      <c r="B24" s="90">
        <v>10</v>
      </c>
      <c r="C24" s="101" t="s">
        <v>399</v>
      </c>
      <c r="D24" s="101" t="s">
        <v>400</v>
      </c>
      <c r="E24" s="101" t="s">
        <v>433</v>
      </c>
      <c r="F24" s="101" t="s">
        <v>411</v>
      </c>
      <c r="G24" s="101" t="s">
        <v>436</v>
      </c>
      <c r="H24" s="101" t="s">
        <v>426</v>
      </c>
      <c r="I24" s="101" t="s">
        <v>427</v>
      </c>
      <c r="J24" s="101" t="s">
        <v>327</v>
      </c>
      <c r="K24" s="101" t="s">
        <v>313</v>
      </c>
    </row>
    <row r="25" spans="2:11">
      <c r="B25" s="90">
        <v>11</v>
      </c>
      <c r="C25" s="102" t="s">
        <v>401</v>
      </c>
      <c r="D25" s="102" t="s">
        <v>402</v>
      </c>
      <c r="E25" s="102" t="s">
        <v>304</v>
      </c>
      <c r="F25" s="102" t="s">
        <v>412</v>
      </c>
      <c r="G25" s="102" t="s">
        <v>16</v>
      </c>
      <c r="H25" s="102" t="s">
        <v>428</v>
      </c>
      <c r="I25" s="102" t="s">
        <v>429</v>
      </c>
      <c r="J25" s="102" t="s">
        <v>327</v>
      </c>
      <c r="K25" s="102" t="s">
        <v>313</v>
      </c>
    </row>
    <row r="26" spans="2:11">
      <c r="B26" s="90">
        <v>12</v>
      </c>
      <c r="C26" s="101" t="s">
        <v>342</v>
      </c>
      <c r="D26" s="101" t="s">
        <v>343</v>
      </c>
      <c r="E26" s="101" t="s">
        <v>347</v>
      </c>
      <c r="F26" s="101" t="s">
        <v>344</v>
      </c>
      <c r="G26" s="101" t="s">
        <v>348</v>
      </c>
      <c r="H26" s="101" t="s">
        <v>345</v>
      </c>
      <c r="I26" s="101" t="s">
        <v>346</v>
      </c>
      <c r="J26" s="101" t="s">
        <v>327</v>
      </c>
      <c r="K26" s="101" t="s">
        <v>313</v>
      </c>
    </row>
    <row r="27" spans="2:11">
      <c r="B27" s="90">
        <v>13</v>
      </c>
      <c r="C27" s="102" t="s">
        <v>403</v>
      </c>
      <c r="D27" s="102" t="s">
        <v>404</v>
      </c>
      <c r="E27" s="102" t="s">
        <v>304</v>
      </c>
      <c r="F27" s="102" t="s">
        <v>413</v>
      </c>
      <c r="G27" s="102" t="s">
        <v>16</v>
      </c>
      <c r="H27" s="102" t="s">
        <v>430</v>
      </c>
      <c r="I27" s="102" t="s">
        <v>431</v>
      </c>
      <c r="J27" s="102" t="s">
        <v>327</v>
      </c>
      <c r="K27" s="102" t="s">
        <v>313</v>
      </c>
    </row>
    <row r="28" spans="2:11">
      <c r="B28" s="90">
        <v>14</v>
      </c>
      <c r="C28" s="101" t="s">
        <v>353</v>
      </c>
      <c r="D28" s="101" t="s">
        <v>354</v>
      </c>
      <c r="E28" s="101" t="s">
        <v>307</v>
      </c>
      <c r="F28" s="101" t="s">
        <v>356</v>
      </c>
      <c r="G28" s="101" t="s">
        <v>308</v>
      </c>
      <c r="H28" s="101" t="s">
        <v>359</v>
      </c>
      <c r="I28" s="101" t="s">
        <v>360</v>
      </c>
      <c r="J28" s="101" t="s">
        <v>305</v>
      </c>
      <c r="K28" s="101" t="s">
        <v>313</v>
      </c>
    </row>
    <row r="29" spans="2:11">
      <c r="B29" s="90">
        <v>15</v>
      </c>
      <c r="C29" s="102" t="s">
        <v>315</v>
      </c>
      <c r="D29" s="102" t="s">
        <v>315</v>
      </c>
      <c r="E29" s="102" t="s">
        <v>307</v>
      </c>
      <c r="F29" s="102" t="s">
        <v>319</v>
      </c>
      <c r="G29" s="102" t="s">
        <v>308</v>
      </c>
      <c r="H29" s="102" t="s">
        <v>322</v>
      </c>
      <c r="I29" s="102" t="s">
        <v>323</v>
      </c>
      <c r="J29" s="102" t="s">
        <v>329</v>
      </c>
      <c r="K29" s="102" t="s">
        <v>313</v>
      </c>
    </row>
    <row r="30" spans="2:11">
      <c r="B30" s="90">
        <v>16</v>
      </c>
      <c r="C30" s="101" t="s">
        <v>316</v>
      </c>
      <c r="D30" s="101" t="s">
        <v>316</v>
      </c>
      <c r="E30" s="101" t="s">
        <v>307</v>
      </c>
      <c r="F30" s="101" t="s">
        <v>320</v>
      </c>
      <c r="G30" s="101" t="s">
        <v>308</v>
      </c>
      <c r="H30" s="101" t="s">
        <v>322</v>
      </c>
      <c r="I30" s="101" t="s">
        <v>324</v>
      </c>
      <c r="J30" s="101" t="s">
        <v>329</v>
      </c>
      <c r="K30" s="101" t="s">
        <v>313</v>
      </c>
    </row>
    <row r="31" spans="2:11">
      <c r="B31" s="90">
        <v>17</v>
      </c>
      <c r="C31" s="102" t="s">
        <v>317</v>
      </c>
      <c r="D31" s="102" t="s">
        <v>318</v>
      </c>
      <c r="E31" s="102" t="s">
        <v>307</v>
      </c>
      <c r="F31" s="102" t="s">
        <v>321</v>
      </c>
      <c r="G31" s="102" t="s">
        <v>308</v>
      </c>
      <c r="H31" s="102" t="s">
        <v>325</v>
      </c>
      <c r="I31" s="102" t="s">
        <v>326</v>
      </c>
      <c r="J31" s="102" t="s">
        <v>328</v>
      </c>
      <c r="K31" s="102" t="s">
        <v>306</v>
      </c>
    </row>
    <row r="32" spans="2:11">
      <c r="B32" s="94"/>
      <c r="C32" s="95"/>
      <c r="D32" s="95"/>
    </row>
    <row r="33" spans="2:15" ht="81" customHeight="1">
      <c r="B33" s="96" t="s">
        <v>6</v>
      </c>
      <c r="C33" s="97" t="s">
        <v>106</v>
      </c>
      <c r="D33" s="98" t="s">
        <v>108</v>
      </c>
      <c r="E33" s="11"/>
      <c r="F33" s="12"/>
      <c r="G33" s="13"/>
      <c r="H33" s="13"/>
      <c r="I33" s="14"/>
      <c r="J33" s="13"/>
      <c r="K33" s="13"/>
      <c r="L33" s="13"/>
      <c r="M33" s="13"/>
      <c r="N33" s="15"/>
      <c r="O33" s="16"/>
    </row>
    <row r="34" spans="2:15" ht="15.75">
      <c r="B34" s="73">
        <v>1</v>
      </c>
      <c r="C34" s="91" t="s">
        <v>107</v>
      </c>
      <c r="D34" s="91" t="s">
        <v>110</v>
      </c>
      <c r="E34" s="17"/>
      <c r="F34" s="17"/>
      <c r="G34" s="13"/>
      <c r="H34" s="13"/>
      <c r="I34" s="14"/>
      <c r="J34" s="13"/>
      <c r="K34" s="13"/>
      <c r="L34" s="13"/>
      <c r="M34" s="13"/>
      <c r="N34" s="15"/>
      <c r="O34" s="16"/>
    </row>
    <row r="35" spans="2:15" ht="15.75">
      <c r="B35" s="73">
        <v>2</v>
      </c>
      <c r="C35" s="93" t="s">
        <v>170</v>
      </c>
      <c r="D35" s="93" t="s">
        <v>109</v>
      </c>
      <c r="E35" s="17"/>
      <c r="F35" s="17"/>
      <c r="G35" s="13"/>
      <c r="H35" s="13"/>
      <c r="I35" s="14"/>
      <c r="J35" s="13"/>
      <c r="K35" s="13"/>
      <c r="L35" s="13"/>
      <c r="M35" s="13"/>
      <c r="N35" s="15"/>
      <c r="O35" s="16"/>
    </row>
    <row r="36" spans="2:15" ht="15.75">
      <c r="B36" s="73">
        <v>3</v>
      </c>
      <c r="C36" s="91" t="s">
        <v>309</v>
      </c>
      <c r="D36" s="91" t="s">
        <v>109</v>
      </c>
      <c r="E36" s="17"/>
      <c r="F36" s="17"/>
      <c r="G36" s="13"/>
      <c r="H36" s="13"/>
      <c r="I36" s="14"/>
      <c r="J36" s="13"/>
      <c r="K36" s="13"/>
      <c r="L36" s="13"/>
      <c r="M36" s="13"/>
      <c r="N36" s="15"/>
      <c r="O36" s="16"/>
    </row>
    <row r="37" spans="2:15" ht="15.75">
      <c r="B37" s="73">
        <v>4</v>
      </c>
      <c r="C37" s="93" t="s">
        <v>107</v>
      </c>
      <c r="D37" s="93" t="s">
        <v>109</v>
      </c>
      <c r="E37" s="17"/>
      <c r="F37" s="17"/>
      <c r="G37" s="13"/>
      <c r="H37" s="13"/>
      <c r="I37" s="14"/>
      <c r="J37" s="13"/>
      <c r="K37" s="13"/>
      <c r="L37" s="13"/>
      <c r="M37" s="13"/>
      <c r="N37" s="15"/>
      <c r="O37" s="16"/>
    </row>
    <row r="38" spans="2:15" ht="15.75">
      <c r="B38" s="73">
        <v>5</v>
      </c>
      <c r="C38" s="91" t="s">
        <v>170</v>
      </c>
      <c r="D38" s="91" t="s">
        <v>109</v>
      </c>
      <c r="E38" s="17"/>
      <c r="F38" s="17"/>
      <c r="G38" s="13"/>
      <c r="H38" s="13"/>
      <c r="I38" s="14"/>
      <c r="J38" s="13"/>
      <c r="K38" s="13"/>
      <c r="L38" s="13"/>
      <c r="M38" s="13"/>
      <c r="N38" s="15"/>
      <c r="O38" s="16"/>
    </row>
    <row r="39" spans="2:15" ht="15.75">
      <c r="B39" s="73">
        <v>6</v>
      </c>
      <c r="C39" s="93" t="s">
        <v>107</v>
      </c>
      <c r="D39" s="93" t="s">
        <v>110</v>
      </c>
      <c r="E39" s="17"/>
      <c r="F39" s="17"/>
      <c r="G39" s="13"/>
      <c r="H39" s="13"/>
      <c r="I39" s="14"/>
      <c r="J39" s="13"/>
      <c r="K39" s="13"/>
      <c r="L39" s="13"/>
      <c r="M39" s="13"/>
      <c r="N39" s="15"/>
      <c r="O39" s="16"/>
    </row>
    <row r="40" spans="2:15" ht="15.75">
      <c r="B40" s="73">
        <v>7</v>
      </c>
      <c r="C40" s="91" t="s">
        <v>170</v>
      </c>
      <c r="D40" s="91" t="s">
        <v>110</v>
      </c>
      <c r="E40" s="17"/>
      <c r="F40" s="17"/>
      <c r="G40" s="13"/>
      <c r="H40" s="13"/>
      <c r="I40" s="14"/>
      <c r="J40" s="13"/>
      <c r="K40" s="13"/>
      <c r="L40" s="13"/>
      <c r="M40" s="13"/>
      <c r="N40" s="15"/>
      <c r="O40" s="16"/>
    </row>
    <row r="41" spans="2:15" ht="15.75">
      <c r="B41" s="73">
        <v>8</v>
      </c>
      <c r="C41" s="93" t="s">
        <v>170</v>
      </c>
      <c r="D41" s="93" t="s">
        <v>109</v>
      </c>
      <c r="E41" s="17"/>
      <c r="F41" s="17"/>
      <c r="G41" s="13"/>
      <c r="H41" s="13"/>
      <c r="I41" s="14"/>
      <c r="J41" s="13"/>
      <c r="K41" s="13"/>
      <c r="L41" s="13"/>
      <c r="M41" s="13"/>
      <c r="N41" s="15"/>
      <c r="O41" s="16"/>
    </row>
    <row r="42" spans="2:15" ht="15.75">
      <c r="B42" s="73">
        <v>9</v>
      </c>
      <c r="C42" s="91" t="s">
        <v>170</v>
      </c>
      <c r="D42" s="91" t="s">
        <v>109</v>
      </c>
      <c r="E42" s="17"/>
      <c r="F42" s="17"/>
      <c r="G42" s="13"/>
      <c r="H42" s="13"/>
      <c r="I42" s="14"/>
      <c r="J42" s="13"/>
      <c r="K42" s="13"/>
      <c r="L42" s="13"/>
      <c r="M42" s="13"/>
      <c r="N42" s="15"/>
      <c r="O42" s="16"/>
    </row>
    <row r="43" spans="2:15" ht="15.75">
      <c r="B43" s="73">
        <v>10</v>
      </c>
      <c r="C43" s="93" t="s">
        <v>170</v>
      </c>
      <c r="D43" s="93" t="s">
        <v>109</v>
      </c>
      <c r="E43" s="17"/>
      <c r="F43" s="17"/>
      <c r="G43" s="13"/>
      <c r="H43" s="13"/>
      <c r="I43" s="14"/>
      <c r="J43" s="13"/>
      <c r="K43" s="13"/>
      <c r="L43" s="13"/>
      <c r="M43" s="13"/>
      <c r="N43" s="15"/>
      <c r="O43" s="16"/>
    </row>
    <row r="44" spans="2:15" ht="15.75">
      <c r="B44" s="73">
        <v>11</v>
      </c>
      <c r="C44" s="91" t="s">
        <v>107</v>
      </c>
      <c r="D44" s="91" t="s">
        <v>109</v>
      </c>
      <c r="E44" s="17"/>
      <c r="F44" s="17"/>
      <c r="G44" s="13"/>
      <c r="H44" s="13"/>
      <c r="I44" s="14"/>
      <c r="J44" s="13"/>
      <c r="K44" s="13"/>
      <c r="L44" s="13"/>
      <c r="M44" s="13"/>
      <c r="N44" s="15"/>
      <c r="O44" s="16"/>
    </row>
    <row r="45" spans="2:15" ht="15.75">
      <c r="B45" s="73">
        <v>12</v>
      </c>
      <c r="C45" s="93" t="s">
        <v>107</v>
      </c>
      <c r="D45" s="93" t="s">
        <v>110</v>
      </c>
      <c r="E45" s="17"/>
      <c r="F45" s="17"/>
      <c r="G45" s="13"/>
      <c r="H45" s="13"/>
      <c r="I45" s="14"/>
      <c r="J45" s="13"/>
      <c r="K45" s="13"/>
      <c r="L45" s="13"/>
      <c r="M45" s="13"/>
      <c r="N45" s="15"/>
      <c r="O45" s="16"/>
    </row>
    <row r="46" spans="2:15" ht="15.75">
      <c r="B46" s="73">
        <v>13</v>
      </c>
      <c r="C46" s="91" t="s">
        <v>309</v>
      </c>
      <c r="D46" s="91" t="s">
        <v>110</v>
      </c>
      <c r="E46" s="17"/>
      <c r="F46" s="17"/>
      <c r="G46" s="13"/>
      <c r="H46" s="13"/>
      <c r="I46" s="14"/>
      <c r="J46" s="13"/>
      <c r="K46" s="13"/>
      <c r="L46" s="13"/>
      <c r="M46" s="13"/>
      <c r="N46" s="15"/>
      <c r="O46" s="16"/>
    </row>
    <row r="47" spans="2:15" ht="15.75">
      <c r="B47" s="73">
        <v>14</v>
      </c>
      <c r="C47" s="93" t="s">
        <v>107</v>
      </c>
      <c r="D47" s="93" t="s">
        <v>110</v>
      </c>
      <c r="E47" s="17"/>
      <c r="F47" s="17"/>
      <c r="G47" s="13"/>
      <c r="H47" s="13"/>
      <c r="I47" s="14"/>
      <c r="J47" s="13"/>
      <c r="K47" s="13"/>
      <c r="L47" s="13"/>
      <c r="M47" s="13"/>
      <c r="N47" s="15"/>
      <c r="O47" s="16"/>
    </row>
    <row r="48" spans="2:15" ht="15.75">
      <c r="B48" s="73">
        <v>15</v>
      </c>
      <c r="C48" s="91" t="s">
        <v>107</v>
      </c>
      <c r="D48" s="91" t="s">
        <v>109</v>
      </c>
      <c r="E48" s="17"/>
      <c r="F48" s="17"/>
      <c r="G48" s="13"/>
      <c r="H48" s="13"/>
      <c r="I48" s="14"/>
      <c r="J48" s="13"/>
      <c r="K48" s="13"/>
      <c r="L48" s="13"/>
      <c r="M48" s="13"/>
      <c r="N48" s="15"/>
      <c r="O48" s="16"/>
    </row>
    <row r="49" spans="2:15" ht="15.75">
      <c r="B49" s="73">
        <v>16</v>
      </c>
      <c r="C49" s="93" t="s">
        <v>107</v>
      </c>
      <c r="D49" s="93" t="s">
        <v>109</v>
      </c>
      <c r="E49" s="17"/>
      <c r="F49" s="17"/>
      <c r="G49" s="13"/>
      <c r="H49" s="13"/>
      <c r="I49" s="14"/>
      <c r="J49" s="13"/>
      <c r="K49" s="13"/>
      <c r="L49" s="13"/>
      <c r="M49" s="13"/>
      <c r="N49" s="15"/>
      <c r="O49" s="16"/>
    </row>
    <row r="50" spans="2:15" ht="15.75">
      <c r="B50" s="73">
        <v>17</v>
      </c>
      <c r="C50" s="91" t="s">
        <v>107</v>
      </c>
      <c r="D50" s="91" t="s">
        <v>110</v>
      </c>
      <c r="E50" s="17"/>
      <c r="F50" s="17"/>
      <c r="G50" s="13"/>
      <c r="H50" s="13"/>
      <c r="I50" s="14"/>
      <c r="J50" s="13"/>
      <c r="K50" s="13"/>
      <c r="L50" s="13"/>
      <c r="M50" s="13"/>
      <c r="N50" s="15"/>
      <c r="O50" s="16"/>
    </row>
    <row r="51" spans="2:15" ht="15.75"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5" ht="78.75">
      <c r="B52" s="7" t="s">
        <v>6</v>
      </c>
      <c r="C52" s="8" t="s">
        <v>111</v>
      </c>
      <c r="D52" s="8" t="s">
        <v>19</v>
      </c>
    </row>
    <row r="53" spans="2:15" s="20" customFormat="1" ht="30">
      <c r="B53" s="68">
        <v>1</v>
      </c>
      <c r="C53" s="102" t="s">
        <v>38</v>
      </c>
      <c r="D53" s="99" t="s">
        <v>439</v>
      </c>
      <c r="G53" s="19"/>
    </row>
    <row r="54" spans="2:15" s="20" customFormat="1" ht="30">
      <c r="B54" s="68">
        <v>2</v>
      </c>
      <c r="C54" s="101" t="s">
        <v>38</v>
      </c>
      <c r="D54" s="103" t="s">
        <v>378</v>
      </c>
      <c r="G54" s="19"/>
    </row>
    <row r="55" spans="2:15" s="20" customFormat="1" ht="45">
      <c r="B55" s="68">
        <v>3</v>
      </c>
      <c r="C55" s="102" t="s">
        <v>38</v>
      </c>
      <c r="D55" s="99" t="s">
        <v>361</v>
      </c>
      <c r="G55" s="19"/>
    </row>
    <row r="56" spans="2:15" s="20" customFormat="1" ht="30">
      <c r="B56" s="68">
        <v>4</v>
      </c>
      <c r="C56" s="101" t="s">
        <v>20</v>
      </c>
      <c r="D56" s="103" t="s">
        <v>440</v>
      </c>
      <c r="G56" s="19"/>
    </row>
    <row r="57" spans="2:15" s="20" customFormat="1" ht="60">
      <c r="B57" s="68">
        <v>5</v>
      </c>
      <c r="C57" s="102" t="s">
        <v>20</v>
      </c>
      <c r="D57" s="99" t="s">
        <v>379</v>
      </c>
      <c r="G57" s="19"/>
    </row>
    <row r="58" spans="2:15" s="20" customFormat="1" ht="30">
      <c r="B58" s="68">
        <v>6</v>
      </c>
      <c r="C58" s="101" t="s">
        <v>20</v>
      </c>
      <c r="D58" s="103" t="s">
        <v>441</v>
      </c>
      <c r="G58" s="19"/>
    </row>
    <row r="59" spans="2:15" s="20" customFormat="1" ht="33" customHeight="1">
      <c r="B59" s="68">
        <v>7</v>
      </c>
      <c r="C59" s="102" t="s">
        <v>20</v>
      </c>
      <c r="D59" s="99" t="s">
        <v>442</v>
      </c>
      <c r="G59" s="19"/>
    </row>
    <row r="60" spans="2:15" s="20" customFormat="1">
      <c r="B60" s="68">
        <v>8</v>
      </c>
      <c r="C60" s="101" t="s">
        <v>20</v>
      </c>
      <c r="D60" s="101" t="s">
        <v>377</v>
      </c>
      <c r="G60" s="19"/>
    </row>
    <row r="61" spans="2:15" s="20" customFormat="1" ht="60">
      <c r="B61" s="68">
        <v>9</v>
      </c>
      <c r="C61" s="102" t="s">
        <v>20</v>
      </c>
      <c r="D61" s="99" t="s">
        <v>443</v>
      </c>
      <c r="G61" s="19"/>
    </row>
    <row r="62" spans="2:15" s="20" customFormat="1" ht="30">
      <c r="B62" s="68">
        <v>10</v>
      </c>
      <c r="C62" s="101" t="s">
        <v>20</v>
      </c>
      <c r="D62" s="103" t="s">
        <v>444</v>
      </c>
      <c r="G62" s="19"/>
    </row>
    <row r="63" spans="2:15" s="20" customFormat="1">
      <c r="B63" s="68">
        <v>11</v>
      </c>
      <c r="C63" s="102" t="s">
        <v>20</v>
      </c>
      <c r="D63" s="102" t="s">
        <v>437</v>
      </c>
      <c r="G63" s="19"/>
    </row>
    <row r="64" spans="2:15" s="20" customFormat="1" ht="30">
      <c r="B64" s="68">
        <v>12</v>
      </c>
      <c r="C64" s="101" t="s">
        <v>20</v>
      </c>
      <c r="D64" s="103" t="s">
        <v>349</v>
      </c>
      <c r="G64" s="19"/>
    </row>
    <row r="65" spans="2:7" s="20" customFormat="1">
      <c r="B65" s="68">
        <v>13</v>
      </c>
      <c r="C65" s="102" t="s">
        <v>20</v>
      </c>
      <c r="D65" s="102" t="s">
        <v>438</v>
      </c>
      <c r="G65" s="19"/>
    </row>
    <row r="66" spans="2:7" s="20" customFormat="1" ht="60">
      <c r="B66" s="68">
        <v>14</v>
      </c>
      <c r="C66" s="101" t="s">
        <v>20</v>
      </c>
      <c r="D66" s="103" t="s">
        <v>362</v>
      </c>
      <c r="G66" s="19"/>
    </row>
    <row r="67" spans="2:7" s="20" customFormat="1">
      <c r="B67" s="68">
        <v>15</v>
      </c>
      <c r="C67" s="102" t="s">
        <v>38</v>
      </c>
      <c r="D67" s="102" t="s">
        <v>332</v>
      </c>
      <c r="G67" s="19"/>
    </row>
    <row r="68" spans="2:7" s="20" customFormat="1" ht="45">
      <c r="B68" s="68">
        <v>16</v>
      </c>
      <c r="C68" s="101" t="s">
        <v>38</v>
      </c>
      <c r="D68" s="103" t="s">
        <v>335</v>
      </c>
      <c r="G68" s="19"/>
    </row>
    <row r="69" spans="2:7" s="20" customFormat="1">
      <c r="B69" s="68">
        <v>17</v>
      </c>
      <c r="C69" s="102" t="s">
        <v>333</v>
      </c>
      <c r="D69" s="102" t="s">
        <v>334</v>
      </c>
      <c r="G69" s="19"/>
    </row>
    <row r="71" spans="2:7" ht="63">
      <c r="B71" s="7" t="s">
        <v>6</v>
      </c>
      <c r="C71" s="8" t="s">
        <v>21</v>
      </c>
      <c r="D71" s="8" t="s">
        <v>112</v>
      </c>
      <c r="E71" s="8" t="s">
        <v>22</v>
      </c>
    </row>
    <row r="72" spans="2:7" s="20" customFormat="1">
      <c r="B72" s="68">
        <v>1</v>
      </c>
      <c r="C72" s="102" t="s">
        <v>20</v>
      </c>
      <c r="D72" s="102" t="s">
        <v>38</v>
      </c>
      <c r="E72" s="102" t="s">
        <v>445</v>
      </c>
      <c r="G72" s="19"/>
    </row>
    <row r="73" spans="2:7" s="20" customFormat="1" ht="60">
      <c r="B73" s="68">
        <v>2</v>
      </c>
      <c r="C73" s="101" t="s">
        <v>170</v>
      </c>
      <c r="D73" s="101" t="s">
        <v>333</v>
      </c>
      <c r="E73" s="103" t="s">
        <v>381</v>
      </c>
      <c r="G73" s="19"/>
    </row>
    <row r="74" spans="2:7" s="20" customFormat="1">
      <c r="B74" s="68">
        <v>3</v>
      </c>
      <c r="C74" s="102" t="s">
        <v>170</v>
      </c>
      <c r="D74" s="102" t="s">
        <v>38</v>
      </c>
      <c r="E74" s="102" t="s">
        <v>363</v>
      </c>
      <c r="G74" s="19"/>
    </row>
    <row r="75" spans="2:7" s="20" customFormat="1" ht="36" customHeight="1">
      <c r="B75" s="68">
        <v>4</v>
      </c>
      <c r="C75" s="101" t="s">
        <v>38</v>
      </c>
      <c r="D75" s="101" t="s">
        <v>310</v>
      </c>
      <c r="E75" s="103" t="s">
        <v>447</v>
      </c>
      <c r="G75" s="19"/>
    </row>
    <row r="76" spans="2:7" s="20" customFormat="1">
      <c r="B76" s="68">
        <v>5</v>
      </c>
      <c r="C76" s="102" t="s">
        <v>170</v>
      </c>
      <c r="D76" s="102" t="s">
        <v>310</v>
      </c>
      <c r="E76" s="102" t="s">
        <v>380</v>
      </c>
      <c r="G76" s="19"/>
    </row>
    <row r="77" spans="2:7" s="20" customFormat="1" ht="60">
      <c r="B77" s="68">
        <v>6</v>
      </c>
      <c r="C77" s="101" t="s">
        <v>20</v>
      </c>
      <c r="D77" s="101" t="s">
        <v>310</v>
      </c>
      <c r="E77" s="103" t="s">
        <v>448</v>
      </c>
      <c r="G77" s="19"/>
    </row>
    <row r="78" spans="2:7" s="20" customFormat="1">
      <c r="B78" s="68">
        <v>7</v>
      </c>
      <c r="C78" s="102" t="s">
        <v>170</v>
      </c>
      <c r="D78" s="102" t="s">
        <v>170</v>
      </c>
      <c r="E78" s="102" t="s">
        <v>446</v>
      </c>
      <c r="G78" s="19"/>
    </row>
    <row r="79" spans="2:7" s="20" customFormat="1" ht="30">
      <c r="B79" s="68">
        <v>8</v>
      </c>
      <c r="C79" s="101" t="s">
        <v>170</v>
      </c>
      <c r="D79" s="101" t="s">
        <v>38</v>
      </c>
      <c r="E79" s="103" t="s">
        <v>449</v>
      </c>
      <c r="G79" s="19"/>
    </row>
    <row r="80" spans="2:7" s="20" customFormat="1" ht="60">
      <c r="B80" s="68">
        <v>9</v>
      </c>
      <c r="C80" s="102" t="s">
        <v>20</v>
      </c>
      <c r="D80" s="102" t="s">
        <v>38</v>
      </c>
      <c r="E80" s="99" t="s">
        <v>450</v>
      </c>
      <c r="G80" s="19"/>
    </row>
    <row r="81" spans="1:18" s="20" customFormat="1" ht="75">
      <c r="B81" s="68">
        <v>10</v>
      </c>
      <c r="C81" s="101" t="s">
        <v>170</v>
      </c>
      <c r="D81" s="101" t="s">
        <v>310</v>
      </c>
      <c r="E81" s="103" t="s">
        <v>451</v>
      </c>
      <c r="G81" s="19"/>
    </row>
    <row r="82" spans="1:18" s="20" customFormat="1" ht="81.75" customHeight="1">
      <c r="B82" s="68">
        <v>11</v>
      </c>
      <c r="C82" s="102" t="s">
        <v>20</v>
      </c>
      <c r="D82" s="102" t="s">
        <v>38</v>
      </c>
      <c r="E82" s="99" t="s">
        <v>452</v>
      </c>
      <c r="G82" s="19"/>
    </row>
    <row r="83" spans="1:18" s="20" customFormat="1">
      <c r="B83" s="68">
        <v>12</v>
      </c>
      <c r="C83" s="101" t="s">
        <v>20</v>
      </c>
      <c r="D83" s="101" t="s">
        <v>310</v>
      </c>
      <c r="E83" s="101" t="s">
        <v>350</v>
      </c>
      <c r="G83" s="19"/>
    </row>
    <row r="84" spans="1:18" s="20" customFormat="1" ht="75">
      <c r="B84" s="68">
        <v>13</v>
      </c>
      <c r="C84" s="102" t="s">
        <v>20</v>
      </c>
      <c r="D84" s="102" t="s">
        <v>310</v>
      </c>
      <c r="E84" s="99" t="s">
        <v>453</v>
      </c>
      <c r="G84" s="19"/>
    </row>
    <row r="85" spans="1:18" s="20" customFormat="1" ht="75">
      <c r="B85" s="68">
        <v>14</v>
      </c>
      <c r="C85" s="101" t="s">
        <v>20</v>
      </c>
      <c r="D85" s="101" t="s">
        <v>310</v>
      </c>
      <c r="E85" s="103" t="s">
        <v>364</v>
      </c>
      <c r="G85" s="19"/>
    </row>
    <row r="86" spans="1:18" s="20" customFormat="1" ht="45">
      <c r="B86" s="68">
        <v>15</v>
      </c>
      <c r="C86" s="102" t="s">
        <v>38</v>
      </c>
      <c r="D86" s="102" t="s">
        <v>310</v>
      </c>
      <c r="E86" s="99" t="s">
        <v>336</v>
      </c>
      <c r="G86" s="19"/>
    </row>
    <row r="87" spans="1:18" s="20" customFormat="1" ht="45">
      <c r="B87" s="68">
        <v>16</v>
      </c>
      <c r="C87" s="101" t="s">
        <v>20</v>
      </c>
      <c r="D87" s="101" t="s">
        <v>38</v>
      </c>
      <c r="E87" s="103" t="s">
        <v>337</v>
      </c>
      <c r="G87" s="19"/>
    </row>
    <row r="88" spans="1:18" s="20" customFormat="1" ht="60">
      <c r="B88" s="68">
        <v>17</v>
      </c>
      <c r="C88" s="102" t="s">
        <v>333</v>
      </c>
      <c r="D88" s="102" t="s">
        <v>310</v>
      </c>
      <c r="E88" s="99" t="s">
        <v>338</v>
      </c>
      <c r="G88" s="19"/>
    </row>
    <row r="90" spans="1:18" ht="56.25" customHeight="1">
      <c r="C90" s="126" t="s">
        <v>23</v>
      </c>
      <c r="D90" s="126"/>
      <c r="E90" s="126"/>
      <c r="F90" s="126"/>
      <c r="G90" s="126"/>
      <c r="H90" s="126"/>
      <c r="I90" s="126"/>
      <c r="J90" s="126"/>
      <c r="K90" s="21"/>
      <c r="L90" s="21"/>
      <c r="M90" s="21"/>
      <c r="O90" s="21"/>
      <c r="Q90" s="21"/>
      <c r="R90" s="21"/>
    </row>
    <row r="91" spans="1:18" ht="63">
      <c r="A91" s="22"/>
      <c r="B91" s="8" t="s">
        <v>6</v>
      </c>
      <c r="C91" s="23" t="s">
        <v>24</v>
      </c>
      <c r="D91" s="8" t="s">
        <v>25</v>
      </c>
      <c r="E91" s="8" t="s">
        <v>26</v>
      </c>
      <c r="F91" s="8" t="s">
        <v>27</v>
      </c>
      <c r="G91" s="8" t="s">
        <v>28</v>
      </c>
      <c r="H91" s="8" t="s">
        <v>29</v>
      </c>
      <c r="I91" s="8" t="s">
        <v>30</v>
      </c>
      <c r="J91" s="8" t="s">
        <v>31</v>
      </c>
    </row>
    <row r="92" spans="1:18" s="20" customFormat="1">
      <c r="B92" s="68">
        <v>1</v>
      </c>
      <c r="C92" s="91" t="s">
        <v>109</v>
      </c>
      <c r="D92" s="91" t="s">
        <v>110</v>
      </c>
      <c r="E92" s="91" t="s">
        <v>109</v>
      </c>
      <c r="F92" s="91" t="s">
        <v>109</v>
      </c>
      <c r="G92" s="91" t="s">
        <v>110</v>
      </c>
      <c r="H92" s="91" t="s">
        <v>110</v>
      </c>
      <c r="I92" s="91" t="s">
        <v>109</v>
      </c>
      <c r="J92" s="91" t="s">
        <v>109</v>
      </c>
    </row>
    <row r="93" spans="1:18" s="20" customFormat="1">
      <c r="B93" s="68">
        <v>2</v>
      </c>
      <c r="C93" s="93" t="s">
        <v>311</v>
      </c>
      <c r="D93" s="93" t="s">
        <v>109</v>
      </c>
      <c r="E93" s="93" t="s">
        <v>311</v>
      </c>
      <c r="F93" s="93" t="s">
        <v>311</v>
      </c>
      <c r="G93" s="93" t="s">
        <v>311</v>
      </c>
      <c r="H93" s="93" t="s">
        <v>110</v>
      </c>
      <c r="I93" s="93" t="s">
        <v>311</v>
      </c>
      <c r="J93" s="93" t="s">
        <v>110</v>
      </c>
    </row>
    <row r="94" spans="1:18" s="20" customFormat="1">
      <c r="B94" s="68">
        <v>3</v>
      </c>
      <c r="C94" s="91" t="s">
        <v>311</v>
      </c>
      <c r="D94" s="91" t="s">
        <v>109</v>
      </c>
      <c r="E94" s="91" t="s">
        <v>311</v>
      </c>
      <c r="F94" s="91" t="s">
        <v>311</v>
      </c>
      <c r="G94" s="91" t="s">
        <v>311</v>
      </c>
      <c r="H94" s="91" t="s">
        <v>109</v>
      </c>
      <c r="I94" s="91" t="s">
        <v>109</v>
      </c>
      <c r="J94" s="91" t="s">
        <v>109</v>
      </c>
    </row>
    <row r="95" spans="1:18" s="20" customFormat="1">
      <c r="B95" s="68">
        <v>4</v>
      </c>
      <c r="C95" s="93" t="s">
        <v>311</v>
      </c>
      <c r="D95" s="93" t="s">
        <v>110</v>
      </c>
      <c r="E95" s="93" t="s">
        <v>109</v>
      </c>
      <c r="F95" s="93" t="s">
        <v>109</v>
      </c>
      <c r="G95" s="93" t="s">
        <v>311</v>
      </c>
      <c r="H95" s="93" t="s">
        <v>109</v>
      </c>
      <c r="I95" s="93" t="s">
        <v>109</v>
      </c>
      <c r="J95" s="93" t="s">
        <v>109</v>
      </c>
    </row>
    <row r="96" spans="1:18" s="20" customFormat="1">
      <c r="B96" s="68">
        <v>5</v>
      </c>
      <c r="C96" s="91" t="s">
        <v>109</v>
      </c>
      <c r="D96" s="91" t="s">
        <v>110</v>
      </c>
      <c r="E96" s="91" t="s">
        <v>109</v>
      </c>
      <c r="F96" s="91" t="s">
        <v>109</v>
      </c>
      <c r="G96" s="91" t="s">
        <v>109</v>
      </c>
      <c r="H96" s="91" t="s">
        <v>110</v>
      </c>
      <c r="I96" s="91" t="s">
        <v>109</v>
      </c>
      <c r="J96" s="91" t="s">
        <v>109</v>
      </c>
    </row>
    <row r="97" spans="2:10" s="20" customFormat="1">
      <c r="B97" s="68">
        <v>6</v>
      </c>
      <c r="C97" s="93" t="s">
        <v>109</v>
      </c>
      <c r="D97" s="93" t="s">
        <v>110</v>
      </c>
      <c r="E97" s="93" t="s">
        <v>109</v>
      </c>
      <c r="F97" s="93" t="s">
        <v>109</v>
      </c>
      <c r="G97" s="93" t="s">
        <v>110</v>
      </c>
      <c r="H97" s="93" t="s">
        <v>110</v>
      </c>
      <c r="I97" s="93" t="s">
        <v>110</v>
      </c>
      <c r="J97" s="93" t="s">
        <v>109</v>
      </c>
    </row>
    <row r="98" spans="2:10" s="20" customFormat="1">
      <c r="B98" s="68">
        <v>7</v>
      </c>
      <c r="C98" s="91" t="s">
        <v>110</v>
      </c>
      <c r="D98" s="91" t="s">
        <v>110</v>
      </c>
      <c r="E98" s="91" t="s">
        <v>110</v>
      </c>
      <c r="F98" s="91" t="s">
        <v>110</v>
      </c>
      <c r="G98" s="91" t="s">
        <v>110</v>
      </c>
      <c r="H98" s="91" t="s">
        <v>110</v>
      </c>
      <c r="I98" s="91" t="s">
        <v>110</v>
      </c>
      <c r="J98" s="91" t="s">
        <v>110</v>
      </c>
    </row>
    <row r="99" spans="2:10" s="20" customFormat="1">
      <c r="B99" s="68">
        <v>8</v>
      </c>
      <c r="C99" s="93" t="s">
        <v>311</v>
      </c>
      <c r="D99" s="93" t="s">
        <v>311</v>
      </c>
      <c r="E99" s="93" t="s">
        <v>311</v>
      </c>
      <c r="F99" s="93" t="s">
        <v>109</v>
      </c>
      <c r="G99" s="93" t="s">
        <v>109</v>
      </c>
      <c r="H99" s="93" t="s">
        <v>109</v>
      </c>
      <c r="I99" s="93" t="s">
        <v>109</v>
      </c>
      <c r="J99" s="93" t="s">
        <v>109</v>
      </c>
    </row>
    <row r="100" spans="2:10" s="20" customFormat="1">
      <c r="B100" s="68">
        <v>9</v>
      </c>
      <c r="C100" s="91" t="s">
        <v>109</v>
      </c>
      <c r="D100" s="91" t="s">
        <v>110</v>
      </c>
      <c r="E100" s="91" t="s">
        <v>109</v>
      </c>
      <c r="F100" s="91" t="s">
        <v>109</v>
      </c>
      <c r="G100" s="91" t="s">
        <v>311</v>
      </c>
      <c r="H100" s="91" t="s">
        <v>109</v>
      </c>
      <c r="I100" s="91" t="s">
        <v>109</v>
      </c>
      <c r="J100" s="91" t="s">
        <v>109</v>
      </c>
    </row>
    <row r="101" spans="2:10" s="20" customFormat="1">
      <c r="B101" s="68">
        <v>10</v>
      </c>
      <c r="C101" s="93" t="s">
        <v>311</v>
      </c>
      <c r="D101" s="93" t="s">
        <v>110</v>
      </c>
      <c r="E101" s="93" t="s">
        <v>311</v>
      </c>
      <c r="F101" s="93" t="s">
        <v>110</v>
      </c>
      <c r="G101" s="93" t="s">
        <v>109</v>
      </c>
      <c r="H101" s="93" t="s">
        <v>110</v>
      </c>
      <c r="I101" s="93" t="s">
        <v>311</v>
      </c>
      <c r="J101" s="93" t="s">
        <v>311</v>
      </c>
    </row>
    <row r="102" spans="2:10" s="20" customFormat="1">
      <c r="B102" s="68">
        <v>11</v>
      </c>
      <c r="C102" s="91" t="s">
        <v>109</v>
      </c>
      <c r="D102" s="91" t="s">
        <v>109</v>
      </c>
      <c r="E102" s="91" t="s">
        <v>311</v>
      </c>
      <c r="F102" s="91" t="s">
        <v>110</v>
      </c>
      <c r="G102" s="91" t="s">
        <v>110</v>
      </c>
      <c r="H102" s="91" t="s">
        <v>110</v>
      </c>
      <c r="I102" s="91" t="s">
        <v>109</v>
      </c>
      <c r="J102" s="91" t="s">
        <v>109</v>
      </c>
    </row>
    <row r="103" spans="2:10" s="20" customFormat="1">
      <c r="B103" s="68">
        <v>12</v>
      </c>
      <c r="C103" s="93" t="s">
        <v>110</v>
      </c>
      <c r="D103" s="93" t="s">
        <v>110</v>
      </c>
      <c r="E103" s="93" t="s">
        <v>110</v>
      </c>
      <c r="F103" s="93" t="s">
        <v>110</v>
      </c>
      <c r="G103" s="93" t="s">
        <v>110</v>
      </c>
      <c r="H103" s="93" t="s">
        <v>110</v>
      </c>
      <c r="I103" s="93" t="s">
        <v>110</v>
      </c>
      <c r="J103" s="93" t="s">
        <v>110</v>
      </c>
    </row>
    <row r="104" spans="2:10" s="20" customFormat="1">
      <c r="B104" s="68">
        <v>13</v>
      </c>
      <c r="C104" s="91" t="s">
        <v>109</v>
      </c>
      <c r="D104" s="91" t="s">
        <v>110</v>
      </c>
      <c r="E104" s="91" t="s">
        <v>110</v>
      </c>
      <c r="F104" s="91" t="s">
        <v>110</v>
      </c>
      <c r="G104" s="91" t="s">
        <v>110</v>
      </c>
      <c r="H104" s="91" t="s">
        <v>110</v>
      </c>
      <c r="I104" s="91" t="s">
        <v>110</v>
      </c>
      <c r="J104" s="91" t="s">
        <v>109</v>
      </c>
    </row>
    <row r="105" spans="2:10" s="20" customFormat="1">
      <c r="B105" s="68">
        <v>14</v>
      </c>
      <c r="C105" s="93" t="s">
        <v>109</v>
      </c>
      <c r="D105" s="93" t="s">
        <v>109</v>
      </c>
      <c r="E105" s="93" t="s">
        <v>110</v>
      </c>
      <c r="F105" s="93" t="s">
        <v>109</v>
      </c>
      <c r="G105" s="93" t="s">
        <v>110</v>
      </c>
      <c r="H105" s="93" t="s">
        <v>109</v>
      </c>
      <c r="I105" s="93" t="s">
        <v>109</v>
      </c>
      <c r="J105" s="93" t="s">
        <v>109</v>
      </c>
    </row>
    <row r="106" spans="2:10" s="20" customFormat="1">
      <c r="B106" s="68">
        <v>15</v>
      </c>
      <c r="C106" s="91" t="s">
        <v>109</v>
      </c>
      <c r="D106" s="91" t="s">
        <v>330</v>
      </c>
      <c r="E106" s="91" t="s">
        <v>311</v>
      </c>
      <c r="F106" s="91" t="s">
        <v>109</v>
      </c>
      <c r="G106" s="91" t="s">
        <v>109</v>
      </c>
      <c r="H106" s="91" t="s">
        <v>109</v>
      </c>
      <c r="I106" s="91" t="s">
        <v>109</v>
      </c>
      <c r="J106" s="91" t="s">
        <v>109</v>
      </c>
    </row>
    <row r="107" spans="2:10" s="20" customFormat="1">
      <c r="B107" s="68">
        <v>16</v>
      </c>
      <c r="C107" s="93" t="s">
        <v>109</v>
      </c>
      <c r="D107" s="93" t="s">
        <v>330</v>
      </c>
      <c r="E107" s="93" t="s">
        <v>311</v>
      </c>
      <c r="F107" s="93" t="s">
        <v>110</v>
      </c>
      <c r="G107" s="93" t="s">
        <v>109</v>
      </c>
      <c r="H107" s="93" t="s">
        <v>110</v>
      </c>
      <c r="I107" s="93" t="s">
        <v>109</v>
      </c>
      <c r="J107" s="93" t="s">
        <v>109</v>
      </c>
    </row>
    <row r="108" spans="2:10" s="20" customFormat="1">
      <c r="B108" s="68">
        <v>17</v>
      </c>
      <c r="C108" s="91" t="s">
        <v>109</v>
      </c>
      <c r="D108" s="91" t="s">
        <v>330</v>
      </c>
      <c r="E108" s="91" t="s">
        <v>331</v>
      </c>
      <c r="F108" s="91" t="s">
        <v>331</v>
      </c>
      <c r="G108" s="91" t="s">
        <v>331</v>
      </c>
      <c r="H108" s="91" t="s">
        <v>330</v>
      </c>
      <c r="I108" s="91" t="s">
        <v>330</v>
      </c>
      <c r="J108" s="91" t="s">
        <v>311</v>
      </c>
    </row>
    <row r="109" spans="2:10">
      <c r="B109" s="66"/>
      <c r="C109" s="13"/>
      <c r="D109" s="13"/>
      <c r="E109" s="13"/>
      <c r="F109" s="13"/>
      <c r="G109" s="13"/>
      <c r="H109" s="13"/>
      <c r="I109" s="13"/>
      <c r="J109" s="13"/>
    </row>
    <row r="111" spans="2:10" ht="42.75" customHeight="1">
      <c r="C111" s="127"/>
      <c r="D111" s="128"/>
      <c r="E111" s="127" t="s">
        <v>32</v>
      </c>
      <c r="F111" s="129"/>
      <c r="G111" s="128"/>
    </row>
    <row r="112" spans="2:10" ht="31.5" customHeight="1">
      <c r="B112" s="7" t="s">
        <v>6</v>
      </c>
      <c r="C112" s="130" t="s">
        <v>33</v>
      </c>
      <c r="D112" s="130"/>
      <c r="E112" s="8" t="s">
        <v>34</v>
      </c>
      <c r="F112" s="8" t="s">
        <v>35</v>
      </c>
      <c r="G112" s="8" t="s">
        <v>36</v>
      </c>
    </row>
    <row r="113" spans="2:7" s="20" customFormat="1" ht="21" customHeight="1">
      <c r="B113" s="68">
        <v>1</v>
      </c>
      <c r="C113" s="123" t="s">
        <v>454</v>
      </c>
      <c r="D113" s="123"/>
      <c r="E113" s="102" t="s">
        <v>37</v>
      </c>
      <c r="F113" s="102" t="s">
        <v>37</v>
      </c>
      <c r="G113" s="102" t="s">
        <v>37</v>
      </c>
    </row>
    <row r="114" spans="2:7" s="20" customFormat="1" ht="34.5" customHeight="1">
      <c r="B114" s="68">
        <v>2</v>
      </c>
      <c r="C114" s="121" t="s">
        <v>382</v>
      </c>
      <c r="D114" s="122"/>
      <c r="E114" s="101" t="s">
        <v>37</v>
      </c>
      <c r="F114" s="101" t="s">
        <v>37</v>
      </c>
      <c r="G114" s="101" t="s">
        <v>37</v>
      </c>
    </row>
    <row r="115" spans="2:7" s="20" customFormat="1" ht="42.75" customHeight="1">
      <c r="B115" s="68">
        <v>3</v>
      </c>
      <c r="C115" s="124" t="s">
        <v>366</v>
      </c>
      <c r="D115" s="123"/>
      <c r="E115" s="102" t="s">
        <v>282</v>
      </c>
      <c r="F115" s="102" t="s">
        <v>282</v>
      </c>
      <c r="G115" s="102" t="s">
        <v>282</v>
      </c>
    </row>
    <row r="116" spans="2:7" s="20" customFormat="1" ht="20.25" customHeight="1">
      <c r="B116" s="68">
        <v>4</v>
      </c>
      <c r="C116" s="122" t="s">
        <v>455</v>
      </c>
      <c r="D116" s="122"/>
      <c r="E116" s="101" t="s">
        <v>37</v>
      </c>
      <c r="F116" s="101" t="s">
        <v>37</v>
      </c>
      <c r="G116" s="101" t="s">
        <v>37</v>
      </c>
    </row>
    <row r="117" spans="2:7" s="20" customFormat="1" ht="30.75" customHeight="1">
      <c r="B117" s="68">
        <v>5</v>
      </c>
      <c r="C117" s="124" t="s">
        <v>383</v>
      </c>
      <c r="D117" s="123"/>
      <c r="E117" s="102" t="s">
        <v>37</v>
      </c>
      <c r="F117" s="102" t="s">
        <v>37</v>
      </c>
      <c r="G117" s="102" t="s">
        <v>37</v>
      </c>
    </row>
    <row r="118" spans="2:7" s="20" customFormat="1" ht="30.75" customHeight="1">
      <c r="B118" s="68">
        <v>6</v>
      </c>
      <c r="C118" s="122" t="s">
        <v>456</v>
      </c>
      <c r="D118" s="122"/>
      <c r="E118" s="101" t="s">
        <v>37</v>
      </c>
      <c r="F118" s="101" t="s">
        <v>37</v>
      </c>
      <c r="G118" s="101" t="s">
        <v>37</v>
      </c>
    </row>
    <row r="119" spans="2:7" s="20" customFormat="1" ht="18.75" customHeight="1">
      <c r="B119" s="68">
        <v>7</v>
      </c>
      <c r="C119" s="123" t="s">
        <v>457</v>
      </c>
      <c r="D119" s="123"/>
      <c r="E119" s="102" t="s">
        <v>37</v>
      </c>
      <c r="F119" s="102" t="s">
        <v>37</v>
      </c>
      <c r="G119" s="102" t="s">
        <v>37</v>
      </c>
    </row>
    <row r="120" spans="2:7" s="20" customFormat="1" ht="18.75" customHeight="1">
      <c r="B120" s="68">
        <v>8</v>
      </c>
      <c r="C120" s="122" t="s">
        <v>458</v>
      </c>
      <c r="D120" s="122"/>
      <c r="E120" s="101" t="s">
        <v>37</v>
      </c>
      <c r="F120" s="101" t="s">
        <v>37</v>
      </c>
      <c r="G120" s="101" t="s">
        <v>37</v>
      </c>
    </row>
    <row r="121" spans="2:7" s="20" customFormat="1" ht="52.5" customHeight="1">
      <c r="B121" s="68">
        <v>9</v>
      </c>
      <c r="C121" s="124" t="s">
        <v>462</v>
      </c>
      <c r="D121" s="123"/>
      <c r="E121" s="102" t="s">
        <v>37</v>
      </c>
      <c r="F121" s="102" t="s">
        <v>37</v>
      </c>
      <c r="G121" s="102" t="s">
        <v>282</v>
      </c>
    </row>
    <row r="122" spans="2:7" s="20" customFormat="1" ht="18.75" customHeight="1">
      <c r="B122" s="68">
        <v>10</v>
      </c>
      <c r="C122" s="122" t="s">
        <v>459</v>
      </c>
      <c r="D122" s="122"/>
      <c r="E122" s="101" t="s">
        <v>37</v>
      </c>
      <c r="F122" s="101" t="s">
        <v>37</v>
      </c>
      <c r="G122" s="101" t="s">
        <v>37</v>
      </c>
    </row>
    <row r="123" spans="2:7" s="20" customFormat="1" ht="33.75" customHeight="1">
      <c r="B123" s="68">
        <v>11</v>
      </c>
      <c r="C123" s="123" t="s">
        <v>460</v>
      </c>
      <c r="D123" s="123"/>
      <c r="E123" s="102" t="s">
        <v>37</v>
      </c>
      <c r="F123" s="102" t="s">
        <v>37</v>
      </c>
      <c r="G123" s="102" t="s">
        <v>282</v>
      </c>
    </row>
    <row r="124" spans="2:7" s="20" customFormat="1" ht="18.75" customHeight="1">
      <c r="B124" s="68">
        <v>12</v>
      </c>
      <c r="C124" s="122" t="s">
        <v>351</v>
      </c>
      <c r="D124" s="122"/>
      <c r="E124" s="101" t="s">
        <v>37</v>
      </c>
      <c r="F124" s="101" t="s">
        <v>37</v>
      </c>
      <c r="G124" s="101" t="s">
        <v>37</v>
      </c>
    </row>
    <row r="125" spans="2:7" s="20" customFormat="1" ht="18.75" customHeight="1">
      <c r="B125" s="68">
        <v>13</v>
      </c>
      <c r="C125" s="123" t="s">
        <v>461</v>
      </c>
      <c r="D125" s="123"/>
      <c r="E125" s="102" t="s">
        <v>282</v>
      </c>
      <c r="F125" s="102" t="s">
        <v>37</v>
      </c>
      <c r="G125" s="102" t="s">
        <v>37</v>
      </c>
    </row>
    <row r="126" spans="2:7" s="20" customFormat="1" ht="18.75" customHeight="1">
      <c r="B126" s="68">
        <v>14</v>
      </c>
      <c r="C126" s="122" t="s">
        <v>365</v>
      </c>
      <c r="D126" s="122"/>
      <c r="E126" s="101" t="s">
        <v>37</v>
      </c>
      <c r="F126" s="101" t="s">
        <v>37</v>
      </c>
      <c r="G126" s="101" t="s">
        <v>37</v>
      </c>
    </row>
    <row r="127" spans="2:7" s="20" customFormat="1" ht="18.75" customHeight="1">
      <c r="B127" s="68">
        <v>15</v>
      </c>
      <c r="C127" s="123" t="s">
        <v>339</v>
      </c>
      <c r="D127" s="123"/>
      <c r="E127" s="102" t="s">
        <v>37</v>
      </c>
      <c r="F127" s="102" t="s">
        <v>37</v>
      </c>
      <c r="G127" s="102" t="s">
        <v>37</v>
      </c>
    </row>
    <row r="128" spans="2:7" s="20" customFormat="1" ht="40.5" customHeight="1">
      <c r="B128" s="68">
        <v>16</v>
      </c>
      <c r="C128" s="121" t="s">
        <v>341</v>
      </c>
      <c r="D128" s="122"/>
      <c r="E128" s="101" t="s">
        <v>37</v>
      </c>
      <c r="F128" s="101" t="s">
        <v>37</v>
      </c>
      <c r="G128" s="101" t="s">
        <v>37</v>
      </c>
    </row>
    <row r="129" spans="2:10" s="20" customFormat="1" ht="18.75" customHeight="1">
      <c r="B129" s="68">
        <v>17</v>
      </c>
      <c r="C129" s="123" t="s">
        <v>340</v>
      </c>
      <c r="D129" s="123"/>
      <c r="E129" s="102" t="s">
        <v>37</v>
      </c>
      <c r="F129" s="102" t="s">
        <v>37</v>
      </c>
      <c r="G129" s="102" t="s">
        <v>37</v>
      </c>
    </row>
    <row r="130" spans="2:10">
      <c r="B130" s="12"/>
      <c r="C130" s="24"/>
      <c r="D130" s="24"/>
      <c r="E130" s="24"/>
      <c r="F130" s="24"/>
      <c r="G130" s="24"/>
      <c r="H130" s="24"/>
      <c r="I130" s="24"/>
      <c r="J130" s="24"/>
    </row>
    <row r="131" spans="2:10">
      <c r="C131" s="20"/>
    </row>
    <row r="132" spans="2:10">
      <c r="C132" s="20" t="s">
        <v>39</v>
      </c>
    </row>
    <row r="133" spans="2:10" ht="15.75" customHeight="1">
      <c r="C133" s="5" t="s">
        <v>40</v>
      </c>
    </row>
    <row r="134" spans="2:10">
      <c r="C134" s="25" t="s">
        <v>41</v>
      </c>
    </row>
    <row r="135" spans="2:10">
      <c r="C135" s="5" t="s">
        <v>42</v>
      </c>
    </row>
  </sheetData>
  <mergeCells count="22">
    <mergeCell ref="C116:D116"/>
    <mergeCell ref="C117:D117"/>
    <mergeCell ref="C114:D114"/>
    <mergeCell ref="C115:D115"/>
    <mergeCell ref="C113:D113"/>
    <mergeCell ref="C11:G11"/>
    <mergeCell ref="C90:J90"/>
    <mergeCell ref="C111:D111"/>
    <mergeCell ref="E111:G111"/>
    <mergeCell ref="C112:D112"/>
    <mergeCell ref="C118:D118"/>
    <mergeCell ref="C119:D119"/>
    <mergeCell ref="C120:D120"/>
    <mergeCell ref="C121:D121"/>
    <mergeCell ref="C122:D122"/>
    <mergeCell ref="C128:D128"/>
    <mergeCell ref="C129:D129"/>
    <mergeCell ref="C123:D123"/>
    <mergeCell ref="C124:D124"/>
    <mergeCell ref="C125:D125"/>
    <mergeCell ref="C126:D126"/>
    <mergeCell ref="C127:D127"/>
  </mergeCells>
  <phoneticPr fontId="32" type="noConversion"/>
  <hyperlinks>
    <hyperlink ref="C134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F23" sqref="F23:F2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4" t="s">
        <v>45</v>
      </c>
      <c r="C15" s="134" t="s">
        <v>44</v>
      </c>
      <c r="D15" s="134"/>
      <c r="E15" s="134"/>
      <c r="F15" s="28"/>
      <c r="G15" s="28"/>
    </row>
    <row r="16" spans="2:7">
      <c r="B16" s="144"/>
      <c r="C16" s="134" t="s">
        <v>46</v>
      </c>
      <c r="D16" s="134"/>
      <c r="E16" s="64" t="s">
        <v>47</v>
      </c>
      <c r="F16" s="64" t="s">
        <v>48</v>
      </c>
      <c r="G16" s="64" t="s">
        <v>49</v>
      </c>
    </row>
    <row r="17" spans="2:7" ht="15" customHeight="1">
      <c r="B17" s="133">
        <v>2016</v>
      </c>
      <c r="C17" s="135" t="s">
        <v>50</v>
      </c>
      <c r="D17" s="136"/>
      <c r="E17" s="141" t="s">
        <v>386</v>
      </c>
      <c r="F17" s="131">
        <v>1369763</v>
      </c>
      <c r="G17" s="132">
        <v>0.86699999999999999</v>
      </c>
    </row>
    <row r="18" spans="2:7">
      <c r="B18" s="133"/>
      <c r="C18" s="137"/>
      <c r="D18" s="138"/>
      <c r="E18" s="142"/>
      <c r="F18" s="131"/>
      <c r="G18" s="132"/>
    </row>
    <row r="19" spans="2:7">
      <c r="B19" s="133">
        <v>2015</v>
      </c>
      <c r="C19" s="137"/>
      <c r="D19" s="138"/>
      <c r="E19" s="142"/>
      <c r="F19" s="131">
        <v>1659653</v>
      </c>
      <c r="G19" s="132">
        <v>0.85199999999999998</v>
      </c>
    </row>
    <row r="20" spans="2:7">
      <c r="B20" s="133"/>
      <c r="C20" s="137"/>
      <c r="D20" s="138"/>
      <c r="E20" s="142"/>
      <c r="F20" s="131"/>
      <c r="G20" s="132"/>
    </row>
    <row r="21" spans="2:7">
      <c r="B21" s="133">
        <v>2014</v>
      </c>
      <c r="C21" s="137"/>
      <c r="D21" s="138"/>
      <c r="E21" s="142"/>
      <c r="F21" s="131">
        <v>2212849</v>
      </c>
      <c r="G21" s="132">
        <v>0.89700000000000002</v>
      </c>
    </row>
    <row r="22" spans="2:7">
      <c r="B22" s="133"/>
      <c r="C22" s="137"/>
      <c r="D22" s="138"/>
      <c r="E22" s="142"/>
      <c r="F22" s="131"/>
      <c r="G22" s="132"/>
    </row>
    <row r="23" spans="2:7">
      <c r="B23" s="133">
        <v>2013</v>
      </c>
      <c r="C23" s="137"/>
      <c r="D23" s="138"/>
      <c r="E23" s="142"/>
      <c r="F23" s="131">
        <v>2052565</v>
      </c>
      <c r="G23" s="132">
        <v>0.89200000000000002</v>
      </c>
    </row>
    <row r="24" spans="2:7">
      <c r="B24" s="133"/>
      <c r="C24" s="139"/>
      <c r="D24" s="140"/>
      <c r="E24" s="143"/>
      <c r="F24" s="131"/>
      <c r="G24" s="13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Informe hasta el 2019</vt:lpstr>
      <vt:lpstr>Egresados 2020</vt:lpstr>
      <vt:lpstr>Egresados 2021 -2024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2024-04-23T14:42:46Z</dcterms:modified>
</cp:coreProperties>
</file>