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TECNOLOGÍA\INGENIERÍA MECATRÓNICA\"/>
    </mc:Choice>
  </mc:AlternateContent>
  <bookViews>
    <workbookView xWindow="0" yWindow="0" windowWidth="10845" windowHeight="5985" activeTab="3"/>
  </bookViews>
  <sheets>
    <sheet name="Presentación" sheetId="2" r:id="rId1"/>
    <sheet name="Informe hasta el 2019" sheetId="20" r:id="rId2"/>
    <sheet name="Egresados 2020" sheetId="7" r:id="rId3"/>
    <sheet name="Egresados 2021-2024" sheetId="2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9" i="21" l="1"/>
  <c r="E217" i="21" l="1"/>
  <c r="D217" i="21"/>
  <c r="E199" i="21"/>
  <c r="E177" i="21"/>
  <c r="D177" i="21"/>
  <c r="D159" i="21"/>
  <c r="E137" i="21"/>
  <c r="D137" i="21"/>
  <c r="E120" i="21"/>
  <c r="D120" i="21"/>
  <c r="E101" i="21"/>
  <c r="D101" i="21"/>
  <c r="E84" i="21"/>
  <c r="D84" i="21"/>
  <c r="E64" i="21"/>
  <c r="D64" i="21"/>
  <c r="E47" i="21"/>
  <c r="D47" i="21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<sst xmlns="http://schemas.openxmlformats.org/spreadsheetml/2006/main" count="1155" uniqueCount="289">
  <si>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</si>
  <si>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</si>
  <si>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</si>
  <si>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</si>
  <si>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</si>
  <si>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</si>
  <si>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</si>
  <si>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</si>
  <si>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</si>
  <si>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</si>
  <si>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</si>
  <si>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</si>
  <si>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</si>
  <si>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</si>
  <si>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</si>
  <si>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</si>
  <si>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</si>
  <si>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</si>
  <si>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</si>
  <si>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</si>
  <si>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</si>
  <si>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</si>
  <si>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</si>
  <si>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</si>
  <si>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</si>
  <si>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</si>
  <si>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</si>
  <si>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</si>
  <si>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</si>
  <si>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</si>
  <si>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</si>
  <si>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</si>
  <si>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</si>
  <si>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</si>
  <si>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</si>
  <si>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</si>
  <si>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</si>
  <si>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</si>
  <si>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</si>
  <si>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</si>
  <si>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</si>
  <si>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</si>
  <si>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</si>
  <si>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</si>
  <si>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</si>
  <si>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</si>
  <si>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</si>
  <si>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</si>
  <si>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</si>
  <si>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</si>
  <si>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</si>
  <si>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</si>
  <si>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</si>
  <si>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</si>
  <si>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</si>
  <si>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</si>
  <si>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</si>
  <si>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</si>
  <si>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</si>
  <si>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</si>
  <si>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</si>
  <si>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</si>
  <si>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</si>
  <si>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</si>
  <si>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</si>
  <si>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</si>
  <si>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</si>
  <si>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</si>
  <si>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</si>
  <si>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</si>
  <si>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</si>
  <si>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</si>
  <si>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</si>
  <si>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</si>
  <si>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</si>
  <si>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</si>
  <si>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</si>
  <si>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</si>
  <si>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</si>
  <si>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</si>
  <si>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</si>
  <si>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</si>
  <si>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</si>
  <si>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</si>
  <si>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</si>
  <si>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</si>
  <si>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</si>
  <si>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</si>
  <si>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</si>
  <si>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</si>
  <si>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</si>
  <si>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</si>
  <si>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</si>
  <si>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</si>
  <si>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</si>
  <si>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</si>
  <si>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</si>
  <si>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</si>
  <si>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</si>
  <si>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</si>
  <si>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</si>
  <si>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</si>
  <si>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</si>
  <si>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</si>
  <si>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</si>
  <si>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</si>
  <si>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</si>
  <si>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</si>
  <si>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</si>
  <si>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</si>
  <si>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</si>
  <si>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</si>
  <si>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</si>
  <si>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</si>
  <si>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</si>
  <si>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</si>
  <si>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</si>
  <si>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</si>
  <si>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</si>
  <si>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</si>
  <si>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</si>
  <si>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</si>
  <si>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</si>
  <si>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</si>
  <si>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</si>
  <si>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</si>
  <si>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</si>
  <si>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</si>
  <si>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</si>
  <si>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</si>
  <si>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</si>
  <si>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</si>
  <si>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</si>
  <si>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</si>
  <si>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</si>
  <si>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</si>
  <si>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</si>
  <si>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</si>
  <si>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</si>
  <si>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</si>
  <si>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</si>
  <si>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</si>
  <si>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</si>
  <si>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</si>
  <si>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</si>
  <si>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</si>
  <si>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</si>
  <si>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</si>
  <si>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</si>
  <si>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</si>
  <si>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</si>
  <si>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</si>
  <si>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</si>
  <si>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</si>
  <si>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</si>
  <si>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</si>
  <si>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</si>
  <si>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</si>
  <si>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</si>
  <si>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</si>
  <si>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</si>
  <si>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</si>
  <si>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</si>
  <si>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</si>
  <si>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</si>
  <si>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</si>
  <si>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</si>
  <si>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</si>
  <si>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</si>
  <si>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</si>
  <si>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</si>
  <si>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</si>
  <si>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</si>
  <si>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</si>
  <si>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</si>
  <si>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</si>
  <si>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</si>
  <si>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</si>
  <si>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</si>
  <si>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</si>
  <si>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</si>
  <si>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</si>
  <si>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</si>
  <si>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</si>
  <si>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</si>
  <si>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</si>
  <si>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</si>
  <si>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</si>
  <si>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</si>
  <si>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</si>
  <si>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</si>
  <si>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</si>
  <si>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</si>
  <si>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</si>
  <si>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</si>
  <si>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</si>
  <si>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</si>
  <si>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</si>
  <si>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</si>
  <si>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</si>
  <si>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</si>
  <si>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</si>
  <si>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</si>
  <si>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</si>
  <si>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</si>
  <si>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</si>
  <si>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</si>
  <si>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</si>
  <si>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</si>
  <si>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</si>
  <si>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</si>
  <si>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</si>
  <si>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</si>
  <si>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</si>
  <si>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</si>
  <si>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</si>
  <si>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</si>
  <si>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</si>
  <si>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</si>
  <si>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</si>
  <si>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</si>
  <si>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</si>
  <si>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</si>
  <si>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</si>
  <si>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</si>
  <si>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</si>
  <si>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</si>
  <si>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</si>
  <si>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</si>
  <si>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</si>
  <si>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</si>
  <si>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</si>
  <si>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</si>
  <si>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</si>
  <si>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</si>
  <si>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</si>
  <si>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</si>
  <si>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</si>
  <si>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</si>
  <si>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</si>
  <si>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</si>
  <si>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</si>
  <si>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</si>
  <si>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</si>
  <si>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</si>
  <si>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</si>
  <si>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</si>
  <si>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</si>
  <si>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</si>
  <si>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</si>
  <si>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</si>
  <si>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</si>
  <si>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</si>
  <si>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</si>
  <si>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</si>
  <si>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</si>
  <si>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</si>
  <si>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</si>
  <si>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</si>
  <si>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</si>
  <si>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NO</t>
  </si>
  <si>
    <t>Fecha de corte: 30-06-2019</t>
  </si>
  <si>
    <t>Total encuestas: 206</t>
  </si>
  <si>
    <t>Total graduados: 496</t>
  </si>
  <si>
    <t>Total encuestas 2020: 98</t>
  </si>
  <si>
    <t>Total graduados: 547</t>
  </si>
  <si>
    <t>Total encuestas 2019: 30</t>
  </si>
  <si>
    <t>Nivel de seguimiento: 23,4%</t>
  </si>
  <si>
    <t xml:space="preserve">                                         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</si>
  <si>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</si>
  <si>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</si>
  <si>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</si>
  <si>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</si>
  <si>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</si>
  <si>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</si>
  <si>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</si>
  <si>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</si>
  <si>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</si>
  <si>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</si>
  <si>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</si>
  <si>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Incapacitado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</si>
  <si>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</si>
  <si>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</si>
  <si>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</si>
  <si>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</si>
  <si>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</si>
  <si>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</si>
  <si>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Total graduados: 162</t>
  </si>
  <si>
    <t>Total encuestas:162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</si>
</sst>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5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4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0.10526315789473684</c:v>
              </c:pt>
              <c:pt idx="5">
                <c:v>0.10526315789473684</c:v>
              </c:pt>
              <c:pt idx="6">
                <c:v>0.10526315789473684</c:v>
              </c:pt>
              <c:pt idx="7">
                <c:v>0.15789473684210525</c:v>
              </c:pt>
              <c:pt idx="8">
                <c:v>0.15789473684210525</c:v>
              </c:pt>
            </c:numLit>
          </c:val>
          <c:extLst>
            <c:ext xmlns:c16="http://schemas.microsoft.com/office/drawing/2014/chart" uri="{C3380CC4-5D6E-409C-BE32-E72D297353CC}">
              <c16:uniqueId val="{00000000-C78E-4FF3-BCE6-833FCDDB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22792"/>
        <c:axId val="236423184"/>
      </c:barChart>
      <c:catAx>
        <c:axId val="236422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423184"/>
        <c:crosses val="autoZero"/>
        <c:auto val="1"/>
        <c:lblAlgn val="ctr"/>
        <c:lblOffset val="100"/>
        <c:noMultiLvlLbl val="0"/>
      </c:catAx>
      <c:valAx>
        <c:axId val="236423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2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49-4CEA-BB1E-4DA2C2ACCE5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C149-4CEA-BB1E-4DA2C2ACCE5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9-4CEA-BB1E-4DA2C2ACCE5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149-4CEA-BB1E-4DA2C2ACCE5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149-4CEA-BB1E-4DA2C2ACCE5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149-4CEA-BB1E-4DA2C2ACCE5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C149-4CEA-BB1E-4DA2C2ACCE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319752"/>
        <c:axId val="443320144"/>
      </c:barChart>
      <c:catAx>
        <c:axId val="44331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320144"/>
        <c:crosses val="autoZero"/>
        <c:auto val="1"/>
        <c:lblAlgn val="ctr"/>
        <c:lblOffset val="100"/>
        <c:noMultiLvlLbl val="0"/>
      </c:catAx>
      <c:valAx>
        <c:axId val="443320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319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0.77840909090909094</c:v>
              </c:pt>
              <c:pt idx="1">
                <c:v>0.36842105263157893</c:v>
              </c:pt>
              <c:pt idx="2">
                <c:v>0.8571428571428571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886-4DF3-82AF-3F157E926CE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0.15909090909090909</c:v>
              </c:pt>
              <c:pt idx="1">
                <c:v>0.10526315789473684</c:v>
              </c:pt>
              <c:pt idx="2">
                <c:v>0.14285714285714285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7886-4DF3-82AF-3F157E92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20928"/>
        <c:axId val="443321320"/>
      </c:barChart>
      <c:catAx>
        <c:axId val="44332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321320"/>
        <c:crosses val="autoZero"/>
        <c:auto val="1"/>
        <c:lblAlgn val="ctr"/>
        <c:lblOffset val="100"/>
        <c:noMultiLvlLbl val="0"/>
      </c:catAx>
      <c:valAx>
        <c:axId val="443321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3320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1C2-4A3D-A3C7-1F559848FC4A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2-4A3D-A3C7-1F559848FC4A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2-4A3D-A3C7-1F559848FC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0.73786407766990292</c:v>
              </c:pt>
              <c:pt idx="1">
                <c:v>0.1553398058252427</c:v>
              </c:pt>
            </c:numLit>
          </c:val>
          <c:extLst>
            <c:ext xmlns:c16="http://schemas.microsoft.com/office/drawing/2014/chart" uri="{C3380CC4-5D6E-409C-BE32-E72D297353CC}">
              <c16:uniqueId val="{00000003-B1C2-4A3D-A3C7-1F559848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862-4CA4-8DA3-E410C8682D7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862-4CA4-8DA3-E410C8682D7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62-4CA4-8DA3-E410C8682D7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62-4CA4-8DA3-E410C8682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0.88349514563106801</c:v>
              </c:pt>
              <c:pt idx="1">
                <c:v>0.11650485436893204</c:v>
              </c:pt>
            </c:numLit>
          </c:val>
          <c:extLst>
            <c:ext xmlns:c16="http://schemas.microsoft.com/office/drawing/2014/chart" uri="{C3380CC4-5D6E-409C-BE32-E72D297353CC}">
              <c16:uniqueId val="{00000004-2862-4CA4-8DA3-E410C8682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1B3-458B-9B02-F1B902F0F92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3-458B-9B02-F1B902F0F925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3-458B-9B02-F1B902F0F925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3-458B-9B02-F1B902F0F9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0.43689320388349512</c:v>
              </c:pt>
              <c:pt idx="1">
                <c:v>0.1941747572815534</c:v>
              </c:pt>
              <c:pt idx="2">
                <c:v>0.36893203883495146</c:v>
              </c:pt>
            </c:numLit>
          </c:val>
          <c:extLst>
            <c:ext xmlns:c16="http://schemas.microsoft.com/office/drawing/2014/chart" uri="{C3380CC4-5D6E-409C-BE32-E72D297353CC}">
              <c16:uniqueId val="{00000004-F1B3-458B-9B02-F1B902F0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A-400A-BA63-879B260A7F5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12A-400A-BA63-879B260A7F5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12A-400A-BA63-879B260A7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0.86956521739130432</c:v>
              </c:pt>
              <c:pt idx="1">
                <c:v>6.0869565217391307E-2</c:v>
              </c:pt>
              <c:pt idx="2">
                <c:v>6.9565217391304349E-2</c:v>
              </c:pt>
            </c:numLit>
          </c:val>
          <c:extLst>
            <c:ext xmlns:c16="http://schemas.microsoft.com/office/drawing/2014/chart" uri="{C3380CC4-5D6E-409C-BE32-E72D297353CC}">
              <c16:uniqueId val="{00000003-412A-400A-BA63-879B260A7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0.47826086956521741</c:v>
              </c:pt>
              <c:pt idx="1">
                <c:v>0.45217391304347826</c:v>
              </c:pt>
              <c:pt idx="2">
                <c:v>5.2173913043478258E-2</c:v>
              </c:pt>
              <c:pt idx="3">
                <c:v>0</c:v>
              </c:pt>
              <c:pt idx="4">
                <c:v>1.7391304347826087E-2</c:v>
              </c:pt>
            </c:numLit>
          </c:val>
          <c:extLst>
            <c:ext xmlns:c16="http://schemas.microsoft.com/office/drawing/2014/chart" uri="{C3380CC4-5D6E-409C-BE32-E72D297353CC}">
              <c16:uniqueId val="{00000000-7391-4C84-83C3-CD9F8917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46152"/>
        <c:axId val="443546544"/>
      </c:barChart>
      <c:catAx>
        <c:axId val="44354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3546544"/>
        <c:crosses val="autoZero"/>
        <c:auto val="1"/>
        <c:lblAlgn val="ctr"/>
        <c:lblOffset val="100"/>
        <c:noMultiLvlLbl val="0"/>
      </c:catAx>
      <c:valAx>
        <c:axId val="443546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46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0.23664122137404581</c:v>
              </c:pt>
              <c:pt idx="1">
                <c:v>0.23076923076923078</c:v>
              </c:pt>
              <c:pt idx="2">
                <c:v>0.40310077519379844</c:v>
              </c:pt>
              <c:pt idx="3">
                <c:v>0.30534351145038169</c:v>
              </c:pt>
            </c:numLit>
          </c:val>
          <c:extLst>
            <c:ext xmlns:c16="http://schemas.microsoft.com/office/drawing/2014/chart" uri="{C3380CC4-5D6E-409C-BE32-E72D297353CC}">
              <c16:uniqueId val="{00000000-FB3F-44EE-ADDD-9C950F2946F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0.66412213740458015</c:v>
              </c:pt>
              <c:pt idx="1">
                <c:v>0.61538461538461542</c:v>
              </c:pt>
              <c:pt idx="2">
                <c:v>0.56589147286821706</c:v>
              </c:pt>
              <c:pt idx="3">
                <c:v>0.64122137404580148</c:v>
              </c:pt>
            </c:numLit>
          </c:val>
          <c:extLst>
            <c:ext xmlns:c16="http://schemas.microsoft.com/office/drawing/2014/chart" uri="{C3380CC4-5D6E-409C-BE32-E72D297353CC}">
              <c16:uniqueId val="{00000001-FB3F-44EE-ADDD-9C950F2946F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9.9236641221374045E-2</c:v>
              </c:pt>
              <c:pt idx="1">
                <c:v>0.15384615384615385</c:v>
              </c:pt>
              <c:pt idx="2">
                <c:v>3.1007751937984496E-2</c:v>
              </c:pt>
              <c:pt idx="3">
                <c:v>5.3435114503816793E-2</c:v>
              </c:pt>
            </c:numLit>
          </c:val>
          <c:extLst>
            <c:ext xmlns:c16="http://schemas.microsoft.com/office/drawing/2014/chart" uri="{C3380CC4-5D6E-409C-BE32-E72D297353CC}">
              <c16:uniqueId val="{00000002-FB3F-44EE-ADDD-9C950F294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47328"/>
        <c:axId val="443547720"/>
      </c:barChart>
      <c:catAx>
        <c:axId val="443547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47720"/>
        <c:crosses val="autoZero"/>
        <c:auto val="1"/>
        <c:lblAlgn val="ctr"/>
        <c:lblOffset val="100"/>
        <c:noMultiLvlLbl val="0"/>
      </c:catAx>
      <c:valAx>
        <c:axId val="443547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47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0.18461538461538463</c:v>
              </c:pt>
              <c:pt idx="2">
                <c:v>0.27272727272727271</c:v>
              </c:pt>
              <c:pt idx="3">
                <c:v>0.21212121212121213</c:v>
              </c:pt>
            </c:numLit>
          </c:val>
          <c:extLst>
            <c:ext xmlns:c16="http://schemas.microsoft.com/office/drawing/2014/chart" uri="{C3380CC4-5D6E-409C-BE32-E72D297353CC}">
              <c16:uniqueId val="{00000000-96D1-4A53-9B87-860B8AAE7A1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0.5625</c:v>
              </c:pt>
              <c:pt idx="1">
                <c:v>0.50769230769230766</c:v>
              </c:pt>
              <c:pt idx="2">
                <c:v>0.51515151515151514</c:v>
              </c:pt>
              <c:pt idx="3">
                <c:v>0.56060606060606055</c:v>
              </c:pt>
            </c:numLit>
          </c:val>
          <c:extLst>
            <c:ext xmlns:c16="http://schemas.microsoft.com/office/drawing/2014/chart" uri="{C3380CC4-5D6E-409C-BE32-E72D297353CC}">
              <c16:uniqueId val="{00000001-96D1-4A53-9B87-860B8AAE7A1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0.30769230769230771</c:v>
              </c:pt>
              <c:pt idx="2">
                <c:v>0.21212121212121213</c:v>
              </c:pt>
              <c:pt idx="3">
                <c:v>0.22727272727272727</c:v>
              </c:pt>
            </c:numLit>
          </c:val>
          <c:extLst>
            <c:ext xmlns:c16="http://schemas.microsoft.com/office/drawing/2014/chart" uri="{C3380CC4-5D6E-409C-BE32-E72D297353CC}">
              <c16:uniqueId val="{00000002-96D1-4A53-9B87-860B8AAE7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276224"/>
        <c:axId val="444276616"/>
      </c:barChart>
      <c:catAx>
        <c:axId val="44427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276616"/>
        <c:crosses val="autoZero"/>
        <c:auto val="1"/>
        <c:lblAlgn val="ctr"/>
        <c:lblOffset val="100"/>
        <c:noMultiLvlLbl val="0"/>
      </c:catAx>
      <c:valAx>
        <c:axId val="444276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276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0.24102564102564103</c:v>
              </c:pt>
              <c:pt idx="1">
                <c:v>0.10256410256410256</c:v>
              </c:pt>
              <c:pt idx="2">
                <c:v>3.5897435897435895E-2</c:v>
              </c:pt>
              <c:pt idx="3">
                <c:v>5.1282051282051282E-3</c:v>
              </c:pt>
              <c:pt idx="4">
                <c:v>5.1282051282051282E-3</c:v>
              </c:pt>
            </c:numLit>
          </c:val>
          <c:extLst>
            <c:ext xmlns:c16="http://schemas.microsoft.com/office/drawing/2014/chart" uri="{C3380CC4-5D6E-409C-BE32-E72D297353CC}">
              <c16:uniqueId val="{00000000-CD01-47A8-8428-D8387C85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7400"/>
        <c:axId val="444277792"/>
      </c:barChart>
      <c:catAx>
        <c:axId val="444277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7792"/>
        <c:crosses val="autoZero"/>
        <c:auto val="1"/>
        <c:lblAlgn val="ctr"/>
        <c:lblOffset val="100"/>
        <c:noMultiLvlLbl val="0"/>
      </c:catAx>
      <c:valAx>
        <c:axId val="444277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7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0.21167883211678831</c:v>
              </c:pt>
              <c:pt idx="1">
                <c:v>0.56934306569343063</c:v>
              </c:pt>
              <c:pt idx="2">
                <c:v>7.2992700729927005E-3</c:v>
              </c:pt>
              <c:pt idx="3">
                <c:v>0</c:v>
              </c:pt>
              <c:pt idx="4">
                <c:v>0</c:v>
              </c:pt>
              <c:pt idx="5">
                <c:v>2.1897810218978103E-2</c:v>
              </c:pt>
              <c:pt idx="6">
                <c:v>0</c:v>
              </c:pt>
              <c:pt idx="7">
                <c:v>5.1094890510948905E-2</c:v>
              </c:pt>
              <c:pt idx="8">
                <c:v>5.8394160583941604E-2</c:v>
              </c:pt>
            </c:numLit>
          </c:val>
          <c:extLst>
            <c:ext xmlns:c16="http://schemas.microsoft.com/office/drawing/2014/chart" uri="{C3380CC4-5D6E-409C-BE32-E72D297353CC}">
              <c16:uniqueId val="{00000000-D82A-4209-9FB6-DCC11B97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6752"/>
        <c:axId val="442617144"/>
      </c:barChart>
      <c:catAx>
        <c:axId val="442616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17144"/>
        <c:crosses val="autoZero"/>
        <c:auto val="1"/>
        <c:lblAlgn val="ctr"/>
        <c:lblOffset val="100"/>
        <c:noMultiLvlLbl val="0"/>
      </c:catAx>
      <c:valAx>
        <c:axId val="442617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0.15897435897435896</c:v>
              </c:pt>
              <c:pt idx="1">
                <c:v>0.16923076923076924</c:v>
              </c:pt>
              <c:pt idx="2">
                <c:v>9.2307692307692313E-2</c:v>
              </c:pt>
              <c:pt idx="3">
                <c:v>6.1538461538461542E-2</c:v>
              </c:pt>
              <c:pt idx="4">
                <c:v>3.0769230769230771E-2</c:v>
              </c:pt>
            </c:numLit>
          </c:val>
          <c:extLst>
            <c:ext xmlns:c16="http://schemas.microsoft.com/office/drawing/2014/chart" uri="{C3380CC4-5D6E-409C-BE32-E72D297353CC}">
              <c16:uniqueId val="{00000000-B2BD-4593-9BE6-FC677B63C8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278576"/>
        <c:axId val="444278968"/>
      </c:barChart>
      <c:catAx>
        <c:axId val="444278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278968"/>
        <c:crosses val="autoZero"/>
        <c:auto val="1"/>
        <c:lblAlgn val="ctr"/>
        <c:lblOffset val="100"/>
        <c:noMultiLvlLbl val="0"/>
      </c:catAx>
      <c:valAx>
        <c:axId val="444278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0.26666666666666666</c:v>
              </c:pt>
              <c:pt idx="1">
                <c:v>0.21025641025641026</c:v>
              </c:pt>
              <c:pt idx="2">
                <c:v>2.0512820512820513E-2</c:v>
              </c:pt>
              <c:pt idx="3">
                <c:v>0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D980-4BAF-B2AA-8FA1696ED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79752"/>
        <c:axId val="444101208"/>
      </c:barChart>
      <c:catAx>
        <c:axId val="44427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1208"/>
        <c:crosses val="autoZero"/>
        <c:auto val="1"/>
        <c:lblAlgn val="ctr"/>
        <c:lblOffset val="100"/>
        <c:noMultiLvlLbl val="0"/>
      </c:catAx>
      <c:valAx>
        <c:axId val="444101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279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0.22564102564102564</c:v>
              </c:pt>
              <c:pt idx="2">
                <c:v>5.128205128205128E-2</c:v>
              </c:pt>
              <c:pt idx="3">
                <c:v>2.564102564102564E-2</c:v>
              </c:pt>
              <c:pt idx="4">
                <c:v>1.0256410256410256E-2</c:v>
              </c:pt>
            </c:numLit>
          </c:val>
          <c:extLst>
            <c:ext xmlns:c16="http://schemas.microsoft.com/office/drawing/2014/chart" uri="{C3380CC4-5D6E-409C-BE32-E72D297353CC}">
              <c16:uniqueId val="{00000000-C138-4395-B92D-FA77FCDE3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1992"/>
        <c:axId val="444102384"/>
      </c:barChart>
      <c:catAx>
        <c:axId val="44410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2384"/>
        <c:crosses val="autoZero"/>
        <c:auto val="1"/>
        <c:lblAlgn val="ctr"/>
        <c:lblOffset val="100"/>
        <c:noMultiLvlLbl val="0"/>
      </c:catAx>
      <c:valAx>
        <c:axId val="444102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1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0.17948717948717949</c:v>
              </c:pt>
              <c:pt idx="1">
                <c:v>0.23589743589743589</c:v>
              </c:pt>
              <c:pt idx="2">
                <c:v>5.128205128205128E-2</c:v>
              </c:pt>
              <c:pt idx="3">
                <c:v>3.0769230769230771E-2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A111-4E9A-9F68-453F15D99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3168"/>
        <c:axId val="444103560"/>
      </c:barChart>
      <c:catAx>
        <c:axId val="44410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3560"/>
        <c:crosses val="autoZero"/>
        <c:auto val="1"/>
        <c:lblAlgn val="ctr"/>
        <c:lblOffset val="100"/>
        <c:noMultiLvlLbl val="0"/>
      </c:catAx>
      <c:valAx>
        <c:axId val="44410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0.16923076923076924</c:v>
              </c:pt>
              <c:pt idx="1">
                <c:v>0.18974358974358974</c:v>
              </c:pt>
              <c:pt idx="2">
                <c:v>9.2307692307692313E-2</c:v>
              </c:pt>
              <c:pt idx="3">
                <c:v>4.1025641025641026E-2</c:v>
              </c:pt>
              <c:pt idx="4">
                <c:v>2.0512820512820513E-2</c:v>
              </c:pt>
            </c:numLit>
          </c:val>
          <c:extLst>
            <c:ext xmlns:c16="http://schemas.microsoft.com/office/drawing/2014/chart" uri="{C3380CC4-5D6E-409C-BE32-E72D297353CC}">
              <c16:uniqueId val="{00000000-6ED8-4907-A69D-77E63ED3E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04344"/>
        <c:axId val="444104736"/>
      </c:barChart>
      <c:catAx>
        <c:axId val="444104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104736"/>
        <c:crosses val="autoZero"/>
        <c:auto val="1"/>
        <c:lblAlgn val="ctr"/>
        <c:lblOffset val="100"/>
        <c:noMultiLvlLbl val="0"/>
      </c:catAx>
      <c:valAx>
        <c:axId val="444104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04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34-4A8F-ADBB-492D50CB917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4-4A8F-ADBB-492D50CB9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3134-4A8F-ADBB-492D50CB9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055-4C18-870F-6D264E9466A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5-4C18-870F-6D264E9466A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55-4C18-870F-6D264E946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0.77840909090909094</c:v>
              </c:pt>
              <c:pt idx="1">
                <c:v>5.6818181818181816E-2</c:v>
              </c:pt>
            </c:numLit>
          </c:val>
          <c:extLst>
            <c:ext xmlns:c16="http://schemas.microsoft.com/office/drawing/2014/chart" uri="{C3380CC4-5D6E-409C-BE32-E72D297353CC}">
              <c16:uniqueId val="{00000003-A055-4C18-870F-6D264E94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D-4B79-A403-C2107B81EA3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D-4B79-A403-C2107B81EA3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D-4B79-A403-C2107B81EA3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D-4B79-A403-C2107B81EA3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D-4B79-A403-C2107B81EA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D-4B79-A403-C2107B81EA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87D-4B79-A403-C2107B81EA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D2-45D9-AA5F-200CA0EB98F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D2-45D9-AA5F-200CA0EB98F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5D2-45D9-AA5F-200CA0EB98F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5D2-45D9-AA5F-200CA0EB98F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D2-45D9-AA5F-200CA0EB98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5D2-45D9-AA5F-200CA0EB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98064"/>
        <c:axId val="444198456"/>
      </c:barChart>
      <c:catAx>
        <c:axId val="444198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4198456"/>
        <c:crosses val="autoZero"/>
        <c:auto val="1"/>
        <c:lblAlgn val="ctr"/>
        <c:lblOffset val="100"/>
        <c:noMultiLvlLbl val="0"/>
      </c:catAx>
      <c:valAx>
        <c:axId val="444198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19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8-4013-A15B-B296D15CE70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1.7391304347826087E-2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8-4013-A15B-B296D15CE70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9.5652173913043481E-2</c:v>
              </c:pt>
              <c:pt idx="1">
                <c:v>0.14285714285714285</c:v>
              </c:pt>
              <c:pt idx="2">
                <c:v>0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AD08-4013-A15B-B296D15CE70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0.5714285714285714</c:v>
              </c:pt>
              <c:pt idx="2">
                <c:v>0.83333333333333337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8-4013-A15B-B296D15CE70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0.44347826086956521</c:v>
              </c:pt>
              <c:pt idx="1">
                <c:v>0.2857142857142857</c:v>
              </c:pt>
              <c:pt idx="2">
                <c:v>0.16666666666666666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AD08-4013-A15B-B296D15C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199240"/>
        <c:axId val="444199632"/>
      </c:barChart>
      <c:catAx>
        <c:axId val="444199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199632"/>
        <c:crosses val="autoZero"/>
        <c:auto val="1"/>
        <c:lblAlgn val="ctr"/>
        <c:lblOffset val="100"/>
        <c:noMultiLvlLbl val="0"/>
      </c:catAx>
      <c:valAx>
        <c:axId val="444199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1992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4F-4B6F-9525-6C562A100CC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4F-4B6F-9525-6C562A100CC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4F-4B6F-9525-6C562A100CC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B4F-4B6F-9525-6C562A100CC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4F-4B6F-9525-6C562A100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17928"/>
        <c:axId val="442618320"/>
      </c:barChart>
      <c:catAx>
        <c:axId val="442617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8320"/>
        <c:crosses val="autoZero"/>
        <c:auto val="1"/>
        <c:lblAlgn val="ctr"/>
        <c:lblOffset val="100"/>
        <c:noMultiLvlLbl val="0"/>
      </c:catAx>
      <c:valAx>
        <c:axId val="442618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617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A1-45A9-BB79-32699F0583E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1-45A9-BB79-32699F0583E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1-45A9-BB79-32699F0583E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1-45A9-BB79-32699F0583E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1-45A9-BB79-32699F058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1.4388489208633094E-2</c:v>
              </c:pt>
              <c:pt idx="2">
                <c:v>0.1079136690647482</c:v>
              </c:pt>
              <c:pt idx="3">
                <c:v>0.46043165467625902</c:v>
              </c:pt>
              <c:pt idx="4">
                <c:v>0.41726618705035973</c:v>
              </c:pt>
            </c:numLit>
          </c:val>
          <c:extLst>
            <c:ext xmlns:c16="http://schemas.microsoft.com/office/drawing/2014/chart" uri="{C3380CC4-5D6E-409C-BE32-E72D297353CC}">
              <c16:uniqueId val="{00000005-EFA1-45A9-BB79-32699F05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9.5652173913043481E-2</c:v>
              </c:pt>
              <c:pt idx="1">
                <c:v>1.7391304347826087E-2</c:v>
              </c:pt>
              <c:pt idx="2">
                <c:v>8.6956521739130436E-3</c:v>
              </c:pt>
              <c:pt idx="3">
                <c:v>4.3478260869565216E-2</c:v>
              </c:pt>
              <c:pt idx="4">
                <c:v>5.2173913043478258E-2</c:v>
              </c:pt>
              <c:pt idx="5">
                <c:v>0.27826086956521739</c:v>
              </c:pt>
            </c:numLit>
          </c:val>
          <c:extLst>
            <c:ext xmlns:c16="http://schemas.microsoft.com/office/drawing/2014/chart" uri="{C3380CC4-5D6E-409C-BE32-E72D297353CC}">
              <c16:uniqueId val="{00000000-492E-4A5B-9DE3-D411EB1A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92336"/>
        <c:axId val="444692728"/>
      </c:barChart>
      <c:catAx>
        <c:axId val="44469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692728"/>
        <c:crosses val="autoZero"/>
        <c:auto val="1"/>
        <c:lblAlgn val="ctr"/>
        <c:lblOffset val="100"/>
        <c:noMultiLvlLbl val="0"/>
      </c:catAx>
      <c:valAx>
        <c:axId val="4446927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69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0.30434782608695654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24-41CB-B9D6-31203388F2E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BF24-41CB-B9D6-31203388F2E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0.15652173913043479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BF24-41CB-B9D6-31203388F2E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3.4782608695652174E-2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BF24-41CB-B9D6-31203388F2E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4-41CB-B9D6-31203388F2E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24-41CB-B9D6-31203388F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0.10434782608695652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F24-41CB-B9D6-31203388F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3512"/>
        <c:axId val="444693904"/>
      </c:barChart>
      <c:catAx>
        <c:axId val="444693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693904"/>
        <c:crosses val="autoZero"/>
        <c:auto val="1"/>
        <c:lblAlgn val="ctr"/>
        <c:lblOffset val="100"/>
        <c:noMultiLvlLbl val="0"/>
      </c:catAx>
      <c:valAx>
        <c:axId val="444693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3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6-43B8-96DC-49FE7759B06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6-43B8-96DC-49FE7759B06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6-43B8-96DC-49FE7759B06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6-43B8-96DC-49FE7759B06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6-43B8-96DC-49FE7759B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0.27131782945736432</c:v>
              </c:pt>
              <c:pt idx="1">
                <c:v>0.38759689922480622</c:v>
              </c:pt>
              <c:pt idx="2">
                <c:v>0.20155038759689922</c:v>
              </c:pt>
              <c:pt idx="3">
                <c:v>4.6511627906976744E-2</c:v>
              </c:pt>
              <c:pt idx="4">
                <c:v>9.3023255813953487E-2</c:v>
              </c:pt>
            </c:numLit>
          </c:val>
          <c:extLst>
            <c:ext xmlns:c16="http://schemas.microsoft.com/office/drawing/2014/chart" uri="{C3380CC4-5D6E-409C-BE32-E72D297353CC}">
              <c16:uniqueId val="{00000005-7CB6-43B8-96DC-49FE7759B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09-4652-BDB7-09770ED3783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509-4652-BDB7-09770ED3783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0.33333333333333331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7509-4652-BDB7-09770ED3783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9-4652-BDB7-09770ED37834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09-4652-BDB7-09770ED37834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09-4652-BDB7-09770ED37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7509-4652-BDB7-09770ED37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5080"/>
        <c:axId val="444695472"/>
      </c:barChart>
      <c:catAx>
        <c:axId val="444695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4695472"/>
        <c:crosses val="autoZero"/>
        <c:auto val="1"/>
        <c:lblAlgn val="ctr"/>
        <c:lblOffset val="100"/>
        <c:noMultiLvlLbl val="0"/>
      </c:catAx>
      <c:valAx>
        <c:axId val="444695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4695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B1-4FEC-BD5C-0C8F4A06E92E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1-4FEC-BD5C-0C8F4A06E92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B1-4FEC-BD5C-0C8F4A06E92E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1-4FEC-BD5C-0C8F4A06E92E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B1-4FEC-BD5C-0C8F4A06E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0.45833333333333331</c:v>
              </c:pt>
              <c:pt idx="2">
                <c:v>0.29166666666666669</c:v>
              </c:pt>
              <c:pt idx="3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5-0AB1-4FEC-BD5C-0C8F4A06E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3-4AD2-B622-F63672D8674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3-4AD2-B622-F63672D8674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3-4AD2-B622-F63672D8674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3-4AD2-B622-F63672D8674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A3-4AD2-B622-F63672D86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FA3-4AD2-B622-F63672D867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D7-4037-9F35-E58AF3B9BF1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7-4037-9F35-E58AF3B9BF1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7-4037-9F35-E58AF3B9BF1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7-4037-9F35-E58AF3B9BF1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7-4037-9F35-E58AF3B9B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0.7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1ED7-4037-9F35-E58AF3B9BF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BB-485F-970A-62A57B1136C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BB-485F-970A-62A57B1136C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BB-485F-970A-62A57B1136C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BB-485F-970A-62A57B1136C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BB-485F-970A-62A57B113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CBB-485F-970A-62A57B1136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73-4DFD-8E32-8C2C4A0DCC4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3-4DFD-8E32-8C2C4A0DCC43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73-4DFD-8E32-8C2C4A0DCC4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73-4DFD-8E32-8C2C4A0DCC4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73-4DFD-8E32-8C2C4A0DC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7373-4DFD-8E32-8C2C4A0DCC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DF-4CB2-9D55-19D161234B2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DF-4CB2-9D55-19D161234B2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0DF-4CB2-9D55-19D16123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1968"/>
        <c:axId val="442782360"/>
      </c:barChart>
      <c:catAx>
        <c:axId val="442781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2782360"/>
        <c:crosses val="autoZero"/>
        <c:auto val="1"/>
        <c:lblAlgn val="ctr"/>
        <c:lblOffset val="100"/>
        <c:noMultiLvlLbl val="0"/>
      </c:catAx>
      <c:valAx>
        <c:axId val="442782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38-49B9-A83B-41981E7C591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38-49B9-A83B-41981E7C591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38-49B9-A83B-41981E7C591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38-49B9-A83B-41981E7C591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38-49B9-A83B-41981E7C5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0.4</c:v>
              </c:pt>
              <c:pt idx="2">
                <c:v>0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938-49B9-A83B-41981E7C59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0-46C7-A6CE-9F25EDB3382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60-46C7-A6CE-9F25EDB3382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60-46C7-A6CE-9F25EDB3382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60-46C7-A6CE-9F25EDB3382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60-46C7-A6CE-9F25EDB33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0.2</c:v>
              </c:pt>
              <c:pt idx="2">
                <c:v>0.3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5560-46C7-A6CE-9F25EDB338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4-4959-A5D2-02DD70D898B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34-4959-A5D2-02DD70D898B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4-4959-A5D2-02DD70D898B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4-4959-A5D2-02DD70D898B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34-4959-A5D2-02DD70D89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0.47368421052631576</c:v>
              </c:pt>
              <c:pt idx="1">
                <c:v>0.15789473684210525</c:v>
              </c:pt>
              <c:pt idx="2">
                <c:v>0.10526315789473684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A34-4959-A5D2-02DD70D898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B5-49B9-BFD8-3194DAFCFA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B5-49B9-BFD8-3194DAFCF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0.4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A9B5-49B9-BFD8-3194DAFCF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096896"/>
        <c:axId val="445629960"/>
      </c:barChart>
      <c:catAx>
        <c:axId val="4450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29960"/>
        <c:crosses val="autoZero"/>
        <c:auto val="1"/>
        <c:lblAlgn val="ctr"/>
        <c:lblOffset val="100"/>
        <c:noMultiLvlLbl val="0"/>
      </c:catAx>
      <c:valAx>
        <c:axId val="4456299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50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0.80575539568345322</c:v>
              </c:pt>
              <c:pt idx="1">
                <c:v>0.10071942446043165</c:v>
              </c:pt>
              <c:pt idx="2">
                <c:v>7.1942446043165464E-2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8F-48FC-9A37-13C46960B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30744"/>
        <c:axId val="445631136"/>
      </c:barChart>
      <c:catAx>
        <c:axId val="44563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1136"/>
        <c:crosses val="autoZero"/>
        <c:auto val="1"/>
        <c:lblAlgn val="ctr"/>
        <c:lblOffset val="100"/>
        <c:noMultiLvlLbl val="0"/>
      </c:catAx>
      <c:valAx>
        <c:axId val="4456311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563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3-46DA-B162-C543B5FC5BF3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3-46DA-B162-C543B5FC5BF3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3-46DA-B162-C543B5FC5BF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3-46DA-B162-C543B5FC5BF3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3-46DA-B162-C543B5FC5B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3-46DA-B162-C543B5FC5B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7.1942446043165471E-3</c:v>
              </c:pt>
              <c:pt idx="1">
                <c:v>2.8776978417266189E-2</c:v>
              </c:pt>
              <c:pt idx="2">
                <c:v>0</c:v>
              </c:pt>
              <c:pt idx="3">
                <c:v>0.23021582733812951</c:v>
              </c:pt>
            </c:numLit>
          </c:val>
          <c:extLst>
            <c:ext xmlns:c16="http://schemas.microsoft.com/office/drawing/2014/chart" uri="{C3380CC4-5D6E-409C-BE32-E72D297353CC}">
              <c16:uniqueId val="{00000006-B1E3-46DA-B162-C543B5FC5B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64-4280-A282-33C9109617C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4-4280-A282-33C9109617C2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64-4280-A282-33C9109617C2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4-4280-A282-33C9109617C2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4-4280-A282-33C910961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64-4280-A282-33C910961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4.8543689320388345E-3</c:v>
              </c:pt>
              <c:pt idx="1">
                <c:v>0.23300970873786409</c:v>
              </c:pt>
              <c:pt idx="2">
                <c:v>2.4271844660194174E-2</c:v>
              </c:pt>
              <c:pt idx="3">
                <c:v>9.7087378640776691E-3</c:v>
              </c:pt>
              <c:pt idx="4">
                <c:v>8.2524271844660199E-2</c:v>
              </c:pt>
            </c:numLit>
          </c:val>
          <c:extLst>
            <c:ext xmlns:c16="http://schemas.microsoft.com/office/drawing/2014/chart" uri="{C3380CC4-5D6E-409C-BE32-E72D297353CC}">
              <c16:uniqueId val="{00000006-4D64-4280-A282-33C9109617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4-4932-876E-C8D9BFAEF69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14-4932-876E-C8D9BFAEF69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14-4932-876E-C8D9BFAEF69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14-4932-876E-C8D9BFAEF69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14-4932-876E-C8D9BFAEF6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4-4932-876E-C8D9BFAEF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E14-4932-876E-C8D9BFAEF6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1B-41FE-970D-4FDEA8F355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1B-41FE-970D-4FDEA8F355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1B-41FE-970D-4FDEA8F355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1B-41FE-970D-4FDEA8F355B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C1B-41FE-970D-4FDEA8F355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C1B-41FE-970D-4FDEA8F355B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C1B-41FE-970D-4FDEA8F355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C1B-41FE-970D-4FDEA8F355B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C1B-41FE-970D-4FDEA8F355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C1B-41FE-970D-4FDEA8F355B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C1B-41FE-970D-4FDEA8F355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C1B-41FE-970D-4FDEA8F355B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C1B-41FE-970D-4FDEA8F355B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C1B-41FE-970D-4FDEA8F355B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C1B-41FE-970D-4FDEA8F355B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C1B-41FE-970D-4FDEA8F355B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C1B-41FE-970D-4FDEA8F35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3</c:v>
              </c:pt>
              <c:pt idx="15">
                <c:v>2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9C1B-41FE-970D-4FDEA8F35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633096"/>
        <c:axId val="445633488"/>
      </c:barChart>
      <c:catAx>
        <c:axId val="445633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633488"/>
        <c:crosses val="autoZero"/>
        <c:auto val="1"/>
        <c:lblAlgn val="ctr"/>
        <c:lblOffset val="100"/>
        <c:noMultiLvlLbl val="0"/>
      </c:catAx>
      <c:valAx>
        <c:axId val="4456334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563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1E-435B-B227-A6E83092C0C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1E-435B-B227-A6E83092C0C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1E-435B-B227-A6E83092C0C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1E-435B-B227-A6E83092C0C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1E-435B-B227-A6E83092C0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1E-435B-B227-A6E83092C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1E-435B-B227-A6E83092C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D-4ABD-863B-F75E4F421E1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2D-4ABD-863B-F75E4F421E1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1.1363636363636364E-2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2D-4ABD-863B-F75E4F421E1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2D-4ABD-863B-F75E4F421E1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5.2631578947368418E-2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E2D-4ABD-863B-F75E4F421E1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E2D-4ABD-863B-F75E4F421E1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5.681818181818182E-3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E2D-4ABD-863B-F75E4F421E1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0.15340909090909091</c:v>
              </c:pt>
              <c:pt idx="1">
                <c:v>0.15789473684210525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E2D-4ABD-863B-F75E4F42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83144"/>
        <c:axId val="442783536"/>
      </c:barChart>
      <c:catAx>
        <c:axId val="442783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3536"/>
        <c:crosses val="autoZero"/>
        <c:auto val="1"/>
        <c:lblAlgn val="ctr"/>
        <c:lblOffset val="100"/>
        <c:noMultiLvlLbl val="0"/>
      </c:catAx>
      <c:valAx>
        <c:axId val="442783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783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1-4B20-932F-5868826CD3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1-4B20-932F-5868826CD3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D1-4B20-932F-5868826CD3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D1-4B20-932F-5868826CD3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D1-4B20-932F-5868826CD30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D1-4B20-932F-5868826CD30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D1-4B20-932F-5868826CD30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D1-4B20-932F-5868826CD30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D1-4B20-932F-5868826CD30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D1-4B20-932F-5868826CD30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4D1-4B20-932F-5868826CD30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4D1-4B20-932F-5868826CD30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4D1-4B20-932F-5868826CD30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4D1-4B20-932F-5868826CD30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4D1-4B20-932F-5868826CD30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4D1-4B20-932F-5868826CD30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4D1-4B20-932F-5868826CD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4D1-4B20-932F-5868826CD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6035632"/>
        <c:axId val="446036024"/>
      </c:barChart>
      <c:catAx>
        <c:axId val="44603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024"/>
        <c:crosses val="autoZero"/>
        <c:auto val="1"/>
        <c:lblAlgn val="ctr"/>
        <c:lblOffset val="100"/>
        <c:noMultiLvlLbl val="0"/>
      </c:catAx>
      <c:valAx>
        <c:axId val="446036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603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4.0588235294117645</c:v>
              </c:pt>
              <c:pt idx="1">
                <c:v>4.1764705882352944</c:v>
              </c:pt>
              <c:pt idx="2">
                <c:v>4</c:v>
              </c:pt>
              <c:pt idx="3">
                <c:v>4.3529411764705879</c:v>
              </c:pt>
              <c:pt idx="4">
                <c:v>4.2941176470588234</c:v>
              </c:pt>
              <c:pt idx="5">
                <c:v>4.5294117647058822</c:v>
              </c:pt>
              <c:pt idx="6">
                <c:v>4.4705882352941178</c:v>
              </c:pt>
              <c:pt idx="7">
                <c:v>4.117647058823529</c:v>
              </c:pt>
            </c:numLit>
          </c:val>
          <c:extLst>
            <c:ext xmlns:c16="http://schemas.microsoft.com/office/drawing/2014/chart" uri="{C3380CC4-5D6E-409C-BE32-E72D297353CC}">
              <c16:uniqueId val="{00000000-927E-44A0-A3FD-FEB8FD31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6036808"/>
        <c:axId val="446037200"/>
      </c:barChart>
      <c:catAx>
        <c:axId val="44603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200"/>
        <c:crosses val="autoZero"/>
        <c:auto val="1"/>
        <c:lblAlgn val="ctr"/>
        <c:lblOffset val="100"/>
        <c:noMultiLvlLbl val="0"/>
      </c:catAx>
      <c:valAx>
        <c:axId val="4460372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68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4.2695652173913041</c:v>
              </c:pt>
              <c:pt idx="1">
                <c:v>4.339130434782609</c:v>
              </c:pt>
              <c:pt idx="2">
                <c:v>4.2</c:v>
              </c:pt>
              <c:pt idx="3">
                <c:v>3.965217391304348</c:v>
              </c:pt>
              <c:pt idx="4">
                <c:v>4.4086956521739129</c:v>
              </c:pt>
              <c:pt idx="5">
                <c:v>4.6173913043478265</c:v>
              </c:pt>
              <c:pt idx="6">
                <c:v>4.5217391304347823</c:v>
              </c:pt>
              <c:pt idx="7">
                <c:v>4.3913043478260869</c:v>
              </c:pt>
              <c:pt idx="8">
                <c:v>4.4608695652173909</c:v>
              </c:pt>
              <c:pt idx="9">
                <c:v>4.4869565217391303</c:v>
              </c:pt>
              <c:pt idx="10">
                <c:v>3.9217391304347826</c:v>
              </c:pt>
              <c:pt idx="11">
                <c:v>3.9043478260869566</c:v>
              </c:pt>
              <c:pt idx="12">
                <c:v>3.7826086956521738</c:v>
              </c:pt>
              <c:pt idx="13">
                <c:v>3.9304347826086956</c:v>
              </c:pt>
              <c:pt idx="14">
                <c:v>3.991304347826087</c:v>
              </c:pt>
              <c:pt idx="15">
                <c:v>4.017391304347826</c:v>
              </c:pt>
            </c:numLit>
          </c:val>
          <c:extLst>
            <c:ext xmlns:c16="http://schemas.microsoft.com/office/drawing/2014/chart" uri="{C3380CC4-5D6E-409C-BE32-E72D297353CC}">
              <c16:uniqueId val="{00000000-B56A-4F01-AB9D-55E9EA592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037984"/>
        <c:axId val="446038376"/>
      </c:barChart>
      <c:catAx>
        <c:axId val="44603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8376"/>
        <c:crosses val="autoZero"/>
        <c:auto val="1"/>
        <c:lblAlgn val="ctr"/>
        <c:lblOffset val="100"/>
        <c:noMultiLvlLbl val="0"/>
      </c:catAx>
      <c:valAx>
        <c:axId val="4460383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3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0.1641025641025641</c:v>
              </c:pt>
              <c:pt idx="1">
                <c:v>0.11282051282051282</c:v>
              </c:pt>
              <c:pt idx="2">
                <c:v>1.0256410256410256E-2</c:v>
              </c:pt>
              <c:pt idx="3">
                <c:v>5.1282051282051282E-3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6443-45CF-86EE-AD2F3A5983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394120"/>
        <c:axId val="446394512"/>
      </c:barChart>
      <c:catAx>
        <c:axId val="446394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4512"/>
        <c:crosses val="autoZero"/>
        <c:auto val="1"/>
        <c:lblAlgn val="ctr"/>
        <c:lblOffset val="100"/>
        <c:noMultiLvlLbl val="0"/>
      </c:catAx>
      <c:valAx>
        <c:axId val="446394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4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0.18461538461538463</c:v>
              </c:pt>
              <c:pt idx="1">
                <c:v>0.20512820512820512</c:v>
              </c:pt>
              <c:pt idx="2">
                <c:v>7.179487179487179E-2</c:v>
              </c:pt>
              <c:pt idx="3">
                <c:v>3.5897435897435895E-2</c:v>
              </c:pt>
              <c:pt idx="4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0-9F89-4775-8BFB-976835050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95296"/>
        <c:axId val="446395688"/>
      </c:barChart>
      <c:catAx>
        <c:axId val="446395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95688"/>
        <c:crosses val="autoZero"/>
        <c:auto val="1"/>
        <c:lblAlgn val="ctr"/>
        <c:lblOffset val="100"/>
        <c:noMultiLvlLbl val="0"/>
      </c:catAx>
      <c:valAx>
        <c:axId val="446395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9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0.20454545454545456</c:v>
              </c:pt>
              <c:pt idx="1">
                <c:v>0.10227272727272728</c:v>
              </c:pt>
              <c:pt idx="2">
                <c:v>1.1363636363636364E-2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1C-4CDB-AE1E-77130500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396472"/>
        <c:axId val="446396864"/>
        <c:axId val="0"/>
      </c:bar3DChart>
      <c:catAx>
        <c:axId val="44639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864"/>
        <c:crosses val="autoZero"/>
        <c:auto val="1"/>
        <c:lblAlgn val="ctr"/>
        <c:lblOffset val="100"/>
        <c:noMultiLvlLbl val="0"/>
      </c:catAx>
      <c:valAx>
        <c:axId val="4463968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9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C4-4540-8A74-7F4CEE50D76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0.66666666666666663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FC4-4540-8A74-7F4CEE50D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0280"/>
        <c:axId val="442619888"/>
      </c:barChart>
      <c:catAx>
        <c:axId val="44262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619888"/>
        <c:crosses val="autoZero"/>
        <c:auto val="1"/>
        <c:lblAlgn val="ctr"/>
        <c:lblOffset val="100"/>
        <c:noMultiLvlLbl val="0"/>
      </c:catAx>
      <c:valAx>
        <c:axId val="4426198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2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0.91836734693877553</c:v>
                </c:pt>
                <c:pt idx="1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0.84693877551020413</c:v>
                </c:pt>
                <c:pt idx="1">
                  <c:v>0.14285714285714285</c:v>
                </c:pt>
                <c:pt idx="2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0.82653061224489799</c:v>
                </c:pt>
                <c:pt idx="1">
                  <c:v>0.12244897959183673</c:v>
                </c:pt>
                <c:pt idx="2">
                  <c:v>5.1020408163265307E-2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4.5</c:v>
                </c:pt>
                <c:pt idx="2">
                  <c:v>4.3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4.5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2.0408163265306121E-2</c:v>
                </c:pt>
                <c:pt idx="1">
                  <c:v>2.0408163265306121E-2</c:v>
                </c:pt>
                <c:pt idx="2">
                  <c:v>0.14285714285714285</c:v>
                </c:pt>
                <c:pt idx="3">
                  <c:v>0.45918367346938777</c:v>
                </c:pt>
                <c:pt idx="4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0.82653061224489799</c:v>
                </c:pt>
                <c:pt idx="1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0.29411764705882354</c:v>
                </c:pt>
                <c:pt idx="1">
                  <c:v>0.68235294117647061</c:v>
                </c:pt>
                <c:pt idx="2">
                  <c:v>2.3529411764705882E-2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1.1494252873563218E-2</c:v>
                </c:pt>
                <c:pt idx="1">
                  <c:v>1.1494252873563218E-2</c:v>
                </c:pt>
                <c:pt idx="2">
                  <c:v>3.4482758620689655E-2</c:v>
                </c:pt>
                <c:pt idx="3">
                  <c:v>2.2988505747126436E-2</c:v>
                </c:pt>
                <c:pt idx="4">
                  <c:v>1.1494252873563218E-2</c:v>
                </c:pt>
                <c:pt idx="5">
                  <c:v>0.90804597701149425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0.77777777777777779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0.31578947368421051</c:v>
              </c:pt>
              <c:pt idx="1">
                <c:v>0.8571428571428571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2504-4D5C-A8DF-FFD3B1AED4E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4-4D5C-A8DF-FFD3B1AED4E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4-4D5C-A8DF-FFD3B1AED4E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4-4D5C-A8DF-FFD3B1AE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2504-4D5C-A8DF-FFD3B1AE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2619104"/>
        <c:axId val="442784320"/>
      </c:barChart>
      <c:catAx>
        <c:axId val="4426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784320"/>
        <c:crosses val="autoZero"/>
        <c:auto val="1"/>
        <c:lblAlgn val="ctr"/>
        <c:lblOffset val="100"/>
        <c:noMultiLvlLbl val="0"/>
      </c:catAx>
      <c:valAx>
        <c:axId val="442784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61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0.80612244897959184</c:v>
                </c:pt>
                <c:pt idx="1">
                  <c:v>0.10204081632653061</c:v>
                </c:pt>
                <c:pt idx="2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1.020408163265306E-2</c:v>
                </c:pt>
                <c:pt idx="1">
                  <c:v>0</c:v>
                </c:pt>
                <c:pt idx="2">
                  <c:v>0.17346938775510204</c:v>
                </c:pt>
                <c:pt idx="3">
                  <c:v>0.62244897959183676</c:v>
                </c:pt>
                <c:pt idx="4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0.71264367816091956</c:v>
                </c:pt>
                <c:pt idx="1">
                  <c:v>0.28735632183908044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0.375</c:v>
                </c:pt>
                <c:pt idx="1">
                  <c:v>0.17073170731707318</c:v>
                </c:pt>
                <c:pt idx="2">
                  <c:v>0.36</c:v>
                </c:pt>
                <c:pt idx="3">
                  <c:v>0.15503875968992248</c:v>
                </c:pt>
                <c:pt idx="4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0.25</c:v>
                </c:pt>
                <c:pt idx="1">
                  <c:v>0.41463414634146339</c:v>
                </c:pt>
                <c:pt idx="2">
                  <c:v>0.22857142857142856</c:v>
                </c:pt>
                <c:pt idx="3">
                  <c:v>0.23255813953488372</c:v>
                </c:pt>
                <c:pt idx="4">
                  <c:v>0.23684210526315788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0.125</c:v>
                </c:pt>
                <c:pt idx="1">
                  <c:v>7.3170731707317069E-2</c:v>
                </c:pt>
                <c:pt idx="2">
                  <c:v>0.16</c:v>
                </c:pt>
                <c:pt idx="3">
                  <c:v>0.37984496124031009</c:v>
                </c:pt>
                <c:pt idx="4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0.25</c:v>
                </c:pt>
                <c:pt idx="1">
                  <c:v>0.34146341463414637</c:v>
                </c:pt>
                <c:pt idx="2">
                  <c:v>0.25142857142857145</c:v>
                </c:pt>
                <c:pt idx="3">
                  <c:v>0.23255813953488372</c:v>
                </c:pt>
                <c:pt idx="4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C6-46FB-9F6D-541CA58973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C6-46FB-9F6D-541CA58973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C6-46FB-9F6D-541CA58973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19</c:v>
              </c:pt>
              <c:pt idx="1">
                <c:v>4</c:v>
              </c:pt>
              <c:pt idx="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6-E4C6-46FB-9F6D-541CA58973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18-4624-80F0-98FD13BE1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18-4624-80F0-98FD13BE1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18-4624-80F0-98FD13BE1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146</c:v>
              </c:pt>
              <c:pt idx="1">
                <c:v>10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6-8218-4624-80F0-98FD13BE15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10-4960-A98E-9A5F28F90B8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10-4960-A98E-9A5F28F90B8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10-4960-A98E-9A5F28F90B8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10-4960-A98E-9A5F28F90B8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10-4960-A98E-9A5F28F90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22</c:v>
              </c:pt>
              <c:pt idx="3">
                <c:v>75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5-8810-4960-A98E-9A5F28F90B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646504"/>
        <c:axId val="211646832"/>
      </c:barChart>
      <c:catAx>
        <c:axId val="21164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832"/>
        <c:crosses val="autoZero"/>
        <c:auto val="1"/>
        <c:lblAlgn val="ctr"/>
        <c:lblOffset val="100"/>
        <c:noMultiLvlLbl val="0"/>
      </c:catAx>
      <c:valAx>
        <c:axId val="2116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5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36</c:v>
              </c:pt>
              <c:pt idx="1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AEF0-45AE-AAE0-C4AE98C233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19-4659-8D9D-9C7B2590E2C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19-4659-8D9D-9C7B2590E2C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19-4659-8D9D-9C7B2590E2C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19-4659-8D9D-9C7B2590E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11</c:v>
              </c:pt>
              <c:pt idx="1">
                <c:v>61</c:v>
              </c:pt>
              <c:pt idx="2">
                <c:v>54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4-0019-4659-8D9D-9C7B2590E2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646504"/>
        <c:axId val="211646832"/>
      </c:barChart>
      <c:catAx>
        <c:axId val="21164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832"/>
        <c:crosses val="autoZero"/>
        <c:auto val="1"/>
        <c:lblAlgn val="ctr"/>
        <c:lblOffset val="100"/>
        <c:noMultiLvlLbl val="0"/>
      </c:catAx>
      <c:valAx>
        <c:axId val="2116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5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115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0362-40EB-931E-8C62920CE3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0ED-47E0-87EE-7A932B3F54E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0.10526315789473684</c:v>
              </c:pt>
              <c:pt idx="1">
                <c:v>0.5714285714285714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0ED-47E0-87EE-7A932B3F54E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5.2631578947368418E-2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0ED-47E0-87EE-7A932B3F54E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D-47E0-87EE-7A932B3F54E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ED-47E0-87EE-7A932B3F54E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D-47E0-87EE-7A932B3F54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0ED-47E0-87EE-7A932B3F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785104"/>
        <c:axId val="442785496"/>
      </c:barChart>
      <c:catAx>
        <c:axId val="44278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2785496"/>
        <c:crosses val="autoZero"/>
        <c:auto val="1"/>
        <c:lblAlgn val="ctr"/>
        <c:lblOffset val="100"/>
        <c:noMultiLvlLbl val="0"/>
      </c:catAx>
      <c:valAx>
        <c:axId val="442785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785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38%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33%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22%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AC-4755-96B7-B89417BC52D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AC-4755-96B7-B89417BC52D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AC-4755-96B7-B89417BC52D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AC-4755-96B7-B89417BC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9</c:v>
              </c:pt>
              <c:pt idx="1">
                <c:v>81</c:v>
              </c:pt>
              <c:pt idx="2">
                <c:v>2</c:v>
              </c:pt>
              <c:pt idx="3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4-7BAC-4755-96B7-B89417BC5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646504"/>
        <c:axId val="211646832"/>
      </c:barChart>
      <c:catAx>
        <c:axId val="21164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832"/>
        <c:crosses val="autoZero"/>
        <c:auto val="1"/>
        <c:lblAlgn val="ctr"/>
        <c:lblOffset val="100"/>
        <c:noMultiLvlLbl val="0"/>
      </c:catAx>
      <c:valAx>
        <c:axId val="2116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64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5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31</c:v>
              </c:pt>
              <c:pt idx="1">
                <c:v>123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B21-4CA0-81B4-282B102986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5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22</c:v>
              </c:pt>
              <c:pt idx="2">
                <c:v>89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8FDC-493C-A1A4-D403823A0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5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63</c:v>
              </c:pt>
              <c:pt idx="1">
                <c:v>94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8BC-4171-80D0-71173B7034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0.42105263157894735</c:v>
              </c:pt>
              <c:pt idx="1">
                <c:v>0.7142857142857143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76E9-4C57-9BE3-F49D9BF6A55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E9-4C57-9BE3-F49D9BF6A5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318576"/>
        <c:axId val="443318968"/>
      </c:barChart>
      <c:catAx>
        <c:axId val="44331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3318968"/>
        <c:crosses val="autoZero"/>
        <c:auto val="1"/>
        <c:lblAlgn val="ctr"/>
        <c:lblOffset val="100"/>
        <c:noMultiLvlLbl val="0"/>
      </c:catAx>
      <c:valAx>
        <c:axId val="443318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3318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6.xml"/><Relationship Id="rId13" Type="http://schemas.openxmlformats.org/officeDocument/2006/relationships/chart" Target="../charts/chart81.xml"/><Relationship Id="rId3" Type="http://schemas.openxmlformats.org/officeDocument/2006/relationships/image" Target="../media/image10.jpeg"/><Relationship Id="rId7" Type="http://schemas.openxmlformats.org/officeDocument/2006/relationships/chart" Target="../charts/chart75.xml"/><Relationship Id="rId12" Type="http://schemas.openxmlformats.org/officeDocument/2006/relationships/chart" Target="../charts/chart80.xml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6" Type="http://schemas.openxmlformats.org/officeDocument/2006/relationships/chart" Target="../charts/chart74.xml"/><Relationship Id="rId11" Type="http://schemas.openxmlformats.org/officeDocument/2006/relationships/chart" Target="../charts/chart79.xml"/><Relationship Id="rId5" Type="http://schemas.openxmlformats.org/officeDocument/2006/relationships/image" Target="../media/image12.png"/><Relationship Id="rId15" Type="http://schemas.openxmlformats.org/officeDocument/2006/relationships/chart" Target="../charts/chart83.xml"/><Relationship Id="rId10" Type="http://schemas.openxmlformats.org/officeDocument/2006/relationships/chart" Target="../charts/chart78.xml"/><Relationship Id="rId4" Type="http://schemas.openxmlformats.org/officeDocument/2006/relationships/image" Target="../media/image11.png"/><Relationship Id="rId9" Type="http://schemas.openxmlformats.org/officeDocument/2006/relationships/chart" Target="../charts/chart77.xml"/><Relationship Id="rId14" Type="http://schemas.openxmlformats.org/officeDocument/2006/relationships/chart" Target="../charts/char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7A7B11C-16A1-42C6-BF11-590B55226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83A60AAF-72A6-4129-84B3-732BD1538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A3A1FB3-97A2-4196-90A7-0F12C0EF8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4652E742-99C5-43E7-933F-5A72BD52E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2CCAEF66-7ADF-4037-BC62-AA81087F1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94B84567-2E99-4AF2-B3F4-5A1A9110D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7BD00F9-D1D6-4EA9-AE9E-41E40A264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9839E6C-6442-490F-94D7-5C0332FEC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305C138-8EC5-461C-A980-079C4AD7C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A02DB6DA-C03D-424F-8D34-404A15DDA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DA0CEB95-9D80-4DAB-A9D7-730D406F3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900A5A4E-C8D4-4261-851D-5D3C13098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9A16EE6-6E41-4FB0-88FC-AB19D734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94B2E05-F1E9-417B-ADCA-F2FA9EF92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2D79915C-3541-4FDA-8C36-4FC5A5030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E78A1125-5D40-467F-89E7-E1CA9295A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438EE718-AFC7-469D-B683-2A094CAC9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4B80EDB9-3875-4F0D-BD76-8651C957E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8A2C9DB-3149-4367-A246-FE46B6D12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2B01AE9A-956C-4616-8402-8CCDB110C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5460587D-7AE3-412E-B883-C0C1047D8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2B97A0E-3CCF-4A2D-BDE3-D342B8D3E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1ED34198-7A25-4F50-988A-AB4EE25D3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DE1FBAAB-4F74-4C24-B59F-A5F1E9A15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D640177-DE56-4447-B364-567BFE7FD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87148B77-13D1-4689-80A4-AEA147EF8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F5B4CAC-E3F9-4F27-A222-03036DA28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1B67673-7387-46A8-B692-0AAA533D4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F939C57C-57FF-4F10-8143-6E5369D88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AD9B15C4-4680-430F-BD02-7C34DCE68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8B8620EE-DC6B-456A-9E3E-9BF67DD11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B3EC636E-45A1-436D-86EA-7D91BBC7E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BF0E87E9-730C-442A-A3FB-FDD962253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B12E410-8C73-471A-B22A-472D98929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3430C01D-65D1-4737-BB7E-92CB432A0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E6E2BCA5-F6CC-49BD-B631-82E2E370D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F408F90D-42A9-44FF-BD74-AA8CA60FA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9D600799-D9CF-4409-AAFD-8FE766326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B7AD6468-0212-41CF-AEAA-7BCABA7FF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AEB98BE7-C586-4ACC-BCFB-5F4984C83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A97FC31-377B-4705-8B89-C98296298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BD757E6C-AF39-437F-A984-FB20B4BCF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F3DE699-CF5A-4912-8562-4442A2010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7519C30E-EFCF-438D-81AF-4A74D1EC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0BD9DB0C-5056-4152-9B82-79A4848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77C66561-0809-4896-9BB5-5B2C1B78A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0C4D31B5-9A09-4F59-B81A-37D626182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EDFB7E5-3432-4374-A80B-46F4667D2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057F8955-FEB3-4298-A444-0676B398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D9B2D97-D518-4487-AE39-39E3223E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FD4C675B-6E36-4BA6-AA20-5D416B6CB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87E804E-06A5-4CC1-8009-019BFE2BA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368F8B15-5254-456E-A870-ED66EE66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08E673C0-E44D-458F-BCC0-497BB4B1A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1ADA76B0-E850-494D-9A3F-D44026F16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CD71CC68-984E-42EF-93DC-210BD3762E00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C5608A3A-FC77-4ABD-BA0B-0E70B04B9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63500</xdr:rowOff>
    </xdr:from>
    <xdr:to>
      <xdr:col>11</xdr:col>
      <xdr:colOff>337584</xdr:colOff>
      <xdr:row>31</xdr:row>
      <xdr:rowOff>91643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85F5A366-89AD-4ABA-A7ED-8901EBCE7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23875" y="2540000"/>
          <a:ext cx="8662434" cy="34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476249</xdr:colOff>
      <xdr:row>12</xdr:row>
      <xdr:rowOff>179916</xdr:rowOff>
    </xdr:from>
    <xdr:to>
      <xdr:col>21</xdr:col>
      <xdr:colOff>686868</xdr:colOff>
      <xdr:row>31</xdr:row>
      <xdr:rowOff>27083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9FF6A646-CE91-4DCD-B440-F75884842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324974" y="2465916"/>
          <a:ext cx="8373544" cy="34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251113</xdr:colOff>
      <xdr:row>13</xdr:row>
      <xdr:rowOff>95250</xdr:rowOff>
    </xdr:from>
    <xdr:to>
      <xdr:col>7</xdr:col>
      <xdr:colOff>190500</xdr:colOff>
      <xdr:row>27</xdr:row>
      <xdr:rowOff>181653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FCB5FF-FADD-44F9-80EB-0A6C2F0D2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50272" y="2571750"/>
          <a:ext cx="7005205" cy="2753403"/>
        </a:xfrm>
        <a:prstGeom prst="rect">
          <a:avLst/>
        </a:prstGeom>
      </xdr:spPr>
    </xdr:pic>
    <xdr:clientData/>
  </xdr:twoCellAnchor>
  <xdr:twoCellAnchor editAs="oneCell">
    <xdr:from>
      <xdr:col>7</xdr:col>
      <xdr:colOff>199159</xdr:colOff>
      <xdr:row>12</xdr:row>
      <xdr:rowOff>181840</xdr:rowOff>
    </xdr:from>
    <xdr:to>
      <xdr:col>16</xdr:col>
      <xdr:colOff>612835</xdr:colOff>
      <xdr:row>28</xdr:row>
      <xdr:rowOff>107916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EEE64-CA46-4D15-9CEA-83DE1D0B9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464136" y="2467840"/>
          <a:ext cx="7488154" cy="2974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17</xdr:row>
      <xdr:rowOff>151899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3237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314326</xdr:colOff>
      <xdr:row>9</xdr:row>
      <xdr:rowOff>200025</xdr:rowOff>
    </xdr:from>
    <xdr:to>
      <xdr:col>15</xdr:col>
      <xdr:colOff>497791</xdr:colOff>
      <xdr:row>27</xdr:row>
      <xdr:rowOff>104187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0326" y="2181225"/>
          <a:ext cx="9327465" cy="3542712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2</xdr:row>
      <xdr:rowOff>66674</xdr:rowOff>
    </xdr:from>
    <xdr:to>
      <xdr:col>22</xdr:col>
      <xdr:colOff>457200</xdr:colOff>
      <xdr:row>13</xdr:row>
      <xdr:rowOff>170843</xdr:rowOff>
    </xdr:to>
    <xdr:pic>
      <xdr:nvPicPr>
        <xdr:cNvPr id="17" name="Imagen 1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4460" r="110"/>
        <a:stretch/>
      </xdr:blipFill>
      <xdr:spPr>
        <a:xfrm>
          <a:off x="9982199" y="447674"/>
          <a:ext cx="7239001" cy="2675919"/>
        </a:xfrm>
        <a:prstGeom prst="rect">
          <a:avLst/>
        </a:prstGeom>
      </xdr:spPr>
    </xdr:pic>
    <xdr:clientData/>
  </xdr:twoCellAnchor>
  <xdr:twoCellAnchor>
    <xdr:from>
      <xdr:col>6</xdr:col>
      <xdr:colOff>400050</xdr:colOff>
      <xdr:row>39</xdr:row>
      <xdr:rowOff>161925</xdr:rowOff>
    </xdr:from>
    <xdr:to>
      <xdr:col>12</xdr:col>
      <xdr:colOff>400050</xdr:colOff>
      <xdr:row>52</xdr:row>
      <xdr:rowOff>133350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400050</xdr:colOff>
      <xdr:row>55</xdr:row>
      <xdr:rowOff>57150</xdr:rowOff>
    </xdr:from>
    <xdr:to>
      <xdr:col>12</xdr:col>
      <xdr:colOff>400050</xdr:colOff>
      <xdr:row>69</xdr:row>
      <xdr:rowOff>57150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361950</xdr:colOff>
      <xdr:row>75</xdr:row>
      <xdr:rowOff>485775</xdr:rowOff>
    </xdr:from>
    <xdr:to>
      <xdr:col>12</xdr:col>
      <xdr:colOff>533400</xdr:colOff>
      <xdr:row>89</xdr:row>
      <xdr:rowOff>47625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190500</xdr:colOff>
      <xdr:row>96</xdr:row>
      <xdr:rowOff>76200</xdr:rowOff>
    </xdr:from>
    <xdr:to>
      <xdr:col>13</xdr:col>
      <xdr:colOff>190500</xdr:colOff>
      <xdr:row>111</xdr:row>
      <xdr:rowOff>19050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190500</xdr:colOff>
      <xdr:row>113</xdr:row>
      <xdr:rowOff>85725</xdr:rowOff>
    </xdr:from>
    <xdr:to>
      <xdr:col>12</xdr:col>
      <xdr:colOff>361950</xdr:colOff>
      <xdr:row>128</xdr:row>
      <xdr:rowOff>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104775</xdr:colOff>
      <xdr:row>132</xdr:row>
      <xdr:rowOff>9524</xdr:rowOff>
    </xdr:from>
    <xdr:to>
      <xdr:col>12</xdr:col>
      <xdr:colOff>257175</xdr:colOff>
      <xdr:row>146</xdr:row>
      <xdr:rowOff>133349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57150</xdr:colOff>
      <xdr:row>151</xdr:row>
      <xdr:rowOff>104775</xdr:rowOff>
    </xdr:from>
    <xdr:to>
      <xdr:col>12</xdr:col>
      <xdr:colOff>228600</xdr:colOff>
      <xdr:row>166</xdr:row>
      <xdr:rowOff>19050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723900</xdr:colOff>
      <xdr:row>172</xdr:row>
      <xdr:rowOff>38100</xdr:rowOff>
    </xdr:from>
    <xdr:to>
      <xdr:col>12</xdr:col>
      <xdr:colOff>323850</xdr:colOff>
      <xdr:row>185</xdr:row>
      <xdr:rowOff>95250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191</xdr:row>
      <xdr:rowOff>190499</xdr:rowOff>
    </xdr:from>
    <xdr:to>
      <xdr:col>12</xdr:col>
      <xdr:colOff>381000</xdr:colOff>
      <xdr:row>207</xdr:row>
      <xdr:rowOff>9524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209</xdr:row>
      <xdr:rowOff>190499</xdr:rowOff>
    </xdr:from>
    <xdr:to>
      <xdr:col>12</xdr:col>
      <xdr:colOff>400050</xdr:colOff>
      <xdr:row>225</xdr:row>
      <xdr:rowOff>142874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89" t="s">
        <v>0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2:15" ht="68.25" customHeight="1" x14ac:dyDescent="0.25">
      <c r="B33" s="90" t="s">
        <v>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</row>
    <row r="34" spans="2:15" ht="43.5" customHeight="1" x14ac:dyDescent="0.25">
      <c r="B34" s="90" t="s">
        <v>2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</row>
    <row r="35" spans="2:15" ht="167.25" customHeight="1" x14ac:dyDescent="0.25"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2:15" ht="89.25" customHeight="1" x14ac:dyDescent="0.25">
      <c r="B36" s="92" t="s">
        <v>3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2:15" ht="58.5" customHeight="1" x14ac:dyDescent="0.25">
      <c r="B37" s="92" t="s">
        <v>4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85" t="s">
        <v>259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2:15" ht="14.45" customHeight="1" x14ac:dyDescent="0.25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2:15" ht="14.45" customHeight="1" x14ac:dyDescent="0.25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2:15" ht="14.45" customHeight="1" x14ac:dyDescent="0.25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2:15" ht="14.45" customHeight="1" x14ac:dyDescent="0.2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2:15" ht="14.45" customHeight="1" x14ac:dyDescent="0.2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2:15" ht="14.45" customHeight="1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2:15" ht="14.45" customHeight="1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2:15" ht="14.45" customHeight="1" x14ac:dyDescent="0.25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2:14" ht="34.5" customHeight="1" x14ac:dyDescent="0.2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1" spans="2:14" ht="87.75" customHeight="1" x14ac:dyDescent="0.25">
      <c r="B51" s="87" t="s">
        <v>60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30" workbookViewId="0">
      <selection activeCell="E42" sqref="E42:G4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261</v>
      </c>
    </row>
    <row r="34" spans="2:19" ht="18.75" x14ac:dyDescent="0.3">
      <c r="C34" s="33" t="s">
        <v>262</v>
      </c>
    </row>
    <row r="35" spans="2:19" ht="18.75" x14ac:dyDescent="0.3">
      <c r="C35" s="33" t="s">
        <v>263</v>
      </c>
    </row>
    <row r="37" spans="2:19" ht="39" customHeight="1" x14ac:dyDescent="0.25">
      <c r="B37" s="6"/>
      <c r="C37" s="94" t="s">
        <v>12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97" t="s">
        <v>13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157</v>
      </c>
      <c r="E42" s="10">
        <v>17</v>
      </c>
      <c r="F42" s="10">
        <v>6</v>
      </c>
      <c r="G42" s="10">
        <v>2</v>
      </c>
      <c r="H42" s="11">
        <v>182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19</v>
      </c>
      <c r="E43" s="10">
        <v>2</v>
      </c>
      <c r="F43" s="10">
        <v>1</v>
      </c>
      <c r="G43" s="10">
        <v>2</v>
      </c>
      <c r="H43" s="11">
        <v>24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0.89204545454545459</v>
      </c>
      <c r="E46" s="12">
        <v>0.89473684210526316</v>
      </c>
      <c r="F46" s="12">
        <v>0.8571428571428571</v>
      </c>
      <c r="G46" s="12">
        <v>0.5</v>
      </c>
      <c r="H46" s="13">
        <v>0.88349514563106801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0.10795454545454546</v>
      </c>
      <c r="E47" s="12">
        <v>0.10526315789473684</v>
      </c>
      <c r="F47" s="12">
        <v>0.14285714285714285</v>
      </c>
      <c r="G47" s="12">
        <v>0.5</v>
      </c>
      <c r="H47" s="13">
        <v>0.11650485436893204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97" t="s">
        <v>20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81</v>
      </c>
      <c r="E52" s="10">
        <v>5</v>
      </c>
      <c r="F52" s="10">
        <v>3</v>
      </c>
      <c r="G52" s="10">
        <v>1</v>
      </c>
      <c r="H52" s="10">
        <v>90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32</v>
      </c>
      <c r="E53" s="10">
        <v>2</v>
      </c>
      <c r="F53" s="10">
        <v>3</v>
      </c>
      <c r="G53" s="10">
        <v>3</v>
      </c>
      <c r="H53" s="10">
        <v>40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63</v>
      </c>
      <c r="E54" s="10">
        <v>12</v>
      </c>
      <c r="F54" s="10">
        <v>1</v>
      </c>
      <c r="G54" s="10">
        <v>0</v>
      </c>
      <c r="H54" s="10">
        <v>76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0.46022727272727271</v>
      </c>
      <c r="E57" s="12">
        <v>0.26315789473684209</v>
      </c>
      <c r="F57" s="12">
        <v>0.42857142857142855</v>
      </c>
      <c r="G57" s="12">
        <v>0.25</v>
      </c>
      <c r="H57" s="12">
        <v>0.43689320388349512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0.18181818181818182</v>
      </c>
      <c r="E58" s="12">
        <v>0.10526315789473684</v>
      </c>
      <c r="F58" s="12">
        <v>0.42857142857142855</v>
      </c>
      <c r="G58" s="12">
        <v>0.75</v>
      </c>
      <c r="H58" s="12">
        <v>0.1941747572815534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0.35795454545454547</v>
      </c>
      <c r="E59" s="12">
        <v>0.63157894736842102</v>
      </c>
      <c r="F59" s="12">
        <v>0.14285714285714285</v>
      </c>
      <c r="G59" s="12">
        <v>0</v>
      </c>
      <c r="H59" s="12">
        <v>0.36893203883495146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97" t="s">
        <v>24</v>
      </c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0.80575539568345322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0.10071942446043165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7.1942446043165464E-2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94" t="s">
        <v>25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R76" s="34"/>
      <c r="S76" s="7"/>
    </row>
    <row r="77" spans="3:19" x14ac:dyDescent="0.25">
      <c r="R77" s="34"/>
      <c r="S77" s="7"/>
    </row>
    <row r="78" spans="3:19" ht="23.25" x14ac:dyDescent="0.25">
      <c r="C78" s="97" t="s">
        <v>26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0.26699029126213591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2" t="s">
        <v>27</v>
      </c>
      <c r="D82" s="8" t="s">
        <v>86</v>
      </c>
      <c r="E82" s="8" t="s">
        <v>87</v>
      </c>
      <c r="F82" s="8" t="s">
        <v>88</v>
      </c>
      <c r="R82" s="34"/>
      <c r="S82" s="7"/>
    </row>
    <row r="83" spans="3:19" ht="21" x14ac:dyDescent="0.25">
      <c r="C83" s="15" t="s">
        <v>28</v>
      </c>
      <c r="D83" s="12">
        <v>0.23664122137404581</v>
      </c>
      <c r="E83" s="12">
        <v>0.66412213740458015</v>
      </c>
      <c r="F83" s="12">
        <v>9.9236641221374045E-2</v>
      </c>
      <c r="R83" s="34"/>
      <c r="S83" s="7"/>
    </row>
    <row r="84" spans="3:19" ht="21" x14ac:dyDescent="0.25">
      <c r="C84" s="15" t="s">
        <v>29</v>
      </c>
      <c r="D84" s="12">
        <v>0.23076923076923078</v>
      </c>
      <c r="E84" s="12">
        <v>0.61538461538461542</v>
      </c>
      <c r="F84" s="12">
        <v>0.15384615384615385</v>
      </c>
      <c r="R84" s="34"/>
      <c r="S84" s="7"/>
    </row>
    <row r="85" spans="3:19" ht="21" x14ac:dyDescent="0.25">
      <c r="C85" s="15" t="s">
        <v>30</v>
      </c>
      <c r="D85" s="12">
        <v>0.40310077519379844</v>
      </c>
      <c r="E85" s="12">
        <v>0.56589147286821706</v>
      </c>
      <c r="F85" s="12">
        <v>3.1007751937984496E-2</v>
      </c>
      <c r="R85" s="34"/>
      <c r="S85" s="7"/>
    </row>
    <row r="86" spans="3:19" ht="21" x14ac:dyDescent="0.25">
      <c r="C86" s="15" t="s">
        <v>31</v>
      </c>
      <c r="D86" s="12">
        <v>0.30534351145038169</v>
      </c>
      <c r="E86" s="12">
        <v>0.64122137404580148</v>
      </c>
      <c r="F86" s="12">
        <v>5.3435114503816793E-2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89</v>
      </c>
      <c r="D88" s="12">
        <v>9.7087378640776691E-3</v>
      </c>
      <c r="R88" s="34"/>
      <c r="S88" s="7"/>
    </row>
    <row r="89" spans="3:19" x14ac:dyDescent="0.25">
      <c r="R89" s="34"/>
      <c r="S89" s="7"/>
    </row>
    <row r="90" spans="3:19" ht="23.25" x14ac:dyDescent="0.25">
      <c r="C90" s="62" t="s">
        <v>89</v>
      </c>
      <c r="D90" s="8" t="s">
        <v>86</v>
      </c>
      <c r="E90" s="8" t="s">
        <v>87</v>
      </c>
      <c r="F90" s="8" t="s">
        <v>88</v>
      </c>
      <c r="R90" s="34"/>
      <c r="S90" s="7"/>
    </row>
    <row r="91" spans="3:19" ht="21" x14ac:dyDescent="0.25">
      <c r="C91" s="15" t="s">
        <v>28</v>
      </c>
      <c r="D91" s="12">
        <v>0.21875</v>
      </c>
      <c r="E91" s="12">
        <v>0.5625</v>
      </c>
      <c r="F91" s="12">
        <v>0.21875</v>
      </c>
      <c r="R91" s="34"/>
      <c r="S91" s="7"/>
    </row>
    <row r="92" spans="3:19" ht="21" x14ac:dyDescent="0.25">
      <c r="C92" s="15" t="s">
        <v>29</v>
      </c>
      <c r="D92" s="12">
        <v>0.18461538461538463</v>
      </c>
      <c r="E92" s="12">
        <v>0.50769230769230766</v>
      </c>
      <c r="F92" s="12">
        <v>0.30769230769230771</v>
      </c>
      <c r="R92" s="34"/>
      <c r="S92" s="7"/>
    </row>
    <row r="93" spans="3:19" ht="21" x14ac:dyDescent="0.25">
      <c r="C93" s="15" t="s">
        <v>30</v>
      </c>
      <c r="D93" s="12">
        <v>0.27272727272727271</v>
      </c>
      <c r="E93" s="12">
        <v>0.51515151515151514</v>
      </c>
      <c r="F93" s="12">
        <v>0.21212121212121213</v>
      </c>
      <c r="R93" s="34"/>
      <c r="S93" s="7"/>
    </row>
    <row r="94" spans="3:19" ht="21" x14ac:dyDescent="0.25">
      <c r="C94" s="15" t="s">
        <v>31</v>
      </c>
      <c r="D94" s="12">
        <v>0.21212121212121213</v>
      </c>
      <c r="E94" s="12">
        <v>0.56060606060606055</v>
      </c>
      <c r="F94" s="12">
        <v>0.22727272727272727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97" t="s">
        <v>32</v>
      </c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98" t="s">
        <v>33</v>
      </c>
      <c r="D98" s="98"/>
      <c r="E98" s="98"/>
      <c r="F98" s="98"/>
      <c r="G98" s="98"/>
      <c r="H98" s="98"/>
      <c r="I98" s="98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100" t="s">
        <v>90</v>
      </c>
      <c r="D99" s="100"/>
      <c r="E99" s="100"/>
      <c r="F99" s="100"/>
      <c r="G99" s="100"/>
      <c r="H99" s="100"/>
      <c r="I99" s="100"/>
      <c r="J99" s="12">
        <v>0</v>
      </c>
      <c r="K99" s="12">
        <v>3.4782608695652174E-2</v>
      </c>
      <c r="L99" s="12">
        <v>4.3478260869565216E-2</v>
      </c>
      <c r="M99" s="12">
        <v>0.53913043478260869</v>
      </c>
      <c r="N99" s="12">
        <v>0.38260869565217392</v>
      </c>
      <c r="O99" s="23">
        <v>4.2695652173913041</v>
      </c>
      <c r="R99" s="34"/>
      <c r="S99" s="7"/>
    </row>
    <row r="100" spans="2:19" ht="18.75" x14ac:dyDescent="0.25">
      <c r="B100" s="5">
        <v>2</v>
      </c>
      <c r="C100" s="100" t="s">
        <v>91</v>
      </c>
      <c r="D100" s="100"/>
      <c r="E100" s="100"/>
      <c r="F100" s="100"/>
      <c r="G100" s="100"/>
      <c r="H100" s="100"/>
      <c r="I100" s="100"/>
      <c r="J100" s="12">
        <v>0</v>
      </c>
      <c r="K100" s="12">
        <v>8.6956521739130436E-3</v>
      </c>
      <c r="L100" s="12">
        <v>4.3478260869565216E-2</v>
      </c>
      <c r="M100" s="12">
        <v>0.54782608695652169</v>
      </c>
      <c r="N100" s="12">
        <v>0.4</v>
      </c>
      <c r="O100" s="23">
        <v>4.339130434782609</v>
      </c>
      <c r="R100" s="34"/>
      <c r="S100" s="7"/>
    </row>
    <row r="101" spans="2:19" ht="18.75" x14ac:dyDescent="0.25">
      <c r="B101" s="5">
        <v>3</v>
      </c>
      <c r="C101" s="100" t="s">
        <v>92</v>
      </c>
      <c r="D101" s="100"/>
      <c r="E101" s="100"/>
      <c r="F101" s="100"/>
      <c r="G101" s="100"/>
      <c r="H101" s="100"/>
      <c r="I101" s="100"/>
      <c r="J101" s="12">
        <v>8.6956521739130436E-3</v>
      </c>
      <c r="K101" s="12">
        <v>1.7391304347826087E-2</v>
      </c>
      <c r="L101" s="12">
        <v>6.0869565217391307E-2</v>
      </c>
      <c r="M101" s="12">
        <v>0.59130434782608698</v>
      </c>
      <c r="N101" s="12">
        <v>0.32173913043478258</v>
      </c>
      <c r="O101" s="23">
        <v>4.2</v>
      </c>
      <c r="R101" s="34"/>
      <c r="S101" s="7"/>
    </row>
    <row r="102" spans="2:19" ht="30.75" customHeight="1" x14ac:dyDescent="0.25">
      <c r="B102" s="5">
        <v>4</v>
      </c>
      <c r="C102" s="100" t="s">
        <v>93</v>
      </c>
      <c r="D102" s="100"/>
      <c r="E102" s="100"/>
      <c r="F102" s="100"/>
      <c r="G102" s="100"/>
      <c r="H102" s="100"/>
      <c r="I102" s="100"/>
      <c r="J102" s="12">
        <v>1.7391304347826087E-2</v>
      </c>
      <c r="K102" s="12">
        <v>6.0869565217391307E-2</v>
      </c>
      <c r="L102" s="12">
        <v>0.16521739130434782</v>
      </c>
      <c r="M102" s="12">
        <v>0.45217391304347826</v>
      </c>
      <c r="N102" s="12">
        <v>0.30434782608695654</v>
      </c>
      <c r="O102" s="23">
        <v>3.965217391304348</v>
      </c>
      <c r="R102" s="34"/>
      <c r="S102" s="7"/>
    </row>
    <row r="103" spans="2:19" ht="18.75" x14ac:dyDescent="0.25">
      <c r="B103" s="5">
        <v>5</v>
      </c>
      <c r="C103" s="100" t="s">
        <v>94</v>
      </c>
      <c r="D103" s="100"/>
      <c r="E103" s="100"/>
      <c r="F103" s="100"/>
      <c r="G103" s="100"/>
      <c r="H103" s="100"/>
      <c r="I103" s="100"/>
      <c r="J103" s="12">
        <v>0</v>
      </c>
      <c r="K103" s="12">
        <v>2.6086956521739129E-2</v>
      </c>
      <c r="L103" s="12">
        <v>4.3478260869565216E-2</v>
      </c>
      <c r="M103" s="12">
        <v>0.42608695652173911</v>
      </c>
      <c r="N103" s="12">
        <v>0.5043478260869565</v>
      </c>
      <c r="O103" s="23">
        <v>4.4086956521739129</v>
      </c>
      <c r="R103" s="34"/>
      <c r="S103" s="7"/>
    </row>
    <row r="104" spans="2:19" ht="28.5" customHeight="1" x14ac:dyDescent="0.25">
      <c r="B104" s="5">
        <v>6</v>
      </c>
      <c r="C104" s="100" t="s">
        <v>95</v>
      </c>
      <c r="D104" s="100"/>
      <c r="E104" s="100"/>
      <c r="F104" s="100"/>
      <c r="G104" s="100"/>
      <c r="H104" s="100"/>
      <c r="I104" s="100"/>
      <c r="J104" s="12">
        <v>0</v>
      </c>
      <c r="K104" s="12">
        <v>8.6956521739130436E-3</v>
      </c>
      <c r="L104" s="12">
        <v>1.7391304347826087E-2</v>
      </c>
      <c r="M104" s="12">
        <v>0.32173913043478258</v>
      </c>
      <c r="N104" s="12">
        <v>0.65217391304347827</v>
      </c>
      <c r="O104" s="23">
        <v>4.6173913043478265</v>
      </c>
      <c r="R104" s="34"/>
      <c r="S104" s="7"/>
    </row>
    <row r="105" spans="2:19" ht="18.75" x14ac:dyDescent="0.25">
      <c r="B105" s="5">
        <v>7</v>
      </c>
      <c r="C105" s="100" t="s">
        <v>96</v>
      </c>
      <c r="D105" s="100"/>
      <c r="E105" s="100"/>
      <c r="F105" s="100"/>
      <c r="G105" s="100"/>
      <c r="H105" s="100"/>
      <c r="I105" s="100"/>
      <c r="J105" s="12">
        <v>0</v>
      </c>
      <c r="K105" s="12">
        <v>1.7391304347826087E-2</v>
      </c>
      <c r="L105" s="12">
        <v>2.6086956521739129E-2</v>
      </c>
      <c r="M105" s="12">
        <v>0.37391304347826088</v>
      </c>
      <c r="N105" s="12">
        <v>0.58260869565217388</v>
      </c>
      <c r="O105" s="23">
        <v>4.5217391304347823</v>
      </c>
      <c r="R105" s="34"/>
      <c r="S105" s="7"/>
    </row>
    <row r="106" spans="2:19" ht="18.75" x14ac:dyDescent="0.25">
      <c r="B106" s="5">
        <v>8</v>
      </c>
      <c r="C106" s="100" t="s">
        <v>97</v>
      </c>
      <c r="D106" s="100"/>
      <c r="E106" s="100"/>
      <c r="F106" s="100"/>
      <c r="G106" s="100"/>
      <c r="H106" s="100"/>
      <c r="I106" s="100"/>
      <c r="J106" s="12">
        <v>0</v>
      </c>
      <c r="K106" s="12">
        <v>2.6086956521739129E-2</v>
      </c>
      <c r="L106" s="12">
        <v>3.4782608695652174E-2</v>
      </c>
      <c r="M106" s="12">
        <v>0.46086956521739131</v>
      </c>
      <c r="N106" s="12">
        <v>0.47826086956521741</v>
      </c>
      <c r="O106" s="23">
        <v>4.3913043478260869</v>
      </c>
      <c r="R106" s="34"/>
      <c r="S106" s="7"/>
    </row>
    <row r="107" spans="2:19" ht="18.75" x14ac:dyDescent="0.25">
      <c r="B107" s="5">
        <v>9</v>
      </c>
      <c r="C107" s="100" t="s">
        <v>98</v>
      </c>
      <c r="D107" s="100"/>
      <c r="E107" s="100"/>
      <c r="F107" s="100"/>
      <c r="G107" s="100"/>
      <c r="H107" s="100"/>
      <c r="I107" s="100"/>
      <c r="J107" s="12">
        <v>0</v>
      </c>
      <c r="K107" s="12">
        <v>8.6956521739130436E-3</v>
      </c>
      <c r="L107" s="12">
        <v>3.4782608695652174E-2</v>
      </c>
      <c r="M107" s="12">
        <v>0.44347826086956521</v>
      </c>
      <c r="N107" s="12">
        <v>0.5130434782608696</v>
      </c>
      <c r="O107" s="23">
        <v>4.4608695652173909</v>
      </c>
      <c r="R107" s="34"/>
      <c r="S107" s="7"/>
    </row>
    <row r="108" spans="2:19" ht="18.75" x14ac:dyDescent="0.25">
      <c r="B108" s="5">
        <v>10</v>
      </c>
      <c r="C108" s="100" t="s">
        <v>99</v>
      </c>
      <c r="D108" s="100"/>
      <c r="E108" s="100"/>
      <c r="F108" s="100"/>
      <c r="G108" s="100"/>
      <c r="H108" s="100"/>
      <c r="I108" s="100"/>
      <c r="J108" s="12">
        <v>0</v>
      </c>
      <c r="K108" s="12">
        <v>1.7391304347826087E-2</v>
      </c>
      <c r="L108" s="12">
        <v>4.3478260869565216E-2</v>
      </c>
      <c r="M108" s="12">
        <v>0.37391304347826088</v>
      </c>
      <c r="N108" s="12">
        <v>0.56521739130434778</v>
      </c>
      <c r="O108" s="23">
        <v>4.4869565217391303</v>
      </c>
      <c r="R108" s="34"/>
      <c r="S108" s="7"/>
    </row>
    <row r="109" spans="2:19" ht="18.75" x14ac:dyDescent="0.25">
      <c r="B109" s="5">
        <v>11</v>
      </c>
      <c r="C109" s="100" t="s">
        <v>100</v>
      </c>
      <c r="D109" s="100"/>
      <c r="E109" s="100"/>
      <c r="F109" s="100"/>
      <c r="G109" s="100"/>
      <c r="H109" s="100"/>
      <c r="I109" s="100"/>
      <c r="J109" s="12">
        <v>0</v>
      </c>
      <c r="K109" s="12">
        <v>8.6956521739130436E-3</v>
      </c>
      <c r="L109" s="12">
        <v>4.3478260869565216E-2</v>
      </c>
      <c r="M109" s="12">
        <v>0.35652173913043478</v>
      </c>
      <c r="N109" s="12">
        <v>0.46956521739130436</v>
      </c>
      <c r="O109" s="23">
        <v>3.9217391304347826</v>
      </c>
      <c r="R109" s="34"/>
      <c r="S109" s="7"/>
    </row>
    <row r="110" spans="2:19" ht="18.75" x14ac:dyDescent="0.25">
      <c r="B110" s="5">
        <v>12</v>
      </c>
      <c r="C110" s="100" t="s">
        <v>101</v>
      </c>
      <c r="D110" s="100"/>
      <c r="E110" s="100"/>
      <c r="F110" s="100"/>
      <c r="G110" s="100"/>
      <c r="H110" s="100"/>
      <c r="I110" s="100"/>
      <c r="J110" s="12">
        <v>8.6956521739130436E-3</v>
      </c>
      <c r="K110" s="12">
        <v>8.6956521739130436E-3</v>
      </c>
      <c r="L110" s="12">
        <v>1.7391304347826087E-2</v>
      </c>
      <c r="M110" s="12">
        <v>0.39130434782608697</v>
      </c>
      <c r="N110" s="12">
        <v>0.45217391304347826</v>
      </c>
      <c r="O110" s="23">
        <v>3.9043478260869566</v>
      </c>
      <c r="R110" s="34"/>
      <c r="S110" s="7"/>
    </row>
    <row r="111" spans="2:19" ht="18.75" x14ac:dyDescent="0.25">
      <c r="B111" s="5">
        <v>13</v>
      </c>
      <c r="C111" s="100" t="s">
        <v>102</v>
      </c>
      <c r="D111" s="100"/>
      <c r="E111" s="100"/>
      <c r="F111" s="100"/>
      <c r="G111" s="100"/>
      <c r="H111" s="100"/>
      <c r="I111" s="100"/>
      <c r="J111" s="12">
        <v>0</v>
      </c>
      <c r="K111" s="12">
        <v>1.7391304347826087E-2</v>
      </c>
      <c r="L111" s="12">
        <v>2.6086956521739129E-2</v>
      </c>
      <c r="M111" s="12">
        <v>0.5043478260869565</v>
      </c>
      <c r="N111" s="12">
        <v>0.33043478260869563</v>
      </c>
      <c r="O111" s="23">
        <v>3.7826086956521738</v>
      </c>
      <c r="R111" s="34"/>
      <c r="S111" s="7"/>
    </row>
    <row r="112" spans="2:19" ht="18.75" x14ac:dyDescent="0.25">
      <c r="B112" s="5">
        <v>14</v>
      </c>
      <c r="C112" s="100" t="s">
        <v>103</v>
      </c>
      <c r="D112" s="100"/>
      <c r="E112" s="100"/>
      <c r="F112" s="100"/>
      <c r="G112" s="100"/>
      <c r="H112" s="100"/>
      <c r="I112" s="100"/>
      <c r="J112" s="12">
        <v>0</v>
      </c>
      <c r="K112" s="12">
        <v>8.6956521739130436E-3</v>
      </c>
      <c r="L112" s="12">
        <v>2.6086956521739129E-2</v>
      </c>
      <c r="M112" s="12">
        <v>0.38260869565217392</v>
      </c>
      <c r="N112" s="12">
        <v>0.46086956521739131</v>
      </c>
      <c r="O112" s="23">
        <v>3.9304347826086956</v>
      </c>
      <c r="R112" s="34"/>
      <c r="S112" s="7"/>
    </row>
    <row r="113" spans="2:19" ht="18.75" x14ac:dyDescent="0.25">
      <c r="B113" s="5">
        <v>15</v>
      </c>
      <c r="C113" s="100" t="s">
        <v>104</v>
      </c>
      <c r="D113" s="100"/>
      <c r="E113" s="100"/>
      <c r="F113" s="100"/>
      <c r="G113" s="100"/>
      <c r="H113" s="100"/>
      <c r="I113" s="100"/>
      <c r="J113" s="12">
        <v>0</v>
      </c>
      <c r="K113" s="12">
        <v>8.6956521739130436E-3</v>
      </c>
      <c r="L113" s="12">
        <v>8.6956521739130436E-3</v>
      </c>
      <c r="M113" s="12">
        <v>0.35652173913043478</v>
      </c>
      <c r="N113" s="12">
        <v>0.5043478260869565</v>
      </c>
      <c r="O113" s="23">
        <v>3.991304347826087</v>
      </c>
      <c r="R113" s="34"/>
      <c r="S113" s="7"/>
    </row>
    <row r="114" spans="2:19" ht="18.75" x14ac:dyDescent="0.25">
      <c r="B114" s="5">
        <v>16</v>
      </c>
      <c r="C114" s="100" t="s">
        <v>105</v>
      </c>
      <c r="D114" s="100"/>
      <c r="E114" s="100"/>
      <c r="F114" s="100"/>
      <c r="G114" s="100"/>
      <c r="H114" s="100"/>
      <c r="I114" s="100"/>
      <c r="J114" s="12">
        <v>0</v>
      </c>
      <c r="K114" s="12">
        <v>8.6956521739130436E-3</v>
      </c>
      <c r="L114" s="12">
        <v>1.7391304347826087E-2</v>
      </c>
      <c r="M114" s="12">
        <v>0.31304347826086959</v>
      </c>
      <c r="N114" s="12">
        <v>0.53913043478260869</v>
      </c>
      <c r="O114" s="23">
        <v>4.017391304347826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98" t="s">
        <v>106</v>
      </c>
      <c r="D132" s="98"/>
      <c r="E132" s="98"/>
      <c r="F132" s="98"/>
      <c r="G132" s="98"/>
      <c r="H132" s="98"/>
      <c r="I132" s="98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99" t="s">
        <v>107</v>
      </c>
      <c r="D133" s="99"/>
      <c r="E133" s="99"/>
      <c r="F133" s="99"/>
      <c r="G133" s="99"/>
      <c r="H133" s="99"/>
      <c r="I133" s="99"/>
      <c r="J133" s="12">
        <v>5.8823529411764705E-2</v>
      </c>
      <c r="K133" s="12">
        <v>0</v>
      </c>
      <c r="L133" s="12">
        <v>0.11764705882352941</v>
      </c>
      <c r="M133" s="12">
        <v>0.47058823529411764</v>
      </c>
      <c r="N133" s="12">
        <v>0.35294117647058826</v>
      </c>
      <c r="O133" s="45">
        <v>4.0588235294117645</v>
      </c>
      <c r="R133" s="34"/>
      <c r="S133" s="7"/>
    </row>
    <row r="134" spans="2:19" ht="17.25" customHeight="1" x14ac:dyDescent="0.3">
      <c r="B134" s="5">
        <v>2</v>
      </c>
      <c r="C134" s="99" t="s">
        <v>108</v>
      </c>
      <c r="D134" s="99"/>
      <c r="E134" s="99"/>
      <c r="F134" s="99"/>
      <c r="G134" s="99"/>
      <c r="H134" s="99"/>
      <c r="I134" s="99"/>
      <c r="J134" s="12">
        <v>0</v>
      </c>
      <c r="K134" s="12">
        <v>5.8823529411764705E-2</v>
      </c>
      <c r="L134" s="12">
        <v>0.17647058823529413</v>
      </c>
      <c r="M134" s="12">
        <v>0.29411764705882354</v>
      </c>
      <c r="N134" s="12">
        <v>0.47058823529411764</v>
      </c>
      <c r="O134" s="45">
        <v>4.1764705882352944</v>
      </c>
      <c r="R134" s="34"/>
      <c r="S134" s="7"/>
    </row>
    <row r="135" spans="2:19" ht="17.25" customHeight="1" x14ac:dyDescent="0.3">
      <c r="B135" s="5">
        <v>3</v>
      </c>
      <c r="C135" s="99" t="s">
        <v>109</v>
      </c>
      <c r="D135" s="99"/>
      <c r="E135" s="99"/>
      <c r="F135" s="99"/>
      <c r="G135" s="99"/>
      <c r="H135" s="99"/>
      <c r="I135" s="99"/>
      <c r="J135" s="12">
        <v>0.11764705882352941</v>
      </c>
      <c r="K135" s="12">
        <v>0</v>
      </c>
      <c r="L135" s="12">
        <v>5.8823529411764705E-2</v>
      </c>
      <c r="M135" s="12">
        <v>0.41176470588235292</v>
      </c>
      <c r="N135" s="12">
        <v>0.41176470588235292</v>
      </c>
      <c r="O135" s="45">
        <v>4</v>
      </c>
      <c r="R135" s="34"/>
      <c r="S135" s="7"/>
    </row>
    <row r="136" spans="2:19" ht="17.25" customHeight="1" x14ac:dyDescent="0.3">
      <c r="B136" s="5">
        <v>4</v>
      </c>
      <c r="C136" s="99" t="s">
        <v>110</v>
      </c>
      <c r="D136" s="99"/>
      <c r="E136" s="99"/>
      <c r="F136" s="99"/>
      <c r="G136" s="99"/>
      <c r="H136" s="99"/>
      <c r="I136" s="99"/>
      <c r="J136" s="12">
        <v>0</v>
      </c>
      <c r="K136" s="12">
        <v>5.8823529411764705E-2</v>
      </c>
      <c r="L136" s="12">
        <v>5.8823529411764705E-2</v>
      </c>
      <c r="M136" s="12">
        <v>0.35294117647058826</v>
      </c>
      <c r="N136" s="12">
        <v>0.52941176470588236</v>
      </c>
      <c r="O136" s="45">
        <v>4.3529411764705879</v>
      </c>
      <c r="R136" s="34"/>
      <c r="S136" s="7"/>
    </row>
    <row r="137" spans="2:19" ht="17.25" customHeight="1" x14ac:dyDescent="0.3">
      <c r="B137" s="5">
        <v>5</v>
      </c>
      <c r="C137" s="99" t="s">
        <v>111</v>
      </c>
      <c r="D137" s="99"/>
      <c r="E137" s="99"/>
      <c r="F137" s="99"/>
      <c r="G137" s="99"/>
      <c r="H137" s="99"/>
      <c r="I137" s="99"/>
      <c r="J137" s="12">
        <v>0</v>
      </c>
      <c r="K137" s="12">
        <v>5.8823529411764705E-2</v>
      </c>
      <c r="L137" s="12">
        <v>5.8823529411764705E-2</v>
      </c>
      <c r="M137" s="12">
        <v>0.41176470588235292</v>
      </c>
      <c r="N137" s="12">
        <v>0.47058823529411764</v>
      </c>
      <c r="O137" s="45">
        <v>4.2941176470588234</v>
      </c>
      <c r="R137" s="34"/>
      <c r="S137" s="7"/>
    </row>
    <row r="138" spans="2:19" ht="17.25" customHeight="1" x14ac:dyDescent="0.3">
      <c r="B138" s="5">
        <v>6</v>
      </c>
      <c r="C138" s="99" t="s">
        <v>112</v>
      </c>
      <c r="D138" s="99"/>
      <c r="E138" s="99"/>
      <c r="F138" s="99"/>
      <c r="G138" s="99"/>
      <c r="H138" s="99"/>
      <c r="I138" s="99"/>
      <c r="J138" s="12">
        <v>5.8823529411764705E-2</v>
      </c>
      <c r="K138" s="12">
        <v>0</v>
      </c>
      <c r="L138" s="12">
        <v>0</v>
      </c>
      <c r="M138" s="12">
        <v>0.23529411764705882</v>
      </c>
      <c r="N138" s="12">
        <v>0.70588235294117652</v>
      </c>
      <c r="O138" s="45">
        <v>4.5294117647058822</v>
      </c>
      <c r="R138" s="34"/>
      <c r="S138" s="7"/>
    </row>
    <row r="139" spans="2:19" ht="17.25" customHeight="1" x14ac:dyDescent="0.3">
      <c r="B139" s="5">
        <v>7</v>
      </c>
      <c r="C139" s="99" t="s">
        <v>113</v>
      </c>
      <c r="D139" s="99"/>
      <c r="E139" s="99"/>
      <c r="F139" s="99"/>
      <c r="G139" s="99"/>
      <c r="H139" s="99"/>
      <c r="I139" s="99"/>
      <c r="J139" s="12">
        <v>0</v>
      </c>
      <c r="K139" s="12">
        <v>5.8823529411764705E-2</v>
      </c>
      <c r="L139" s="12">
        <v>0</v>
      </c>
      <c r="M139" s="12">
        <v>0.35294117647058826</v>
      </c>
      <c r="N139" s="12">
        <v>0.58823529411764708</v>
      </c>
      <c r="O139" s="45">
        <v>4.4705882352941178</v>
      </c>
      <c r="R139" s="34"/>
      <c r="S139" s="7"/>
    </row>
    <row r="140" spans="2:19" ht="17.25" customHeight="1" x14ac:dyDescent="0.3">
      <c r="B140" s="5">
        <v>8</v>
      </c>
      <c r="C140" s="99" t="s">
        <v>114</v>
      </c>
      <c r="D140" s="99"/>
      <c r="E140" s="99"/>
      <c r="F140" s="99"/>
      <c r="G140" s="99"/>
      <c r="H140" s="99"/>
      <c r="I140" s="99"/>
      <c r="J140" s="12">
        <v>5.8823529411764705E-2</v>
      </c>
      <c r="K140" s="12">
        <v>0</v>
      </c>
      <c r="L140" s="12">
        <v>0.17647058823529413</v>
      </c>
      <c r="M140" s="12">
        <v>0.29411764705882354</v>
      </c>
      <c r="N140" s="12">
        <v>0.47058823529411764</v>
      </c>
      <c r="O140" s="45">
        <v>4.117647058823529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94" t="s">
        <v>35</v>
      </c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93" t="s">
        <v>115</v>
      </c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2" t="s">
        <v>116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86</v>
      </c>
      <c r="D155" s="10">
        <v>38</v>
      </c>
      <c r="E155" s="10">
        <v>9</v>
      </c>
      <c r="F155" s="10">
        <v>47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117</v>
      </c>
      <c r="D156" s="10">
        <v>18</v>
      </c>
      <c r="E156" s="10">
        <v>2</v>
      </c>
      <c r="F156" s="10">
        <v>20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88</v>
      </c>
      <c r="D157" s="10">
        <v>5</v>
      </c>
      <c r="E157" s="10">
        <v>2</v>
      </c>
      <c r="F157" s="10">
        <v>7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118</v>
      </c>
      <c r="D158" s="10">
        <v>0</v>
      </c>
      <c r="E158" s="10">
        <v>1</v>
      </c>
      <c r="F158" s="10">
        <v>1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119</v>
      </c>
      <c r="D159" s="10">
        <v>1</v>
      </c>
      <c r="E159" s="10">
        <v>0</v>
      </c>
      <c r="F159" s="10">
        <v>1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120</v>
      </c>
      <c r="D160" s="10">
        <v>113</v>
      </c>
      <c r="E160" s="10">
        <v>5</v>
      </c>
      <c r="F160" s="10">
        <v>118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2" t="s">
        <v>121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86</v>
      </c>
      <c r="D163" s="12">
        <v>0.21590909090909091</v>
      </c>
      <c r="E163" s="12">
        <v>0.47368421052631576</v>
      </c>
      <c r="F163" s="12">
        <v>0.24102564102564103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117</v>
      </c>
      <c r="D164" s="12">
        <v>0.10227272727272728</v>
      </c>
      <c r="E164" s="12">
        <v>0.10526315789473684</v>
      </c>
      <c r="F164" s="12">
        <v>0.10256410256410256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88</v>
      </c>
      <c r="D165" s="12">
        <v>2.8409090909090908E-2</v>
      </c>
      <c r="E165" s="12">
        <v>0.10526315789473684</v>
      </c>
      <c r="F165" s="12">
        <v>3.5897435897435895E-2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118</v>
      </c>
      <c r="D166" s="12">
        <v>0</v>
      </c>
      <c r="E166" s="12">
        <v>5.2631578947368418E-2</v>
      </c>
      <c r="F166" s="12">
        <v>5.1282051282051282E-3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119</v>
      </c>
      <c r="D167" s="12">
        <v>5.681818181818182E-3</v>
      </c>
      <c r="E167" s="12">
        <v>0</v>
      </c>
      <c r="F167" s="12">
        <v>5.1282051282051282E-3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120</v>
      </c>
      <c r="D168" s="12">
        <v>0.64204545454545459</v>
      </c>
      <c r="E168" s="12">
        <v>0.26315789473684209</v>
      </c>
      <c r="F168" s="12">
        <v>0.60512820512820509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2" t="s">
        <v>122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86</v>
      </c>
      <c r="D171" s="10">
        <v>27</v>
      </c>
      <c r="E171" s="10">
        <v>4</v>
      </c>
      <c r="F171" s="10">
        <v>31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117</v>
      </c>
      <c r="D172" s="10">
        <v>30</v>
      </c>
      <c r="E172" s="10">
        <v>3</v>
      </c>
      <c r="F172" s="10">
        <v>33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88</v>
      </c>
      <c r="D173" s="10">
        <v>15</v>
      </c>
      <c r="E173" s="10">
        <v>3</v>
      </c>
      <c r="F173" s="10">
        <v>18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118</v>
      </c>
      <c r="D174" s="10">
        <v>10</v>
      </c>
      <c r="E174" s="10">
        <v>2</v>
      </c>
      <c r="F174" s="10">
        <v>12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119</v>
      </c>
      <c r="D175" s="10">
        <v>4</v>
      </c>
      <c r="E175" s="10">
        <v>2</v>
      </c>
      <c r="F175" s="10">
        <v>6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120</v>
      </c>
      <c r="D176" s="10">
        <v>90</v>
      </c>
      <c r="E176" s="10">
        <v>5</v>
      </c>
      <c r="F176" s="10">
        <v>95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2" t="s">
        <v>123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86</v>
      </c>
      <c r="D180" s="12">
        <v>0.15340909090909091</v>
      </c>
      <c r="E180" s="12">
        <v>0.21052631578947367</v>
      </c>
      <c r="F180" s="12">
        <v>0.15897435897435896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117</v>
      </c>
      <c r="D181" s="12">
        <v>0.17045454545454544</v>
      </c>
      <c r="E181" s="12">
        <v>0.15789473684210525</v>
      </c>
      <c r="F181" s="12">
        <v>0.16923076923076924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88</v>
      </c>
      <c r="D182" s="12">
        <v>8.5227272727272721E-2</v>
      </c>
      <c r="E182" s="12">
        <v>0.15789473684210525</v>
      </c>
      <c r="F182" s="12">
        <v>9.2307692307692313E-2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118</v>
      </c>
      <c r="D183" s="12">
        <v>5.6818181818181816E-2</v>
      </c>
      <c r="E183" s="12">
        <v>0.10526315789473684</v>
      </c>
      <c r="F183" s="12">
        <v>6.1538461538461542E-2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119</v>
      </c>
      <c r="D184" s="12">
        <v>2.2727272727272728E-2</v>
      </c>
      <c r="E184" s="12">
        <v>0.10526315789473684</v>
      </c>
      <c r="F184" s="12">
        <v>3.0769230769230771E-2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120</v>
      </c>
      <c r="D185" s="12">
        <v>0.51136363636363635</v>
      </c>
      <c r="E185" s="12">
        <v>0.26315789473684209</v>
      </c>
      <c r="F185" s="12">
        <v>0.48717948717948717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2" t="s">
        <v>124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86</v>
      </c>
      <c r="D189" s="10">
        <v>26</v>
      </c>
      <c r="E189" s="10">
        <v>6</v>
      </c>
      <c r="F189" s="10">
        <v>32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117</v>
      </c>
      <c r="D190" s="10">
        <v>14</v>
      </c>
      <c r="E190" s="10">
        <v>8</v>
      </c>
      <c r="F190" s="10">
        <v>22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88</v>
      </c>
      <c r="D191" s="10">
        <v>2</v>
      </c>
      <c r="E191" s="10">
        <v>0</v>
      </c>
      <c r="F191" s="10">
        <v>2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118</v>
      </c>
      <c r="D192" s="10">
        <v>1</v>
      </c>
      <c r="E192" s="10">
        <v>0</v>
      </c>
      <c r="F192" s="10">
        <v>1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119</v>
      </c>
      <c r="D193" s="10">
        <v>3</v>
      </c>
      <c r="E193" s="10">
        <v>0</v>
      </c>
      <c r="F193" s="10">
        <v>3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120</v>
      </c>
      <c r="D194" s="10">
        <v>129</v>
      </c>
      <c r="E194" s="10">
        <v>5</v>
      </c>
      <c r="F194" s="10">
        <v>134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2" t="s">
        <v>125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86</v>
      </c>
      <c r="D197" s="12">
        <v>0.14772727272727273</v>
      </c>
      <c r="E197" s="12">
        <v>0.31578947368421051</v>
      </c>
      <c r="F197" s="12">
        <v>0.1641025641025641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117</v>
      </c>
      <c r="D198" s="12">
        <v>7.9545454545454544E-2</v>
      </c>
      <c r="E198" s="12">
        <v>0.42105263157894735</v>
      </c>
      <c r="F198" s="12">
        <v>0.11282051282051282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88</v>
      </c>
      <c r="D199" s="12">
        <v>1.1363636363636364E-2</v>
      </c>
      <c r="E199" s="12">
        <v>0</v>
      </c>
      <c r="F199" s="12">
        <v>1.0256410256410256E-2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118</v>
      </c>
      <c r="D200" s="12">
        <v>5.681818181818182E-3</v>
      </c>
      <c r="E200" s="12">
        <v>0</v>
      </c>
      <c r="F200" s="12">
        <v>5.1282051282051282E-3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119</v>
      </c>
      <c r="D201" s="12">
        <v>1.7045454545454544E-2</v>
      </c>
      <c r="E201" s="12">
        <v>0</v>
      </c>
      <c r="F201" s="12">
        <v>1.5384615384615385E-2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120</v>
      </c>
      <c r="D202" s="12">
        <v>0.73295454545454541</v>
      </c>
      <c r="E202" s="12">
        <v>0.26315789473684209</v>
      </c>
      <c r="F202" s="12">
        <v>0.68717948717948718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2" t="s">
        <v>126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86</v>
      </c>
      <c r="D205" s="10">
        <v>33</v>
      </c>
      <c r="E205" s="10">
        <v>3</v>
      </c>
      <c r="F205" s="10">
        <v>36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117</v>
      </c>
      <c r="D206" s="10">
        <v>32</v>
      </c>
      <c r="E206" s="10">
        <v>8</v>
      </c>
      <c r="F206" s="10">
        <v>40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88</v>
      </c>
      <c r="D207" s="10">
        <v>13</v>
      </c>
      <c r="E207" s="10">
        <v>1</v>
      </c>
      <c r="F207" s="10">
        <v>14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118</v>
      </c>
      <c r="D208" s="10">
        <v>5</v>
      </c>
      <c r="E208" s="10">
        <v>2</v>
      </c>
      <c r="F208" s="10">
        <v>7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119</v>
      </c>
      <c r="D209" s="10">
        <v>3</v>
      </c>
      <c r="E209" s="10">
        <v>0</v>
      </c>
      <c r="F209" s="10">
        <v>3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120</v>
      </c>
      <c r="D210" s="10">
        <v>90</v>
      </c>
      <c r="E210" s="10">
        <v>5</v>
      </c>
      <c r="F210" s="10">
        <v>95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2" t="s">
        <v>127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86</v>
      </c>
      <c r="D214" s="12">
        <v>0.1875</v>
      </c>
      <c r="E214" s="12">
        <v>0.15789473684210525</v>
      </c>
      <c r="F214" s="12">
        <v>0.18461538461538463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117</v>
      </c>
      <c r="D215" s="12">
        <v>0.18181818181818182</v>
      </c>
      <c r="E215" s="12">
        <v>0.42105263157894735</v>
      </c>
      <c r="F215" s="12">
        <v>0.20512820512820512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88</v>
      </c>
      <c r="D216" s="12">
        <v>7.3863636363636367E-2</v>
      </c>
      <c r="E216" s="12">
        <v>5.2631578947368418E-2</v>
      </c>
      <c r="F216" s="12">
        <v>7.179487179487179E-2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118</v>
      </c>
      <c r="D217" s="12">
        <v>2.8409090909090908E-2</v>
      </c>
      <c r="E217" s="12">
        <v>0.10526315789473684</v>
      </c>
      <c r="F217" s="12">
        <v>3.5897435897435895E-2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119</v>
      </c>
      <c r="D218" s="12">
        <v>1.7045454545454544E-2</v>
      </c>
      <c r="E218" s="12">
        <v>0</v>
      </c>
      <c r="F218" s="12">
        <v>1.5384615384615385E-2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120</v>
      </c>
      <c r="D219" s="12">
        <v>0.51136363636363635</v>
      </c>
      <c r="E219" s="12">
        <v>0.26315789473684209</v>
      </c>
      <c r="F219" s="12">
        <v>0.48717948717948717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2" t="s">
        <v>128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86</v>
      </c>
      <c r="D222" s="10">
        <v>49</v>
      </c>
      <c r="E222" s="10">
        <v>3</v>
      </c>
      <c r="F222" s="10">
        <v>52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117</v>
      </c>
      <c r="D223" s="10">
        <v>31</v>
      </c>
      <c r="E223" s="10">
        <v>10</v>
      </c>
      <c r="F223" s="10">
        <v>41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88</v>
      </c>
      <c r="D224" s="10">
        <v>3</v>
      </c>
      <c r="E224" s="10">
        <v>1</v>
      </c>
      <c r="F224" s="10">
        <v>4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118</v>
      </c>
      <c r="D225" s="10">
        <v>0</v>
      </c>
      <c r="E225" s="10">
        <v>0</v>
      </c>
      <c r="F225" s="10">
        <v>0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119</v>
      </c>
      <c r="D226" s="10">
        <v>3</v>
      </c>
      <c r="E226" s="10">
        <v>0</v>
      </c>
      <c r="F226" s="10">
        <v>3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120</v>
      </c>
      <c r="D227" s="10">
        <v>90</v>
      </c>
      <c r="E227" s="10">
        <v>5</v>
      </c>
      <c r="F227" s="10">
        <v>95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2" t="s">
        <v>129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86</v>
      </c>
      <c r="D230" s="12">
        <v>0.27840909090909088</v>
      </c>
      <c r="E230" s="12">
        <v>0.15789473684210525</v>
      </c>
      <c r="F230" s="12">
        <v>0.26666666666666666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117</v>
      </c>
      <c r="D231" s="12">
        <v>0.17613636363636365</v>
      </c>
      <c r="E231" s="12">
        <v>0.52631578947368418</v>
      </c>
      <c r="F231" s="12">
        <v>0.21025641025641026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88</v>
      </c>
      <c r="D232" s="12">
        <v>1.7045454545454544E-2</v>
      </c>
      <c r="E232" s="12">
        <v>5.2631578947368418E-2</v>
      </c>
      <c r="F232" s="12">
        <v>2.0512820512820513E-2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118</v>
      </c>
      <c r="D233" s="12">
        <v>0</v>
      </c>
      <c r="E233" s="12">
        <v>0</v>
      </c>
      <c r="F233" s="12">
        <v>0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119</v>
      </c>
      <c r="D234" s="12">
        <v>1.7045454545454544E-2</v>
      </c>
      <c r="E234" s="12">
        <v>0</v>
      </c>
      <c r="F234" s="12">
        <v>1.5384615384615385E-2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120</v>
      </c>
      <c r="D235" s="12">
        <v>0.51136363636363635</v>
      </c>
      <c r="E235" s="12">
        <v>0.26315789473684209</v>
      </c>
      <c r="F235" s="12">
        <v>0.48717948717948717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2" t="s">
        <v>130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86</v>
      </c>
      <c r="D238" s="10">
        <v>35</v>
      </c>
      <c r="E238" s="10">
        <v>4</v>
      </c>
      <c r="F238" s="10">
        <v>39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117</v>
      </c>
      <c r="D239" s="10">
        <v>37</v>
      </c>
      <c r="E239" s="10">
        <v>7</v>
      </c>
      <c r="F239" s="10">
        <v>44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88</v>
      </c>
      <c r="D240" s="10">
        <v>9</v>
      </c>
      <c r="E240" s="10">
        <v>1</v>
      </c>
      <c r="F240" s="10">
        <v>10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118</v>
      </c>
      <c r="D241" s="10">
        <v>3</v>
      </c>
      <c r="E241" s="10">
        <v>2</v>
      </c>
      <c r="F241" s="10">
        <v>5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119</v>
      </c>
      <c r="D242" s="10">
        <v>2</v>
      </c>
      <c r="E242" s="10">
        <v>0</v>
      </c>
      <c r="F242" s="10">
        <v>2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120</v>
      </c>
      <c r="D243" s="10">
        <v>90</v>
      </c>
      <c r="E243" s="10">
        <v>5</v>
      </c>
      <c r="F243" s="10">
        <v>95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2" t="s">
        <v>131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86</v>
      </c>
      <c r="D246" s="12">
        <v>0.19886363636363635</v>
      </c>
      <c r="E246" s="12">
        <v>0.21052631578947367</v>
      </c>
      <c r="F246" s="12">
        <v>0.2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117</v>
      </c>
      <c r="D247" s="12">
        <v>0.21022727272727273</v>
      </c>
      <c r="E247" s="12">
        <v>0.36842105263157893</v>
      </c>
      <c r="F247" s="12">
        <v>0.22564102564102564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88</v>
      </c>
      <c r="D248" s="12">
        <v>5.113636363636364E-2</v>
      </c>
      <c r="E248" s="12">
        <v>5.2631578947368418E-2</v>
      </c>
      <c r="F248" s="12">
        <v>5.128205128205128E-2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118</v>
      </c>
      <c r="D249" s="12">
        <v>1.7045454545454544E-2</v>
      </c>
      <c r="E249" s="12">
        <v>0.10526315789473684</v>
      </c>
      <c r="F249" s="12">
        <v>2.564102564102564E-2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119</v>
      </c>
      <c r="D250" s="12">
        <v>1.1363636363636364E-2</v>
      </c>
      <c r="E250" s="12">
        <v>0</v>
      </c>
      <c r="F250" s="12">
        <v>1.0256410256410256E-2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120</v>
      </c>
      <c r="D251" s="12">
        <v>0.51136363636363635</v>
      </c>
      <c r="E251" s="12">
        <v>0.26315789473684209</v>
      </c>
      <c r="F251" s="12">
        <v>0.48717948717948717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2" t="s">
        <v>132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86</v>
      </c>
      <c r="D256" s="10">
        <v>31</v>
      </c>
      <c r="E256" s="10">
        <v>4</v>
      </c>
      <c r="F256" s="10">
        <v>35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117</v>
      </c>
      <c r="D257" s="10">
        <v>38</v>
      </c>
      <c r="E257" s="10">
        <v>8</v>
      </c>
      <c r="F257" s="10">
        <v>46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88</v>
      </c>
      <c r="D258" s="10">
        <v>10</v>
      </c>
      <c r="E258" s="10">
        <v>0</v>
      </c>
      <c r="F258" s="10">
        <v>10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118</v>
      </c>
      <c r="D259" s="10">
        <v>4</v>
      </c>
      <c r="E259" s="10">
        <v>2</v>
      </c>
      <c r="F259" s="10">
        <v>6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119</v>
      </c>
      <c r="D260" s="10">
        <v>3</v>
      </c>
      <c r="E260" s="10">
        <v>0</v>
      </c>
      <c r="F260" s="10">
        <v>3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120</v>
      </c>
      <c r="D261" s="10">
        <v>90</v>
      </c>
      <c r="E261" s="10">
        <v>5</v>
      </c>
      <c r="F261" s="10">
        <v>95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2" t="s">
        <v>133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86</v>
      </c>
      <c r="D264" s="12">
        <v>0.17613636363636365</v>
      </c>
      <c r="E264" s="12">
        <v>0.26315789473684209</v>
      </c>
      <c r="F264" s="12">
        <v>0.17948717948717949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117</v>
      </c>
      <c r="D265" s="12">
        <v>0.21590909090909091</v>
      </c>
      <c r="E265" s="12">
        <v>0.10526315789473684</v>
      </c>
      <c r="F265" s="12">
        <v>0.23589743589743589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88</v>
      </c>
      <c r="D266" s="12">
        <v>5.6818181818181816E-2</v>
      </c>
      <c r="E266" s="12">
        <v>0.26315789473684209</v>
      </c>
      <c r="F266" s="12">
        <v>5.128205128205128E-2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118</v>
      </c>
      <c r="D267" s="12">
        <v>2.2727272727272728E-2</v>
      </c>
      <c r="E267" s="12">
        <v>0.10526315789473684</v>
      </c>
      <c r="F267" s="12">
        <v>3.0769230769230771E-2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119</v>
      </c>
      <c r="D268" s="12">
        <v>1.7045454545454544E-2</v>
      </c>
      <c r="E268" s="12">
        <v>0</v>
      </c>
      <c r="F268" s="12">
        <v>1.5384615384615385E-2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120</v>
      </c>
      <c r="D269" s="12">
        <v>0.51136363636363635</v>
      </c>
      <c r="E269" s="12">
        <v>0.26315789473684209</v>
      </c>
      <c r="F269" s="12">
        <v>0.48717948717948717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2" t="s">
        <v>134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86</v>
      </c>
      <c r="D272" s="10">
        <v>28</v>
      </c>
      <c r="E272" s="10">
        <v>5</v>
      </c>
      <c r="F272" s="10">
        <v>33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117</v>
      </c>
      <c r="D273" s="10">
        <v>35</v>
      </c>
      <c r="E273" s="10">
        <v>2</v>
      </c>
      <c r="F273" s="10">
        <v>37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88</v>
      </c>
      <c r="D274" s="10">
        <v>13</v>
      </c>
      <c r="E274" s="10">
        <v>5</v>
      </c>
      <c r="F274" s="10">
        <v>18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118</v>
      </c>
      <c r="D275" s="10">
        <v>6</v>
      </c>
      <c r="E275" s="10">
        <v>2</v>
      </c>
      <c r="F275" s="10">
        <v>8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119</v>
      </c>
      <c r="D276" s="10">
        <v>4</v>
      </c>
      <c r="E276" s="10">
        <v>0</v>
      </c>
      <c r="F276" s="10">
        <v>4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120</v>
      </c>
      <c r="D277" s="10">
        <v>90</v>
      </c>
      <c r="E277" s="10">
        <v>5</v>
      </c>
      <c r="F277" s="10">
        <v>95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2" t="s">
        <v>135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86</v>
      </c>
      <c r="D280" s="12">
        <v>0.15909090909090909</v>
      </c>
      <c r="E280" s="12">
        <v>0.26315789473684209</v>
      </c>
      <c r="F280" s="12">
        <v>0.16923076923076924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117</v>
      </c>
      <c r="D281" s="12">
        <v>0.19886363636363635</v>
      </c>
      <c r="E281" s="12">
        <v>0.10526315789473684</v>
      </c>
      <c r="F281" s="12">
        <v>0.18974358974358974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88</v>
      </c>
      <c r="D282" s="12">
        <v>7.3863636363636367E-2</v>
      </c>
      <c r="E282" s="12">
        <v>0.26315789473684209</v>
      </c>
      <c r="F282" s="12">
        <v>9.2307692307692313E-2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118</v>
      </c>
      <c r="D283" s="12">
        <v>3.4090909090909088E-2</v>
      </c>
      <c r="E283" s="12">
        <v>0.10526315789473684</v>
      </c>
      <c r="F283" s="12">
        <v>4.1025641025641026E-2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119</v>
      </c>
      <c r="D284" s="12">
        <v>2.2727272727272728E-2</v>
      </c>
      <c r="E284" s="12">
        <v>0</v>
      </c>
      <c r="F284" s="12">
        <v>2.0512820512820513E-2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120</v>
      </c>
      <c r="D285" s="12">
        <v>0.51136363636363635</v>
      </c>
      <c r="E285" s="12">
        <v>0.26315789473684209</v>
      </c>
      <c r="F285" s="12">
        <v>0.48717948717948717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94" t="s">
        <v>36</v>
      </c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R290" s="34"/>
      <c r="S290" s="7"/>
    </row>
    <row r="292" spans="3:19" ht="23.25" x14ac:dyDescent="0.25">
      <c r="C292" s="97" t="s">
        <v>136</v>
      </c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</row>
    <row r="293" spans="3:19" ht="21.75" customHeight="1" x14ac:dyDescent="0.25"/>
    <row r="294" spans="3:19" ht="23.25" x14ac:dyDescent="0.25">
      <c r="C294" s="62" t="s">
        <v>137</v>
      </c>
      <c r="D294" s="8" t="s">
        <v>15</v>
      </c>
    </row>
    <row r="295" spans="3:19" ht="42" x14ac:dyDescent="0.25">
      <c r="C295" s="9" t="s">
        <v>138</v>
      </c>
      <c r="D295" s="12">
        <v>0</v>
      </c>
    </row>
    <row r="296" spans="3:19" ht="42" x14ac:dyDescent="0.25">
      <c r="C296" s="9" t="s">
        <v>139</v>
      </c>
      <c r="D296" s="12">
        <v>0</v>
      </c>
    </row>
    <row r="297" spans="3:19" ht="21" x14ac:dyDescent="0.25">
      <c r="C297" s="9" t="s">
        <v>23</v>
      </c>
      <c r="D297" s="12">
        <v>0</v>
      </c>
    </row>
    <row r="298" spans="3:19" ht="42" x14ac:dyDescent="0.25">
      <c r="C298" s="9" t="s">
        <v>140</v>
      </c>
      <c r="D298" s="12">
        <v>0</v>
      </c>
    </row>
    <row r="299" spans="3:19" ht="21" x14ac:dyDescent="0.25">
      <c r="C299" s="9" t="s">
        <v>141</v>
      </c>
      <c r="D299" s="12">
        <v>0.10526315789473684</v>
      </c>
    </row>
    <row r="300" spans="3:19" ht="21" x14ac:dyDescent="0.25">
      <c r="C300" s="9" t="s">
        <v>142</v>
      </c>
      <c r="D300" s="12">
        <v>0.10526315789473684</v>
      </c>
    </row>
    <row r="301" spans="3:19" ht="42" x14ac:dyDescent="0.25">
      <c r="C301" s="9" t="s">
        <v>143</v>
      </c>
      <c r="D301" s="12">
        <v>0.10526315789473684</v>
      </c>
    </row>
    <row r="302" spans="3:19" ht="42" x14ac:dyDescent="0.25">
      <c r="C302" s="9" t="s">
        <v>144</v>
      </c>
      <c r="D302" s="12">
        <v>0.15789473684210525</v>
      </c>
    </row>
    <row r="303" spans="3:19" ht="21" x14ac:dyDescent="0.25">
      <c r="C303" s="9" t="s">
        <v>145</v>
      </c>
      <c r="D303" s="12">
        <v>0.15789473684210525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97" t="s">
        <v>146</v>
      </c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3</v>
      </c>
      <c r="E311" s="10">
        <v>2</v>
      </c>
      <c r="F311" s="10">
        <v>5</v>
      </c>
    </row>
    <row r="312" spans="3:16" ht="21" x14ac:dyDescent="0.25">
      <c r="C312" s="15" t="s">
        <v>6</v>
      </c>
      <c r="D312" s="10">
        <v>3</v>
      </c>
      <c r="E312" s="10">
        <v>2</v>
      </c>
      <c r="F312" s="10">
        <v>5</v>
      </c>
    </row>
    <row r="313" spans="3:16" ht="21" x14ac:dyDescent="0.25">
      <c r="C313" s="15" t="s">
        <v>147</v>
      </c>
      <c r="D313" s="10">
        <v>0</v>
      </c>
      <c r="E313" s="10">
        <v>0</v>
      </c>
      <c r="F313" s="10">
        <v>0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0.5</v>
      </c>
      <c r="E316" s="12">
        <v>0.5</v>
      </c>
      <c r="F316" s="12">
        <v>0.5</v>
      </c>
    </row>
    <row r="317" spans="3:16" ht="21" x14ac:dyDescent="0.25">
      <c r="C317" s="15" t="s">
        <v>6</v>
      </c>
      <c r="D317" s="12">
        <v>0.5</v>
      </c>
      <c r="E317" s="12">
        <v>0.5</v>
      </c>
      <c r="F317" s="12">
        <v>0.5</v>
      </c>
    </row>
    <row r="318" spans="3:16" ht="24" customHeight="1" x14ac:dyDescent="0.25">
      <c r="C318" s="15" t="s">
        <v>147</v>
      </c>
      <c r="D318" s="12">
        <v>0</v>
      </c>
      <c r="E318" s="12">
        <v>0</v>
      </c>
      <c r="F318" s="12">
        <v>0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97" t="s">
        <v>148</v>
      </c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5</v>
      </c>
      <c r="E325" s="10">
        <v>0</v>
      </c>
      <c r="F325" s="10">
        <v>5</v>
      </c>
    </row>
    <row r="326" spans="3:16" ht="21" x14ac:dyDescent="0.25">
      <c r="C326" s="9" t="s">
        <v>38</v>
      </c>
      <c r="D326" s="10">
        <v>2</v>
      </c>
      <c r="E326" s="10">
        <v>0</v>
      </c>
      <c r="F326" s="10">
        <v>2</v>
      </c>
    </row>
    <row r="327" spans="3:16" ht="21" x14ac:dyDescent="0.25">
      <c r="C327" s="25" t="s">
        <v>39</v>
      </c>
      <c r="D327" s="47">
        <v>1</v>
      </c>
      <c r="E327" s="47">
        <v>0</v>
      </c>
      <c r="F327" s="47">
        <v>1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1.6666666666666667</v>
      </c>
      <c r="E331" s="12">
        <v>0</v>
      </c>
      <c r="F331" s="12">
        <v>1</v>
      </c>
    </row>
    <row r="332" spans="3:16" ht="21" x14ac:dyDescent="0.25">
      <c r="C332" s="9" t="s">
        <v>38</v>
      </c>
      <c r="D332" s="12">
        <v>0.66666666666666663</v>
      </c>
      <c r="E332" s="12">
        <v>0</v>
      </c>
      <c r="F332" s="12">
        <v>0.4</v>
      </c>
    </row>
    <row r="333" spans="3:16" ht="21" x14ac:dyDescent="0.25">
      <c r="C333" s="25" t="s">
        <v>39</v>
      </c>
      <c r="D333" s="61">
        <v>0.33333333333333331</v>
      </c>
      <c r="E333" s="61">
        <v>0</v>
      </c>
      <c r="F333" s="61">
        <v>0.2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97" t="s">
        <v>149</v>
      </c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137</v>
      </c>
    </row>
    <row r="344" spans="3:16" ht="21" x14ac:dyDescent="0.25">
      <c r="C344" s="15" t="s">
        <v>6</v>
      </c>
      <c r="D344" s="48">
        <v>10</v>
      </c>
    </row>
    <row r="345" spans="3:16" ht="21" x14ac:dyDescent="0.25">
      <c r="C345" s="15" t="s">
        <v>120</v>
      </c>
      <c r="D345" s="48">
        <v>29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0.77840909090909094</v>
      </c>
    </row>
    <row r="349" spans="3:16" ht="21" x14ac:dyDescent="0.25">
      <c r="C349" s="15" t="s">
        <v>6</v>
      </c>
      <c r="D349" s="12">
        <v>5.6818181818181816E-2</v>
      </c>
    </row>
    <row r="350" spans="3:16" ht="21" x14ac:dyDescent="0.25">
      <c r="C350" s="15" t="s">
        <v>120</v>
      </c>
      <c r="D350" s="12">
        <v>0.16477272727272727</v>
      </c>
    </row>
    <row r="351" spans="3:16" ht="54" customHeight="1" x14ac:dyDescent="0.25"/>
    <row r="352" spans="3:16" ht="23.25" x14ac:dyDescent="0.25">
      <c r="C352" s="97" t="s">
        <v>150</v>
      </c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29</v>
      </c>
    </row>
    <row r="356" spans="3:4" ht="23.25" customHeight="1" x14ac:dyDescent="0.25">
      <c r="C356" s="9" t="s">
        <v>38</v>
      </c>
      <c r="D356" s="48">
        <v>78</v>
      </c>
    </row>
    <row r="357" spans="3:4" ht="23.25" customHeight="1" x14ac:dyDescent="0.25">
      <c r="C357" s="9" t="s">
        <v>151</v>
      </c>
      <c r="D357" s="48">
        <v>1</v>
      </c>
    </row>
    <row r="358" spans="3:4" ht="23.25" customHeight="1" x14ac:dyDescent="0.25">
      <c r="C358" s="9" t="s">
        <v>152</v>
      </c>
      <c r="D358" s="48">
        <v>0</v>
      </c>
    </row>
    <row r="359" spans="3:4" ht="23.25" customHeight="1" x14ac:dyDescent="0.25">
      <c r="C359" s="9" t="s">
        <v>153</v>
      </c>
      <c r="D359" s="48">
        <v>0</v>
      </c>
    </row>
    <row r="360" spans="3:4" ht="23.25" customHeight="1" x14ac:dyDescent="0.25">
      <c r="C360" s="9" t="s">
        <v>39</v>
      </c>
      <c r="D360" s="48">
        <v>3</v>
      </c>
    </row>
    <row r="361" spans="3:4" ht="23.25" customHeight="1" x14ac:dyDescent="0.25">
      <c r="C361" s="9" t="s">
        <v>154</v>
      </c>
      <c r="D361" s="48">
        <v>0</v>
      </c>
    </row>
    <row r="362" spans="3:4" ht="23.25" customHeight="1" x14ac:dyDescent="0.25">
      <c r="C362" s="9" t="s">
        <v>155</v>
      </c>
      <c r="D362" s="48">
        <v>7</v>
      </c>
    </row>
    <row r="363" spans="3:4" ht="23.25" customHeight="1" x14ac:dyDescent="0.25">
      <c r="C363" s="9" t="s">
        <v>120</v>
      </c>
      <c r="D363" s="48">
        <v>8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0.21167883211678831</v>
      </c>
    </row>
    <row r="367" spans="3:4" ht="21" x14ac:dyDescent="0.25">
      <c r="C367" s="9" t="s">
        <v>38</v>
      </c>
      <c r="D367" s="12">
        <v>0.56934306569343063</v>
      </c>
    </row>
    <row r="368" spans="3:4" ht="21" x14ac:dyDescent="0.25">
      <c r="C368" s="9" t="s">
        <v>151</v>
      </c>
      <c r="D368" s="12">
        <v>7.2992700729927005E-3</v>
      </c>
    </row>
    <row r="369" spans="3:16" ht="21" x14ac:dyDescent="0.25">
      <c r="C369" s="9" t="s">
        <v>152</v>
      </c>
      <c r="D369" s="12">
        <v>0</v>
      </c>
    </row>
    <row r="370" spans="3:16" ht="21" x14ac:dyDescent="0.25">
      <c r="C370" s="9" t="s">
        <v>153</v>
      </c>
      <c r="D370" s="12">
        <v>0</v>
      </c>
    </row>
    <row r="371" spans="3:16" ht="21" x14ac:dyDescent="0.25">
      <c r="C371" s="9" t="s">
        <v>39</v>
      </c>
      <c r="D371" s="12">
        <v>2.1897810218978103E-2</v>
      </c>
    </row>
    <row r="372" spans="3:16" ht="21" x14ac:dyDescent="0.25">
      <c r="C372" s="9" t="s">
        <v>154</v>
      </c>
      <c r="D372" s="12">
        <v>0</v>
      </c>
    </row>
    <row r="373" spans="3:16" ht="21" x14ac:dyDescent="0.25">
      <c r="C373" s="9" t="s">
        <v>155</v>
      </c>
      <c r="D373" s="12">
        <v>5.1094890510948905E-2</v>
      </c>
    </row>
    <row r="374" spans="3:16" ht="21" x14ac:dyDescent="0.25">
      <c r="C374" s="9" t="s">
        <v>120</v>
      </c>
      <c r="D374" s="12">
        <v>5.8394160583941604E-2</v>
      </c>
    </row>
    <row r="375" spans="3:16" ht="50.25" customHeight="1" x14ac:dyDescent="0.25"/>
    <row r="376" spans="3:16" ht="23.25" x14ac:dyDescent="0.25">
      <c r="C376" s="97" t="s">
        <v>156</v>
      </c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157</v>
      </c>
      <c r="D379" s="12">
        <v>0.14285714285714285</v>
      </c>
      <c r="E379" s="12">
        <v>0</v>
      </c>
    </row>
    <row r="380" spans="3:16" ht="21" x14ac:dyDescent="0.25">
      <c r="C380" s="9" t="s">
        <v>158</v>
      </c>
      <c r="D380" s="12">
        <v>0.14285714285714285</v>
      </c>
      <c r="E380" s="12">
        <v>0</v>
      </c>
    </row>
    <row r="381" spans="3:16" ht="21" x14ac:dyDescent="0.25">
      <c r="C381" s="9" t="s">
        <v>159</v>
      </c>
      <c r="D381" s="12">
        <v>0.14285714285714285</v>
      </c>
      <c r="E381" s="12">
        <v>0</v>
      </c>
    </row>
    <row r="382" spans="3:16" ht="21" x14ac:dyDescent="0.25">
      <c r="C382" s="9" t="s">
        <v>160</v>
      </c>
      <c r="D382" s="12">
        <v>0</v>
      </c>
      <c r="E382" s="12">
        <v>0</v>
      </c>
    </row>
    <row r="383" spans="3:16" ht="21" x14ac:dyDescent="0.25">
      <c r="C383" s="9" t="s">
        <v>23</v>
      </c>
      <c r="D383" s="12">
        <v>0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96" t="s">
        <v>161</v>
      </c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0</v>
      </c>
      <c r="E389" s="12">
        <v>0</v>
      </c>
      <c r="F389" s="12">
        <v>0</v>
      </c>
      <c r="G389" s="12">
        <v>0</v>
      </c>
    </row>
    <row r="390" spans="3:16" ht="21" x14ac:dyDescent="0.25">
      <c r="C390" s="9" t="s">
        <v>41</v>
      </c>
      <c r="D390" s="12">
        <v>5.681818181818182E-3</v>
      </c>
      <c r="E390" s="12">
        <v>0</v>
      </c>
      <c r="F390" s="12">
        <v>0</v>
      </c>
      <c r="G390" s="12">
        <v>0</v>
      </c>
    </row>
    <row r="391" spans="3:16" ht="63" x14ac:dyDescent="0.25">
      <c r="C391" s="9" t="s">
        <v>42</v>
      </c>
      <c r="D391" s="12">
        <v>1.1363636363636364E-2</v>
      </c>
      <c r="E391" s="12">
        <v>0</v>
      </c>
      <c r="F391" s="12">
        <v>0</v>
      </c>
      <c r="G391" s="12">
        <v>0</v>
      </c>
    </row>
    <row r="392" spans="3:16" ht="21" x14ac:dyDescent="0.25">
      <c r="C392" s="9" t="s">
        <v>162</v>
      </c>
      <c r="D392" s="12">
        <v>5.681818181818182E-3</v>
      </c>
      <c r="E392" s="12">
        <v>0</v>
      </c>
      <c r="F392" s="12">
        <v>0</v>
      </c>
      <c r="G392" s="12">
        <v>0</v>
      </c>
    </row>
    <row r="393" spans="3:16" ht="21" x14ac:dyDescent="0.25">
      <c r="C393" s="9" t="s">
        <v>163</v>
      </c>
      <c r="D393" s="12">
        <v>0</v>
      </c>
      <c r="E393" s="12">
        <v>5.2631578947368418E-2</v>
      </c>
      <c r="F393" s="12">
        <v>0</v>
      </c>
      <c r="G393" s="12">
        <v>0</v>
      </c>
    </row>
    <row r="394" spans="3:16" ht="21" x14ac:dyDescent="0.25">
      <c r="C394" s="9" t="s">
        <v>164</v>
      </c>
      <c r="D394" s="12">
        <v>0</v>
      </c>
      <c r="E394" s="12">
        <v>0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5.681818181818182E-3</v>
      </c>
      <c r="E395" s="12">
        <v>0</v>
      </c>
      <c r="F395" s="12">
        <v>0.14285714285714285</v>
      </c>
      <c r="G395" s="12">
        <v>0</v>
      </c>
    </row>
    <row r="396" spans="3:16" ht="21" x14ac:dyDescent="0.25">
      <c r="C396" s="9" t="s">
        <v>44</v>
      </c>
      <c r="D396" s="12">
        <v>0.15340909090909091</v>
      </c>
      <c r="E396" s="12">
        <v>0.15789473684210525</v>
      </c>
      <c r="F396" s="12">
        <v>0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94" t="s">
        <v>45</v>
      </c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</row>
    <row r="417" spans="3:16" ht="23.25" x14ac:dyDescent="0.25">
      <c r="C417" s="96" t="s">
        <v>165</v>
      </c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2</v>
      </c>
      <c r="E420" s="10">
        <v>2</v>
      </c>
      <c r="F420" s="10">
        <v>0</v>
      </c>
      <c r="G420" s="29"/>
    </row>
    <row r="421" spans="3:16" ht="21" x14ac:dyDescent="0.25">
      <c r="C421" s="15" t="s">
        <v>6</v>
      </c>
      <c r="D421" s="10">
        <v>10</v>
      </c>
      <c r="E421" s="10">
        <v>4</v>
      </c>
      <c r="F421" s="10">
        <v>4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0.16666666666666666</v>
      </c>
      <c r="E424" s="12">
        <v>0.33333333333333331</v>
      </c>
      <c r="F424" s="12">
        <v>0</v>
      </c>
    </row>
    <row r="425" spans="3:16" ht="21" x14ac:dyDescent="0.25">
      <c r="C425" s="15" t="s">
        <v>6</v>
      </c>
      <c r="D425" s="12">
        <v>0.83333333333333337</v>
      </c>
      <c r="E425" s="12">
        <v>0.66666666666666663</v>
      </c>
      <c r="F425" s="12">
        <v>1</v>
      </c>
    </row>
    <row r="426" spans="3:16" ht="88.5" customHeight="1" x14ac:dyDescent="0.25"/>
    <row r="427" spans="3:16" ht="23.25" x14ac:dyDescent="0.25">
      <c r="C427" s="94" t="s">
        <v>46</v>
      </c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</row>
    <row r="429" spans="3:16" ht="23.25" x14ac:dyDescent="0.25">
      <c r="C429" s="96" t="s">
        <v>47</v>
      </c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166</v>
      </c>
      <c r="D432" s="10">
        <v>0</v>
      </c>
      <c r="E432" s="10">
        <v>0</v>
      </c>
      <c r="F432" s="10">
        <v>0</v>
      </c>
      <c r="G432" s="10">
        <v>0</v>
      </c>
    </row>
    <row r="433" spans="3:7" ht="21.75" customHeight="1" x14ac:dyDescent="0.25">
      <c r="C433" s="9" t="s">
        <v>48</v>
      </c>
      <c r="D433" s="10">
        <v>0</v>
      </c>
      <c r="E433" s="10">
        <v>0</v>
      </c>
      <c r="F433" s="10">
        <v>0</v>
      </c>
      <c r="G433" s="10">
        <v>0</v>
      </c>
    </row>
    <row r="434" spans="3:7" ht="21.75" customHeight="1" x14ac:dyDescent="0.25">
      <c r="C434" s="9" t="s">
        <v>167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 x14ac:dyDescent="0.25">
      <c r="C435" s="9" t="s">
        <v>49</v>
      </c>
      <c r="D435" s="10">
        <v>0</v>
      </c>
      <c r="E435" s="10">
        <v>0</v>
      </c>
      <c r="F435" s="10">
        <v>0</v>
      </c>
      <c r="G435" s="10">
        <v>0</v>
      </c>
    </row>
    <row r="436" spans="3:7" ht="21.75" customHeight="1" x14ac:dyDescent="0.25">
      <c r="C436" s="9" t="s">
        <v>50</v>
      </c>
      <c r="D436" s="10">
        <v>8</v>
      </c>
      <c r="E436" s="10">
        <v>1</v>
      </c>
      <c r="F436" s="10">
        <v>0</v>
      </c>
      <c r="G436" s="10">
        <v>9</v>
      </c>
    </row>
    <row r="437" spans="3:7" ht="38.25" customHeight="1" x14ac:dyDescent="0.25">
      <c r="C437" s="9" t="s">
        <v>168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120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0.42105263157894735</v>
      </c>
      <c r="E445" s="12">
        <v>0.14285714285714285</v>
      </c>
      <c r="F445" s="12">
        <v>0</v>
      </c>
      <c r="G445" s="12">
        <v>0.3</v>
      </c>
    </row>
    <row r="446" spans="3:7" ht="21" x14ac:dyDescent="0.25">
      <c r="C446" s="9" t="s">
        <v>166</v>
      </c>
      <c r="D446" s="12">
        <v>0</v>
      </c>
      <c r="E446" s="12">
        <v>0</v>
      </c>
      <c r="F446" s="12">
        <v>0</v>
      </c>
      <c r="G446" s="12">
        <v>0</v>
      </c>
    </row>
    <row r="447" spans="3:7" ht="21" x14ac:dyDescent="0.25">
      <c r="C447" s="9" t="s">
        <v>48</v>
      </c>
      <c r="D447" s="12">
        <v>0</v>
      </c>
      <c r="E447" s="12">
        <v>0</v>
      </c>
      <c r="F447" s="12">
        <v>0</v>
      </c>
      <c r="G447" s="12">
        <v>0</v>
      </c>
    </row>
    <row r="448" spans="3:7" ht="21" x14ac:dyDescent="0.25">
      <c r="C448" s="9" t="s">
        <v>49</v>
      </c>
      <c r="D448" s="12">
        <v>0</v>
      </c>
      <c r="E448" s="12">
        <v>0</v>
      </c>
      <c r="F448" s="12">
        <v>0</v>
      </c>
      <c r="G448" s="12">
        <v>0</v>
      </c>
    </row>
    <row r="449" spans="3:16" ht="21" x14ac:dyDescent="0.25">
      <c r="C449" s="9" t="s">
        <v>167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 x14ac:dyDescent="0.25">
      <c r="C450" s="9" t="s">
        <v>168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96" t="s">
        <v>169</v>
      </c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170</v>
      </c>
      <c r="D459" s="10">
        <v>1</v>
      </c>
      <c r="E459" s="10">
        <v>0</v>
      </c>
      <c r="F459" s="10">
        <v>0</v>
      </c>
      <c r="G459" s="10">
        <v>0</v>
      </c>
      <c r="H459" s="10">
        <v>1</v>
      </c>
    </row>
    <row r="460" spans="3:16" ht="21" x14ac:dyDescent="0.25">
      <c r="C460" s="9" t="s">
        <v>171</v>
      </c>
      <c r="D460" s="10">
        <v>4</v>
      </c>
      <c r="E460" s="10">
        <v>0</v>
      </c>
      <c r="F460" s="10">
        <v>0</v>
      </c>
      <c r="G460" s="10">
        <v>0</v>
      </c>
      <c r="H460" s="10">
        <v>4</v>
      </c>
    </row>
    <row r="461" spans="3:16" ht="42" x14ac:dyDescent="0.25">
      <c r="C461" s="9" t="s">
        <v>172</v>
      </c>
      <c r="D461" s="10">
        <v>0</v>
      </c>
      <c r="E461" s="10">
        <v>0</v>
      </c>
      <c r="F461" s="10">
        <v>0</v>
      </c>
      <c r="G461" s="10">
        <v>0</v>
      </c>
      <c r="H461" s="10">
        <v>0</v>
      </c>
    </row>
    <row r="462" spans="3:16" ht="21" x14ac:dyDescent="0.25">
      <c r="C462" s="9" t="s">
        <v>6</v>
      </c>
      <c r="D462" s="10">
        <v>31</v>
      </c>
      <c r="E462" s="10">
        <v>1</v>
      </c>
      <c r="F462" s="10">
        <v>0</v>
      </c>
      <c r="G462" s="10">
        <v>0</v>
      </c>
      <c r="H462" s="10">
        <v>32</v>
      </c>
    </row>
    <row r="463" spans="3:16" ht="21" x14ac:dyDescent="0.25">
      <c r="C463" s="9" t="s">
        <v>120</v>
      </c>
      <c r="D463" s="10">
        <v>77</v>
      </c>
      <c r="E463" s="10">
        <v>8</v>
      </c>
      <c r="F463" s="10">
        <v>6</v>
      </c>
      <c r="G463" s="10">
        <v>4</v>
      </c>
      <c r="H463" s="10">
        <v>95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170</v>
      </c>
      <c r="D466" s="49">
        <v>8.6956521739130436E-3</v>
      </c>
      <c r="E466" s="49">
        <v>0</v>
      </c>
      <c r="F466" s="49">
        <v>0</v>
      </c>
      <c r="G466" s="49">
        <v>0</v>
      </c>
      <c r="H466" s="49">
        <v>7.1942446043165471E-3</v>
      </c>
    </row>
    <row r="467" spans="3:16" ht="21" x14ac:dyDescent="0.25">
      <c r="C467" s="9" t="s">
        <v>171</v>
      </c>
      <c r="D467" s="49">
        <v>3.4782608695652174E-2</v>
      </c>
      <c r="E467" s="49">
        <v>0</v>
      </c>
      <c r="F467" s="49">
        <v>0</v>
      </c>
      <c r="G467" s="49">
        <v>0</v>
      </c>
      <c r="H467" s="49">
        <v>2.8776978417266189E-2</v>
      </c>
    </row>
    <row r="468" spans="3:16" ht="42" x14ac:dyDescent="0.25">
      <c r="C468" s="9" t="s">
        <v>172</v>
      </c>
      <c r="D468" s="49">
        <v>0</v>
      </c>
      <c r="E468" s="49">
        <v>0</v>
      </c>
      <c r="F468" s="49">
        <v>0</v>
      </c>
      <c r="G468" s="49">
        <v>0</v>
      </c>
      <c r="H468" s="49">
        <v>0</v>
      </c>
    </row>
    <row r="469" spans="3:16" ht="21" x14ac:dyDescent="0.25">
      <c r="C469" s="9" t="s">
        <v>6</v>
      </c>
      <c r="D469" s="49">
        <v>0.26956521739130435</v>
      </c>
      <c r="E469" s="49">
        <v>7.1428571428571425E-2</v>
      </c>
      <c r="F469" s="49">
        <v>0</v>
      </c>
      <c r="G469" s="49">
        <v>0</v>
      </c>
      <c r="H469" s="49">
        <v>0.23021582733812951</v>
      </c>
    </row>
    <row r="470" spans="3:16" ht="44.25" customHeight="1" x14ac:dyDescent="0.25">
      <c r="C470" s="9" t="s">
        <v>120</v>
      </c>
      <c r="D470" s="49">
        <v>0.66956521739130437</v>
      </c>
      <c r="E470" s="49">
        <v>0.5714285714285714</v>
      </c>
      <c r="F470" s="49">
        <v>1</v>
      </c>
      <c r="G470" s="49">
        <v>1</v>
      </c>
      <c r="H470" s="49">
        <v>0.68345323741007191</v>
      </c>
    </row>
    <row r="471" spans="3:16" ht="44.25" customHeight="1" x14ac:dyDescent="0.25"/>
    <row r="472" spans="3:16" ht="23.25" x14ac:dyDescent="0.25">
      <c r="C472" s="96" t="s">
        <v>173</v>
      </c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174</v>
      </c>
      <c r="D475" s="10">
        <v>1</v>
      </c>
      <c r="E475" s="10">
        <v>0</v>
      </c>
      <c r="F475" s="10">
        <v>0</v>
      </c>
      <c r="G475" s="10">
        <v>0</v>
      </c>
      <c r="H475" s="10">
        <v>1</v>
      </c>
    </row>
    <row r="476" spans="3:16" ht="42" x14ac:dyDescent="0.25">
      <c r="C476" s="9" t="s">
        <v>175</v>
      </c>
      <c r="D476" s="10">
        <v>46</v>
      </c>
      <c r="E476" s="10">
        <v>1</v>
      </c>
      <c r="F476" s="10">
        <v>1</v>
      </c>
      <c r="G476" s="10">
        <v>0</v>
      </c>
      <c r="H476" s="10">
        <v>48</v>
      </c>
    </row>
    <row r="477" spans="3:16" ht="21" x14ac:dyDescent="0.25">
      <c r="C477" s="9" t="s">
        <v>176</v>
      </c>
      <c r="D477" s="10">
        <v>4</v>
      </c>
      <c r="E477" s="10">
        <v>1</v>
      </c>
      <c r="F477" s="10">
        <v>0</v>
      </c>
      <c r="G477" s="10">
        <v>0</v>
      </c>
      <c r="H477" s="10">
        <v>5</v>
      </c>
    </row>
    <row r="478" spans="3:16" ht="21" x14ac:dyDescent="0.25">
      <c r="C478" s="9" t="s">
        <v>177</v>
      </c>
      <c r="D478" s="10">
        <v>2</v>
      </c>
      <c r="E478" s="10">
        <v>0</v>
      </c>
      <c r="F478" s="10">
        <v>0</v>
      </c>
      <c r="G478" s="10">
        <v>0</v>
      </c>
      <c r="H478" s="10">
        <v>2</v>
      </c>
    </row>
    <row r="479" spans="3:16" ht="42" x14ac:dyDescent="0.25">
      <c r="C479" s="9" t="s">
        <v>178</v>
      </c>
      <c r="D479" s="10">
        <v>15</v>
      </c>
      <c r="E479" s="10">
        <v>2</v>
      </c>
      <c r="F479" s="10">
        <v>0</v>
      </c>
      <c r="G479" s="10">
        <v>0</v>
      </c>
      <c r="H479" s="10">
        <v>17</v>
      </c>
    </row>
    <row r="480" spans="3:16" ht="21" x14ac:dyDescent="0.25">
      <c r="C480" s="9" t="s">
        <v>120</v>
      </c>
      <c r="D480" s="10">
        <v>68</v>
      </c>
      <c r="E480" s="10">
        <v>8</v>
      </c>
      <c r="F480" s="10">
        <v>1</v>
      </c>
      <c r="G480" s="10">
        <v>1</v>
      </c>
      <c r="H480" s="10">
        <v>78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174</v>
      </c>
      <c r="D483" s="49">
        <v>5.681818181818182E-3</v>
      </c>
      <c r="E483" s="49">
        <v>0</v>
      </c>
      <c r="F483" s="49">
        <v>0</v>
      </c>
      <c r="G483" s="49">
        <v>0</v>
      </c>
      <c r="H483" s="49">
        <v>4.8543689320388345E-3</v>
      </c>
    </row>
    <row r="484" spans="3:16" ht="42" x14ac:dyDescent="0.25">
      <c r="C484" s="9" t="s">
        <v>175</v>
      </c>
      <c r="D484" s="49">
        <v>0.26136363636363635</v>
      </c>
      <c r="E484" s="49">
        <v>5.2631578947368418E-2</v>
      </c>
      <c r="F484" s="49">
        <v>0.14285714285714285</v>
      </c>
      <c r="G484" s="49">
        <v>0</v>
      </c>
      <c r="H484" s="49">
        <v>0.23300970873786409</v>
      </c>
    </row>
    <row r="485" spans="3:16" ht="21" x14ac:dyDescent="0.25">
      <c r="C485" s="9" t="s">
        <v>176</v>
      </c>
      <c r="D485" s="49">
        <v>2.2727272727272728E-2</v>
      </c>
      <c r="E485" s="49">
        <v>5.2631578947368418E-2</v>
      </c>
      <c r="F485" s="49">
        <v>0</v>
      </c>
      <c r="G485" s="49">
        <v>0</v>
      </c>
      <c r="H485" s="49">
        <v>2.4271844660194174E-2</v>
      </c>
    </row>
    <row r="486" spans="3:16" ht="21" x14ac:dyDescent="0.25">
      <c r="C486" s="9" t="s">
        <v>177</v>
      </c>
      <c r="D486" s="49">
        <v>1.1363636363636364E-2</v>
      </c>
      <c r="E486" s="49">
        <v>0</v>
      </c>
      <c r="F486" s="49">
        <v>0</v>
      </c>
      <c r="G486" s="49">
        <v>0</v>
      </c>
      <c r="H486" s="49">
        <v>9.7087378640776691E-3</v>
      </c>
    </row>
    <row r="487" spans="3:16" ht="42" x14ac:dyDescent="0.25">
      <c r="C487" s="9" t="s">
        <v>178</v>
      </c>
      <c r="D487" s="49">
        <v>8.5227272727272721E-2</v>
      </c>
      <c r="E487" s="49">
        <v>0.10526315789473684</v>
      </c>
      <c r="F487" s="49">
        <v>0</v>
      </c>
      <c r="G487" s="49">
        <v>0</v>
      </c>
      <c r="H487" s="49">
        <v>8.2524271844660199E-2</v>
      </c>
    </row>
    <row r="488" spans="3:16" ht="21" x14ac:dyDescent="0.25">
      <c r="C488" s="9" t="s">
        <v>120</v>
      </c>
      <c r="D488" s="49">
        <v>0.38636363636363635</v>
      </c>
      <c r="E488" s="49">
        <v>0.42105263157894735</v>
      </c>
      <c r="F488" s="49">
        <v>0.14285714285714285</v>
      </c>
      <c r="G488" s="49">
        <v>0.25</v>
      </c>
      <c r="H488" s="49">
        <v>0.37864077669902912</v>
      </c>
    </row>
    <row r="491" spans="3:16" ht="23.25" x14ac:dyDescent="0.25">
      <c r="C491" s="96" t="s">
        <v>179</v>
      </c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6</v>
      </c>
      <c r="E494" s="10">
        <v>6</v>
      </c>
      <c r="F494" s="10">
        <v>2</v>
      </c>
      <c r="G494" s="10">
        <v>14</v>
      </c>
    </row>
    <row r="495" spans="3:16" ht="21" x14ac:dyDescent="0.25">
      <c r="C495" s="15" t="s">
        <v>6</v>
      </c>
      <c r="D495" s="10">
        <v>2</v>
      </c>
      <c r="E495" s="10">
        <v>0</v>
      </c>
      <c r="F495" s="10">
        <v>1</v>
      </c>
      <c r="G495" s="10">
        <v>3</v>
      </c>
    </row>
    <row r="496" spans="3:16" ht="21" x14ac:dyDescent="0.25">
      <c r="C496" s="15" t="s">
        <v>120</v>
      </c>
      <c r="D496" s="10">
        <v>7</v>
      </c>
      <c r="E496" s="10">
        <v>1</v>
      </c>
      <c r="F496" s="10">
        <v>1</v>
      </c>
      <c r="G496" s="10">
        <v>9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0.31578947368421051</v>
      </c>
      <c r="E499" s="12">
        <v>0.8571428571428571</v>
      </c>
      <c r="F499" s="12">
        <v>0.5</v>
      </c>
      <c r="G499" s="12">
        <v>0.46666666666666667</v>
      </c>
    </row>
    <row r="500" spans="3:16" ht="21" x14ac:dyDescent="0.25">
      <c r="C500" s="15" t="s">
        <v>6</v>
      </c>
      <c r="D500" s="12">
        <v>0.10526315789473684</v>
      </c>
      <c r="E500" s="12">
        <v>0</v>
      </c>
      <c r="F500" s="12">
        <v>0.25</v>
      </c>
      <c r="G500" s="12">
        <v>0.1</v>
      </c>
    </row>
    <row r="501" spans="3:16" ht="21" x14ac:dyDescent="0.25">
      <c r="C501" s="15" t="s">
        <v>120</v>
      </c>
      <c r="D501" s="12">
        <v>0.36842105263157893</v>
      </c>
      <c r="E501" s="12">
        <v>0.14285714285714285</v>
      </c>
      <c r="F501" s="12">
        <v>0.25</v>
      </c>
      <c r="G501" s="12">
        <v>0.3</v>
      </c>
    </row>
    <row r="503" spans="3:16" ht="32.25" hidden="1" customHeight="1" x14ac:dyDescent="0.25">
      <c r="C503" s="96" t="s">
        <v>51</v>
      </c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180</v>
      </c>
      <c r="D506" s="10">
        <v>1</v>
      </c>
      <c r="E506" s="10">
        <v>1</v>
      </c>
      <c r="F506" s="10">
        <v>2</v>
      </c>
    </row>
    <row r="507" spans="3:16" ht="42" x14ac:dyDescent="0.25">
      <c r="C507" s="9" t="s">
        <v>181</v>
      </c>
      <c r="D507" s="10">
        <v>2</v>
      </c>
      <c r="E507" s="10">
        <v>4</v>
      </c>
      <c r="F507" s="10">
        <v>1</v>
      </c>
    </row>
    <row r="508" spans="3:16" ht="42" x14ac:dyDescent="0.25">
      <c r="C508" s="9" t="s">
        <v>182</v>
      </c>
      <c r="D508" s="10">
        <v>1</v>
      </c>
      <c r="E508" s="10">
        <v>0</v>
      </c>
      <c r="F508" s="10">
        <v>0</v>
      </c>
    </row>
    <row r="509" spans="3:16" ht="21" x14ac:dyDescent="0.25">
      <c r="C509" s="9" t="s">
        <v>183</v>
      </c>
      <c r="D509" s="10">
        <v>0</v>
      </c>
      <c r="E509" s="10">
        <v>1</v>
      </c>
      <c r="F509" s="10">
        <v>0</v>
      </c>
    </row>
    <row r="510" spans="3:16" ht="21" x14ac:dyDescent="0.25">
      <c r="C510" s="9" t="s">
        <v>120</v>
      </c>
      <c r="D510" s="10">
        <v>8</v>
      </c>
      <c r="E510" s="10">
        <v>1</v>
      </c>
      <c r="F510" s="10">
        <v>1</v>
      </c>
    </row>
    <row r="511" spans="3:16" ht="20.25" customHeight="1" x14ac:dyDescent="0.25">
      <c r="F511" s="1" t="s">
        <v>184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180</v>
      </c>
      <c r="D513" s="12">
        <v>5.2631578947368418E-2</v>
      </c>
      <c r="E513" s="12">
        <v>0.14285714285714285</v>
      </c>
      <c r="F513" s="12">
        <v>0.5</v>
      </c>
    </row>
    <row r="514" spans="3:16" ht="42" x14ac:dyDescent="0.25">
      <c r="C514" s="9" t="s">
        <v>181</v>
      </c>
      <c r="D514" s="12">
        <v>0.10526315789473684</v>
      </c>
      <c r="E514" s="12">
        <v>0.5714285714285714</v>
      </c>
      <c r="F514" s="12">
        <v>0.25</v>
      </c>
    </row>
    <row r="515" spans="3:16" ht="42" x14ac:dyDescent="0.25">
      <c r="C515" s="9" t="s">
        <v>182</v>
      </c>
      <c r="D515" s="12">
        <v>5.2631578947368418E-2</v>
      </c>
      <c r="E515" s="12">
        <v>0</v>
      </c>
      <c r="F515" s="12">
        <v>0</v>
      </c>
    </row>
    <row r="516" spans="3:16" ht="21" x14ac:dyDescent="0.25">
      <c r="C516" s="9" t="s">
        <v>183</v>
      </c>
      <c r="D516" s="12">
        <v>0</v>
      </c>
      <c r="E516" s="12">
        <v>0.14285714285714285</v>
      </c>
      <c r="F516" s="12">
        <v>0</v>
      </c>
    </row>
    <row r="517" spans="3:16" ht="21" x14ac:dyDescent="0.25">
      <c r="C517" s="9" t="s">
        <v>120</v>
      </c>
      <c r="D517" s="12">
        <v>0.42105263157894735</v>
      </c>
      <c r="E517" s="12">
        <v>0.14285714285714285</v>
      </c>
      <c r="F517" s="12">
        <v>0.25</v>
      </c>
    </row>
    <row r="518" spans="3:16" ht="45.75" customHeight="1" x14ac:dyDescent="0.25"/>
    <row r="519" spans="3:16" ht="23.25" x14ac:dyDescent="0.25">
      <c r="C519" s="96" t="s">
        <v>185</v>
      </c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8</v>
      </c>
      <c r="E522" s="10">
        <v>5</v>
      </c>
      <c r="F522" s="10">
        <v>3</v>
      </c>
    </row>
    <row r="523" spans="3:16" ht="21" x14ac:dyDescent="0.25">
      <c r="C523" s="15" t="s">
        <v>6</v>
      </c>
      <c r="D523" s="10">
        <v>0</v>
      </c>
      <c r="E523" s="10">
        <v>1</v>
      </c>
      <c r="F523" s="10">
        <v>0</v>
      </c>
    </row>
    <row r="524" spans="3:16" ht="21" x14ac:dyDescent="0.25">
      <c r="C524" s="15" t="s">
        <v>120</v>
      </c>
      <c r="D524" s="10">
        <v>11</v>
      </c>
      <c r="E524" s="10">
        <v>1</v>
      </c>
      <c r="F524" s="10">
        <v>1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0.42105263157894735</v>
      </c>
      <c r="E527" s="12">
        <v>0.7142857142857143</v>
      </c>
      <c r="F527" s="12">
        <v>0.75</v>
      </c>
    </row>
    <row r="528" spans="3:16" ht="21" x14ac:dyDescent="0.25">
      <c r="C528" s="15" t="s">
        <v>6</v>
      </c>
      <c r="D528" s="12">
        <v>0</v>
      </c>
      <c r="E528" s="12">
        <v>0.14285714285714285</v>
      </c>
      <c r="F528" s="12">
        <v>0</v>
      </c>
    </row>
    <row r="529" spans="3:16" ht="21" x14ac:dyDescent="0.25">
      <c r="C529" s="15" t="s">
        <v>120</v>
      </c>
      <c r="D529" s="12">
        <v>0.57894736842105265</v>
      </c>
      <c r="E529" s="12">
        <v>0.14285714285714285</v>
      </c>
      <c r="F529" s="12">
        <v>0.25</v>
      </c>
    </row>
    <row r="530" spans="3:16" ht="56.25" customHeight="1" x14ac:dyDescent="0.25"/>
    <row r="531" spans="3:16" ht="23.25" x14ac:dyDescent="0.25">
      <c r="C531" s="96" t="s">
        <v>186</v>
      </c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187</v>
      </c>
      <c r="D534" s="10">
        <v>0</v>
      </c>
      <c r="E534" s="10">
        <v>1</v>
      </c>
      <c r="F534" s="10">
        <v>0</v>
      </c>
    </row>
    <row r="535" spans="3:16" ht="42" x14ac:dyDescent="0.25">
      <c r="C535" s="15" t="s">
        <v>188</v>
      </c>
      <c r="D535" s="10">
        <v>1</v>
      </c>
      <c r="E535" s="10">
        <v>0</v>
      </c>
      <c r="F535" s="10">
        <v>1</v>
      </c>
    </row>
    <row r="536" spans="3:16" ht="42" x14ac:dyDescent="0.25">
      <c r="C536" s="15" t="s">
        <v>189</v>
      </c>
      <c r="D536" s="10">
        <v>2</v>
      </c>
      <c r="E536" s="10">
        <v>1</v>
      </c>
      <c r="F536" s="10">
        <v>0</v>
      </c>
    </row>
    <row r="537" spans="3:16" ht="42" x14ac:dyDescent="0.25">
      <c r="C537" s="15" t="s">
        <v>190</v>
      </c>
      <c r="D537" s="10">
        <v>2</v>
      </c>
      <c r="E537" s="10">
        <v>1</v>
      </c>
      <c r="F537" s="10">
        <v>1</v>
      </c>
    </row>
    <row r="538" spans="3:16" ht="42" x14ac:dyDescent="0.25">
      <c r="C538" s="15" t="s">
        <v>191</v>
      </c>
      <c r="D538" s="10">
        <v>1</v>
      </c>
      <c r="E538" s="10">
        <v>2</v>
      </c>
      <c r="F538" s="10">
        <v>0</v>
      </c>
    </row>
    <row r="539" spans="3:16" ht="42" x14ac:dyDescent="0.25">
      <c r="C539" s="15" t="s">
        <v>192</v>
      </c>
      <c r="D539" s="10">
        <v>0</v>
      </c>
      <c r="E539" s="10">
        <v>1</v>
      </c>
      <c r="F539" s="10">
        <v>0</v>
      </c>
    </row>
    <row r="540" spans="3:16" ht="21" x14ac:dyDescent="0.25">
      <c r="C540" s="15" t="s">
        <v>193</v>
      </c>
      <c r="D540" s="10">
        <v>1</v>
      </c>
      <c r="E540" s="10">
        <v>0</v>
      </c>
      <c r="F540" s="10">
        <v>1</v>
      </c>
    </row>
    <row r="541" spans="3:16" ht="21" x14ac:dyDescent="0.25">
      <c r="C541" s="15" t="s">
        <v>120</v>
      </c>
      <c r="D541" s="10">
        <v>8</v>
      </c>
      <c r="E541" s="10">
        <v>1</v>
      </c>
      <c r="F541" s="10">
        <v>1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187</v>
      </c>
      <c r="D544" s="12">
        <v>0</v>
      </c>
      <c r="E544" s="12">
        <v>0.14285714285714285</v>
      </c>
      <c r="F544" s="12">
        <v>0</v>
      </c>
    </row>
    <row r="545" spans="3:16" ht="42" x14ac:dyDescent="0.25">
      <c r="C545" s="15" t="s">
        <v>188</v>
      </c>
      <c r="D545" s="12">
        <v>5.2631578947368418E-2</v>
      </c>
      <c r="E545" s="12">
        <v>0</v>
      </c>
      <c r="F545" s="12">
        <v>0.25</v>
      </c>
    </row>
    <row r="546" spans="3:16" ht="42" x14ac:dyDescent="0.25">
      <c r="C546" s="15" t="s">
        <v>189</v>
      </c>
      <c r="D546" s="12">
        <v>0.10526315789473684</v>
      </c>
      <c r="E546" s="12">
        <v>0.14285714285714285</v>
      </c>
      <c r="F546" s="12">
        <v>0</v>
      </c>
    </row>
    <row r="547" spans="3:16" ht="42" x14ac:dyDescent="0.25">
      <c r="C547" s="15" t="s">
        <v>190</v>
      </c>
      <c r="D547" s="12">
        <v>0.10526315789473684</v>
      </c>
      <c r="E547" s="12">
        <v>0.14285714285714285</v>
      </c>
      <c r="F547" s="12">
        <v>0.25</v>
      </c>
    </row>
    <row r="548" spans="3:16" ht="42" x14ac:dyDescent="0.25">
      <c r="C548" s="15" t="s">
        <v>191</v>
      </c>
      <c r="D548" s="12">
        <v>5.2631578947368418E-2</v>
      </c>
      <c r="E548" s="12">
        <v>0.2857142857142857</v>
      </c>
      <c r="F548" s="12">
        <v>0</v>
      </c>
    </row>
    <row r="549" spans="3:16" ht="42" x14ac:dyDescent="0.25">
      <c r="C549" s="15" t="s">
        <v>192</v>
      </c>
      <c r="D549" s="12">
        <v>0</v>
      </c>
      <c r="E549" s="12">
        <v>0.14285714285714285</v>
      </c>
      <c r="F549" s="12">
        <v>0</v>
      </c>
    </row>
    <row r="550" spans="3:16" ht="21" x14ac:dyDescent="0.25">
      <c r="C550" s="15" t="s">
        <v>193</v>
      </c>
      <c r="D550" s="12">
        <v>5.2631578947368418E-2</v>
      </c>
      <c r="E550" s="12">
        <v>0</v>
      </c>
      <c r="F550" s="12">
        <v>0.25</v>
      </c>
    </row>
    <row r="551" spans="3:16" ht="21" x14ac:dyDescent="0.25">
      <c r="C551" s="15" t="s">
        <v>120</v>
      </c>
      <c r="D551" s="12">
        <v>0.42105263157894735</v>
      </c>
      <c r="E551" s="12">
        <v>0.14285714285714285</v>
      </c>
      <c r="F551" s="12">
        <v>0.25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96" t="s">
        <v>194</v>
      </c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195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196</v>
      </c>
      <c r="D557" s="10">
        <v>0</v>
      </c>
      <c r="E557" s="10">
        <v>1</v>
      </c>
      <c r="F557" s="10">
        <v>0</v>
      </c>
      <c r="G557" s="10">
        <v>1</v>
      </c>
    </row>
    <row r="558" spans="3:16" ht="61.5" customHeight="1" x14ac:dyDescent="0.25">
      <c r="C558" s="50" t="s">
        <v>197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198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199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200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0" t="s">
        <v>201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202</v>
      </c>
      <c r="D563" s="10">
        <v>1</v>
      </c>
      <c r="E563" s="10">
        <v>0</v>
      </c>
      <c r="F563" s="10">
        <v>0</v>
      </c>
      <c r="G563" s="10">
        <v>1</v>
      </c>
    </row>
    <row r="564" spans="3:16" ht="23.25" customHeight="1" x14ac:dyDescent="0.25">
      <c r="C564" s="50" t="s">
        <v>203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204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205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0" t="s">
        <v>206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207</v>
      </c>
      <c r="D568" s="10">
        <v>3</v>
      </c>
      <c r="E568" s="10">
        <v>2</v>
      </c>
      <c r="F568" s="10">
        <v>1</v>
      </c>
      <c r="G568" s="10">
        <v>6</v>
      </c>
    </row>
    <row r="569" spans="3:16" ht="23.25" customHeight="1" x14ac:dyDescent="0.25">
      <c r="C569" s="50" t="s">
        <v>208</v>
      </c>
      <c r="D569" s="10">
        <v>0</v>
      </c>
      <c r="E569" s="10">
        <v>0</v>
      </c>
      <c r="F569" s="10">
        <v>0</v>
      </c>
      <c r="G569" s="10">
        <v>0</v>
      </c>
    </row>
    <row r="570" spans="3:16" ht="65.25" customHeight="1" x14ac:dyDescent="0.25">
      <c r="C570" s="50" t="s">
        <v>209</v>
      </c>
      <c r="D570" s="10">
        <v>1</v>
      </c>
      <c r="E570" s="10">
        <v>1</v>
      </c>
      <c r="F570" s="10">
        <v>1</v>
      </c>
      <c r="G570" s="10">
        <v>3</v>
      </c>
    </row>
    <row r="571" spans="3:16" ht="41.25" customHeight="1" x14ac:dyDescent="0.25">
      <c r="C571" s="50" t="s">
        <v>210</v>
      </c>
      <c r="D571" s="10">
        <v>1</v>
      </c>
      <c r="E571" s="10">
        <v>1</v>
      </c>
      <c r="F571" s="10">
        <v>0</v>
      </c>
      <c r="G571" s="10">
        <v>2</v>
      </c>
    </row>
    <row r="572" spans="3:16" ht="23.25" customHeight="1" x14ac:dyDescent="0.25">
      <c r="C572" s="50" t="s">
        <v>211</v>
      </c>
      <c r="D572" s="10">
        <v>1</v>
      </c>
      <c r="E572" s="10">
        <v>1</v>
      </c>
      <c r="F572" s="10">
        <v>1</v>
      </c>
      <c r="G572" s="10">
        <v>3</v>
      </c>
    </row>
    <row r="573" spans="3:16" ht="23.25" customHeight="1" x14ac:dyDescent="0.25">
      <c r="C573" s="50" t="s">
        <v>120</v>
      </c>
      <c r="D573" s="10">
        <v>12</v>
      </c>
      <c r="E573" s="10">
        <v>1</v>
      </c>
      <c r="F573" s="10">
        <v>1</v>
      </c>
      <c r="G573" s="10">
        <v>14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94" t="s">
        <v>212</v>
      </c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96" t="s">
        <v>213</v>
      </c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3</v>
      </c>
      <c r="E580" s="10">
        <v>0</v>
      </c>
      <c r="F580" s="10">
        <v>0</v>
      </c>
      <c r="G580" s="10">
        <v>3</v>
      </c>
    </row>
    <row r="581" spans="3:16" ht="21" x14ac:dyDescent="0.25">
      <c r="C581" s="15" t="s">
        <v>6</v>
      </c>
      <c r="D581" s="10">
        <v>0</v>
      </c>
      <c r="E581" s="10">
        <v>0</v>
      </c>
      <c r="F581" s="10">
        <v>0</v>
      </c>
      <c r="G581" s="10">
        <v>0</v>
      </c>
    </row>
    <row r="582" spans="3:16" ht="21" x14ac:dyDescent="0.25">
      <c r="C582" s="15" t="s">
        <v>120</v>
      </c>
      <c r="D582" s="10">
        <v>16</v>
      </c>
      <c r="E582" s="10">
        <v>7</v>
      </c>
      <c r="F582" s="10">
        <v>4</v>
      </c>
      <c r="G582" s="10">
        <v>27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0.15789473684210525</v>
      </c>
      <c r="E585" s="12">
        <v>0</v>
      </c>
      <c r="F585" s="12">
        <v>0</v>
      </c>
      <c r="G585" s="12">
        <v>0.1</v>
      </c>
    </row>
    <row r="586" spans="3:16" ht="21" x14ac:dyDescent="0.25">
      <c r="C586" s="15" t="s">
        <v>6</v>
      </c>
      <c r="D586" s="12">
        <v>0</v>
      </c>
      <c r="E586" s="12">
        <v>0</v>
      </c>
      <c r="F586" s="12">
        <v>0</v>
      </c>
      <c r="G586" s="12">
        <v>0</v>
      </c>
    </row>
    <row r="587" spans="3:16" ht="21" x14ac:dyDescent="0.25">
      <c r="C587" s="15" t="s">
        <v>120</v>
      </c>
      <c r="D587" s="12">
        <v>0.84210526315789469</v>
      </c>
      <c r="E587" s="12">
        <v>1</v>
      </c>
      <c r="F587" s="12">
        <v>1</v>
      </c>
      <c r="G587" s="12">
        <v>0.9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96" t="s">
        <v>194</v>
      </c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210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195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201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207</v>
      </c>
      <c r="D600" s="10">
        <v>1</v>
      </c>
      <c r="E600" s="10">
        <v>0</v>
      </c>
      <c r="F600" s="10">
        <v>0</v>
      </c>
      <c r="G600" s="10">
        <v>1</v>
      </c>
    </row>
    <row r="601" spans="3:16" ht="42" x14ac:dyDescent="0.25">
      <c r="C601" s="51" t="s">
        <v>202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1" t="s">
        <v>203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196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1" t="s">
        <v>199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204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205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197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206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211</v>
      </c>
      <c r="D609" s="10">
        <v>2</v>
      </c>
      <c r="E609" s="10">
        <v>0</v>
      </c>
      <c r="F609" s="10">
        <v>0</v>
      </c>
      <c r="G609" s="10">
        <v>2</v>
      </c>
    </row>
    <row r="610" spans="3:16" ht="21" x14ac:dyDescent="0.25">
      <c r="C610" s="51" t="s">
        <v>208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1" t="s">
        <v>209</v>
      </c>
      <c r="D611" s="10">
        <v>0</v>
      </c>
      <c r="E611" s="10">
        <v>0</v>
      </c>
      <c r="F611" s="10">
        <v>0</v>
      </c>
      <c r="G611" s="10">
        <v>0</v>
      </c>
    </row>
    <row r="612" spans="3:16" ht="42" x14ac:dyDescent="0.25">
      <c r="C612" s="51" t="s">
        <v>198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200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96" t="s">
        <v>214</v>
      </c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215</v>
      </c>
      <c r="D619" s="10">
        <v>2</v>
      </c>
      <c r="E619" s="10">
        <v>0</v>
      </c>
      <c r="F619" s="10">
        <v>0</v>
      </c>
      <c r="G619" s="10">
        <v>2</v>
      </c>
    </row>
    <row r="620" spans="3:16" ht="21" x14ac:dyDescent="0.25">
      <c r="C620" s="9" t="s">
        <v>216</v>
      </c>
      <c r="D620" s="10">
        <v>0</v>
      </c>
      <c r="E620" s="10">
        <v>0</v>
      </c>
      <c r="F620" s="10">
        <v>0</v>
      </c>
      <c r="G620" s="10">
        <v>0</v>
      </c>
    </row>
    <row r="621" spans="3:16" ht="21" x14ac:dyDescent="0.25">
      <c r="C621" s="9" t="s">
        <v>217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120</v>
      </c>
      <c r="D622" s="10">
        <v>15</v>
      </c>
      <c r="E622" s="10">
        <v>6</v>
      </c>
      <c r="F622" s="10">
        <v>3</v>
      </c>
      <c r="G622" s="10">
        <v>24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215</v>
      </c>
      <c r="D625" s="12">
        <v>0.10526315789473684</v>
      </c>
      <c r="E625" s="12">
        <v>0</v>
      </c>
      <c r="F625" s="12">
        <v>0</v>
      </c>
      <c r="G625" s="12">
        <v>6.6666666666666666E-2</v>
      </c>
    </row>
    <row r="626" spans="3:16" ht="21" x14ac:dyDescent="0.25">
      <c r="C626" s="9" t="s">
        <v>216</v>
      </c>
      <c r="D626" s="12">
        <v>0</v>
      </c>
      <c r="E626" s="12">
        <v>0</v>
      </c>
      <c r="F626" s="12">
        <v>0</v>
      </c>
      <c r="G626" s="12">
        <v>0</v>
      </c>
    </row>
    <row r="627" spans="3:16" ht="21" x14ac:dyDescent="0.25">
      <c r="C627" s="9" t="s">
        <v>217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120</v>
      </c>
      <c r="D628" s="12">
        <v>0.78947368421052633</v>
      </c>
      <c r="E628" s="12">
        <v>0.8571428571428571</v>
      </c>
      <c r="F628" s="12">
        <v>0.75</v>
      </c>
      <c r="G628" s="12">
        <v>0.8</v>
      </c>
    </row>
    <row r="631" spans="3:16" ht="3.75" customHeight="1" x14ac:dyDescent="0.25"/>
    <row r="632" spans="3:16" ht="23.25" x14ac:dyDescent="0.25">
      <c r="C632" s="94" t="s">
        <v>52</v>
      </c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</row>
    <row r="634" spans="3:16" ht="23.25" x14ac:dyDescent="0.25">
      <c r="C634" s="96" t="s">
        <v>53</v>
      </c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137</v>
      </c>
      <c r="E637" s="10">
        <v>7</v>
      </c>
      <c r="F637" s="10">
        <v>6</v>
      </c>
      <c r="G637" s="10">
        <v>2</v>
      </c>
      <c r="H637" s="11">
        <v>152</v>
      </c>
    </row>
    <row r="638" spans="3:16" ht="21" x14ac:dyDescent="0.25">
      <c r="C638" s="15" t="s">
        <v>6</v>
      </c>
      <c r="D638" s="10">
        <v>28</v>
      </c>
      <c r="E638" s="10">
        <v>2</v>
      </c>
      <c r="F638" s="10">
        <v>1</v>
      </c>
      <c r="G638" s="10">
        <v>1</v>
      </c>
      <c r="H638" s="11">
        <v>32</v>
      </c>
    </row>
    <row r="639" spans="3:16" ht="21" x14ac:dyDescent="0.25">
      <c r="C639" s="15" t="s">
        <v>120</v>
      </c>
      <c r="D639" s="10">
        <v>7</v>
      </c>
      <c r="E639" s="10">
        <v>10</v>
      </c>
      <c r="F639" s="10">
        <v>0</v>
      </c>
      <c r="G639" s="10">
        <v>1</v>
      </c>
      <c r="H639" s="11">
        <v>18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0.77840909090909094</v>
      </c>
      <c r="E642" s="12">
        <v>0.36842105263157893</v>
      </c>
      <c r="F642" s="12">
        <v>0.8571428571428571</v>
      </c>
      <c r="G642" s="12">
        <v>0.5</v>
      </c>
      <c r="H642" s="13">
        <v>0.73786407766990292</v>
      </c>
    </row>
    <row r="643" spans="3:8" ht="21" x14ac:dyDescent="0.25">
      <c r="C643" s="15" t="s">
        <v>6</v>
      </c>
      <c r="D643" s="12">
        <v>0.15909090909090909</v>
      </c>
      <c r="E643" s="12">
        <v>0.10526315789473684</v>
      </c>
      <c r="F643" s="12">
        <v>0.14285714285714285</v>
      </c>
      <c r="G643" s="12">
        <v>0.25</v>
      </c>
      <c r="H643" s="13">
        <v>0.1553398058252427</v>
      </c>
    </row>
    <row r="644" spans="3:8" ht="21" x14ac:dyDescent="0.25">
      <c r="C644" s="15" t="s">
        <v>120</v>
      </c>
      <c r="D644" s="12">
        <v>3.9772727272727272E-2</v>
      </c>
      <c r="E644" s="12">
        <v>0.52631578947368418</v>
      </c>
      <c r="F644" s="12">
        <v>0</v>
      </c>
      <c r="G644" s="12">
        <v>0.25</v>
      </c>
      <c r="H644" s="13">
        <v>8.7378640776699032E-2</v>
      </c>
    </row>
    <row r="658" spans="3:16" ht="23.25" x14ac:dyDescent="0.25">
      <c r="C658" s="94" t="s">
        <v>218</v>
      </c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</row>
    <row r="660" spans="3:16" s="30" customFormat="1" ht="52.5" customHeight="1" x14ac:dyDescent="0.35">
      <c r="C660" s="95" t="s">
        <v>219</v>
      </c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100</v>
      </c>
    </row>
    <row r="664" spans="3:16" ht="21" x14ac:dyDescent="0.25">
      <c r="C664" s="15" t="s">
        <v>6</v>
      </c>
      <c r="D664" s="10">
        <v>7</v>
      </c>
    </row>
    <row r="665" spans="3:16" ht="21" x14ac:dyDescent="0.25">
      <c r="C665" s="15" t="s">
        <v>119</v>
      </c>
      <c r="D665" s="10">
        <v>8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0.86956521739130432</v>
      </c>
    </row>
    <row r="669" spans="3:16" ht="21" x14ac:dyDescent="0.25">
      <c r="C669" s="15" t="s">
        <v>6</v>
      </c>
      <c r="D669" s="12">
        <v>6.0869565217391307E-2</v>
      </c>
    </row>
    <row r="670" spans="3:16" ht="21" x14ac:dyDescent="0.25">
      <c r="C670" s="15" t="s">
        <v>119</v>
      </c>
      <c r="D670" s="12">
        <v>6.9565217391304349E-2</v>
      </c>
    </row>
    <row r="673" spans="3:16" ht="23.25" x14ac:dyDescent="0.25">
      <c r="C673" s="94" t="s">
        <v>220</v>
      </c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</row>
    <row r="675" spans="3:16" ht="54" customHeight="1" x14ac:dyDescent="0.25">
      <c r="C675" s="96" t="s">
        <v>221</v>
      </c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86</v>
      </c>
      <c r="D678" s="10">
        <v>55</v>
      </c>
    </row>
    <row r="679" spans="3:16" ht="21" x14ac:dyDescent="0.25">
      <c r="C679" s="9" t="s">
        <v>117</v>
      </c>
      <c r="D679" s="10">
        <v>52</v>
      </c>
    </row>
    <row r="680" spans="3:16" ht="21" x14ac:dyDescent="0.25">
      <c r="C680" s="9" t="s">
        <v>88</v>
      </c>
      <c r="D680" s="10">
        <v>6</v>
      </c>
    </row>
    <row r="681" spans="3:16" ht="21" x14ac:dyDescent="0.25">
      <c r="C681" s="9" t="s">
        <v>118</v>
      </c>
      <c r="D681" s="10">
        <v>0</v>
      </c>
    </row>
    <row r="682" spans="3:16" ht="21" x14ac:dyDescent="0.25">
      <c r="C682" s="9" t="s">
        <v>119</v>
      </c>
      <c r="D682" s="10">
        <v>2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86</v>
      </c>
      <c r="D685" s="12">
        <v>0.47826086956521741</v>
      </c>
    </row>
    <row r="686" spans="3:16" ht="21" x14ac:dyDescent="0.25">
      <c r="C686" s="9" t="s">
        <v>117</v>
      </c>
      <c r="D686" s="12">
        <v>0.45217391304347826</v>
      </c>
    </row>
    <row r="687" spans="3:16" ht="21" x14ac:dyDescent="0.25">
      <c r="C687" s="9" t="s">
        <v>88</v>
      </c>
      <c r="D687" s="12">
        <v>5.2173913043478258E-2</v>
      </c>
    </row>
    <row r="688" spans="3:16" ht="21" x14ac:dyDescent="0.25">
      <c r="C688" s="9" t="s">
        <v>118</v>
      </c>
      <c r="D688" s="12">
        <v>0</v>
      </c>
    </row>
    <row r="689" spans="3:16" ht="21" x14ac:dyDescent="0.25">
      <c r="C689" s="9" t="s">
        <v>119</v>
      </c>
      <c r="D689" s="12">
        <v>1.7391304347826087E-2</v>
      </c>
    </row>
    <row r="691" spans="3:16" ht="23.25" x14ac:dyDescent="0.25">
      <c r="C691" s="94" t="s">
        <v>54</v>
      </c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</row>
    <row r="693" spans="3:16" ht="42" customHeight="1" x14ac:dyDescent="0.25">
      <c r="C693" s="95" t="s">
        <v>55</v>
      </c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0</v>
      </c>
      <c r="E696" s="10">
        <v>0</v>
      </c>
      <c r="F696" s="10">
        <v>0</v>
      </c>
      <c r="G696" s="10">
        <v>0</v>
      </c>
      <c r="H696" s="10">
        <v>0</v>
      </c>
    </row>
    <row r="697" spans="3:16" ht="21" x14ac:dyDescent="0.25">
      <c r="C697" s="15">
        <v>2</v>
      </c>
      <c r="D697" s="10">
        <v>2</v>
      </c>
      <c r="E697" s="10">
        <v>0</v>
      </c>
      <c r="F697" s="10">
        <v>0</v>
      </c>
      <c r="G697" s="10">
        <v>0</v>
      </c>
      <c r="H697" s="10">
        <v>2</v>
      </c>
    </row>
    <row r="698" spans="3:16" ht="21" x14ac:dyDescent="0.25">
      <c r="C698" s="15">
        <v>3</v>
      </c>
      <c r="D698" s="10">
        <v>11</v>
      </c>
      <c r="E698" s="10">
        <v>2</v>
      </c>
      <c r="F698" s="10">
        <v>0</v>
      </c>
      <c r="G698" s="10">
        <v>2</v>
      </c>
      <c r="H698" s="10">
        <v>15</v>
      </c>
    </row>
    <row r="699" spans="3:16" ht="21" x14ac:dyDescent="0.25">
      <c r="C699" s="15">
        <v>4</v>
      </c>
      <c r="D699" s="10">
        <v>51</v>
      </c>
      <c r="E699" s="10">
        <v>8</v>
      </c>
      <c r="F699" s="10">
        <v>5</v>
      </c>
      <c r="G699" s="10">
        <v>0</v>
      </c>
      <c r="H699" s="10">
        <v>64</v>
      </c>
    </row>
    <row r="700" spans="3:16" ht="21" x14ac:dyDescent="0.25">
      <c r="C700" s="15">
        <v>5</v>
      </c>
      <c r="D700" s="10">
        <v>51</v>
      </c>
      <c r="E700" s="10">
        <v>4</v>
      </c>
      <c r="F700" s="10">
        <v>1</v>
      </c>
      <c r="G700" s="10">
        <v>2</v>
      </c>
      <c r="H700" s="10">
        <v>58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</row>
    <row r="704" spans="3:16" ht="21" x14ac:dyDescent="0.25">
      <c r="C704" s="15">
        <v>2</v>
      </c>
      <c r="D704" s="12">
        <v>1.7391304347826087E-2</v>
      </c>
      <c r="E704" s="12">
        <v>0</v>
      </c>
      <c r="F704" s="12">
        <v>0</v>
      </c>
      <c r="G704" s="12">
        <v>0</v>
      </c>
      <c r="H704" s="12">
        <v>1.4388489208633094E-2</v>
      </c>
    </row>
    <row r="705" spans="3:8" ht="21" x14ac:dyDescent="0.25">
      <c r="C705" s="15">
        <v>3</v>
      </c>
      <c r="D705" s="12">
        <v>9.5652173913043481E-2</v>
      </c>
      <c r="E705" s="12">
        <v>0.14285714285714285</v>
      </c>
      <c r="F705" s="12">
        <v>0</v>
      </c>
      <c r="G705" s="12">
        <v>0.5</v>
      </c>
      <c r="H705" s="12">
        <v>0.1079136690647482</v>
      </c>
    </row>
    <row r="706" spans="3:8" ht="21" x14ac:dyDescent="0.25">
      <c r="C706" s="15">
        <v>4</v>
      </c>
      <c r="D706" s="12">
        <v>0.44347826086956521</v>
      </c>
      <c r="E706" s="12">
        <v>0.5714285714285714</v>
      </c>
      <c r="F706" s="12">
        <v>0.83333333333333337</v>
      </c>
      <c r="G706" s="12">
        <v>0</v>
      </c>
      <c r="H706" s="12">
        <v>0.46043165467625902</v>
      </c>
    </row>
    <row r="707" spans="3:8" ht="21" x14ac:dyDescent="0.25">
      <c r="C707" s="15">
        <v>5</v>
      </c>
      <c r="D707" s="12">
        <v>0.44347826086956521</v>
      </c>
      <c r="E707" s="12">
        <v>0.2857142857142857</v>
      </c>
      <c r="F707" s="12">
        <v>0.16666666666666666</v>
      </c>
      <c r="G707" s="12">
        <v>0.5</v>
      </c>
      <c r="H707" s="12">
        <v>0.41726618705035973</v>
      </c>
    </row>
    <row r="726" spans="3:16" ht="23.25" x14ac:dyDescent="0.25">
      <c r="C726" s="96" t="s">
        <v>222</v>
      </c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</row>
    <row r="728" spans="3:16" ht="23.25" x14ac:dyDescent="0.25">
      <c r="C728" s="8" t="s">
        <v>223</v>
      </c>
      <c r="D728" s="8" t="s">
        <v>14</v>
      </c>
      <c r="E728" s="8" t="s">
        <v>224</v>
      </c>
    </row>
    <row r="729" spans="3:16" ht="21" x14ac:dyDescent="0.25">
      <c r="C729" s="9" t="s">
        <v>225</v>
      </c>
      <c r="D729" s="10">
        <v>11</v>
      </c>
      <c r="E729" s="12">
        <v>9.5652173913043481E-2</v>
      </c>
    </row>
    <row r="730" spans="3:16" ht="21" x14ac:dyDescent="0.25">
      <c r="C730" s="9" t="s">
        <v>226</v>
      </c>
      <c r="D730" s="10">
        <v>2</v>
      </c>
      <c r="E730" s="12">
        <v>1.7391304347826087E-2</v>
      </c>
    </row>
    <row r="731" spans="3:16" ht="42" x14ac:dyDescent="0.25">
      <c r="C731" s="9" t="s">
        <v>227</v>
      </c>
      <c r="D731" s="10">
        <v>1</v>
      </c>
      <c r="E731" s="12">
        <v>8.6956521739130436E-3</v>
      </c>
    </row>
    <row r="732" spans="3:16" ht="63" x14ac:dyDescent="0.25">
      <c r="C732" s="9" t="s">
        <v>228</v>
      </c>
      <c r="D732" s="10">
        <v>5</v>
      </c>
      <c r="E732" s="12">
        <v>4.3478260869565216E-2</v>
      </c>
    </row>
    <row r="733" spans="3:16" ht="84" x14ac:dyDescent="0.25">
      <c r="C733" s="9" t="s">
        <v>229</v>
      </c>
      <c r="D733" s="10">
        <v>6</v>
      </c>
      <c r="E733" s="12">
        <v>5.2173913043478258E-2</v>
      </c>
    </row>
    <row r="734" spans="3:16" ht="21" x14ac:dyDescent="0.25">
      <c r="C734" s="9" t="s">
        <v>230</v>
      </c>
      <c r="D734" s="10">
        <v>32</v>
      </c>
      <c r="E734" s="12">
        <v>0.27826086956521739</v>
      </c>
    </row>
    <row r="735" spans="3:16" ht="21" x14ac:dyDescent="0.25">
      <c r="C735" s="9" t="s">
        <v>120</v>
      </c>
      <c r="D735" s="10">
        <v>22</v>
      </c>
      <c r="E735" s="12">
        <v>0.19130434782608696</v>
      </c>
    </row>
    <row r="736" spans="3:16" ht="37.5" customHeight="1" x14ac:dyDescent="0.25"/>
    <row r="737" spans="3:16" ht="23.25" x14ac:dyDescent="0.25">
      <c r="C737" s="96" t="s">
        <v>231</v>
      </c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86</v>
      </c>
      <c r="D740" s="52">
        <v>35</v>
      </c>
      <c r="E740" s="10">
        <v>0</v>
      </c>
      <c r="F740" s="11">
        <v>35</v>
      </c>
    </row>
    <row r="741" spans="3:16" ht="18.75" customHeight="1" x14ac:dyDescent="0.25">
      <c r="C741" s="9" t="s">
        <v>117</v>
      </c>
      <c r="D741" s="52">
        <v>46</v>
      </c>
      <c r="E741" s="10">
        <v>4</v>
      </c>
      <c r="F741" s="11">
        <v>50</v>
      </c>
    </row>
    <row r="742" spans="3:16" ht="21" x14ac:dyDescent="0.25">
      <c r="C742" s="9" t="s">
        <v>88</v>
      </c>
      <c r="D742" s="52">
        <v>18</v>
      </c>
      <c r="E742" s="10">
        <v>8</v>
      </c>
      <c r="F742" s="11">
        <v>26</v>
      </c>
    </row>
    <row r="743" spans="3:16" ht="21" x14ac:dyDescent="0.25">
      <c r="C743" s="9" t="s">
        <v>118</v>
      </c>
      <c r="D743" s="52">
        <v>4</v>
      </c>
      <c r="E743" s="10">
        <v>2</v>
      </c>
      <c r="F743" s="11">
        <v>6</v>
      </c>
    </row>
    <row r="744" spans="3:16" ht="21" x14ac:dyDescent="0.25">
      <c r="C744" s="9" t="s">
        <v>119</v>
      </c>
      <c r="D744" s="52">
        <v>12</v>
      </c>
      <c r="E744" s="10">
        <v>0</v>
      </c>
      <c r="F744" s="11">
        <v>12</v>
      </c>
    </row>
    <row r="745" spans="3:16" ht="21" x14ac:dyDescent="0.25">
      <c r="C745" s="9" t="s">
        <v>11</v>
      </c>
      <c r="D745" s="52">
        <v>115</v>
      </c>
      <c r="E745" s="52">
        <v>14</v>
      </c>
      <c r="F745" s="53">
        <v>129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86</v>
      </c>
      <c r="D748" s="12">
        <v>0.30434782608695654</v>
      </c>
      <c r="E748" s="12">
        <v>0</v>
      </c>
      <c r="F748" s="13">
        <v>0.27131782945736432</v>
      </c>
      <c r="G748" s="54"/>
    </row>
    <row r="749" spans="3:16" ht="21" x14ac:dyDescent="0.25">
      <c r="C749" s="9" t="s">
        <v>117</v>
      </c>
      <c r="D749" s="12">
        <v>0.4</v>
      </c>
      <c r="E749" s="12">
        <v>0.2857142857142857</v>
      </c>
      <c r="F749" s="13">
        <v>0.38759689922480622</v>
      </c>
    </row>
    <row r="750" spans="3:16" ht="21" x14ac:dyDescent="0.25">
      <c r="C750" s="9" t="s">
        <v>88</v>
      </c>
      <c r="D750" s="12">
        <v>0.15652173913043479</v>
      </c>
      <c r="E750" s="12">
        <v>0.5714285714285714</v>
      </c>
      <c r="F750" s="13">
        <v>0.20155038759689922</v>
      </c>
    </row>
    <row r="751" spans="3:16" ht="21" x14ac:dyDescent="0.25">
      <c r="C751" s="9" t="s">
        <v>118</v>
      </c>
      <c r="D751" s="12">
        <v>3.4782608695652174E-2</v>
      </c>
      <c r="E751" s="12">
        <v>0.14285714285714285</v>
      </c>
      <c r="F751" s="13">
        <v>4.6511627906976744E-2</v>
      </c>
    </row>
    <row r="752" spans="3:16" ht="21" x14ac:dyDescent="0.25">
      <c r="C752" s="9" t="s">
        <v>119</v>
      </c>
      <c r="D752" s="12">
        <v>0.10434782608695652</v>
      </c>
      <c r="E752" s="12">
        <v>0</v>
      </c>
      <c r="F752" s="13">
        <v>9.3023255813953487E-2</v>
      </c>
    </row>
    <row r="753" spans="3:16" ht="40.5" customHeight="1" x14ac:dyDescent="0.25"/>
    <row r="754" spans="3:16" ht="23.25" x14ac:dyDescent="0.25">
      <c r="C754" s="96" t="s">
        <v>232</v>
      </c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233</v>
      </c>
      <c r="D757" s="10">
        <v>3</v>
      </c>
      <c r="E757" s="10">
        <v>1</v>
      </c>
      <c r="F757" s="10">
        <v>0</v>
      </c>
      <c r="G757" s="10">
        <v>4</v>
      </c>
    </row>
    <row r="758" spans="3:16" ht="21" x14ac:dyDescent="0.25">
      <c r="C758" s="9" t="s">
        <v>234</v>
      </c>
      <c r="D758" s="10">
        <v>6</v>
      </c>
      <c r="E758" s="10">
        <v>3</v>
      </c>
      <c r="F758" s="10">
        <v>2</v>
      </c>
      <c r="G758" s="10">
        <v>11</v>
      </c>
    </row>
    <row r="759" spans="3:16" ht="21" x14ac:dyDescent="0.25">
      <c r="C759" s="9" t="s">
        <v>235</v>
      </c>
      <c r="D759" s="10">
        <v>4</v>
      </c>
      <c r="E759" s="10">
        <v>2</v>
      </c>
      <c r="F759" s="10">
        <v>1</v>
      </c>
      <c r="G759" s="10">
        <v>7</v>
      </c>
    </row>
    <row r="760" spans="3:16" ht="21" x14ac:dyDescent="0.25">
      <c r="C760" s="9" t="s">
        <v>236</v>
      </c>
      <c r="D760" s="10">
        <v>1</v>
      </c>
      <c r="E760" s="10">
        <v>0</v>
      </c>
      <c r="F760" s="10">
        <v>1</v>
      </c>
      <c r="G760" s="10">
        <v>2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233</v>
      </c>
      <c r="D781" s="12">
        <v>0.21428571428571427</v>
      </c>
      <c r="E781" s="12">
        <v>0.16666666666666666</v>
      </c>
      <c r="F781" s="12">
        <v>0</v>
      </c>
      <c r="G781" s="12">
        <v>0.16666666666666666</v>
      </c>
    </row>
    <row r="782" spans="3:7" ht="21" x14ac:dyDescent="0.25">
      <c r="C782" s="9" t="s">
        <v>234</v>
      </c>
      <c r="D782" s="12">
        <v>0.42857142857142855</v>
      </c>
      <c r="E782" s="12">
        <v>0.5</v>
      </c>
      <c r="F782" s="12">
        <v>0.5</v>
      </c>
      <c r="G782" s="12">
        <v>0.45833333333333331</v>
      </c>
    </row>
    <row r="783" spans="3:7" ht="21" x14ac:dyDescent="0.25">
      <c r="C783" s="9" t="s">
        <v>235</v>
      </c>
      <c r="D783" s="12">
        <v>0.2857142857142857</v>
      </c>
      <c r="E783" s="12">
        <v>0.33333333333333331</v>
      </c>
      <c r="F783" s="12">
        <v>0.25</v>
      </c>
      <c r="G783" s="12">
        <v>0.29166666666666669</v>
      </c>
    </row>
    <row r="784" spans="3:7" ht="21" x14ac:dyDescent="0.25">
      <c r="C784" s="9" t="s">
        <v>236</v>
      </c>
      <c r="D784" s="12">
        <v>7.1428571428571425E-2</v>
      </c>
      <c r="E784" s="12">
        <v>0</v>
      </c>
      <c r="F784" s="12">
        <v>0.25</v>
      </c>
      <c r="G784" s="12">
        <v>8.3333333333333329E-2</v>
      </c>
    </row>
    <row r="785" spans="3:16" ht="98.25" customHeight="1" x14ac:dyDescent="0.25"/>
    <row r="786" spans="3:16" ht="22.5" x14ac:dyDescent="0.25">
      <c r="C786" s="93" t="s">
        <v>237</v>
      </c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</row>
    <row r="788" spans="3:16" ht="23.25" x14ac:dyDescent="0.25">
      <c r="C788" s="8" t="s">
        <v>238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1</v>
      </c>
      <c r="E789" s="10">
        <v>1</v>
      </c>
      <c r="F789" s="10">
        <v>2</v>
      </c>
    </row>
    <row r="790" spans="3:16" ht="21" x14ac:dyDescent="0.25">
      <c r="C790" s="9" t="s">
        <v>239</v>
      </c>
      <c r="D790" s="10">
        <v>3</v>
      </c>
      <c r="E790" s="10">
        <v>2</v>
      </c>
      <c r="F790" s="10">
        <v>5</v>
      </c>
    </row>
    <row r="791" spans="3:16" ht="21" x14ac:dyDescent="0.25">
      <c r="C791" s="9" t="s">
        <v>56</v>
      </c>
      <c r="D791" s="10">
        <v>0</v>
      </c>
      <c r="E791" s="10">
        <v>1</v>
      </c>
      <c r="F791" s="10">
        <v>1</v>
      </c>
    </row>
    <row r="792" spans="3:16" ht="21" x14ac:dyDescent="0.25">
      <c r="C792" s="9" t="s">
        <v>240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241</v>
      </c>
      <c r="D793" s="10">
        <v>2</v>
      </c>
      <c r="E793" s="10">
        <v>0</v>
      </c>
      <c r="F793" s="10">
        <v>2</v>
      </c>
    </row>
    <row r="795" spans="3:16" ht="23.25" x14ac:dyDescent="0.25">
      <c r="C795" s="8" t="s">
        <v>242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0.16666666666666666</v>
      </c>
      <c r="E796" s="12">
        <v>0.25</v>
      </c>
      <c r="F796" s="12">
        <v>0.2</v>
      </c>
    </row>
    <row r="797" spans="3:16" ht="21" x14ac:dyDescent="0.25">
      <c r="C797" s="9" t="s">
        <v>239</v>
      </c>
      <c r="D797" s="12">
        <v>0.5</v>
      </c>
      <c r="E797" s="12">
        <v>0.5</v>
      </c>
      <c r="F797" s="12">
        <v>0.5</v>
      </c>
    </row>
    <row r="798" spans="3:16" ht="21" x14ac:dyDescent="0.25">
      <c r="C798" s="9" t="s">
        <v>56</v>
      </c>
      <c r="D798" s="12">
        <v>0</v>
      </c>
      <c r="E798" s="12">
        <v>0.25</v>
      </c>
      <c r="F798" s="12">
        <v>0.1</v>
      </c>
    </row>
    <row r="799" spans="3:16" ht="21" x14ac:dyDescent="0.25">
      <c r="C799" s="9" t="s">
        <v>240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241</v>
      </c>
      <c r="D800" s="12">
        <v>0.33333333333333331</v>
      </c>
      <c r="E800" s="12">
        <v>0</v>
      </c>
      <c r="F800" s="12">
        <v>0.2</v>
      </c>
    </row>
    <row r="802" spans="3:6" ht="23.25" x14ac:dyDescent="0.25">
      <c r="C802" s="32" t="s">
        <v>243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0</v>
      </c>
      <c r="E803" s="10">
        <v>0</v>
      </c>
      <c r="F803" s="10">
        <v>0</v>
      </c>
    </row>
    <row r="804" spans="3:6" ht="21" x14ac:dyDescent="0.25">
      <c r="C804" s="9" t="s">
        <v>239</v>
      </c>
      <c r="D804" s="10">
        <v>4</v>
      </c>
      <c r="E804" s="10">
        <v>3</v>
      </c>
      <c r="F804" s="10">
        <v>7</v>
      </c>
    </row>
    <row r="805" spans="3:6" ht="21" x14ac:dyDescent="0.25">
      <c r="C805" s="9" t="s">
        <v>56</v>
      </c>
      <c r="D805" s="10">
        <v>0</v>
      </c>
      <c r="E805" s="10">
        <v>0</v>
      </c>
      <c r="F805" s="10">
        <v>0</v>
      </c>
    </row>
    <row r="806" spans="3:6" ht="21" x14ac:dyDescent="0.25">
      <c r="C806" s="9" t="s">
        <v>240</v>
      </c>
      <c r="D806" s="10">
        <v>0</v>
      </c>
      <c r="E806" s="10">
        <v>1</v>
      </c>
      <c r="F806" s="10">
        <v>1</v>
      </c>
    </row>
    <row r="807" spans="3:6" ht="21" x14ac:dyDescent="0.25">
      <c r="C807" s="9" t="s">
        <v>241</v>
      </c>
      <c r="D807" s="10">
        <v>2</v>
      </c>
      <c r="E807" s="10">
        <v>0</v>
      </c>
      <c r="F807" s="10">
        <v>2</v>
      </c>
    </row>
    <row r="809" spans="3:6" ht="46.5" x14ac:dyDescent="0.25">
      <c r="C809" s="32" t="s">
        <v>244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</v>
      </c>
      <c r="E810" s="12">
        <v>0</v>
      </c>
      <c r="F810" s="12">
        <v>0</v>
      </c>
    </row>
    <row r="811" spans="3:6" ht="21" x14ac:dyDescent="0.25">
      <c r="C811" s="9" t="s">
        <v>239</v>
      </c>
      <c r="D811" s="12">
        <v>0.66666666666666663</v>
      </c>
      <c r="E811" s="12">
        <v>0.75</v>
      </c>
      <c r="F811" s="12">
        <v>0.7</v>
      </c>
    </row>
    <row r="812" spans="3:6" ht="21" x14ac:dyDescent="0.25">
      <c r="C812" s="9" t="s">
        <v>56</v>
      </c>
      <c r="D812" s="12">
        <v>0</v>
      </c>
      <c r="E812" s="12">
        <v>0</v>
      </c>
      <c r="F812" s="12">
        <v>0</v>
      </c>
    </row>
    <row r="813" spans="3:6" ht="21" x14ac:dyDescent="0.25">
      <c r="C813" s="9" t="s">
        <v>240</v>
      </c>
      <c r="D813" s="12">
        <v>0</v>
      </c>
      <c r="E813" s="12">
        <v>0.25</v>
      </c>
      <c r="F813" s="12">
        <v>0.1</v>
      </c>
    </row>
    <row r="814" spans="3:6" ht="21" x14ac:dyDescent="0.25">
      <c r="C814" s="9" t="s">
        <v>241</v>
      </c>
      <c r="D814" s="12">
        <v>0.33333333333333331</v>
      </c>
      <c r="E814" s="12">
        <v>0</v>
      </c>
      <c r="F814" s="12">
        <v>0.2</v>
      </c>
    </row>
    <row r="816" spans="3:6" ht="23.25" x14ac:dyDescent="0.25">
      <c r="C816" s="8" t="s">
        <v>245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0</v>
      </c>
      <c r="E817" s="10">
        <v>1</v>
      </c>
      <c r="F817" s="10">
        <v>1</v>
      </c>
    </row>
    <row r="818" spans="3:6" ht="21" x14ac:dyDescent="0.25">
      <c r="C818" s="9" t="s">
        <v>239</v>
      </c>
      <c r="D818" s="10">
        <v>3</v>
      </c>
      <c r="E818" s="10">
        <v>2</v>
      </c>
      <c r="F818" s="10">
        <v>5</v>
      </c>
    </row>
    <row r="819" spans="3:6" ht="21" x14ac:dyDescent="0.25">
      <c r="C819" s="9" t="s">
        <v>56</v>
      </c>
      <c r="D819" s="10">
        <v>1</v>
      </c>
      <c r="E819" s="10">
        <v>1</v>
      </c>
      <c r="F819" s="10">
        <v>2</v>
      </c>
    </row>
    <row r="820" spans="3:6" ht="21" x14ac:dyDescent="0.25">
      <c r="C820" s="9" t="s">
        <v>240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241</v>
      </c>
      <c r="D821" s="10">
        <v>2</v>
      </c>
      <c r="E821" s="10">
        <v>0</v>
      </c>
      <c r="F821" s="10">
        <v>2</v>
      </c>
    </row>
    <row r="825" spans="3:6" ht="23.25" x14ac:dyDescent="0.25">
      <c r="C825" s="32" t="s">
        <v>246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</v>
      </c>
      <c r="E826" s="12">
        <v>0.25</v>
      </c>
      <c r="F826" s="12">
        <v>0.1</v>
      </c>
    </row>
    <row r="827" spans="3:6" ht="21" x14ac:dyDescent="0.25">
      <c r="C827" s="9" t="s">
        <v>239</v>
      </c>
      <c r="D827" s="12">
        <v>0.5</v>
      </c>
      <c r="E827" s="12">
        <v>0.5</v>
      </c>
      <c r="F827" s="12">
        <v>0.5</v>
      </c>
    </row>
    <row r="828" spans="3:6" ht="21" x14ac:dyDescent="0.25">
      <c r="C828" s="9" t="s">
        <v>56</v>
      </c>
      <c r="D828" s="12">
        <v>0.16666666666666666</v>
      </c>
      <c r="E828" s="12">
        <v>0.25</v>
      </c>
      <c r="F828" s="12">
        <v>0.2</v>
      </c>
    </row>
    <row r="829" spans="3:6" ht="21" x14ac:dyDescent="0.25">
      <c r="C829" s="9" t="s">
        <v>240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241</v>
      </c>
      <c r="D830" s="12">
        <v>0.33333333333333331</v>
      </c>
      <c r="E830" s="12">
        <v>0</v>
      </c>
      <c r="F830" s="12">
        <v>0.2</v>
      </c>
    </row>
    <row r="833" spans="3:6" ht="23.25" x14ac:dyDescent="0.25">
      <c r="C833" s="8" t="s">
        <v>247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0</v>
      </c>
      <c r="E834" s="10">
        <v>0</v>
      </c>
      <c r="F834" s="10">
        <v>0</v>
      </c>
    </row>
    <row r="835" spans="3:6" ht="21" x14ac:dyDescent="0.25">
      <c r="C835" s="9" t="s">
        <v>239</v>
      </c>
      <c r="D835" s="10">
        <v>4</v>
      </c>
      <c r="E835" s="10">
        <v>2</v>
      </c>
      <c r="F835" s="10">
        <v>6</v>
      </c>
    </row>
    <row r="836" spans="3:6" ht="21" x14ac:dyDescent="0.25">
      <c r="C836" s="9" t="s">
        <v>56</v>
      </c>
      <c r="D836" s="10">
        <v>0</v>
      </c>
      <c r="E836" s="10">
        <v>2</v>
      </c>
      <c r="F836" s="10">
        <v>2</v>
      </c>
    </row>
    <row r="837" spans="3:6" ht="21" x14ac:dyDescent="0.25">
      <c r="C837" s="9" t="s">
        <v>240</v>
      </c>
      <c r="D837" s="10">
        <v>0</v>
      </c>
      <c r="E837" s="10">
        <v>0</v>
      </c>
      <c r="F837" s="10">
        <v>0</v>
      </c>
    </row>
    <row r="838" spans="3:6" ht="21" x14ac:dyDescent="0.25">
      <c r="C838" s="9" t="s">
        <v>241</v>
      </c>
      <c r="D838" s="10">
        <v>2</v>
      </c>
      <c r="E838" s="10">
        <v>0</v>
      </c>
      <c r="F838" s="10">
        <v>2</v>
      </c>
    </row>
    <row r="841" spans="3:6" ht="23.25" x14ac:dyDescent="0.25">
      <c r="C841" s="32" t="s">
        <v>248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</v>
      </c>
      <c r="E842" s="12">
        <v>0</v>
      </c>
      <c r="F842" s="12">
        <v>0</v>
      </c>
    </row>
    <row r="843" spans="3:6" ht="21" x14ac:dyDescent="0.25">
      <c r="C843" s="9" t="s">
        <v>239</v>
      </c>
      <c r="D843" s="12">
        <v>0.66666666666666663</v>
      </c>
      <c r="E843" s="12">
        <v>0.5</v>
      </c>
      <c r="F843" s="12">
        <v>0.6</v>
      </c>
    </row>
    <row r="844" spans="3:6" ht="21" x14ac:dyDescent="0.25">
      <c r="C844" s="9" t="s">
        <v>56</v>
      </c>
      <c r="D844" s="12">
        <v>0</v>
      </c>
      <c r="E844" s="12">
        <v>0.5</v>
      </c>
      <c r="F844" s="12">
        <v>0.2</v>
      </c>
    </row>
    <row r="845" spans="3:6" ht="21" x14ac:dyDescent="0.25">
      <c r="C845" s="9" t="s">
        <v>240</v>
      </c>
      <c r="D845" s="12">
        <v>0</v>
      </c>
      <c r="E845" s="12">
        <v>0</v>
      </c>
      <c r="F845" s="12">
        <v>0</v>
      </c>
    </row>
    <row r="846" spans="3:6" ht="21" x14ac:dyDescent="0.25">
      <c r="C846" s="9" t="s">
        <v>241</v>
      </c>
      <c r="D846" s="12">
        <v>0.33333333333333331</v>
      </c>
      <c r="E846" s="12">
        <v>0</v>
      </c>
      <c r="F846" s="12">
        <v>0.2</v>
      </c>
    </row>
    <row r="848" spans="3:6" ht="23.25" x14ac:dyDescent="0.25">
      <c r="C848" s="8" t="s">
        <v>249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1</v>
      </c>
      <c r="E849" s="10">
        <v>2</v>
      </c>
      <c r="F849" s="10">
        <v>3</v>
      </c>
    </row>
    <row r="850" spans="3:6" ht="21" x14ac:dyDescent="0.25">
      <c r="C850" s="9" t="s">
        <v>239</v>
      </c>
      <c r="D850" s="10">
        <v>3</v>
      </c>
      <c r="E850" s="10">
        <v>1</v>
      </c>
      <c r="F850" s="10">
        <v>4</v>
      </c>
    </row>
    <row r="851" spans="3:6" ht="21" x14ac:dyDescent="0.25">
      <c r="C851" s="9" t="s">
        <v>56</v>
      </c>
      <c r="D851" s="10">
        <v>0</v>
      </c>
      <c r="E851" s="10">
        <v>0</v>
      </c>
      <c r="F851" s="10">
        <v>0</v>
      </c>
    </row>
    <row r="852" spans="3:6" ht="21" x14ac:dyDescent="0.25">
      <c r="C852" s="9" t="s">
        <v>240</v>
      </c>
      <c r="D852" s="10">
        <v>0</v>
      </c>
      <c r="E852" s="10">
        <v>1</v>
      </c>
      <c r="F852" s="10">
        <v>1</v>
      </c>
    </row>
    <row r="853" spans="3:6" ht="21" x14ac:dyDescent="0.25">
      <c r="C853" s="9" t="s">
        <v>241</v>
      </c>
      <c r="D853" s="10">
        <v>2</v>
      </c>
      <c r="E853" s="10">
        <v>0</v>
      </c>
      <c r="F853" s="10">
        <v>2</v>
      </c>
    </row>
    <row r="856" spans="3:6" ht="23.25" x14ac:dyDescent="0.25">
      <c r="C856" s="32" t="s">
        <v>250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0.16666666666666666</v>
      </c>
      <c r="E857" s="12">
        <v>0.5</v>
      </c>
      <c r="F857" s="12">
        <v>0.3</v>
      </c>
    </row>
    <row r="858" spans="3:6" ht="21" x14ac:dyDescent="0.25">
      <c r="C858" s="9" t="s">
        <v>239</v>
      </c>
      <c r="D858" s="12">
        <v>0.5</v>
      </c>
      <c r="E858" s="12">
        <v>0.25</v>
      </c>
      <c r="F858" s="12">
        <v>0.4</v>
      </c>
    </row>
    <row r="859" spans="3:6" ht="21" x14ac:dyDescent="0.25">
      <c r="C859" s="9" t="s">
        <v>56</v>
      </c>
      <c r="D859" s="12">
        <v>0</v>
      </c>
      <c r="E859" s="12">
        <v>0</v>
      </c>
      <c r="F859" s="12">
        <v>0</v>
      </c>
    </row>
    <row r="860" spans="3:6" ht="21" x14ac:dyDescent="0.25">
      <c r="C860" s="9" t="s">
        <v>240</v>
      </c>
      <c r="D860" s="12">
        <v>0</v>
      </c>
      <c r="E860" s="12">
        <v>0.25</v>
      </c>
      <c r="F860" s="12">
        <v>0.1</v>
      </c>
    </row>
    <row r="861" spans="3:6" ht="21" x14ac:dyDescent="0.25">
      <c r="C861" s="9" t="s">
        <v>241</v>
      </c>
      <c r="D861" s="12">
        <v>0.33333333333333331</v>
      </c>
      <c r="E861" s="12">
        <v>0</v>
      </c>
      <c r="F861" s="12">
        <v>0.2</v>
      </c>
    </row>
    <row r="863" spans="3:6" ht="46.5" x14ac:dyDescent="0.25">
      <c r="C863" s="32" t="s">
        <v>251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1</v>
      </c>
      <c r="E864" s="10">
        <v>2</v>
      </c>
      <c r="F864" s="10">
        <v>3</v>
      </c>
    </row>
    <row r="865" spans="3:16" ht="21" x14ac:dyDescent="0.25">
      <c r="C865" s="9" t="s">
        <v>239</v>
      </c>
      <c r="D865" s="10">
        <v>2</v>
      </c>
      <c r="E865" s="10">
        <v>0</v>
      </c>
      <c r="F865" s="10">
        <v>2</v>
      </c>
    </row>
    <row r="866" spans="3:16" ht="21" x14ac:dyDescent="0.25">
      <c r="C866" s="9" t="s">
        <v>56</v>
      </c>
      <c r="D866" s="10">
        <v>1</v>
      </c>
      <c r="E866" s="10">
        <v>2</v>
      </c>
      <c r="F866" s="10">
        <v>3</v>
      </c>
    </row>
    <row r="867" spans="3:16" ht="21" x14ac:dyDescent="0.25">
      <c r="C867" s="9" t="s">
        <v>240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241</v>
      </c>
      <c r="D868" s="10">
        <v>2</v>
      </c>
      <c r="E868" s="10">
        <v>0</v>
      </c>
      <c r="F868" s="10">
        <v>2</v>
      </c>
    </row>
    <row r="870" spans="3:16" ht="46.5" x14ac:dyDescent="0.25">
      <c r="C870" s="32" t="s">
        <v>252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0.16666666666666666</v>
      </c>
      <c r="E871" s="12">
        <v>0.5</v>
      </c>
      <c r="F871" s="12">
        <v>0.3</v>
      </c>
    </row>
    <row r="872" spans="3:16" ht="21" x14ac:dyDescent="0.25">
      <c r="C872" s="9" t="s">
        <v>239</v>
      </c>
      <c r="D872" s="12">
        <v>0.33333333333333331</v>
      </c>
      <c r="E872" s="12">
        <v>0</v>
      </c>
      <c r="F872" s="12">
        <v>0.2</v>
      </c>
    </row>
    <row r="873" spans="3:16" ht="21" x14ac:dyDescent="0.25">
      <c r="C873" s="9" t="s">
        <v>56</v>
      </c>
      <c r="D873" s="12">
        <v>0.16666666666666666</v>
      </c>
      <c r="E873" s="12">
        <v>0.5</v>
      </c>
      <c r="F873" s="12">
        <v>0.3</v>
      </c>
    </row>
    <row r="874" spans="3:16" ht="21" x14ac:dyDescent="0.25">
      <c r="C874" s="9" t="s">
        <v>240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241</v>
      </c>
      <c r="D875" s="12">
        <v>0.33333333333333331</v>
      </c>
      <c r="E875" s="12">
        <v>0</v>
      </c>
      <c r="F875" s="12">
        <v>0.2</v>
      </c>
    </row>
    <row r="877" spans="3:16" s="30" customFormat="1" ht="45.75" customHeight="1" x14ac:dyDescent="0.35">
      <c r="C877" s="95" t="s">
        <v>253</v>
      </c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36</v>
      </c>
      <c r="E880" s="12">
        <v>0.20454545454545456</v>
      </c>
    </row>
    <row r="881" spans="3:16" ht="21" x14ac:dyDescent="0.25">
      <c r="C881" s="9" t="s">
        <v>59</v>
      </c>
      <c r="D881" s="10">
        <v>18</v>
      </c>
      <c r="E881" s="12">
        <v>0.10227272727272728</v>
      </c>
    </row>
    <row r="882" spans="3:16" ht="21" x14ac:dyDescent="0.25">
      <c r="C882" s="9" t="s">
        <v>56</v>
      </c>
      <c r="D882" s="10">
        <v>2</v>
      </c>
      <c r="E882" s="12">
        <v>1.1363636363636364E-2</v>
      </c>
    </row>
    <row r="883" spans="3:16" ht="21" x14ac:dyDescent="0.25">
      <c r="C883" s="9" t="s">
        <v>254</v>
      </c>
      <c r="D883" s="10">
        <v>0</v>
      </c>
      <c r="E883" s="12">
        <v>0</v>
      </c>
    </row>
    <row r="884" spans="3:16" ht="21" x14ac:dyDescent="0.25">
      <c r="C884" s="9" t="s">
        <v>120</v>
      </c>
      <c r="D884" s="10">
        <v>59</v>
      </c>
      <c r="E884" s="12">
        <v>0.33522727272727271</v>
      </c>
    </row>
    <row r="885" spans="3:16" ht="123" customHeight="1" x14ac:dyDescent="0.25"/>
    <row r="886" spans="3:16" ht="22.5" x14ac:dyDescent="0.25">
      <c r="C886" s="93" t="s">
        <v>255</v>
      </c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</row>
    <row r="887" spans="3:16" ht="45.75" customHeight="1" x14ac:dyDescent="0.25"/>
    <row r="888" spans="3:16" ht="23.25" x14ac:dyDescent="0.25">
      <c r="C888" s="32" t="s">
        <v>223</v>
      </c>
      <c r="D888" s="8" t="s">
        <v>15</v>
      </c>
      <c r="E888" s="8" t="s">
        <v>256</v>
      </c>
    </row>
    <row r="889" spans="3:16" ht="21" x14ac:dyDescent="0.25">
      <c r="C889" s="9" t="s">
        <v>86</v>
      </c>
      <c r="D889" s="10">
        <v>9</v>
      </c>
      <c r="E889" s="12">
        <v>0.47368421052631576</v>
      </c>
    </row>
    <row r="890" spans="3:16" ht="21" x14ac:dyDescent="0.25">
      <c r="C890" s="9" t="s">
        <v>117</v>
      </c>
      <c r="D890" s="10">
        <v>3</v>
      </c>
      <c r="E890" s="12">
        <v>0.15789473684210525</v>
      </c>
    </row>
    <row r="891" spans="3:16" ht="21" x14ac:dyDescent="0.25">
      <c r="C891" s="9" t="s">
        <v>88</v>
      </c>
      <c r="D891" s="10">
        <v>2</v>
      </c>
      <c r="E891" s="12">
        <v>0.10526315789473684</v>
      </c>
    </row>
    <row r="892" spans="3:16" ht="21" x14ac:dyDescent="0.25">
      <c r="C892" s="9" t="s">
        <v>118</v>
      </c>
      <c r="D892" s="10">
        <v>0</v>
      </c>
      <c r="E892" s="12">
        <v>0</v>
      </c>
    </row>
    <row r="893" spans="3:16" ht="21" x14ac:dyDescent="0.25">
      <c r="C893" s="9" t="s">
        <v>120</v>
      </c>
      <c r="D893" s="10">
        <v>5</v>
      </c>
      <c r="E893" s="12">
        <v>0.26315789473684209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10" zoomScale="110" zoomScaleNormal="110" workbookViewId="0">
      <selection activeCell="G33" sqref="G3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 x14ac:dyDescent="0.3">
      <c r="C30" s="33" t="s">
        <v>85</v>
      </c>
    </row>
    <row r="31" spans="3:6" ht="18.75" x14ac:dyDescent="0.3">
      <c r="C31" s="55" t="s">
        <v>266</v>
      </c>
      <c r="F31" s="56"/>
    </row>
    <row r="32" spans="3:6" ht="18.75" x14ac:dyDescent="0.3">
      <c r="C32" s="33" t="s">
        <v>264</v>
      </c>
    </row>
    <row r="33" spans="2:19" ht="18.75" x14ac:dyDescent="0.3">
      <c r="C33" s="33" t="s">
        <v>265</v>
      </c>
    </row>
    <row r="34" spans="2:19" ht="18.75" x14ac:dyDescent="0.3">
      <c r="C34" s="55" t="s">
        <v>267</v>
      </c>
    </row>
    <row r="36" spans="2:19" ht="39" customHeight="1" x14ac:dyDescent="0.25">
      <c r="B36" s="6"/>
      <c r="C36" s="94" t="s">
        <v>12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97" t="s">
        <v>13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19.5" customHeight="1" x14ac:dyDescent="0.25">
      <c r="B40" s="6"/>
      <c r="C40" s="8" t="s">
        <v>9</v>
      </c>
      <c r="D40" s="8" t="s">
        <v>14</v>
      </c>
      <c r="E40" s="8" t="s">
        <v>15</v>
      </c>
      <c r="F40" s="8" t="s">
        <v>16</v>
      </c>
      <c r="G40" s="8" t="s">
        <v>17</v>
      </c>
      <c r="H40" s="8" t="s">
        <v>11</v>
      </c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9" t="s">
        <v>18</v>
      </c>
      <c r="D41" s="10">
        <v>79</v>
      </c>
      <c r="E41" s="10">
        <v>9</v>
      </c>
      <c r="F41" s="10">
        <v>2</v>
      </c>
      <c r="G41" s="10">
        <v>0</v>
      </c>
      <c r="H41" s="11">
        <f>SUM(D41:G41)</f>
        <v>90</v>
      </c>
      <c r="I41" s="2"/>
      <c r="J41" s="2"/>
      <c r="K41" s="2"/>
      <c r="L41" s="2"/>
      <c r="M41" s="2"/>
      <c r="N41" s="2"/>
      <c r="O41" s="2"/>
      <c r="P41" s="2"/>
      <c r="Q41" s="29"/>
      <c r="R41" s="34"/>
      <c r="S41" s="7"/>
    </row>
    <row r="42" spans="2:19" ht="19.5" customHeight="1" x14ac:dyDescent="0.25">
      <c r="B42" s="6"/>
      <c r="C42" s="9" t="s">
        <v>19</v>
      </c>
      <c r="D42" s="10">
        <v>8</v>
      </c>
      <c r="E42" s="10">
        <v>0</v>
      </c>
      <c r="F42" s="10">
        <v>0</v>
      </c>
      <c r="G42" s="10">
        <v>0</v>
      </c>
      <c r="H42" s="11">
        <f>SUM(D42:G42)</f>
        <v>8</v>
      </c>
      <c r="I42" s="2"/>
      <c r="J42" s="2"/>
      <c r="K42" s="2"/>
      <c r="L42" s="2"/>
      <c r="M42" s="2"/>
      <c r="N42" s="2"/>
      <c r="O42" s="2"/>
      <c r="P42" s="2"/>
      <c r="R42" s="34"/>
      <c r="S42" s="7"/>
    </row>
    <row r="43" spans="2:19" ht="19.5" customHeight="1" x14ac:dyDescent="0.25">
      <c r="B43" s="6"/>
      <c r="C43" s="9" t="s">
        <v>11</v>
      </c>
      <c r="D43" s="10">
        <f>D41+D42</f>
        <v>87</v>
      </c>
      <c r="E43" s="10">
        <f t="shared" ref="E43:G43" si="0">E41+E42</f>
        <v>9</v>
      </c>
      <c r="F43" s="10">
        <f t="shared" si="0"/>
        <v>2</v>
      </c>
      <c r="G43" s="10">
        <f t="shared" si="0"/>
        <v>0</v>
      </c>
      <c r="H43" s="10">
        <f>H41+H42</f>
        <v>98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f>D41/D43</f>
        <v>0.90804597701149425</v>
      </c>
      <c r="E46" s="12">
        <f>E41/E43</f>
        <v>1</v>
      </c>
      <c r="F46" s="12">
        <f>F41/F43</f>
        <v>1</v>
      </c>
      <c r="G46" s="12" t="e">
        <f>G41/G43</f>
        <v>#DIV/0!</v>
      </c>
      <c r="H46" s="13">
        <f>H41/H43</f>
        <v>0.91836734693877553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f>D42/D43</f>
        <v>9.1954022988505746E-2</v>
      </c>
      <c r="E47" s="12">
        <f>E42/E43</f>
        <v>0</v>
      </c>
      <c r="F47" s="12">
        <f>F42/F43</f>
        <v>0</v>
      </c>
      <c r="G47" s="12" t="e">
        <f>G42/G43</f>
        <v>#DIV/0!</v>
      </c>
      <c r="H47" s="13">
        <f>H42/H43</f>
        <v>8.1632653061224483E-2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97" t="s">
        <v>20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74</v>
      </c>
      <c r="E52" s="10">
        <v>7</v>
      </c>
      <c r="F52" s="10">
        <v>2</v>
      </c>
      <c r="G52" s="10">
        <v>0</v>
      </c>
      <c r="H52" s="10">
        <f>SUM(D52:G52)</f>
        <v>83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12</v>
      </c>
      <c r="E53" s="10">
        <v>2</v>
      </c>
      <c r="F53" s="10">
        <v>0</v>
      </c>
      <c r="G53" s="10">
        <v>0</v>
      </c>
      <c r="H53" s="10">
        <f t="shared" ref="H53:H54" si="1">SUM(D53:G53)</f>
        <v>14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1</v>
      </c>
      <c r="E54" s="10">
        <v>0</v>
      </c>
      <c r="F54" s="10">
        <v>0</v>
      </c>
      <c r="G54" s="10">
        <v>0</v>
      </c>
      <c r="H54" s="10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9" t="s">
        <v>11</v>
      </c>
      <c r="D55" s="10">
        <f>SUM(D52:D54)</f>
        <v>87</v>
      </c>
      <c r="E55" s="10">
        <f t="shared" ref="E55:H55" si="2">SUM(E52:E54)</f>
        <v>9</v>
      </c>
      <c r="F55" s="10">
        <f t="shared" si="2"/>
        <v>2</v>
      </c>
      <c r="G55" s="10">
        <f t="shared" si="2"/>
        <v>0</v>
      </c>
      <c r="H55" s="10">
        <f t="shared" si="2"/>
        <v>98</v>
      </c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10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2">
        <f>D52/D55</f>
        <v>0.85057471264367812</v>
      </c>
      <c r="E58" s="12">
        <f>E52/E55</f>
        <v>0.77777777777777779</v>
      </c>
      <c r="F58" s="12">
        <f>F52/F55</f>
        <v>1</v>
      </c>
      <c r="G58" s="12" t="e">
        <f>G52/G55</f>
        <v>#DIV/0!</v>
      </c>
      <c r="H58" s="12">
        <f>H52/H55</f>
        <v>0.84693877551020413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23.25" x14ac:dyDescent="0.25">
      <c r="B59" s="6"/>
      <c r="C59" s="9" t="s">
        <v>22</v>
      </c>
      <c r="D59" s="12">
        <f>D53/D55</f>
        <v>0.13793103448275862</v>
      </c>
      <c r="E59" s="12">
        <f>E53/E55</f>
        <v>0.22222222222222221</v>
      </c>
      <c r="F59" s="12">
        <f>F53/F55</f>
        <v>0</v>
      </c>
      <c r="G59" s="12" t="e">
        <f>G53/G55</f>
        <v>#DIV/0!</v>
      </c>
      <c r="H59" s="12">
        <f>H53/H55</f>
        <v>0.14285714285714285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2">
        <f>D54/D55</f>
        <v>1.1494252873563218E-2</v>
      </c>
      <c r="E60" s="12">
        <f>E54/E55</f>
        <v>0</v>
      </c>
      <c r="F60" s="12">
        <f>F54/F55</f>
        <v>0</v>
      </c>
      <c r="G60" s="12" t="e">
        <f>G54/G55</f>
        <v>#DIV/0!</v>
      </c>
      <c r="H60" s="12">
        <f>H54/H55</f>
        <v>1.020408163265306E-2</v>
      </c>
      <c r="I60" s="14"/>
      <c r="J60" s="2"/>
      <c r="K60" s="2"/>
      <c r="L60" s="2"/>
      <c r="M60" s="2"/>
      <c r="N60" s="2"/>
      <c r="O60" s="2"/>
      <c r="P60" s="2"/>
      <c r="R60" s="34"/>
      <c r="S60" s="7"/>
    </row>
    <row r="61" spans="2:19" ht="78.75" customHeight="1" x14ac:dyDescent="0.25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23.25" x14ac:dyDescent="0.25">
      <c r="C62" s="97" t="s">
        <v>24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R62" s="34"/>
      <c r="S62" s="7"/>
    </row>
    <row r="63" spans="2:19" ht="18.75" x14ac:dyDescent="0.25">
      <c r="C63" s="3"/>
      <c r="D63" s="57"/>
      <c r="E63" s="3"/>
      <c r="R63" s="34"/>
      <c r="S63" s="7"/>
    </row>
    <row r="64" spans="2:19" ht="23.25" x14ac:dyDescent="0.25">
      <c r="C64" s="15">
        <v>0</v>
      </c>
      <c r="D64" s="48">
        <v>81</v>
      </c>
      <c r="E64" s="16">
        <f>D64/D68</f>
        <v>0.82653061224489799</v>
      </c>
      <c r="F64" s="17"/>
      <c r="G64" s="17"/>
      <c r="H64" s="17"/>
      <c r="I64" s="17"/>
      <c r="R64" s="34"/>
      <c r="S64" s="7"/>
    </row>
    <row r="65" spans="3:19" ht="23.25" x14ac:dyDescent="0.25">
      <c r="C65" s="15">
        <v>1</v>
      </c>
      <c r="D65" s="48">
        <v>12</v>
      </c>
      <c r="E65" s="16">
        <f>D65/D68</f>
        <v>0.12244897959183673</v>
      </c>
      <c r="F65" s="17"/>
      <c r="G65" s="17"/>
      <c r="H65" s="17"/>
      <c r="I65" s="17"/>
      <c r="R65" s="34"/>
      <c r="S65" s="7"/>
    </row>
    <row r="66" spans="3:19" ht="23.25" x14ac:dyDescent="0.25">
      <c r="C66" s="15">
        <v>2</v>
      </c>
      <c r="D66" s="48">
        <v>5</v>
      </c>
      <c r="E66" s="16">
        <f>D66/D68</f>
        <v>5.1020408163265307E-2</v>
      </c>
      <c r="F66" s="17"/>
      <c r="G66" s="17"/>
      <c r="H66" s="17"/>
      <c r="I66" s="17"/>
      <c r="R66" s="34"/>
      <c r="S66" s="7"/>
    </row>
    <row r="67" spans="3:19" ht="23.25" x14ac:dyDescent="0.25">
      <c r="C67" s="15" t="s">
        <v>257</v>
      </c>
      <c r="D67" s="48">
        <v>0</v>
      </c>
      <c r="E67" s="16">
        <f>D67/D68</f>
        <v>0</v>
      </c>
      <c r="F67" s="17"/>
      <c r="G67" s="17"/>
      <c r="H67" s="17"/>
      <c r="I67" s="17"/>
      <c r="R67" s="34"/>
      <c r="S67" s="7"/>
    </row>
    <row r="68" spans="3:19" ht="21" x14ac:dyDescent="0.25">
      <c r="C68" s="15" t="s">
        <v>11</v>
      </c>
      <c r="D68" s="48">
        <f>SUM(D64:D67)</f>
        <v>98</v>
      </c>
      <c r="E68" s="58"/>
      <c r="R68" s="34"/>
      <c r="S68" s="7"/>
    </row>
    <row r="69" spans="3:19" x14ac:dyDescent="0.25"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ht="34.5" customHeight="1" x14ac:dyDescent="0.25">
      <c r="C74" s="94" t="s">
        <v>25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R74" s="34"/>
      <c r="S74" s="7"/>
    </row>
    <row r="75" spans="3:19" x14ac:dyDescent="0.25">
      <c r="R75" s="34"/>
      <c r="S75" s="7"/>
    </row>
    <row r="76" spans="3:19" ht="23.25" x14ac:dyDescent="0.25">
      <c r="C76" s="97" t="s">
        <v>26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R76" s="34"/>
      <c r="S76" s="7"/>
    </row>
    <row r="77" spans="3:19" x14ac:dyDescent="0.25">
      <c r="R77" s="34"/>
      <c r="S77" s="7"/>
    </row>
    <row r="78" spans="3:19" ht="23.25" x14ac:dyDescent="0.25">
      <c r="C78" s="15" t="s">
        <v>27</v>
      </c>
      <c r="D78" s="12">
        <v>0.93899999999999995</v>
      </c>
      <c r="F78" s="17"/>
      <c r="R78" s="34"/>
      <c r="S78" s="7"/>
    </row>
    <row r="79" spans="3:19" ht="23.25" x14ac:dyDescent="0.25">
      <c r="C79" s="59"/>
      <c r="D79" s="43"/>
      <c r="F79" s="17"/>
      <c r="R79" s="34"/>
      <c r="S79" s="7"/>
    </row>
    <row r="80" spans="3:19" ht="23.25" x14ac:dyDescent="0.25">
      <c r="C80" s="59"/>
      <c r="D80" s="43"/>
      <c r="F80" s="17"/>
      <c r="R80" s="34"/>
      <c r="S80" s="7"/>
    </row>
    <row r="81" spans="3:19" ht="23.25" x14ac:dyDescent="0.25">
      <c r="C81" s="44" t="s">
        <v>27</v>
      </c>
      <c r="D81" s="40">
        <v>1</v>
      </c>
      <c r="E81" s="40">
        <v>2</v>
      </c>
      <c r="F81" s="40">
        <v>3</v>
      </c>
      <c r="G81" s="40">
        <v>4</v>
      </c>
      <c r="H81" s="40">
        <v>5</v>
      </c>
      <c r="R81" s="34"/>
      <c r="S81" s="7"/>
    </row>
    <row r="82" spans="3:19" ht="21" x14ac:dyDescent="0.25">
      <c r="C82" s="15" t="s">
        <v>28</v>
      </c>
      <c r="D82" s="48">
        <v>3</v>
      </c>
      <c r="E82" s="48">
        <v>7</v>
      </c>
      <c r="F82" s="48">
        <v>63</v>
      </c>
      <c r="G82" s="48">
        <v>20</v>
      </c>
      <c r="H82" s="48">
        <v>5</v>
      </c>
      <c r="R82" s="34"/>
      <c r="S82" s="7"/>
    </row>
    <row r="83" spans="3:19" ht="21" x14ac:dyDescent="0.25">
      <c r="C83" s="15" t="s">
        <v>29</v>
      </c>
      <c r="D83" s="48">
        <v>2</v>
      </c>
      <c r="E83" s="48">
        <v>17</v>
      </c>
      <c r="F83" s="48">
        <v>40</v>
      </c>
      <c r="G83" s="48">
        <v>30</v>
      </c>
      <c r="H83" s="48">
        <v>9</v>
      </c>
      <c r="R83" s="34"/>
      <c r="S83" s="7"/>
    </row>
    <row r="84" spans="3:19" ht="21" x14ac:dyDescent="0.25">
      <c r="C84" s="15" t="s">
        <v>30</v>
      </c>
      <c r="D84" s="48">
        <v>1</v>
      </c>
      <c r="E84" s="48">
        <v>3</v>
      </c>
      <c r="F84" s="48">
        <v>28</v>
      </c>
      <c r="G84" s="48">
        <v>49</v>
      </c>
      <c r="H84" s="48">
        <v>16</v>
      </c>
      <c r="R84" s="34"/>
      <c r="S84" s="7"/>
    </row>
    <row r="85" spans="3:19" ht="21" x14ac:dyDescent="0.25">
      <c r="C85" s="15" t="s">
        <v>31</v>
      </c>
      <c r="D85" s="48">
        <v>2</v>
      </c>
      <c r="E85" s="48">
        <v>14</v>
      </c>
      <c r="F85" s="48">
        <v>44</v>
      </c>
      <c r="G85" s="48">
        <v>30</v>
      </c>
      <c r="H85" s="48">
        <v>8</v>
      </c>
      <c r="R85" s="34"/>
      <c r="S85" s="7"/>
    </row>
    <row r="86" spans="3:19" ht="21" x14ac:dyDescent="0.25">
      <c r="C86" s="15" t="s">
        <v>11</v>
      </c>
      <c r="D86" s="60">
        <f>SUM(D82:D85)</f>
        <v>8</v>
      </c>
      <c r="E86" s="60">
        <f t="shared" ref="E86:H86" si="3">SUM(E82:E85)</f>
        <v>41</v>
      </c>
      <c r="F86" s="60">
        <f t="shared" si="3"/>
        <v>175</v>
      </c>
      <c r="G86" s="60">
        <f t="shared" si="3"/>
        <v>129</v>
      </c>
      <c r="H86" s="60">
        <f t="shared" si="3"/>
        <v>38</v>
      </c>
      <c r="R86" s="34"/>
      <c r="S86" s="7"/>
    </row>
    <row r="87" spans="3:19" ht="23.25" x14ac:dyDescent="0.25">
      <c r="C87" s="59"/>
      <c r="D87" s="43"/>
      <c r="F87" s="17"/>
      <c r="R87" s="34"/>
      <c r="S87" s="7"/>
    </row>
    <row r="88" spans="3:19" ht="23.25" x14ac:dyDescent="0.25">
      <c r="C88" s="21" t="s">
        <v>27</v>
      </c>
      <c r="D88" s="40">
        <v>1</v>
      </c>
      <c r="E88" s="40">
        <v>2</v>
      </c>
      <c r="F88" s="40">
        <v>3</v>
      </c>
      <c r="G88" s="40">
        <v>4</v>
      </c>
      <c r="H88" s="40">
        <v>5</v>
      </c>
      <c r="R88" s="34"/>
      <c r="S88" s="7"/>
    </row>
    <row r="89" spans="3:19" ht="21" x14ac:dyDescent="0.25">
      <c r="C89" s="15" t="s">
        <v>28</v>
      </c>
      <c r="D89" s="12">
        <f>D82/D86</f>
        <v>0.375</v>
      </c>
      <c r="E89" s="12">
        <f t="shared" ref="E89:H89" si="4">E82/E86</f>
        <v>0.17073170731707318</v>
      </c>
      <c r="F89" s="12">
        <f t="shared" si="4"/>
        <v>0.36</v>
      </c>
      <c r="G89" s="12">
        <f t="shared" si="4"/>
        <v>0.15503875968992248</v>
      </c>
      <c r="H89" s="12">
        <f t="shared" si="4"/>
        <v>0.13157894736842105</v>
      </c>
      <c r="R89" s="34"/>
      <c r="S89" s="7"/>
    </row>
    <row r="90" spans="3:19" ht="21" x14ac:dyDescent="0.25">
      <c r="C90" s="15" t="s">
        <v>29</v>
      </c>
      <c r="D90" s="12">
        <f>D83/D86</f>
        <v>0.25</v>
      </c>
      <c r="E90" s="12">
        <f t="shared" ref="E90:H90" si="5">E83/E86</f>
        <v>0.41463414634146339</v>
      </c>
      <c r="F90" s="12">
        <f t="shared" si="5"/>
        <v>0.22857142857142856</v>
      </c>
      <c r="G90" s="12">
        <f t="shared" si="5"/>
        <v>0.23255813953488372</v>
      </c>
      <c r="H90" s="12">
        <f t="shared" si="5"/>
        <v>0.23684210526315788</v>
      </c>
      <c r="R90" s="34"/>
      <c r="S90" s="7"/>
    </row>
    <row r="91" spans="3:19" ht="21" x14ac:dyDescent="0.25">
      <c r="C91" s="15" t="s">
        <v>30</v>
      </c>
      <c r="D91" s="12">
        <f>D84/D86</f>
        <v>0.125</v>
      </c>
      <c r="E91" s="12">
        <f t="shared" ref="E91:H91" si="6">E84/E86</f>
        <v>7.3170731707317069E-2</v>
      </c>
      <c r="F91" s="12">
        <f t="shared" si="6"/>
        <v>0.16</v>
      </c>
      <c r="G91" s="12">
        <f t="shared" si="6"/>
        <v>0.37984496124031009</v>
      </c>
      <c r="H91" s="12">
        <f t="shared" si="6"/>
        <v>0.42105263157894735</v>
      </c>
      <c r="R91" s="34"/>
      <c r="S91" s="7"/>
    </row>
    <row r="92" spans="3:19" ht="21" x14ac:dyDescent="0.25">
      <c r="C92" s="15" t="s">
        <v>31</v>
      </c>
      <c r="D92" s="12">
        <f>D85/D86</f>
        <v>0.25</v>
      </c>
      <c r="E92" s="12">
        <f t="shared" ref="E92:H92" si="7">E85/E86</f>
        <v>0.34146341463414637</v>
      </c>
      <c r="F92" s="12">
        <f t="shared" si="7"/>
        <v>0.25142857142857145</v>
      </c>
      <c r="G92" s="12">
        <f t="shared" si="7"/>
        <v>0.23255813953488372</v>
      </c>
      <c r="H92" s="12">
        <f t="shared" si="7"/>
        <v>0.21052631578947367</v>
      </c>
      <c r="R92" s="34"/>
      <c r="S92" s="7"/>
    </row>
    <row r="93" spans="3:19" ht="41.25" customHeight="1" x14ac:dyDescent="0.25">
      <c r="R93" s="34"/>
      <c r="S93" s="7"/>
    </row>
    <row r="94" spans="3:19" ht="27" customHeight="1" x14ac:dyDescent="0.25">
      <c r="R94" s="34"/>
      <c r="S94" s="7"/>
    </row>
    <row r="95" spans="3:19" ht="23.25" x14ac:dyDescent="0.25">
      <c r="C95" s="97" t="s">
        <v>32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R95" s="34"/>
      <c r="S95" s="7"/>
    </row>
    <row r="96" spans="3:19" ht="17.25" customHeight="1" x14ac:dyDescent="0.25">
      <c r="R96" s="34"/>
      <c r="S96" s="7"/>
    </row>
    <row r="97" spans="2:19" ht="23.25" x14ac:dyDescent="0.25">
      <c r="B97" s="20" t="s">
        <v>6</v>
      </c>
      <c r="C97" s="98" t="s">
        <v>33</v>
      </c>
      <c r="D97" s="98"/>
      <c r="E97" s="98"/>
      <c r="F97" s="98"/>
      <c r="G97" s="98"/>
      <c r="H97" s="98"/>
      <c r="I97" s="98"/>
      <c r="J97" s="22" t="s">
        <v>34</v>
      </c>
      <c r="M97" s="34"/>
      <c r="N97" s="7"/>
    </row>
    <row r="98" spans="2:19" ht="18.75" x14ac:dyDescent="0.25">
      <c r="B98" s="5">
        <v>1</v>
      </c>
      <c r="C98" s="100" t="s">
        <v>62</v>
      </c>
      <c r="D98" s="100"/>
      <c r="E98" s="100"/>
      <c r="F98" s="100"/>
      <c r="G98" s="100"/>
      <c r="H98" s="100"/>
      <c r="I98" s="100"/>
      <c r="J98" s="23">
        <v>4.3</v>
      </c>
      <c r="M98" s="34"/>
      <c r="N98" s="7"/>
    </row>
    <row r="99" spans="2:19" ht="18.75" x14ac:dyDescent="0.25">
      <c r="B99" s="5">
        <v>2</v>
      </c>
      <c r="C99" s="100" t="s">
        <v>63</v>
      </c>
      <c r="D99" s="100"/>
      <c r="E99" s="100"/>
      <c r="F99" s="100"/>
      <c r="G99" s="100"/>
      <c r="H99" s="100"/>
      <c r="I99" s="100"/>
      <c r="J99" s="23">
        <v>4.5</v>
      </c>
      <c r="M99" s="34"/>
      <c r="N99" s="7"/>
    </row>
    <row r="100" spans="2:19" ht="18.75" x14ac:dyDescent="0.25">
      <c r="B100" s="5">
        <v>3</v>
      </c>
      <c r="C100" s="100" t="s">
        <v>64</v>
      </c>
      <c r="D100" s="100"/>
      <c r="E100" s="100"/>
      <c r="F100" s="100"/>
      <c r="G100" s="100"/>
      <c r="H100" s="100"/>
      <c r="I100" s="100"/>
      <c r="J100" s="23">
        <v>4.3</v>
      </c>
      <c r="M100" s="34"/>
      <c r="N100" s="7"/>
    </row>
    <row r="101" spans="2:19" ht="30.75" customHeight="1" x14ac:dyDescent="0.25">
      <c r="B101" s="5">
        <v>4</v>
      </c>
      <c r="C101" s="100" t="s">
        <v>65</v>
      </c>
      <c r="D101" s="100"/>
      <c r="E101" s="100"/>
      <c r="F101" s="100"/>
      <c r="G101" s="100"/>
      <c r="H101" s="100"/>
      <c r="I101" s="100"/>
      <c r="J101" s="23">
        <v>4.4000000000000004</v>
      </c>
      <c r="M101" s="34"/>
      <c r="N101" s="7"/>
    </row>
    <row r="102" spans="2:19" ht="18.75" x14ac:dyDescent="0.25">
      <c r="B102" s="5">
        <v>5</v>
      </c>
      <c r="C102" s="100" t="s">
        <v>66</v>
      </c>
      <c r="D102" s="100"/>
      <c r="E102" s="100"/>
      <c r="F102" s="100"/>
      <c r="G102" s="100"/>
      <c r="H102" s="100"/>
      <c r="I102" s="100"/>
      <c r="J102" s="23">
        <v>4.4000000000000004</v>
      </c>
      <c r="M102" s="34"/>
      <c r="N102" s="7"/>
    </row>
    <row r="103" spans="2:19" ht="28.5" customHeight="1" x14ac:dyDescent="0.25">
      <c r="B103" s="5">
        <v>6</v>
      </c>
      <c r="C103" s="100" t="s">
        <v>67</v>
      </c>
      <c r="D103" s="100"/>
      <c r="E103" s="100"/>
      <c r="F103" s="100"/>
      <c r="G103" s="100"/>
      <c r="H103" s="100"/>
      <c r="I103" s="100"/>
      <c r="J103" s="23">
        <v>4.5</v>
      </c>
      <c r="M103" s="34"/>
      <c r="N103" s="7"/>
    </row>
    <row r="104" spans="2:19" ht="18.75" x14ac:dyDescent="0.25">
      <c r="B104" s="5">
        <v>7</v>
      </c>
      <c r="C104" s="100" t="s">
        <v>68</v>
      </c>
      <c r="D104" s="100"/>
      <c r="E104" s="100"/>
      <c r="F104" s="100"/>
      <c r="G104" s="100"/>
      <c r="H104" s="100"/>
      <c r="I104" s="100"/>
      <c r="J104" s="23">
        <v>4.5</v>
      </c>
      <c r="M104" s="34"/>
      <c r="N104" s="7"/>
    </row>
    <row r="105" spans="2:19" x14ac:dyDescent="0.25">
      <c r="R105" s="34"/>
      <c r="S105" s="7"/>
    </row>
    <row r="106" spans="2:19" x14ac:dyDescent="0.25">
      <c r="R106" s="34"/>
      <c r="S106" s="7"/>
    </row>
    <row r="107" spans="2:19" x14ac:dyDescent="0.25">
      <c r="R107" s="34"/>
      <c r="S107" s="7"/>
    </row>
    <row r="108" spans="2:19" x14ac:dyDescent="0.25">
      <c r="R108" s="34"/>
      <c r="S108" s="7"/>
    </row>
    <row r="109" spans="2:19" x14ac:dyDescent="0.25">
      <c r="R109" s="34"/>
      <c r="S109" s="7"/>
    </row>
    <row r="110" spans="2:19" x14ac:dyDescent="0.25">
      <c r="R110" s="34"/>
      <c r="S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ht="27.75" customHeight="1" x14ac:dyDescent="0.25">
      <c r="R120" s="34"/>
      <c r="S120" s="7"/>
    </row>
    <row r="121" spans="3:19" ht="14.25" customHeight="1" x14ac:dyDescent="0.25">
      <c r="R121" s="34"/>
      <c r="S121" s="7"/>
    </row>
    <row r="122" spans="3:19" ht="44.25" customHeight="1" x14ac:dyDescent="0.25">
      <c r="C122" s="94" t="s">
        <v>35</v>
      </c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R122" s="34"/>
      <c r="S122" s="7"/>
    </row>
    <row r="123" spans="3:19" ht="20.25" customHeight="1" x14ac:dyDescent="0.25">
      <c r="C123" s="35"/>
      <c r="D123" s="35"/>
      <c r="E123" s="35"/>
      <c r="F123" s="35"/>
      <c r="G123" s="35"/>
      <c r="H123" s="35"/>
      <c r="I123" s="35"/>
      <c r="J123" s="36"/>
      <c r="K123" s="36"/>
      <c r="L123" s="36"/>
      <c r="M123" s="36"/>
      <c r="N123" s="36"/>
      <c r="R123" s="34"/>
      <c r="S123" s="7"/>
    </row>
    <row r="124" spans="3:19" ht="57.75" customHeight="1" x14ac:dyDescent="0.25">
      <c r="C124" s="93" t="s">
        <v>69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R124" s="34"/>
      <c r="S124" s="7"/>
    </row>
    <row r="125" spans="3:19" ht="15.75" customHeight="1" x14ac:dyDescent="0.25">
      <c r="C125" s="35"/>
      <c r="D125" s="35"/>
      <c r="E125" s="35"/>
      <c r="F125" s="35"/>
      <c r="G125" s="35"/>
      <c r="H125" s="35"/>
      <c r="I125" s="35"/>
      <c r="J125" s="36"/>
      <c r="K125" s="36"/>
      <c r="L125" s="36"/>
      <c r="M125" s="36"/>
      <c r="N125" s="36"/>
      <c r="R125" s="34"/>
      <c r="S125" s="7"/>
    </row>
    <row r="126" spans="3:19" ht="20.25" customHeight="1" x14ac:dyDescent="0.25">
      <c r="C126" s="21" t="s">
        <v>70</v>
      </c>
      <c r="D126" s="8" t="s">
        <v>71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R126" s="34"/>
      <c r="S126" s="7"/>
    </row>
    <row r="127" spans="3:19" ht="20.25" customHeight="1" x14ac:dyDescent="0.25">
      <c r="C127" s="15">
        <v>1</v>
      </c>
      <c r="D127" s="10">
        <v>2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R127" s="34"/>
      <c r="S127" s="7"/>
    </row>
    <row r="128" spans="3:19" ht="20.25" customHeight="1" x14ac:dyDescent="0.25">
      <c r="C128" s="15">
        <v>2</v>
      </c>
      <c r="D128" s="10">
        <v>2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R128" s="34"/>
      <c r="S128" s="7"/>
    </row>
    <row r="129" spans="3:19" ht="20.25" customHeight="1" x14ac:dyDescent="0.25">
      <c r="C129" s="15">
        <v>3</v>
      </c>
      <c r="D129" s="10">
        <v>14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R129" s="34"/>
      <c r="S129" s="7"/>
    </row>
    <row r="130" spans="3:19" ht="20.25" customHeight="1" x14ac:dyDescent="0.25">
      <c r="C130" s="15">
        <v>4</v>
      </c>
      <c r="D130" s="10">
        <v>45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R130" s="34"/>
      <c r="S130" s="7"/>
    </row>
    <row r="131" spans="3:19" ht="20.25" customHeight="1" x14ac:dyDescent="0.25">
      <c r="C131" s="15">
        <v>5</v>
      </c>
      <c r="D131" s="10">
        <v>35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15" t="s">
        <v>11</v>
      </c>
      <c r="D132" s="10">
        <f>SUM(D127:D131)</f>
        <v>98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35"/>
      <c r="D133" s="35"/>
      <c r="E133" s="35"/>
      <c r="F133" s="35"/>
      <c r="G133" s="35"/>
      <c r="H133" s="35"/>
      <c r="I133" s="35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39" t="s">
        <v>70</v>
      </c>
      <c r="D134" s="8" t="s">
        <v>72</v>
      </c>
      <c r="E134" s="35"/>
      <c r="F134" s="35"/>
      <c r="G134" s="35"/>
      <c r="H134" s="35"/>
      <c r="I134" s="35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1</v>
      </c>
      <c r="D135" s="12">
        <f>D127/$D$132</f>
        <v>2.0408163265306121E-2</v>
      </c>
      <c r="E135" s="35"/>
      <c r="F135" s="35"/>
      <c r="G135" s="35"/>
      <c r="H135" s="35"/>
      <c r="I135" s="35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2</v>
      </c>
      <c r="D136" s="12">
        <f t="shared" ref="D136:D139" si="8">D128/$D$132</f>
        <v>2.0408163265306121E-2</v>
      </c>
      <c r="E136" s="35"/>
      <c r="F136" s="35"/>
      <c r="G136" s="35"/>
      <c r="H136" s="35"/>
      <c r="I136" s="35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3</v>
      </c>
      <c r="D137" s="12">
        <f t="shared" si="8"/>
        <v>0.14285714285714285</v>
      </c>
      <c r="E137" s="35"/>
      <c r="F137" s="35"/>
      <c r="G137" s="35"/>
      <c r="H137" s="35"/>
      <c r="I137" s="35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>
        <v>4</v>
      </c>
      <c r="D138" s="12">
        <f t="shared" si="8"/>
        <v>0.45918367346938777</v>
      </c>
      <c r="R138" s="34"/>
      <c r="S138" s="7"/>
    </row>
    <row r="139" spans="3:19" ht="20.25" customHeight="1" x14ac:dyDescent="0.25">
      <c r="C139" s="15">
        <v>5</v>
      </c>
      <c r="D139" s="12">
        <f t="shared" si="8"/>
        <v>0.35714285714285715</v>
      </c>
      <c r="R139" s="34"/>
      <c r="S139" s="7"/>
    </row>
    <row r="140" spans="3:19" ht="17.25" customHeight="1" x14ac:dyDescent="0.25">
      <c r="R140" s="34"/>
      <c r="S140" s="7"/>
    </row>
    <row r="141" spans="3:19" ht="23.25" x14ac:dyDescent="0.25">
      <c r="C141" s="94" t="s">
        <v>36</v>
      </c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R141" s="34"/>
      <c r="S141" s="7"/>
    </row>
    <row r="143" spans="3:19" ht="22.5" customHeight="1" x14ac:dyDescent="0.25"/>
    <row r="144" spans="3:19" ht="22.5" customHeight="1" x14ac:dyDescent="0.25"/>
    <row r="145" spans="3:16" ht="23.25" x14ac:dyDescent="0.25">
      <c r="C145" s="97" t="s">
        <v>73</v>
      </c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</row>
    <row r="146" spans="3:16" ht="39.75" customHeight="1" x14ac:dyDescent="0.25"/>
    <row r="147" spans="3:16" ht="23.25" x14ac:dyDescent="0.25">
      <c r="C147" s="8" t="s">
        <v>9</v>
      </c>
      <c r="D147" s="24" t="s">
        <v>14</v>
      </c>
      <c r="E147" s="24" t="s">
        <v>75</v>
      </c>
      <c r="F147" s="24" t="s">
        <v>76</v>
      </c>
      <c r="G147" s="24" t="s">
        <v>17</v>
      </c>
      <c r="H147" s="24" t="s">
        <v>77</v>
      </c>
    </row>
    <row r="148" spans="3:16" ht="21" x14ac:dyDescent="0.25">
      <c r="C148" s="15" t="s">
        <v>7</v>
      </c>
      <c r="D148" s="10">
        <v>72</v>
      </c>
      <c r="E148" s="10">
        <v>7</v>
      </c>
      <c r="F148" s="10">
        <v>2</v>
      </c>
      <c r="G148" s="10">
        <v>0</v>
      </c>
      <c r="H148" s="10">
        <f>SUM(D148:G148)</f>
        <v>81</v>
      </c>
    </row>
    <row r="149" spans="3:16" ht="21" x14ac:dyDescent="0.25">
      <c r="C149" s="15" t="s">
        <v>6</v>
      </c>
      <c r="D149" s="10">
        <v>15</v>
      </c>
      <c r="E149" s="10">
        <v>2</v>
      </c>
      <c r="F149" s="10">
        <v>0</v>
      </c>
      <c r="G149" s="10">
        <v>0</v>
      </c>
      <c r="H149" s="10">
        <f>SUM(D149:G149)</f>
        <v>17</v>
      </c>
    </row>
    <row r="150" spans="3:16" ht="21" x14ac:dyDescent="0.25">
      <c r="C150" s="15" t="s">
        <v>11</v>
      </c>
      <c r="D150" s="10">
        <f>D148+D149</f>
        <v>87</v>
      </c>
      <c r="E150" s="10">
        <f t="shared" ref="E150:H150" si="9">E148+E149</f>
        <v>9</v>
      </c>
      <c r="F150" s="10">
        <f t="shared" si="9"/>
        <v>2</v>
      </c>
      <c r="G150" s="10">
        <f t="shared" si="9"/>
        <v>0</v>
      </c>
      <c r="H150" s="10">
        <f t="shared" si="9"/>
        <v>98</v>
      </c>
    </row>
    <row r="152" spans="3:16" ht="23.25" x14ac:dyDescent="0.25">
      <c r="C152" s="8" t="s">
        <v>10</v>
      </c>
      <c r="D152" s="24" t="s">
        <v>14</v>
      </c>
      <c r="E152" s="24" t="s">
        <v>75</v>
      </c>
      <c r="F152" s="24" t="s">
        <v>76</v>
      </c>
      <c r="G152" s="24" t="s">
        <v>17</v>
      </c>
      <c r="H152" s="24" t="s">
        <v>77</v>
      </c>
    </row>
    <row r="153" spans="3:16" ht="21" x14ac:dyDescent="0.25">
      <c r="C153" s="15" t="s">
        <v>7</v>
      </c>
      <c r="D153" s="12">
        <f>D148/$D$150</f>
        <v>0.82758620689655171</v>
      </c>
      <c r="E153" s="12">
        <f>E148/$E$150</f>
        <v>0.77777777777777779</v>
      </c>
      <c r="F153" s="12">
        <f>F148/$F$150</f>
        <v>1</v>
      </c>
      <c r="G153" s="12" t="e">
        <f>G148/$G$150</f>
        <v>#DIV/0!</v>
      </c>
      <c r="H153" s="12">
        <f>H148/$H$150</f>
        <v>0.82653061224489799</v>
      </c>
    </row>
    <row r="154" spans="3:16" ht="21" x14ac:dyDescent="0.25">
      <c r="C154" s="15" t="s">
        <v>6</v>
      </c>
      <c r="D154" s="12">
        <f>D149/$D$150</f>
        <v>0.17241379310344829</v>
      </c>
      <c r="E154" s="12">
        <f>E149/$E$150</f>
        <v>0.22222222222222221</v>
      </c>
      <c r="F154" s="12">
        <f>F149/$F$150</f>
        <v>0</v>
      </c>
      <c r="G154" s="12" t="e">
        <f>G149/$G$150</f>
        <v>#DIV/0!</v>
      </c>
      <c r="H154" s="12">
        <f>H149/$H$150</f>
        <v>0.17346938775510204</v>
      </c>
    </row>
    <row r="155" spans="3:16" ht="25.5" customHeight="1" x14ac:dyDescent="0.25">
      <c r="C155" s="14"/>
      <c r="D155" s="36"/>
      <c r="E155" s="36"/>
    </row>
    <row r="156" spans="3:16" ht="11.25" customHeight="1" x14ac:dyDescent="0.25">
      <c r="C156" s="14"/>
      <c r="D156" s="36"/>
      <c r="E156" s="36"/>
    </row>
    <row r="157" spans="3:16" ht="11.25" customHeight="1" x14ac:dyDescent="0.25">
      <c r="C157" s="14"/>
      <c r="D157" s="36"/>
      <c r="E157" s="36"/>
    </row>
    <row r="158" spans="3:16" ht="23.25" x14ac:dyDescent="0.25">
      <c r="C158" s="97" t="s">
        <v>74</v>
      </c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</row>
    <row r="159" spans="3:16" ht="43.5" customHeight="1" x14ac:dyDescent="0.25"/>
    <row r="160" spans="3:16" ht="43.5" customHeight="1" x14ac:dyDescent="0.25">
      <c r="C160" s="8" t="s">
        <v>9</v>
      </c>
      <c r="D160" s="24" t="s">
        <v>14</v>
      </c>
      <c r="E160" s="24" t="s">
        <v>75</v>
      </c>
      <c r="F160" s="24" t="s">
        <v>76</v>
      </c>
      <c r="G160" s="24" t="s">
        <v>17</v>
      </c>
      <c r="H160" s="24" t="s">
        <v>77</v>
      </c>
    </row>
    <row r="161" spans="3:16" ht="21" x14ac:dyDescent="0.25">
      <c r="C161" s="9" t="s">
        <v>37</v>
      </c>
      <c r="D161" s="10">
        <v>23</v>
      </c>
      <c r="E161" s="10">
        <v>1</v>
      </c>
      <c r="F161" s="10">
        <v>1</v>
      </c>
      <c r="G161" s="10">
        <v>0</v>
      </c>
      <c r="H161" s="10">
        <f>SUM(D161:G161)</f>
        <v>25</v>
      </c>
    </row>
    <row r="162" spans="3:16" ht="21" x14ac:dyDescent="0.25">
      <c r="C162" s="9" t="s">
        <v>38</v>
      </c>
      <c r="D162" s="10">
        <v>50</v>
      </c>
      <c r="E162" s="10">
        <v>7</v>
      </c>
      <c r="F162" s="10">
        <v>1</v>
      </c>
      <c r="G162" s="10">
        <v>0</v>
      </c>
      <c r="H162" s="10">
        <f t="shared" ref="H162:H163" si="10">SUM(D162:G162)</f>
        <v>58</v>
      </c>
    </row>
    <row r="163" spans="3:16" ht="21" x14ac:dyDescent="0.25">
      <c r="C163" s="25" t="s">
        <v>39</v>
      </c>
      <c r="D163" s="10">
        <v>2</v>
      </c>
      <c r="E163" s="10">
        <v>0</v>
      </c>
      <c r="F163" s="10">
        <v>0</v>
      </c>
      <c r="G163" s="10">
        <v>0</v>
      </c>
      <c r="H163" s="10">
        <f t="shared" si="10"/>
        <v>2</v>
      </c>
    </row>
    <row r="164" spans="3:16" ht="21" x14ac:dyDescent="0.25">
      <c r="C164" s="9" t="s">
        <v>258</v>
      </c>
      <c r="D164" s="10">
        <f>SUM(D161:D163)</f>
        <v>75</v>
      </c>
      <c r="E164" s="10">
        <f t="shared" ref="E164:H164" si="11">SUM(E161:E163)</f>
        <v>8</v>
      </c>
      <c r="F164" s="10">
        <f t="shared" si="11"/>
        <v>2</v>
      </c>
      <c r="G164" s="10">
        <f t="shared" si="11"/>
        <v>0</v>
      </c>
      <c r="H164" s="10">
        <f t="shared" si="11"/>
        <v>85</v>
      </c>
    </row>
    <row r="165" spans="3:16" ht="21" x14ac:dyDescent="0.25">
      <c r="C165" s="41"/>
      <c r="D165" s="42"/>
      <c r="E165" s="42"/>
      <c r="F165" s="42"/>
    </row>
    <row r="167" spans="3:16" ht="23.25" x14ac:dyDescent="0.25">
      <c r="C167" s="8" t="s">
        <v>10</v>
      </c>
      <c r="D167" s="24" t="s">
        <v>14</v>
      </c>
      <c r="E167" s="24" t="s">
        <v>75</v>
      </c>
      <c r="F167" s="24" t="s">
        <v>76</v>
      </c>
      <c r="G167" s="24" t="s">
        <v>17</v>
      </c>
      <c r="H167" s="24" t="s">
        <v>77</v>
      </c>
    </row>
    <row r="168" spans="3:16" ht="21" x14ac:dyDescent="0.25">
      <c r="C168" s="9" t="s">
        <v>37</v>
      </c>
      <c r="D168" s="12">
        <f>D161/$D$164</f>
        <v>0.30666666666666664</v>
      </c>
      <c r="E168" s="12">
        <f>E161/$E$164</f>
        <v>0.125</v>
      </c>
      <c r="F168" s="12">
        <f>F161/$F$164</f>
        <v>0.5</v>
      </c>
      <c r="G168" s="12" t="e">
        <f>G161/$G$164</f>
        <v>#DIV/0!</v>
      </c>
      <c r="H168" s="12">
        <f>H161/$H$164</f>
        <v>0.29411764705882354</v>
      </c>
    </row>
    <row r="169" spans="3:16" ht="21" x14ac:dyDescent="0.25">
      <c r="C169" s="9" t="s">
        <v>38</v>
      </c>
      <c r="D169" s="12">
        <f t="shared" ref="D169" si="12">D162/$D$164</f>
        <v>0.66666666666666663</v>
      </c>
      <c r="E169" s="12">
        <f t="shared" ref="E169:E170" si="13">E162/$E$164</f>
        <v>0.875</v>
      </c>
      <c r="F169" s="12">
        <f t="shared" ref="F169:F170" si="14">F162/$F$164</f>
        <v>0.5</v>
      </c>
      <c r="G169" s="12" t="e">
        <f t="shared" ref="G169:G170" si="15">G162/$G$164</f>
        <v>#DIV/0!</v>
      </c>
      <c r="H169" s="12">
        <f t="shared" ref="H169:H170" si="16">H162/$H$164</f>
        <v>0.68235294117647061</v>
      </c>
    </row>
    <row r="170" spans="3:16" ht="21" x14ac:dyDescent="0.25">
      <c r="C170" s="25" t="s">
        <v>39</v>
      </c>
      <c r="D170" s="12">
        <f>D163/$D$164</f>
        <v>2.6666666666666668E-2</v>
      </c>
      <c r="E170" s="12">
        <f t="shared" si="13"/>
        <v>0</v>
      </c>
      <c r="F170" s="12">
        <f t="shared" si="14"/>
        <v>0</v>
      </c>
      <c r="G170" s="12" t="e">
        <f t="shared" si="15"/>
        <v>#DIV/0!</v>
      </c>
      <c r="H170" s="12">
        <f t="shared" si="16"/>
        <v>2.3529411764705882E-2</v>
      </c>
    </row>
    <row r="171" spans="3:16" ht="26.25" customHeight="1" x14ac:dyDescent="0.25">
      <c r="C171" s="26"/>
      <c r="D171" s="28"/>
      <c r="E171" s="28"/>
      <c r="F171" s="28"/>
    </row>
    <row r="172" spans="3:16" ht="33.75" customHeight="1" x14ac:dyDescent="0.25"/>
    <row r="173" spans="3:16" ht="54.75" customHeight="1" x14ac:dyDescent="0.25">
      <c r="C173" s="96" t="s">
        <v>78</v>
      </c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</row>
    <row r="174" spans="3:16" ht="29.25" customHeight="1" x14ac:dyDescent="0.2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3:16" ht="75.75" customHeight="1" x14ac:dyDescent="0.25">
      <c r="D175" s="24" t="s">
        <v>14</v>
      </c>
      <c r="E175" s="24" t="s">
        <v>15</v>
      </c>
      <c r="F175" s="24" t="s">
        <v>16</v>
      </c>
      <c r="G175" s="24" t="s">
        <v>17</v>
      </c>
    </row>
    <row r="176" spans="3:16" ht="42" x14ac:dyDescent="0.25">
      <c r="C176" s="9" t="s">
        <v>40</v>
      </c>
      <c r="D176" s="48">
        <v>1</v>
      </c>
      <c r="E176" s="48">
        <v>0</v>
      </c>
      <c r="F176" s="48">
        <v>0</v>
      </c>
      <c r="G176" s="48">
        <v>0</v>
      </c>
    </row>
    <row r="177" spans="3:16" ht="21" x14ac:dyDescent="0.25">
      <c r="C177" s="9" t="s">
        <v>41</v>
      </c>
      <c r="D177" s="48">
        <v>1</v>
      </c>
      <c r="E177" s="48">
        <v>0</v>
      </c>
      <c r="F177" s="48">
        <v>0</v>
      </c>
      <c r="G177" s="48">
        <v>0</v>
      </c>
    </row>
    <row r="178" spans="3:16" ht="63" x14ac:dyDescent="0.25">
      <c r="C178" s="9" t="s">
        <v>42</v>
      </c>
      <c r="D178" s="48">
        <v>3</v>
      </c>
      <c r="E178" s="48">
        <v>1</v>
      </c>
      <c r="F178" s="48">
        <v>1</v>
      </c>
      <c r="G178" s="48">
        <v>0</v>
      </c>
    </row>
    <row r="179" spans="3:16" ht="42" x14ac:dyDescent="0.25">
      <c r="C179" s="9" t="s">
        <v>79</v>
      </c>
      <c r="D179" s="48">
        <v>2</v>
      </c>
      <c r="E179" s="48">
        <v>0</v>
      </c>
      <c r="F179" s="48">
        <v>0</v>
      </c>
      <c r="G179" s="48">
        <v>0</v>
      </c>
    </row>
    <row r="180" spans="3:16" ht="21" x14ac:dyDescent="0.25">
      <c r="C180" s="9" t="s">
        <v>43</v>
      </c>
      <c r="D180" s="48">
        <v>1</v>
      </c>
      <c r="E180" s="48">
        <v>1</v>
      </c>
      <c r="F180" s="48">
        <v>0</v>
      </c>
      <c r="G180" s="48">
        <v>0</v>
      </c>
    </row>
    <row r="181" spans="3:16" ht="21" x14ac:dyDescent="0.25">
      <c r="C181" s="9" t="s">
        <v>44</v>
      </c>
      <c r="D181" s="48">
        <v>79</v>
      </c>
      <c r="E181" s="48">
        <v>8</v>
      </c>
      <c r="F181" s="48">
        <v>1</v>
      </c>
      <c r="G181" s="48">
        <v>0</v>
      </c>
    </row>
    <row r="182" spans="3:16" ht="21" x14ac:dyDescent="0.25">
      <c r="C182" s="9" t="s">
        <v>11</v>
      </c>
      <c r="D182" s="48">
        <f>SUM(D176:D181)</f>
        <v>87</v>
      </c>
      <c r="E182" s="48">
        <f t="shared" ref="E182:G182" si="17">SUM(E176:E181)</f>
        <v>10</v>
      </c>
      <c r="F182" s="48">
        <f t="shared" si="17"/>
        <v>2</v>
      </c>
      <c r="G182" s="48">
        <f t="shared" si="17"/>
        <v>0</v>
      </c>
    </row>
    <row r="183" spans="3:16" ht="21" x14ac:dyDescent="0.25">
      <c r="C183" s="41"/>
      <c r="D183" s="43"/>
      <c r="E183" s="43"/>
      <c r="F183" s="43"/>
      <c r="G183" s="43"/>
    </row>
    <row r="184" spans="3:16" ht="23.25" x14ac:dyDescent="0.25">
      <c r="D184" s="24" t="s">
        <v>14</v>
      </c>
      <c r="E184" s="24" t="s">
        <v>15</v>
      </c>
      <c r="F184" s="24" t="s">
        <v>16</v>
      </c>
      <c r="G184" s="24" t="s">
        <v>17</v>
      </c>
    </row>
    <row r="185" spans="3:16" ht="42" x14ac:dyDescent="0.25">
      <c r="C185" s="9" t="s">
        <v>40</v>
      </c>
      <c r="D185" s="12">
        <f>D176/$D$182</f>
        <v>1.1494252873563218E-2</v>
      </c>
      <c r="E185" s="12">
        <f>E176/$E$182</f>
        <v>0</v>
      </c>
      <c r="F185" s="12">
        <f>F176/$F$182</f>
        <v>0</v>
      </c>
      <c r="G185" s="12" t="e">
        <f>G176/$G$182</f>
        <v>#DIV/0!</v>
      </c>
    </row>
    <row r="186" spans="3:16" ht="21" x14ac:dyDescent="0.25">
      <c r="C186" s="9" t="s">
        <v>41</v>
      </c>
      <c r="D186" s="12">
        <f t="shared" ref="D186:D190" si="18">D177/$D$182</f>
        <v>1.1494252873563218E-2</v>
      </c>
      <c r="E186" s="12">
        <f t="shared" ref="E186:E190" si="19">E177/$E$182</f>
        <v>0</v>
      </c>
      <c r="F186" s="12">
        <f t="shared" ref="F186:F190" si="20">F177/$F$182</f>
        <v>0</v>
      </c>
      <c r="G186" s="12" t="e">
        <f t="shared" ref="G186:G190" si="21">G177/$G$182</f>
        <v>#DIV/0!</v>
      </c>
    </row>
    <row r="187" spans="3:16" ht="63" x14ac:dyDescent="0.25">
      <c r="C187" s="9" t="s">
        <v>42</v>
      </c>
      <c r="D187" s="12">
        <f>D178/$D$182</f>
        <v>3.4482758620689655E-2</v>
      </c>
      <c r="E187" s="12">
        <f t="shared" si="19"/>
        <v>0.1</v>
      </c>
      <c r="F187" s="12">
        <f t="shared" si="20"/>
        <v>0.5</v>
      </c>
      <c r="G187" s="12" t="e">
        <f t="shared" si="21"/>
        <v>#DIV/0!</v>
      </c>
    </row>
    <row r="188" spans="3:16" ht="42" x14ac:dyDescent="0.25">
      <c r="C188" s="9" t="s">
        <v>79</v>
      </c>
      <c r="D188" s="12">
        <f t="shared" si="18"/>
        <v>2.2988505747126436E-2</v>
      </c>
      <c r="E188" s="12">
        <f t="shared" si="19"/>
        <v>0</v>
      </c>
      <c r="F188" s="12">
        <f t="shared" si="20"/>
        <v>0</v>
      </c>
      <c r="G188" s="12" t="e">
        <f t="shared" si="21"/>
        <v>#DIV/0!</v>
      </c>
    </row>
    <row r="189" spans="3:16" ht="21" x14ac:dyDescent="0.25">
      <c r="C189" s="9" t="s">
        <v>43</v>
      </c>
      <c r="D189" s="12">
        <f t="shared" si="18"/>
        <v>1.1494252873563218E-2</v>
      </c>
      <c r="E189" s="12">
        <f t="shared" si="19"/>
        <v>0.1</v>
      </c>
      <c r="F189" s="12">
        <f t="shared" si="20"/>
        <v>0</v>
      </c>
      <c r="G189" s="12" t="e">
        <f t="shared" si="21"/>
        <v>#DIV/0!</v>
      </c>
    </row>
    <row r="190" spans="3:16" ht="21" x14ac:dyDescent="0.25">
      <c r="C190" s="9" t="s">
        <v>44</v>
      </c>
      <c r="D190" s="12">
        <f t="shared" si="18"/>
        <v>0.90804597701149425</v>
      </c>
      <c r="E190" s="12">
        <f t="shared" si="19"/>
        <v>0.8</v>
      </c>
      <c r="F190" s="12">
        <f t="shared" si="20"/>
        <v>0.5</v>
      </c>
      <c r="G190" s="12" t="e">
        <f t="shared" si="21"/>
        <v>#DIV/0!</v>
      </c>
    </row>
    <row r="191" spans="3:16" ht="21" x14ac:dyDescent="0.25">
      <c r="C191" s="37"/>
      <c r="D191" s="36"/>
      <c r="E191" s="36"/>
      <c r="F191" s="36"/>
      <c r="G191" s="36"/>
    </row>
    <row r="192" spans="3:16" ht="23.25" x14ac:dyDescent="0.25">
      <c r="C192" s="94" t="s">
        <v>45</v>
      </c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4" spans="3:16" ht="23.25" x14ac:dyDescent="0.25">
      <c r="C194" s="96" t="s">
        <v>80</v>
      </c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</row>
    <row r="195" spans="3:16" ht="57" customHeight="1" x14ac:dyDescent="0.25"/>
    <row r="196" spans="3:16" ht="30" customHeight="1" x14ac:dyDescent="0.25">
      <c r="C196" s="24" t="s">
        <v>9</v>
      </c>
      <c r="D196" s="8" t="s">
        <v>15</v>
      </c>
      <c r="E196" s="8" t="s">
        <v>16</v>
      </c>
      <c r="F196" s="8" t="s">
        <v>17</v>
      </c>
    </row>
    <row r="197" spans="3:16" ht="21" x14ac:dyDescent="0.25">
      <c r="C197" s="15" t="s">
        <v>7</v>
      </c>
      <c r="D197" s="10">
        <v>2</v>
      </c>
      <c r="E197" s="10">
        <v>1</v>
      </c>
      <c r="F197" s="10">
        <v>0</v>
      </c>
      <c r="G197" s="29"/>
    </row>
    <row r="198" spans="3:16" ht="21" x14ac:dyDescent="0.25">
      <c r="C198" s="15" t="s">
        <v>6</v>
      </c>
      <c r="D198" s="10">
        <v>7</v>
      </c>
      <c r="E198" s="10">
        <v>1</v>
      </c>
      <c r="F198" s="10">
        <v>0</v>
      </c>
    </row>
    <row r="199" spans="3:16" ht="21" x14ac:dyDescent="0.25">
      <c r="C199" s="15" t="s">
        <v>11</v>
      </c>
      <c r="D199" s="10">
        <f>SUM(D197:D198)</f>
        <v>9</v>
      </c>
      <c r="E199" s="10">
        <f t="shared" ref="E199:F199" si="22">SUM(E197:E198)</f>
        <v>2</v>
      </c>
      <c r="F199" s="10">
        <f t="shared" si="22"/>
        <v>0</v>
      </c>
    </row>
    <row r="200" spans="3:16" ht="17.25" customHeight="1" x14ac:dyDescent="0.25"/>
    <row r="201" spans="3:16" ht="23.25" x14ac:dyDescent="0.25">
      <c r="C201" s="24" t="s">
        <v>10</v>
      </c>
      <c r="D201" s="8" t="s">
        <v>15</v>
      </c>
      <c r="E201" s="8" t="s">
        <v>16</v>
      </c>
      <c r="F201" s="8" t="s">
        <v>17</v>
      </c>
    </row>
    <row r="202" spans="3:16" ht="21" x14ac:dyDescent="0.25">
      <c r="C202" s="15" t="s">
        <v>7</v>
      </c>
      <c r="D202" s="12">
        <f>D197/$D$199</f>
        <v>0.22222222222222221</v>
      </c>
      <c r="E202" s="12">
        <f>E197/$E$199</f>
        <v>0.5</v>
      </c>
      <c r="F202" s="12" t="e">
        <f>F197/$F$199</f>
        <v>#DIV/0!</v>
      </c>
    </row>
    <row r="203" spans="3:16" ht="21" x14ac:dyDescent="0.25">
      <c r="C203" s="15" t="s">
        <v>6</v>
      </c>
      <c r="D203" s="12">
        <f>D198/$D$199</f>
        <v>0.77777777777777779</v>
      </c>
      <c r="E203" s="12">
        <f>E198/$E$199</f>
        <v>0.5</v>
      </c>
      <c r="F203" s="12" t="e">
        <f>F198/$F$199</f>
        <v>#DIV/0!</v>
      </c>
    </row>
    <row r="204" spans="3:16" ht="88.5" customHeight="1" x14ac:dyDescent="0.25"/>
    <row r="205" spans="3:16" ht="23.25" x14ac:dyDescent="0.25">
      <c r="C205" s="94" t="s">
        <v>46</v>
      </c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7" spans="3:16" ht="23.25" x14ac:dyDescent="0.25">
      <c r="C207" s="96" t="s">
        <v>47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</row>
    <row r="208" spans="3:16" ht="21.75" customHeight="1" x14ac:dyDescent="0.25"/>
    <row r="209" spans="3:16" ht="21.75" customHeight="1" x14ac:dyDescent="0.25">
      <c r="C209" s="8" t="s">
        <v>9</v>
      </c>
      <c r="D209" s="8" t="s">
        <v>15</v>
      </c>
      <c r="E209" s="8" t="s">
        <v>16</v>
      </c>
      <c r="F209" s="8" t="s">
        <v>17</v>
      </c>
      <c r="G209" s="8" t="s">
        <v>11</v>
      </c>
    </row>
    <row r="210" spans="3:16" ht="21.75" customHeight="1" x14ac:dyDescent="0.25">
      <c r="C210" s="9" t="s">
        <v>81</v>
      </c>
      <c r="D210" s="10">
        <v>3</v>
      </c>
      <c r="E210" s="10">
        <v>1</v>
      </c>
      <c r="F210" s="10">
        <v>0</v>
      </c>
      <c r="G210" s="10">
        <f>SUM(D210:F210)</f>
        <v>4</v>
      </c>
    </row>
    <row r="211" spans="3:16" ht="21.75" customHeight="1" x14ac:dyDescent="0.25">
      <c r="C211" s="9" t="s">
        <v>48</v>
      </c>
      <c r="D211" s="10">
        <v>0</v>
      </c>
      <c r="E211" s="10">
        <v>0</v>
      </c>
      <c r="F211" s="10">
        <v>0</v>
      </c>
      <c r="G211" s="10">
        <f t="shared" ref="G211:G214" si="23">SUM(D211:F211)</f>
        <v>0</v>
      </c>
    </row>
    <row r="212" spans="3:16" ht="21.75" customHeight="1" x14ac:dyDescent="0.25">
      <c r="C212" s="9" t="s">
        <v>49</v>
      </c>
      <c r="D212" s="10">
        <v>0</v>
      </c>
      <c r="E212" s="10">
        <v>0</v>
      </c>
      <c r="F212" s="10">
        <v>0</v>
      </c>
      <c r="G212" s="10">
        <f>SUM(D212:F212)</f>
        <v>0</v>
      </c>
    </row>
    <row r="213" spans="3:16" ht="21.75" customHeight="1" x14ac:dyDescent="0.25">
      <c r="C213" s="9" t="s">
        <v>50</v>
      </c>
      <c r="D213" s="10">
        <v>6</v>
      </c>
      <c r="E213" s="10">
        <v>1</v>
      </c>
      <c r="F213" s="10">
        <v>0</v>
      </c>
      <c r="G213" s="10">
        <f t="shared" si="23"/>
        <v>7</v>
      </c>
    </row>
    <row r="214" spans="3:16" ht="21" x14ac:dyDescent="0.25">
      <c r="C214" s="9" t="s">
        <v>11</v>
      </c>
      <c r="D214" s="10">
        <f>SUM(D210:D213)</f>
        <v>9</v>
      </c>
      <c r="E214" s="10">
        <f t="shared" ref="E214:F214" si="24">SUM(E210:E213)</f>
        <v>2</v>
      </c>
      <c r="F214" s="10">
        <f t="shared" si="24"/>
        <v>0</v>
      </c>
      <c r="G214" s="10">
        <f t="shared" si="23"/>
        <v>11</v>
      </c>
    </row>
    <row r="215" spans="3:16" ht="21" x14ac:dyDescent="0.25">
      <c r="C215" s="37"/>
      <c r="D215" s="38"/>
      <c r="E215" s="38"/>
      <c r="F215" s="38"/>
      <c r="G215" s="38"/>
    </row>
    <row r="216" spans="3:16" ht="21.75" customHeight="1" x14ac:dyDescent="0.25"/>
    <row r="217" spans="3:16" ht="23.25" x14ac:dyDescent="0.25">
      <c r="C217" s="8" t="s">
        <v>10</v>
      </c>
      <c r="D217" s="8" t="s">
        <v>15</v>
      </c>
      <c r="E217" s="8" t="s">
        <v>16</v>
      </c>
      <c r="F217" s="8" t="s">
        <v>17</v>
      </c>
      <c r="G217" s="8" t="s">
        <v>11</v>
      </c>
    </row>
    <row r="218" spans="3:16" ht="21" x14ac:dyDescent="0.25">
      <c r="C218" s="9" t="s">
        <v>81</v>
      </c>
      <c r="D218" s="12">
        <f>D210/$D$214</f>
        <v>0.33333333333333331</v>
      </c>
      <c r="E218" s="12">
        <f>E210/$E$214</f>
        <v>0.5</v>
      </c>
      <c r="F218" s="12" t="e">
        <f>F210/$F$214</f>
        <v>#DIV/0!</v>
      </c>
      <c r="G218" s="12">
        <f>G210/$G$214</f>
        <v>0.36363636363636365</v>
      </c>
    </row>
    <row r="219" spans="3:16" ht="21" x14ac:dyDescent="0.25">
      <c r="C219" s="9" t="s">
        <v>48</v>
      </c>
      <c r="D219" s="12">
        <f t="shared" ref="D219:D221" si="25">D211/$D$214</f>
        <v>0</v>
      </c>
      <c r="E219" s="12">
        <f t="shared" ref="E219:E221" si="26">E211/$E$214</f>
        <v>0</v>
      </c>
      <c r="F219" s="12" t="e">
        <f t="shared" ref="F219:F221" si="27">F211/$F$214</f>
        <v>#DIV/0!</v>
      </c>
      <c r="G219" s="12">
        <f t="shared" ref="G219:G221" si="28">G211/$G$214</f>
        <v>0</v>
      </c>
    </row>
    <row r="220" spans="3:16" ht="21" x14ac:dyDescent="0.25">
      <c r="C220" s="9" t="s">
        <v>49</v>
      </c>
      <c r="D220" s="12">
        <f t="shared" si="25"/>
        <v>0</v>
      </c>
      <c r="E220" s="12">
        <f t="shared" si="26"/>
        <v>0</v>
      </c>
      <c r="F220" s="12" t="e">
        <f t="shared" si="27"/>
        <v>#DIV/0!</v>
      </c>
      <c r="G220" s="12">
        <f t="shared" si="28"/>
        <v>0</v>
      </c>
    </row>
    <row r="221" spans="3:16" ht="21" x14ac:dyDescent="0.25">
      <c r="C221" s="9" t="s">
        <v>50</v>
      </c>
      <c r="D221" s="12">
        <f t="shared" si="25"/>
        <v>0.66666666666666663</v>
      </c>
      <c r="E221" s="12">
        <f t="shared" si="26"/>
        <v>0.5</v>
      </c>
      <c r="F221" s="12" t="e">
        <f t="shared" si="27"/>
        <v>#DIV/0!</v>
      </c>
      <c r="G221" s="12">
        <f t="shared" si="28"/>
        <v>0.63636363636363635</v>
      </c>
    </row>
    <row r="222" spans="3:16" ht="37.5" customHeight="1" x14ac:dyDescent="0.25"/>
    <row r="223" spans="3:16" ht="32.25" hidden="1" customHeight="1" x14ac:dyDescent="0.25">
      <c r="C223" s="96" t="s">
        <v>51</v>
      </c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</row>
    <row r="225" spans="3:16" ht="3.75" customHeight="1" x14ac:dyDescent="0.25"/>
    <row r="226" spans="3:16" ht="23.25" x14ac:dyDescent="0.25">
      <c r="C226" s="94" t="s">
        <v>52</v>
      </c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</row>
    <row r="228" spans="3:16" ht="23.25" x14ac:dyDescent="0.25">
      <c r="C228" s="96" t="s">
        <v>53</v>
      </c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</row>
    <row r="230" spans="3:16" ht="23.25" x14ac:dyDescent="0.25">
      <c r="C230" s="8" t="s">
        <v>9</v>
      </c>
      <c r="D230" s="8" t="s">
        <v>14</v>
      </c>
      <c r="E230" s="8" t="s">
        <v>15</v>
      </c>
      <c r="F230" s="8" t="s">
        <v>16</v>
      </c>
      <c r="G230" s="8" t="s">
        <v>17</v>
      </c>
      <c r="H230" s="8" t="s">
        <v>11</v>
      </c>
    </row>
    <row r="231" spans="3:16" ht="21" x14ac:dyDescent="0.25">
      <c r="C231" s="15" t="s">
        <v>7</v>
      </c>
      <c r="D231" s="10">
        <v>70</v>
      </c>
      <c r="E231" s="10">
        <v>7</v>
      </c>
      <c r="F231" s="10">
        <v>2</v>
      </c>
      <c r="G231" s="10">
        <v>0</v>
      </c>
      <c r="H231" s="11">
        <f>SUM(D231:G231)</f>
        <v>79</v>
      </c>
    </row>
    <row r="232" spans="3:16" ht="21" x14ac:dyDescent="0.25">
      <c r="C232" s="15" t="s">
        <v>6</v>
      </c>
      <c r="D232" s="10">
        <v>10</v>
      </c>
      <c r="E232" s="10">
        <v>0</v>
      </c>
      <c r="F232" s="10">
        <v>0</v>
      </c>
      <c r="G232" s="10">
        <v>0</v>
      </c>
      <c r="H232" s="11">
        <f t="shared" ref="H232:H234" si="29">SUM(D232:G232)</f>
        <v>10</v>
      </c>
    </row>
    <row r="233" spans="3:16" ht="42" x14ac:dyDescent="0.25">
      <c r="C233" s="15" t="s">
        <v>82</v>
      </c>
      <c r="D233" s="10">
        <v>7</v>
      </c>
      <c r="E233" s="10">
        <v>2</v>
      </c>
      <c r="F233" s="10">
        <v>0</v>
      </c>
      <c r="G233" s="10">
        <v>0</v>
      </c>
      <c r="H233" s="11">
        <f t="shared" si="29"/>
        <v>9</v>
      </c>
    </row>
    <row r="234" spans="3:16" ht="21.75" customHeight="1" x14ac:dyDescent="0.25">
      <c r="C234" s="15" t="s">
        <v>11</v>
      </c>
      <c r="D234" s="10">
        <f>SUM(D231:D233)</f>
        <v>87</v>
      </c>
      <c r="E234" s="10">
        <f t="shared" ref="E234:G234" si="30">SUM(E231:E233)</f>
        <v>9</v>
      </c>
      <c r="F234" s="10">
        <f t="shared" si="30"/>
        <v>2</v>
      </c>
      <c r="G234" s="10">
        <f t="shared" si="30"/>
        <v>0</v>
      </c>
      <c r="H234" s="11">
        <f t="shared" si="29"/>
        <v>98</v>
      </c>
    </row>
    <row r="236" spans="3:16" ht="23.25" x14ac:dyDescent="0.25">
      <c r="C236" s="8" t="s">
        <v>10</v>
      </c>
      <c r="D236" s="8" t="s">
        <v>14</v>
      </c>
      <c r="E236" s="8" t="s">
        <v>15</v>
      </c>
      <c r="F236" s="8" t="s">
        <v>16</v>
      </c>
      <c r="G236" s="8" t="s">
        <v>17</v>
      </c>
      <c r="H236" s="8" t="s">
        <v>11</v>
      </c>
    </row>
    <row r="237" spans="3:16" ht="21" x14ac:dyDescent="0.25">
      <c r="C237" s="15" t="s">
        <v>7</v>
      </c>
      <c r="D237" s="12">
        <f>D231/$D$234</f>
        <v>0.8045977011494253</v>
      </c>
      <c r="E237" s="12">
        <f>E231/$E$234</f>
        <v>0.77777777777777779</v>
      </c>
      <c r="F237" s="12">
        <f>F231/$F$234</f>
        <v>1</v>
      </c>
      <c r="G237" s="12" t="e">
        <f>G231/$G$234</f>
        <v>#DIV/0!</v>
      </c>
      <c r="H237" s="13">
        <f>H231/$H$234</f>
        <v>0.80612244897959184</v>
      </c>
    </row>
    <row r="238" spans="3:16" ht="21" x14ac:dyDescent="0.25">
      <c r="C238" s="15" t="s">
        <v>6</v>
      </c>
      <c r="D238" s="12">
        <f t="shared" ref="D238:D239" si="31">D232/$D$234</f>
        <v>0.11494252873563218</v>
      </c>
      <c r="E238" s="12">
        <f t="shared" ref="E238:E239" si="32">E232/$E$234</f>
        <v>0</v>
      </c>
      <c r="F238" s="12">
        <f t="shared" ref="F238:F239" si="33">F232/$F$234</f>
        <v>0</v>
      </c>
      <c r="G238" s="12" t="e">
        <f t="shared" ref="G238:G239" si="34">G232/$G$234</f>
        <v>#DIV/0!</v>
      </c>
      <c r="H238" s="13">
        <f t="shared" ref="H238:H239" si="35">H232/$H$234</f>
        <v>0.10204081632653061</v>
      </c>
    </row>
    <row r="239" spans="3:16" ht="42" x14ac:dyDescent="0.25">
      <c r="C239" s="15" t="s">
        <v>82</v>
      </c>
      <c r="D239" s="12">
        <f t="shared" si="31"/>
        <v>8.0459770114942528E-2</v>
      </c>
      <c r="E239" s="12">
        <f t="shared" si="32"/>
        <v>0.22222222222222221</v>
      </c>
      <c r="F239" s="12">
        <f t="shared" si="33"/>
        <v>0</v>
      </c>
      <c r="G239" s="12" t="e">
        <f t="shared" si="34"/>
        <v>#DIV/0!</v>
      </c>
      <c r="H239" s="13">
        <f t="shared" si="35"/>
        <v>9.1836734693877556E-2</v>
      </c>
    </row>
    <row r="244" spans="3:16" ht="23.25" x14ac:dyDescent="0.25">
      <c r="C244" s="94" t="s">
        <v>54</v>
      </c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</row>
    <row r="246" spans="3:16" ht="42" customHeight="1" x14ac:dyDescent="0.25">
      <c r="C246" s="95" t="s">
        <v>55</v>
      </c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</row>
    <row r="248" spans="3:16" ht="23.25" x14ac:dyDescent="0.25">
      <c r="C248" s="8" t="s">
        <v>9</v>
      </c>
      <c r="D248" s="8" t="s">
        <v>14</v>
      </c>
      <c r="E248" s="8" t="s">
        <v>15</v>
      </c>
      <c r="F248" s="8" t="s">
        <v>16</v>
      </c>
      <c r="G248" s="8" t="s">
        <v>17</v>
      </c>
      <c r="H248" s="8" t="s">
        <v>11</v>
      </c>
    </row>
    <row r="249" spans="3:16" ht="21" x14ac:dyDescent="0.25">
      <c r="C249" s="15">
        <v>1</v>
      </c>
      <c r="D249" s="10">
        <v>1</v>
      </c>
      <c r="E249" s="10">
        <v>0</v>
      </c>
      <c r="F249" s="10">
        <v>0</v>
      </c>
      <c r="G249" s="10">
        <v>0</v>
      </c>
      <c r="H249" s="10">
        <f>SUM(D249:G249)</f>
        <v>1</v>
      </c>
    </row>
    <row r="250" spans="3:16" ht="21" x14ac:dyDescent="0.25">
      <c r="C250" s="15">
        <v>2</v>
      </c>
      <c r="D250" s="10">
        <v>0</v>
      </c>
      <c r="E250" s="10">
        <v>0</v>
      </c>
      <c r="F250" s="10">
        <v>0</v>
      </c>
      <c r="G250" s="10">
        <v>0</v>
      </c>
      <c r="H250" s="10">
        <f t="shared" ref="H250:H253" si="36">SUM(D250:G250)</f>
        <v>0</v>
      </c>
    </row>
    <row r="251" spans="3:16" ht="21" x14ac:dyDescent="0.25">
      <c r="C251" s="15">
        <v>3</v>
      </c>
      <c r="D251" s="10">
        <v>16</v>
      </c>
      <c r="E251" s="10">
        <v>1</v>
      </c>
      <c r="F251" s="10">
        <v>0</v>
      </c>
      <c r="G251" s="10">
        <v>0</v>
      </c>
      <c r="H251" s="10">
        <f t="shared" si="36"/>
        <v>17</v>
      </c>
    </row>
    <row r="252" spans="3:16" ht="21" x14ac:dyDescent="0.25">
      <c r="C252" s="15">
        <v>4</v>
      </c>
      <c r="D252" s="10">
        <v>52</v>
      </c>
      <c r="E252" s="10">
        <v>8</v>
      </c>
      <c r="F252" s="10">
        <v>1</v>
      </c>
      <c r="G252" s="10">
        <v>0</v>
      </c>
      <c r="H252" s="10">
        <f t="shared" si="36"/>
        <v>61</v>
      </c>
    </row>
    <row r="253" spans="3:16" ht="21" x14ac:dyDescent="0.25">
      <c r="C253" s="15">
        <v>5</v>
      </c>
      <c r="D253" s="10">
        <v>18</v>
      </c>
      <c r="E253" s="10">
        <v>0</v>
      </c>
      <c r="F253" s="10">
        <v>1</v>
      </c>
      <c r="G253" s="10">
        <v>0</v>
      </c>
      <c r="H253" s="10">
        <f t="shared" si="36"/>
        <v>19</v>
      </c>
    </row>
    <row r="254" spans="3:16" ht="21" x14ac:dyDescent="0.25">
      <c r="C254" s="15" t="s">
        <v>11</v>
      </c>
      <c r="D254" s="10">
        <f>SUM(D249:D253)</f>
        <v>87</v>
      </c>
      <c r="E254" s="10">
        <f t="shared" ref="E254:H254" si="37">SUM(E249:E253)</f>
        <v>9</v>
      </c>
      <c r="F254" s="10">
        <f t="shared" si="37"/>
        <v>2</v>
      </c>
      <c r="G254" s="10">
        <f t="shared" si="37"/>
        <v>0</v>
      </c>
      <c r="H254" s="10">
        <f t="shared" si="37"/>
        <v>98</v>
      </c>
    </row>
    <row r="256" spans="3:16" ht="23.25" x14ac:dyDescent="0.25">
      <c r="C256" s="31" t="s">
        <v>10</v>
      </c>
      <c r="D256" s="8" t="s">
        <v>14</v>
      </c>
      <c r="E256" s="8" t="s">
        <v>15</v>
      </c>
      <c r="F256" s="8" t="s">
        <v>16</v>
      </c>
      <c r="G256" s="8" t="s">
        <v>17</v>
      </c>
      <c r="H256" s="8" t="s">
        <v>11</v>
      </c>
    </row>
    <row r="257" spans="3:16" ht="21" x14ac:dyDescent="0.25">
      <c r="C257" s="15">
        <v>1</v>
      </c>
      <c r="D257" s="12">
        <f>D249/$D$254</f>
        <v>1.1494252873563218E-2</v>
      </c>
      <c r="E257" s="12">
        <f>E249/$E$254</f>
        <v>0</v>
      </c>
      <c r="F257" s="12">
        <f>F249/$F$254</f>
        <v>0</v>
      </c>
      <c r="G257" s="12" t="e">
        <f>G249/$G$254</f>
        <v>#DIV/0!</v>
      </c>
      <c r="H257" s="12">
        <f>H249/$H$254</f>
        <v>1.020408163265306E-2</v>
      </c>
    </row>
    <row r="258" spans="3:16" ht="21" x14ac:dyDescent="0.25">
      <c r="C258" s="15">
        <v>2</v>
      </c>
      <c r="D258" s="12">
        <f t="shared" ref="D258:D261" si="38">D250/$D$254</f>
        <v>0</v>
      </c>
      <c r="E258" s="12">
        <f t="shared" ref="E258:E261" si="39">E250/$E$254</f>
        <v>0</v>
      </c>
      <c r="F258" s="12">
        <f t="shared" ref="F258:F261" si="40">F250/$F$254</f>
        <v>0</v>
      </c>
      <c r="G258" s="12" t="e">
        <f t="shared" ref="G258:G261" si="41">G250/$G$254</f>
        <v>#DIV/0!</v>
      </c>
      <c r="H258" s="12">
        <f t="shared" ref="H258:H261" si="42">H250/$H$254</f>
        <v>0</v>
      </c>
    </row>
    <row r="259" spans="3:16" ht="21" x14ac:dyDescent="0.25">
      <c r="C259" s="15">
        <v>3</v>
      </c>
      <c r="D259" s="12">
        <f t="shared" si="38"/>
        <v>0.18390804597701149</v>
      </c>
      <c r="E259" s="12">
        <f t="shared" si="39"/>
        <v>0.1111111111111111</v>
      </c>
      <c r="F259" s="12">
        <f t="shared" si="40"/>
        <v>0</v>
      </c>
      <c r="G259" s="12" t="e">
        <f t="shared" si="41"/>
        <v>#DIV/0!</v>
      </c>
      <c r="H259" s="12">
        <f t="shared" si="42"/>
        <v>0.17346938775510204</v>
      </c>
    </row>
    <row r="260" spans="3:16" ht="21" x14ac:dyDescent="0.25">
      <c r="C260" s="15">
        <v>4</v>
      </c>
      <c r="D260" s="12">
        <f t="shared" si="38"/>
        <v>0.5977011494252874</v>
      </c>
      <c r="E260" s="12">
        <f t="shared" si="39"/>
        <v>0.88888888888888884</v>
      </c>
      <c r="F260" s="12">
        <f t="shared" si="40"/>
        <v>0.5</v>
      </c>
      <c r="G260" s="12" t="e">
        <f t="shared" si="41"/>
        <v>#DIV/0!</v>
      </c>
      <c r="H260" s="12">
        <f t="shared" si="42"/>
        <v>0.62244897959183676</v>
      </c>
    </row>
    <row r="261" spans="3:16" ht="21" x14ac:dyDescent="0.25">
      <c r="C261" s="15">
        <v>5</v>
      </c>
      <c r="D261" s="12">
        <f t="shared" si="38"/>
        <v>0.20689655172413793</v>
      </c>
      <c r="E261" s="12">
        <f t="shared" si="39"/>
        <v>0</v>
      </c>
      <c r="F261" s="12">
        <f t="shared" si="40"/>
        <v>0.5</v>
      </c>
      <c r="G261" s="12" t="e">
        <f t="shared" si="41"/>
        <v>#DIV/0!</v>
      </c>
      <c r="H261" s="12">
        <f t="shared" si="42"/>
        <v>0.19387755102040816</v>
      </c>
    </row>
    <row r="265" spans="3:16" s="30" customFormat="1" ht="45.75" customHeight="1" x14ac:dyDescent="0.35">
      <c r="C265" s="95" t="s">
        <v>83</v>
      </c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</row>
    <row r="267" spans="3:16" ht="46.5" x14ac:dyDescent="0.25">
      <c r="C267" s="32" t="s">
        <v>57</v>
      </c>
      <c r="D267" s="8" t="s">
        <v>14</v>
      </c>
      <c r="E267" s="8" t="s">
        <v>58</v>
      </c>
    </row>
    <row r="268" spans="3:16" ht="21" x14ac:dyDescent="0.25">
      <c r="C268" s="9" t="s">
        <v>8</v>
      </c>
      <c r="D268" s="10">
        <v>62</v>
      </c>
      <c r="E268" s="12">
        <f>D268/$D$272</f>
        <v>0.71264367816091956</v>
      </c>
    </row>
    <row r="269" spans="3:16" ht="21" x14ac:dyDescent="0.25">
      <c r="C269" s="9" t="s">
        <v>59</v>
      </c>
      <c r="D269" s="10">
        <v>25</v>
      </c>
      <c r="E269" s="12">
        <f t="shared" ref="E269:E270" si="43">D269/$D$272</f>
        <v>0.28735632183908044</v>
      </c>
    </row>
    <row r="270" spans="3:16" ht="21" x14ac:dyDescent="0.25">
      <c r="C270" s="9" t="s">
        <v>56</v>
      </c>
      <c r="D270" s="10">
        <v>0</v>
      </c>
      <c r="E270" s="12">
        <f t="shared" si="43"/>
        <v>0</v>
      </c>
    </row>
    <row r="271" spans="3:16" ht="21" x14ac:dyDescent="0.25">
      <c r="C271" s="9" t="s">
        <v>254</v>
      </c>
      <c r="D271" s="10">
        <v>0</v>
      </c>
      <c r="E271" s="12">
        <f>D271/$D$272</f>
        <v>0</v>
      </c>
    </row>
    <row r="272" spans="3:16" ht="21" x14ac:dyDescent="0.25">
      <c r="C272" s="9" t="s">
        <v>11</v>
      </c>
      <c r="D272" s="10">
        <f>SUM(D268:D271)</f>
        <v>87</v>
      </c>
    </row>
    <row r="273" spans="3:5" ht="21" x14ac:dyDescent="0.25">
      <c r="C273" s="41"/>
      <c r="D273" s="42"/>
      <c r="E273" s="43"/>
    </row>
    <row r="274" spans="3:5" ht="21" x14ac:dyDescent="0.25">
      <c r="C274" s="41"/>
      <c r="D274" s="42"/>
      <c r="E274" s="43"/>
    </row>
    <row r="275" spans="3:5" ht="33" customHeight="1" x14ac:dyDescent="0.25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topLeftCell="A190" workbookViewId="0">
      <selection activeCell="N221" sqref="N221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104"/>
      <c r="B1" s="104"/>
      <c r="C1" s="104"/>
      <c r="D1" s="104"/>
      <c r="E1" s="104"/>
      <c r="F1" s="104"/>
      <c r="G1" s="104"/>
      <c r="H1" s="104"/>
      <c r="I1" s="104"/>
    </row>
    <row r="2" spans="1:10" x14ac:dyDescent="0.25">
      <c r="A2" s="104"/>
      <c r="B2" s="104"/>
      <c r="C2" s="104"/>
      <c r="D2" s="104"/>
      <c r="E2" s="104"/>
      <c r="F2" s="104"/>
      <c r="G2" s="104"/>
      <c r="H2" s="104"/>
      <c r="I2" s="104"/>
    </row>
    <row r="3" spans="1:10" x14ac:dyDescent="0.25">
      <c r="A3" s="104"/>
      <c r="B3" s="104"/>
      <c r="C3" s="104"/>
      <c r="D3" s="104"/>
      <c r="E3" s="104"/>
      <c r="F3" s="104"/>
      <c r="G3" s="104"/>
      <c r="H3" s="104"/>
      <c r="I3" s="104"/>
    </row>
    <row r="4" spans="1:10" x14ac:dyDescent="0.25">
      <c r="A4" s="104"/>
      <c r="B4" s="104"/>
      <c r="C4" s="104"/>
      <c r="D4" s="104"/>
      <c r="E4" s="104"/>
      <c r="F4" s="104"/>
      <c r="G4" s="104"/>
      <c r="H4" s="104"/>
      <c r="I4" s="104"/>
    </row>
    <row r="5" spans="1:10" x14ac:dyDescent="0.25">
      <c r="A5" s="104"/>
      <c r="B5" s="104"/>
      <c r="C5" s="104"/>
      <c r="D5" s="104"/>
      <c r="E5" s="104"/>
      <c r="F5" s="104"/>
      <c r="G5" s="104"/>
      <c r="H5" s="104"/>
      <c r="I5" s="104"/>
    </row>
    <row r="6" spans="1:10" x14ac:dyDescent="0.25">
      <c r="A6" s="104"/>
      <c r="B6" s="104"/>
      <c r="C6" s="104"/>
      <c r="D6" s="104"/>
      <c r="E6" s="104"/>
      <c r="F6" s="104"/>
      <c r="G6" s="104"/>
      <c r="H6" s="104"/>
      <c r="I6" s="104"/>
    </row>
    <row r="7" spans="1:10" x14ac:dyDescent="0.25">
      <c r="A7" s="104"/>
      <c r="B7" s="104"/>
      <c r="C7" s="104"/>
      <c r="D7" s="104"/>
      <c r="E7" s="104"/>
      <c r="F7" s="104"/>
      <c r="G7" s="104"/>
      <c r="H7" s="104"/>
      <c r="I7" s="104"/>
    </row>
    <row r="8" spans="1:10" x14ac:dyDescent="0.25">
      <c r="A8" s="104"/>
      <c r="B8" s="104"/>
      <c r="C8" s="104"/>
      <c r="D8" s="104"/>
      <c r="E8" s="104"/>
      <c r="F8" s="104"/>
      <c r="G8" s="104"/>
      <c r="H8" s="104"/>
      <c r="I8" s="104"/>
    </row>
    <row r="9" spans="1:10" ht="36" x14ac:dyDescent="0.25">
      <c r="A9" s="104"/>
      <c r="B9" s="104"/>
      <c r="C9" s="104"/>
      <c r="D9" s="104"/>
      <c r="E9" s="104"/>
      <c r="F9" s="104"/>
      <c r="G9" s="104"/>
      <c r="H9" s="104"/>
      <c r="I9" s="104"/>
      <c r="J9" s="63" t="s">
        <v>268</v>
      </c>
    </row>
    <row r="10" spans="1:10" ht="23.25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64"/>
    </row>
    <row r="11" spans="1:10" ht="23.25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64"/>
    </row>
    <row r="12" spans="1:10" x14ac:dyDescent="0.25">
      <c r="A12" s="104"/>
      <c r="B12" s="104"/>
      <c r="C12" s="104"/>
      <c r="D12" s="104"/>
      <c r="E12" s="104"/>
      <c r="F12" s="104"/>
      <c r="G12" s="104"/>
      <c r="H12" s="104"/>
      <c r="I12" s="104"/>
    </row>
    <row r="13" spans="1:10" x14ac:dyDescent="0.25">
      <c r="A13" s="104"/>
      <c r="B13" s="104"/>
      <c r="C13" s="104"/>
      <c r="D13" s="104"/>
      <c r="E13" s="104"/>
      <c r="F13" s="104"/>
      <c r="G13" s="104"/>
      <c r="H13" s="104"/>
      <c r="I13" s="104"/>
    </row>
    <row r="14" spans="1:10" x14ac:dyDescent="0.25">
      <c r="A14" s="104"/>
      <c r="B14" s="104"/>
      <c r="C14" s="104"/>
      <c r="D14" s="104"/>
      <c r="E14" s="104"/>
      <c r="F14" s="104"/>
      <c r="G14" s="104"/>
      <c r="H14" s="104"/>
      <c r="I14" s="104"/>
    </row>
    <row r="35" spans="2:19" ht="18.75" x14ac:dyDescent="0.3">
      <c r="B35" s="33" t="s">
        <v>288</v>
      </c>
    </row>
    <row r="36" spans="2:19" ht="18.75" x14ac:dyDescent="0.3">
      <c r="B36" s="33" t="s">
        <v>287</v>
      </c>
    </row>
    <row r="38" spans="2:19" ht="39" customHeight="1" x14ac:dyDescent="0.25">
      <c r="B38" s="6"/>
      <c r="C38" s="94" t="s">
        <v>12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103" t="s">
        <v>20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R40" s="34"/>
      <c r="S40" s="7"/>
    </row>
    <row r="43" spans="2:19" x14ac:dyDescent="0.25">
      <c r="C43" s="65" t="s">
        <v>269</v>
      </c>
      <c r="D43" s="65" t="s">
        <v>9</v>
      </c>
      <c r="E43" s="65" t="s">
        <v>10</v>
      </c>
    </row>
    <row r="44" spans="2:19" ht="30" x14ac:dyDescent="0.25">
      <c r="C44" s="66" t="s">
        <v>22</v>
      </c>
      <c r="D44" s="67">
        <v>19</v>
      </c>
      <c r="E44" s="68">
        <v>0.12</v>
      </c>
    </row>
    <row r="45" spans="2:19" x14ac:dyDescent="0.25">
      <c r="C45" s="66" t="s">
        <v>23</v>
      </c>
      <c r="D45" s="67">
        <v>4</v>
      </c>
      <c r="E45" s="68">
        <v>0.02</v>
      </c>
    </row>
    <row r="46" spans="2:19" x14ac:dyDescent="0.25">
      <c r="C46" s="69" t="s">
        <v>270</v>
      </c>
      <c r="D46" s="67">
        <v>139</v>
      </c>
      <c r="E46" s="68">
        <v>0.86</v>
      </c>
    </row>
    <row r="47" spans="2:19" x14ac:dyDescent="0.25">
      <c r="C47" s="69" t="s">
        <v>258</v>
      </c>
      <c r="D47" s="69">
        <f>SUM(D44:D46)</f>
        <v>162</v>
      </c>
      <c r="E47" s="68">
        <f>E44+E46+E45</f>
        <v>1</v>
      </c>
    </row>
    <row r="57" spans="3:19" ht="23.25" x14ac:dyDescent="0.25">
      <c r="C57" s="103" t="s">
        <v>24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R57" s="34"/>
      <c r="S57" s="7"/>
    </row>
    <row r="59" spans="3:19" x14ac:dyDescent="0.25">
      <c r="C59" s="70" t="s">
        <v>271</v>
      </c>
      <c r="D59" s="71" t="s">
        <v>9</v>
      </c>
      <c r="E59" s="72" t="s">
        <v>10</v>
      </c>
    </row>
    <row r="60" spans="3:19" x14ac:dyDescent="0.25">
      <c r="C60" s="73">
        <v>0</v>
      </c>
      <c r="D60" s="67">
        <v>146</v>
      </c>
      <c r="E60" s="68">
        <v>0.9</v>
      </c>
    </row>
    <row r="61" spans="3:19" ht="14.25" customHeight="1" x14ac:dyDescent="0.25">
      <c r="C61" s="73">
        <v>1</v>
      </c>
      <c r="D61" s="67">
        <v>10</v>
      </c>
      <c r="E61" s="68">
        <v>0.06</v>
      </c>
    </row>
    <row r="62" spans="3:19" ht="14.25" customHeight="1" x14ac:dyDescent="0.25">
      <c r="C62" s="73">
        <v>2</v>
      </c>
      <c r="D62" s="67">
        <v>6</v>
      </c>
      <c r="E62" s="68">
        <v>0.04</v>
      </c>
    </row>
    <row r="63" spans="3:19" ht="14.25" customHeight="1" x14ac:dyDescent="0.25">
      <c r="C63" s="73" t="s">
        <v>272</v>
      </c>
      <c r="D63" s="67">
        <v>0</v>
      </c>
      <c r="E63" s="68">
        <v>0</v>
      </c>
    </row>
    <row r="64" spans="3:19" x14ac:dyDescent="0.25">
      <c r="C64" s="69" t="s">
        <v>258</v>
      </c>
      <c r="D64" s="69">
        <f>+D61+D60+D62+D63</f>
        <v>162</v>
      </c>
      <c r="E64" s="74">
        <f>G60+E61+E60+E62+E63</f>
        <v>1</v>
      </c>
    </row>
    <row r="74" spans="3:19" ht="34.5" customHeight="1" x14ac:dyDescent="0.25">
      <c r="C74" s="94" t="s">
        <v>273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R74" s="34"/>
      <c r="S74" s="7"/>
    </row>
    <row r="76" spans="3:19" ht="57.75" customHeight="1" x14ac:dyDescent="0.25">
      <c r="C76" s="105" t="s">
        <v>69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R76" s="34"/>
      <c r="S76" s="7"/>
    </row>
    <row r="78" spans="3:19" x14ac:dyDescent="0.25">
      <c r="C78" s="65" t="s">
        <v>70</v>
      </c>
      <c r="D78" s="65" t="s">
        <v>71</v>
      </c>
      <c r="E78" s="72" t="s">
        <v>10</v>
      </c>
    </row>
    <row r="79" spans="3:19" x14ac:dyDescent="0.25">
      <c r="C79" s="73">
        <v>1</v>
      </c>
      <c r="D79" s="75">
        <v>2</v>
      </c>
      <c r="E79" s="68">
        <v>0.01</v>
      </c>
    </row>
    <row r="80" spans="3:19" x14ac:dyDescent="0.25">
      <c r="C80" s="73">
        <v>2</v>
      </c>
      <c r="D80" s="75">
        <v>5</v>
      </c>
      <c r="E80" s="68">
        <v>0.03</v>
      </c>
    </row>
    <row r="81" spans="3:19" x14ac:dyDescent="0.25">
      <c r="C81" s="76">
        <v>3</v>
      </c>
      <c r="D81" s="75">
        <v>22</v>
      </c>
      <c r="E81" s="68">
        <v>0.14000000000000001</v>
      </c>
    </row>
    <row r="82" spans="3:19" x14ac:dyDescent="0.25">
      <c r="C82" s="76">
        <v>4</v>
      </c>
      <c r="D82" s="75">
        <v>75</v>
      </c>
      <c r="E82" s="68">
        <v>0.46</v>
      </c>
    </row>
    <row r="83" spans="3:19" x14ac:dyDescent="0.25">
      <c r="C83" s="77">
        <v>5</v>
      </c>
      <c r="D83" s="75">
        <v>58</v>
      </c>
      <c r="E83" s="68">
        <v>0.36</v>
      </c>
    </row>
    <row r="84" spans="3:19" x14ac:dyDescent="0.25">
      <c r="C84" s="76" t="s">
        <v>11</v>
      </c>
      <c r="D84" s="76">
        <f>SUM(D79:D83)</f>
        <v>162</v>
      </c>
      <c r="E84" s="74">
        <f>G79+E81+E80+E79+E82+E83</f>
        <v>1</v>
      </c>
    </row>
    <row r="93" spans="3:19" ht="23.25" x14ac:dyDescent="0.25">
      <c r="C93" s="94" t="s">
        <v>36</v>
      </c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R93" s="34"/>
      <c r="S93" s="7"/>
    </row>
    <row r="95" spans="3:19" ht="22.5" customHeight="1" x14ac:dyDescent="0.25"/>
    <row r="96" spans="3:19" ht="23.25" x14ac:dyDescent="0.25">
      <c r="C96" s="103" t="s">
        <v>73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</row>
    <row r="98" spans="3:5" x14ac:dyDescent="0.25">
      <c r="C98" s="70" t="s">
        <v>274</v>
      </c>
      <c r="D98" s="71" t="s">
        <v>9</v>
      </c>
      <c r="E98" s="72" t="s">
        <v>10</v>
      </c>
    </row>
    <row r="99" spans="3:5" x14ac:dyDescent="0.25">
      <c r="C99" s="73" t="s">
        <v>61</v>
      </c>
      <c r="D99" s="69">
        <v>126</v>
      </c>
      <c r="E99" s="68">
        <v>0.72</v>
      </c>
    </row>
    <row r="100" spans="3:5" x14ac:dyDescent="0.25">
      <c r="C100" s="73" t="s">
        <v>260</v>
      </c>
      <c r="D100" s="69">
        <v>36</v>
      </c>
      <c r="E100" s="68">
        <v>0.28000000000000003</v>
      </c>
    </row>
    <row r="101" spans="3:5" x14ac:dyDescent="0.25">
      <c r="C101" s="69" t="s">
        <v>258</v>
      </c>
      <c r="D101" s="69">
        <f>+D100+D99</f>
        <v>162</v>
      </c>
      <c r="E101" s="74">
        <f>G99+E100+E99</f>
        <v>1</v>
      </c>
    </row>
    <row r="113" spans="3:16" ht="23.25" x14ac:dyDescent="0.25">
      <c r="C113" s="103" t="s">
        <v>74</v>
      </c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</row>
    <row r="115" spans="3:16" x14ac:dyDescent="0.25">
      <c r="C115" s="5" t="s">
        <v>275</v>
      </c>
      <c r="D115" s="65" t="s">
        <v>9</v>
      </c>
      <c r="E115" s="65" t="s">
        <v>10</v>
      </c>
    </row>
    <row r="116" spans="3:16" x14ac:dyDescent="0.25">
      <c r="C116" s="5" t="s">
        <v>39</v>
      </c>
      <c r="D116" s="67">
        <v>11</v>
      </c>
      <c r="E116" s="78">
        <v>0</v>
      </c>
    </row>
    <row r="117" spans="3:16" x14ac:dyDescent="0.25">
      <c r="C117" s="79" t="s">
        <v>276</v>
      </c>
      <c r="D117" s="67">
        <v>61</v>
      </c>
      <c r="E117" s="78">
        <v>0.02</v>
      </c>
    </row>
    <row r="118" spans="3:16" x14ac:dyDescent="0.25">
      <c r="C118" s="79" t="s">
        <v>38</v>
      </c>
      <c r="D118" s="67">
        <v>54</v>
      </c>
      <c r="E118" s="78">
        <v>0.72</v>
      </c>
    </row>
    <row r="119" spans="3:16" x14ac:dyDescent="0.25">
      <c r="C119" s="79" t="s">
        <v>118</v>
      </c>
      <c r="D119" s="67">
        <v>36</v>
      </c>
      <c r="E119" s="78">
        <v>0.26</v>
      </c>
    </row>
    <row r="120" spans="3:16" x14ac:dyDescent="0.25">
      <c r="C120" s="79" t="s">
        <v>11</v>
      </c>
      <c r="D120" s="69">
        <f>SUM(D116:D119)</f>
        <v>162</v>
      </c>
      <c r="E120" s="74">
        <f>SUM(E116:E119)</f>
        <v>1</v>
      </c>
    </row>
    <row r="129" spans="3:16" ht="15.75" customHeight="1" x14ac:dyDescent="0.25"/>
    <row r="130" spans="3:16" ht="23.25" x14ac:dyDescent="0.25">
      <c r="C130" s="94" t="s">
        <v>45</v>
      </c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2" spans="3:16" ht="23.25" x14ac:dyDescent="0.25">
      <c r="C132" s="101" t="s">
        <v>80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</row>
    <row r="134" spans="3:16" x14ac:dyDescent="0.25">
      <c r="C134" s="70" t="s">
        <v>274</v>
      </c>
      <c r="D134" s="71" t="s">
        <v>9</v>
      </c>
      <c r="E134" s="72" t="s">
        <v>10</v>
      </c>
    </row>
    <row r="135" spans="3:16" x14ac:dyDescent="0.25">
      <c r="C135" s="73" t="s">
        <v>61</v>
      </c>
      <c r="D135" s="69">
        <v>115</v>
      </c>
      <c r="E135" s="68">
        <v>0.49</v>
      </c>
    </row>
    <row r="136" spans="3:16" x14ac:dyDescent="0.25">
      <c r="C136" s="73" t="s">
        <v>260</v>
      </c>
      <c r="D136" s="69">
        <v>47</v>
      </c>
      <c r="E136" s="68">
        <v>0.51</v>
      </c>
    </row>
    <row r="137" spans="3:16" x14ac:dyDescent="0.25">
      <c r="C137" s="69" t="s">
        <v>258</v>
      </c>
      <c r="D137" s="69">
        <f>+D136+D135</f>
        <v>162</v>
      </c>
      <c r="E137" s="74">
        <f>G135+E136+E135</f>
        <v>1</v>
      </c>
    </row>
    <row r="149" spans="3:16" ht="23.25" x14ac:dyDescent="0.25">
      <c r="C149" s="94" t="s">
        <v>46</v>
      </c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</row>
    <row r="151" spans="3:16" ht="23.25" x14ac:dyDescent="0.25">
      <c r="C151" s="101" t="s">
        <v>47</v>
      </c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</row>
    <row r="153" spans="3:16" x14ac:dyDescent="0.25">
      <c r="C153" s="5" t="s">
        <v>277</v>
      </c>
      <c r="D153" s="5" t="s">
        <v>9</v>
      </c>
      <c r="E153" s="65" t="s">
        <v>10</v>
      </c>
    </row>
    <row r="154" spans="3:16" x14ac:dyDescent="0.25">
      <c r="C154" s="79" t="s">
        <v>278</v>
      </c>
      <c r="D154" s="67">
        <v>9</v>
      </c>
      <c r="E154" s="68">
        <v>0.06</v>
      </c>
    </row>
    <row r="155" spans="3:16" x14ac:dyDescent="0.25">
      <c r="C155" s="79" t="s">
        <v>279</v>
      </c>
      <c r="D155" s="67">
        <v>81</v>
      </c>
      <c r="E155" s="68">
        <v>0.5</v>
      </c>
    </row>
    <row r="156" spans="3:16" x14ac:dyDescent="0.25">
      <c r="C156" s="80" t="s">
        <v>280</v>
      </c>
      <c r="D156" s="67">
        <v>0</v>
      </c>
      <c r="E156" s="68">
        <v>0</v>
      </c>
    </row>
    <row r="157" spans="3:16" x14ac:dyDescent="0.25">
      <c r="C157" s="79" t="s">
        <v>49</v>
      </c>
      <c r="D157" s="67">
        <v>2</v>
      </c>
      <c r="E157" s="78">
        <v>0.01</v>
      </c>
    </row>
    <row r="158" spans="3:16" x14ac:dyDescent="0.25">
      <c r="C158" s="79" t="s">
        <v>281</v>
      </c>
      <c r="D158" s="67">
        <v>70</v>
      </c>
      <c r="E158" s="78">
        <v>0.43</v>
      </c>
    </row>
    <row r="159" spans="3:16" x14ac:dyDescent="0.25">
      <c r="C159" s="5" t="s">
        <v>11</v>
      </c>
      <c r="D159" s="5">
        <f>SUM(D154:D158)</f>
        <v>162</v>
      </c>
      <c r="E159" s="74">
        <v>1</v>
      </c>
    </row>
    <row r="169" spans="3:16" ht="23.25" x14ac:dyDescent="0.25">
      <c r="C169" s="94" t="s">
        <v>282</v>
      </c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</row>
    <row r="171" spans="3:16" ht="23.25" x14ac:dyDescent="0.25">
      <c r="C171" s="101" t="s">
        <v>283</v>
      </c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</row>
    <row r="173" spans="3:16" x14ac:dyDescent="0.25">
      <c r="C173" s="70" t="s">
        <v>274</v>
      </c>
      <c r="D173" s="71" t="s">
        <v>9</v>
      </c>
      <c r="E173" s="72" t="s">
        <v>10</v>
      </c>
    </row>
    <row r="174" spans="3:16" x14ac:dyDescent="0.25">
      <c r="C174" s="73" t="s">
        <v>61</v>
      </c>
      <c r="D174" s="67">
        <v>123</v>
      </c>
      <c r="E174" s="68">
        <v>0.62</v>
      </c>
    </row>
    <row r="175" spans="3:16" x14ac:dyDescent="0.25">
      <c r="C175" s="73" t="s">
        <v>260</v>
      </c>
      <c r="D175" s="67">
        <v>31</v>
      </c>
      <c r="E175" s="68">
        <v>0.22</v>
      </c>
    </row>
    <row r="176" spans="3:16" ht="45" x14ac:dyDescent="0.25">
      <c r="C176" s="81" t="s">
        <v>284</v>
      </c>
      <c r="D176" s="67">
        <v>8</v>
      </c>
      <c r="E176" s="68">
        <v>0.16</v>
      </c>
    </row>
    <row r="177" spans="3:16" x14ac:dyDescent="0.25">
      <c r="C177" s="69" t="s">
        <v>258</v>
      </c>
      <c r="D177" s="69">
        <f>+D175+D174+D176</f>
        <v>162</v>
      </c>
      <c r="E177" s="74">
        <f>G174+E175+E174+E176</f>
        <v>1</v>
      </c>
    </row>
    <row r="189" spans="3:16" ht="23.25" x14ac:dyDescent="0.25">
      <c r="C189" s="94" t="s">
        <v>285</v>
      </c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</row>
    <row r="191" spans="3:16" ht="42" customHeight="1" x14ac:dyDescent="0.25">
      <c r="C191" s="102" t="s">
        <v>55</v>
      </c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</row>
    <row r="193" spans="3:5" x14ac:dyDescent="0.25">
      <c r="C193" s="65" t="s">
        <v>70</v>
      </c>
      <c r="D193" s="65" t="s">
        <v>71</v>
      </c>
      <c r="E193" s="72" t="s">
        <v>10</v>
      </c>
    </row>
    <row r="194" spans="3:5" x14ac:dyDescent="0.25">
      <c r="C194" s="73">
        <v>1</v>
      </c>
      <c r="D194" s="75">
        <v>0</v>
      </c>
      <c r="E194" s="68">
        <v>0</v>
      </c>
    </row>
    <row r="195" spans="3:5" x14ac:dyDescent="0.25">
      <c r="C195" s="73">
        <v>2</v>
      </c>
      <c r="D195" s="75">
        <v>3</v>
      </c>
      <c r="E195" s="68">
        <v>0.02</v>
      </c>
    </row>
    <row r="196" spans="3:5" x14ac:dyDescent="0.25">
      <c r="C196" s="82">
        <v>3</v>
      </c>
      <c r="D196" s="75">
        <v>22</v>
      </c>
      <c r="E196" s="68">
        <v>0.13</v>
      </c>
    </row>
    <row r="197" spans="3:5" x14ac:dyDescent="0.25">
      <c r="C197" s="82">
        <v>4</v>
      </c>
      <c r="D197" s="75">
        <v>89</v>
      </c>
      <c r="E197" s="68">
        <v>0.55000000000000004</v>
      </c>
    </row>
    <row r="198" spans="3:5" x14ac:dyDescent="0.25">
      <c r="C198" s="82">
        <v>5</v>
      </c>
      <c r="D198" s="75">
        <v>48</v>
      </c>
      <c r="E198" s="68">
        <v>0.3</v>
      </c>
    </row>
    <row r="199" spans="3:5" x14ac:dyDescent="0.25">
      <c r="C199" s="76" t="s">
        <v>11</v>
      </c>
      <c r="D199" s="76">
        <f>SUM(D194:D198)</f>
        <v>162</v>
      </c>
      <c r="E199" s="74">
        <f>G194+E196+E195+E194+E197+E198</f>
        <v>1</v>
      </c>
    </row>
    <row r="209" spans="3:16" s="30" customFormat="1" ht="45.75" customHeight="1" x14ac:dyDescent="0.35">
      <c r="C209" s="102" t="s">
        <v>83</v>
      </c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</row>
    <row r="212" spans="3:16" x14ac:dyDescent="0.25">
      <c r="C212" s="70" t="s">
        <v>286</v>
      </c>
      <c r="D212" s="65" t="s">
        <v>9</v>
      </c>
      <c r="E212" s="72" t="s">
        <v>10</v>
      </c>
    </row>
    <row r="213" spans="3:16" x14ac:dyDescent="0.25">
      <c r="C213" s="83" t="s">
        <v>59</v>
      </c>
      <c r="D213" s="67">
        <v>63</v>
      </c>
      <c r="E213" s="84">
        <v>0.4</v>
      </c>
    </row>
    <row r="214" spans="3:16" x14ac:dyDescent="0.25">
      <c r="C214" s="83" t="s">
        <v>8</v>
      </c>
      <c r="D214" s="67">
        <v>94</v>
      </c>
      <c r="E214" s="84">
        <v>0.57999999999999996</v>
      </c>
    </row>
    <row r="215" spans="3:16" x14ac:dyDescent="0.25">
      <c r="C215" s="83" t="s">
        <v>254</v>
      </c>
      <c r="D215" s="67">
        <v>1</v>
      </c>
      <c r="E215" s="84">
        <v>0</v>
      </c>
    </row>
    <row r="216" spans="3:16" x14ac:dyDescent="0.25">
      <c r="C216" s="83" t="s">
        <v>56</v>
      </c>
      <c r="D216" s="67">
        <v>4</v>
      </c>
      <c r="E216" s="84">
        <v>0.02</v>
      </c>
    </row>
    <row r="217" spans="3:16" x14ac:dyDescent="0.25">
      <c r="C217" s="69" t="s">
        <v>258</v>
      </c>
      <c r="D217" s="69">
        <f>+D214+D213+D215+D216</f>
        <v>162</v>
      </c>
      <c r="E217" s="74">
        <f>G213+E214+E213+E215+E216</f>
        <v>1</v>
      </c>
    </row>
  </sheetData>
  <mergeCells count="18">
    <mergeCell ref="C76:P76"/>
    <mergeCell ref="A1:I14"/>
    <mergeCell ref="C38:P38"/>
    <mergeCell ref="C40:P40"/>
    <mergeCell ref="C57:P57"/>
    <mergeCell ref="C74:P74"/>
    <mergeCell ref="C209:P209"/>
    <mergeCell ref="C93:P93"/>
    <mergeCell ref="C96:P96"/>
    <mergeCell ref="C113:P113"/>
    <mergeCell ref="C130:P130"/>
    <mergeCell ref="C132:P132"/>
    <mergeCell ref="C149:P149"/>
    <mergeCell ref="C151:P151"/>
    <mergeCell ref="C169:P169"/>
    <mergeCell ref="C171:P171"/>
    <mergeCell ref="C189:P189"/>
    <mergeCell ref="C191:P1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2024-05-03T22:39:59Z</dcterms:modified>
</cp:coreProperties>
</file>