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DE BELLAS ARTES Y HUMANIDADES\LICENCIATURA EN BILINGUISMO CON ENFASIS EN INGLES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20" r:id="rId2"/>
    <sheet name="Egresados 2020" sheetId="7" r:id="rId3"/>
    <sheet name="Egresados 2021-2024" sheetId="2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6" i="21" l="1"/>
  <c r="D216" i="21"/>
  <c r="E198" i="21"/>
  <c r="D198" i="21"/>
  <c r="E176" i="21"/>
  <c r="D176" i="21"/>
  <c r="D158" i="21"/>
  <c r="E137" i="21"/>
  <c r="D137" i="21"/>
  <c r="E120" i="21"/>
  <c r="D120" i="21"/>
  <c r="E101" i="21"/>
  <c r="D101" i="21"/>
  <c r="E84" i="21"/>
  <c r="D84" i="21"/>
  <c r="E64" i="21"/>
  <c r="D64" i="21"/>
  <c r="E47" i="21"/>
  <c r="D47" i="21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<sst xmlns="http://schemas.openxmlformats.org/spreadsheetml/2006/main" count="1155" uniqueCount="289">
  <si>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</si>
  <si>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</si>
  <si>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</si>
  <si>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</si>
  <si>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</si>
  <si>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</si>
  <si>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</si>
  <si>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</si>
  <si>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</si>
  <si>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</si>
  <si>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</si>
  <si>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</si>
  <si>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</si>
  <si>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</si>
  <si>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</si>
  <si>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</si>
  <si>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</si>
  <si>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</si>
  <si>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</si>
  <si>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</si>
  <si>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</si>
  <si>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</si>
  <si>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</si>
  <si>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</si>
  <si>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</si>
  <si>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</si>
  <si>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</si>
  <si>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</si>
  <si>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</si>
  <si>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</si>
  <si>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</si>
  <si>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</si>
  <si>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</si>
  <si>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</si>
  <si>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</si>
  <si>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</si>
  <si>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</si>
  <si>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</si>
  <si>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</si>
  <si>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</si>
  <si>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</si>
  <si>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</si>
  <si>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</si>
  <si>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</si>
  <si>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</si>
  <si>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</si>
  <si>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</si>
  <si>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</si>
  <si>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</si>
  <si>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</si>
  <si>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</si>
  <si>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</si>
  <si>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</si>
  <si>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</si>
  <si>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</si>
  <si>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</si>
  <si>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</si>
  <si>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</si>
  <si>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</si>
  <si>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</si>
  <si>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</si>
  <si>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</si>
  <si>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</si>
  <si>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</si>
  <si>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</si>
  <si>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</si>
  <si>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</si>
  <si>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</si>
  <si>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</si>
  <si>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</si>
  <si>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</si>
  <si>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</si>
  <si>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</si>
  <si>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</si>
  <si>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</si>
  <si>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</si>
  <si>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</si>
  <si>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</si>
  <si>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</si>
  <si>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</si>
  <si>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</si>
  <si>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</si>
  <si>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</si>
  <si>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</si>
  <si>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</si>
  <si>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</si>
  <si>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</si>
  <si>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</si>
  <si>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</si>
  <si>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</si>
  <si>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</si>
  <si>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</si>
  <si>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</si>
  <si>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</si>
  <si>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</si>
  <si>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</si>
  <si>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</si>
  <si>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</si>
  <si>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</si>
  <si>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</si>
  <si>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</si>
  <si>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</si>
  <si>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</si>
  <si>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</si>
  <si>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</si>
  <si>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</si>
  <si>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</si>
  <si>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</si>
  <si>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</si>
  <si>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</si>
  <si>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</si>
  <si>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</si>
  <si>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</si>
  <si>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</si>
  <si>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</si>
  <si>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</si>
  <si>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</si>
  <si>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</si>
  <si>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</si>
  <si>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</si>
  <si>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</si>
  <si>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</si>
  <si>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</si>
  <si>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</si>
  <si>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</si>
  <si>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</si>
  <si>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</si>
  <si>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</si>
  <si>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</si>
  <si>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</si>
  <si>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</si>
  <si>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</si>
  <si>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</si>
  <si>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</si>
  <si>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</si>
  <si>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</si>
  <si>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</si>
  <si>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</si>
  <si>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</si>
  <si>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</si>
  <si>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</si>
  <si>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</si>
  <si>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</si>
  <si>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</si>
  <si>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</si>
  <si>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</si>
  <si>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</si>
  <si>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</si>
  <si>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</si>
  <si>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</si>
  <si>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</si>
  <si>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</si>
  <si>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</si>
  <si>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</si>
  <si>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</si>
  <si>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</si>
  <si>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</si>
  <si>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</si>
  <si>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</si>
  <si>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</si>
  <si>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</si>
  <si>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</si>
  <si>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</si>
  <si>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</si>
  <si>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</si>
  <si>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</si>
  <si>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</si>
  <si>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</si>
  <si>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</si>
  <si>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</si>
  <si>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</si>
  <si>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</si>
  <si>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</si>
  <si>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</si>
  <si>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</si>
  <si>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</si>
  <si>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</si>
  <si>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</si>
  <si>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</si>
  <si>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</si>
  <si>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</si>
  <si>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</si>
  <si>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</si>
  <si>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</si>
  <si>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</si>
  <si>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</si>
  <si>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</si>
  <si>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</si>
  <si>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</si>
  <si>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</si>
  <si>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</si>
  <si>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</si>
  <si>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</si>
  <si>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</si>
  <si>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</si>
  <si>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</si>
  <si>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</si>
  <si>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</si>
  <si>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</si>
  <si>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</si>
  <si>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</si>
  <si>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</si>
  <si>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</si>
  <si>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</si>
  <si>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</si>
  <si>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</si>
  <si>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</si>
  <si>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</si>
  <si>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</si>
  <si>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</si>
  <si>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</si>
  <si>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</si>
  <si>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</si>
  <si>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</si>
  <si>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</si>
  <si>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</si>
  <si>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</si>
  <si>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</si>
  <si>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</si>
  <si>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</si>
  <si>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</si>
  <si>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</si>
  <si>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</si>
  <si>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</si>
  <si>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</si>
  <si>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</si>
  <si>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</si>
  <si>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</si>
  <si>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</si>
  <si>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</si>
  <si>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</si>
  <si>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</si>
  <si>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</si>
  <si>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</si>
  <si>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</si>
  <si>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</si>
  <si>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</si>
  <si>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</si>
  <si>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</si>
  <si>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</si>
  <si>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</si>
  <si>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</si>
  <si>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</si>
  <si>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</si>
  <si>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</si>
  <si>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</si>
  <si>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</si>
  <si>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</si>
  <si>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</si>
  <si>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</si>
  <si>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</si>
  <si>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</si>
  <si>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</si>
  <si>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</si>
  <si>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</si>
  <si>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</si>
  <si>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</si>
  <si>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</si>
  <si>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</si>
  <si>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</si>
  <si>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</si>
  <si>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encuestas: 741</t>
  </si>
  <si>
    <t>Total graduados: 735</t>
  </si>
  <si>
    <t>Total graduados: 790</t>
  </si>
  <si>
    <t>Total encuestas 2020: 166</t>
  </si>
  <si>
    <t>Total encuestas 2019: 55</t>
  </si>
  <si>
    <t>Nivel de seguimiento: 28%</t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</si>
  <si>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</si>
  <si>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</si>
  <si>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</si>
  <si>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</si>
  <si>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</si>
  <si>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</si>
  <si>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NO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</si>
  <si>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</si>
  <si>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</si>
  <si>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</si>
  <si>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</si>
  <si>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</si>
  <si>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</si>
  <si>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</si>
  <si>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</si>
  <si>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</si>
  <si>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z|</t>
  </si>
  <si>
    <t>7.EGRESADOS E IMPACTO EN EL MEDIO</t>
  </si>
  <si>
    <t>Imagen</t>
  </si>
  <si>
    <t xml:space="preserve">                                         </t>
  </si>
  <si>
    <t>Total graduados: 272</t>
  </si>
  <si>
    <t>Total encuestas:271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</si>
</sst>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5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3" fillId="7" borderId="0" xfId="0" applyFont="1" applyFill="1"/>
    <xf numFmtId="0" fontId="0" fillId="2" borderId="0" xfId="0" applyFill="1" applyAlignment="1">
      <alignment horizontal="center"/>
    </xf>
    <xf numFmtId="164" fontId="18" fillId="2" borderId="0" xfId="2" applyNumberFormat="1" applyFont="1" applyFill="1" applyBorder="1" applyAlignment="1">
      <alignment horizontal="left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15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1" fillId="8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21" fillId="2" borderId="0" xfId="0" applyFont="1" applyFill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6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9" fontId="10" fillId="2" borderId="4" xfId="0" applyNumberFormat="1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4.2553191489361701E-2</c:v>
              </c:pt>
              <c:pt idx="1">
                <c:v>0</c:v>
              </c:pt>
              <c:pt idx="2">
                <c:v>0.10638297872340426</c:v>
              </c:pt>
              <c:pt idx="3">
                <c:v>4.2553191489361701E-2</c:v>
              </c:pt>
              <c:pt idx="4">
                <c:v>0.19148936170212766</c:v>
              </c:pt>
              <c:pt idx="5">
                <c:v>8.5106382978723402E-2</c:v>
              </c:pt>
              <c:pt idx="6">
                <c:v>0.31914893617021278</c:v>
              </c:pt>
              <c:pt idx="7">
                <c:v>0.48936170212765956</c:v>
              </c:pt>
              <c:pt idx="8">
                <c:v>0.48936170212765956</c:v>
              </c:pt>
            </c:numLit>
          </c:val>
          <c:extLst>
            <c:ext xmlns:c16="http://schemas.microsoft.com/office/drawing/2014/chart" uri="{C3380CC4-5D6E-409C-BE32-E72D297353CC}">
              <c16:uniqueId val="{00000000-B75E-453F-A82D-BFEFE3450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15912"/>
        <c:axId val="447516296"/>
      </c:barChart>
      <c:catAx>
        <c:axId val="447515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516296"/>
        <c:crosses val="autoZero"/>
        <c:auto val="1"/>
        <c:lblAlgn val="ctr"/>
        <c:lblOffset val="100"/>
        <c:noMultiLvlLbl val="0"/>
      </c:catAx>
      <c:valAx>
        <c:axId val="447516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51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E1-447F-ACE6-1A56E681D6B9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DE1-447F-ACE6-1A56E681D6B9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E1-447F-ACE6-1A56E681D6B9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DE1-447F-ACE6-1A56E681D6B9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DE1-447F-ACE6-1A56E681D6B9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DE1-447F-ACE6-1A56E681D6B9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DE1-447F-ACE6-1A56E681D6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604208"/>
        <c:axId val="448604600"/>
      </c:barChart>
      <c:catAx>
        <c:axId val="448604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04600"/>
        <c:crosses val="autoZero"/>
        <c:auto val="1"/>
        <c:lblAlgn val="ctr"/>
        <c:lblOffset val="100"/>
        <c:noMultiLvlLbl val="0"/>
      </c:catAx>
      <c:valAx>
        <c:axId val="448604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04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0.52040816326530615</c:v>
              </c:pt>
              <c:pt idx="1">
                <c:v>0.25531914893617019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7BE-4A04-8F88-F3A4FA559F4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0.35131195335276966</c:v>
              </c:pt>
              <c:pt idx="1">
                <c:v>0.40425531914893614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BE-4A04-8F88-F3A4FA559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13888"/>
        <c:axId val="449014280"/>
      </c:barChart>
      <c:catAx>
        <c:axId val="4490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14280"/>
        <c:crosses val="autoZero"/>
        <c:auto val="1"/>
        <c:lblAlgn val="ctr"/>
        <c:lblOffset val="100"/>
        <c:noMultiLvlLbl val="0"/>
      </c:catAx>
      <c:valAx>
        <c:axId val="4490142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138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FA2-4A99-872F-BD1D0610B7F7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2-4A99-872F-BD1D0610B7F7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A2-4A99-872F-BD1D0610B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0.50067476383265852</c:v>
              </c:pt>
              <c:pt idx="1">
                <c:v>0.35627530364372467</c:v>
              </c:pt>
            </c:numLit>
          </c:val>
          <c:extLst>
            <c:ext xmlns:c16="http://schemas.microsoft.com/office/drawing/2014/chart" uri="{C3380CC4-5D6E-409C-BE32-E72D297353CC}">
              <c16:uniqueId val="{00000003-7FA2-4A99-872F-BD1D0610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1DF5-454B-A100-73A02A4A1713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1DF5-454B-A100-73A02A4A171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F5-454B-A100-73A02A4A1713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F5-454B-A100-73A02A4A17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0.44669365721997301</c:v>
              </c:pt>
              <c:pt idx="1">
                <c:v>0.55330634278002699</c:v>
              </c:pt>
            </c:numLit>
          </c:val>
          <c:extLst>
            <c:ext xmlns:c16="http://schemas.microsoft.com/office/drawing/2014/chart" uri="{C3380CC4-5D6E-409C-BE32-E72D297353CC}">
              <c16:uniqueId val="{00000004-1DF5-454B-A100-73A02A4A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3A0-4A31-AC24-54F1AC5B87E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A0-4A31-AC24-54F1AC5B87E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A0-4A31-AC24-54F1AC5B87E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A0-4A31-AC24-54F1AC5B8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0.74358974358974361</c:v>
              </c:pt>
              <c:pt idx="1">
                <c:v>0.11605937921727395</c:v>
              </c:pt>
              <c:pt idx="2">
                <c:v>0.14035087719298245</c:v>
              </c:pt>
            </c:numLit>
          </c:val>
          <c:extLst>
            <c:ext xmlns:c16="http://schemas.microsoft.com/office/drawing/2014/chart" uri="{C3380CC4-5D6E-409C-BE32-E72D297353CC}">
              <c16:uniqueId val="{00000004-03A0-4A31-AC24-54F1AC5B8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EA-4494-AD84-D4DECE84178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CEA-4494-AD84-D4DECE84178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CEA-4494-AD84-D4DECE841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0.85611510791366907</c:v>
              </c:pt>
              <c:pt idx="1">
                <c:v>9.3525179856115109E-2</c:v>
              </c:pt>
              <c:pt idx="2">
                <c:v>5.0359712230215826E-2</c:v>
              </c:pt>
            </c:numLit>
          </c:val>
          <c:extLst>
            <c:ext xmlns:c16="http://schemas.microsoft.com/office/drawing/2014/chart" uri="{C3380CC4-5D6E-409C-BE32-E72D297353CC}">
              <c16:uniqueId val="{00000003-8CEA-4494-AD84-D4DECE84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0.53057553956834536</c:v>
              </c:pt>
              <c:pt idx="1">
                <c:v>0.39928057553956836</c:v>
              </c:pt>
              <c:pt idx="2">
                <c:v>4.6762589928057555E-2</c:v>
              </c:pt>
              <c:pt idx="3">
                <c:v>5.3956834532374104E-3</c:v>
              </c:pt>
              <c:pt idx="4">
                <c:v>1.7985611510791366E-2</c:v>
              </c:pt>
            </c:numLit>
          </c:val>
          <c:extLst>
            <c:ext xmlns:c16="http://schemas.microsoft.com/office/drawing/2014/chart" uri="{C3380CC4-5D6E-409C-BE32-E72D297353CC}">
              <c16:uniqueId val="{00000000-2EA3-4782-A11D-57F6F4FFD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16632"/>
        <c:axId val="449017024"/>
      </c:barChart>
      <c:catAx>
        <c:axId val="449016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017024"/>
        <c:crosses val="autoZero"/>
        <c:auto val="1"/>
        <c:lblAlgn val="ctr"/>
        <c:lblOffset val="100"/>
        <c:noMultiLvlLbl val="0"/>
      </c:catAx>
      <c:valAx>
        <c:axId val="449017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16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0.890625</c:v>
              </c:pt>
              <c:pt idx="1">
                <c:v>0.82176656151419558</c:v>
              </c:pt>
              <c:pt idx="2">
                <c:v>0.90995260663507105</c:v>
              </c:pt>
              <c:pt idx="3">
                <c:v>0.85691318327974275</c:v>
              </c:pt>
            </c:numLit>
          </c:val>
          <c:extLst>
            <c:ext xmlns:c16="http://schemas.microsoft.com/office/drawing/2014/chart" uri="{C3380CC4-5D6E-409C-BE32-E72D297353CC}">
              <c16:uniqueId val="{00000000-BDA4-4B6E-AE3B-C4A8834B300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</c:v>
              </c:pt>
              <c:pt idx="1">
                <c:v>0.16246056782334384</c:v>
              </c:pt>
              <c:pt idx="2">
                <c:v>8.5308056872037921E-2</c:v>
              </c:pt>
              <c:pt idx="3">
                <c:v>0.13344051446945338</c:v>
              </c:pt>
            </c:numLit>
          </c:val>
          <c:extLst>
            <c:ext xmlns:c16="http://schemas.microsoft.com/office/drawing/2014/chart" uri="{C3380CC4-5D6E-409C-BE32-E72D297353CC}">
              <c16:uniqueId val="{00000001-BDA4-4B6E-AE3B-C4A8834B300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9.3749999999999997E-3</c:v>
              </c:pt>
              <c:pt idx="1">
                <c:v>1.5772870662460567E-2</c:v>
              </c:pt>
              <c:pt idx="2">
                <c:v>4.7393364928909956E-3</c:v>
              </c:pt>
              <c:pt idx="3">
                <c:v>9.6463022508038593E-3</c:v>
              </c:pt>
            </c:numLit>
          </c:val>
          <c:extLst>
            <c:ext xmlns:c16="http://schemas.microsoft.com/office/drawing/2014/chart" uri="{C3380CC4-5D6E-409C-BE32-E72D297353CC}">
              <c16:uniqueId val="{00000002-BDA4-4B6E-AE3B-C4A8834B3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3088"/>
        <c:axId val="449413480"/>
      </c:barChart>
      <c:catAx>
        <c:axId val="449413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3480"/>
        <c:crosses val="autoZero"/>
        <c:auto val="1"/>
        <c:lblAlgn val="ctr"/>
        <c:lblOffset val="100"/>
        <c:noMultiLvlLbl val="0"/>
      </c:catAx>
      <c:valAx>
        <c:axId val="449413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30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</c:v>
              </c:pt>
              <c:pt idx="1">
                <c:v>0.18511066398390341</c:v>
              </c:pt>
              <c:pt idx="2">
                <c:v>0.23943661971830985</c:v>
              </c:pt>
              <c:pt idx="3">
                <c:v>0.18902439024390244</c:v>
              </c:pt>
            </c:numLit>
          </c:val>
          <c:extLst>
            <c:ext xmlns:c16="http://schemas.microsoft.com/office/drawing/2014/chart" uri="{C3380CC4-5D6E-409C-BE32-E72D297353CC}">
              <c16:uniqueId val="{00000000-FF41-4BD4-8129-D2571792AF9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0.40200000000000002</c:v>
              </c:pt>
              <c:pt idx="1">
                <c:v>0.39436619718309857</c:v>
              </c:pt>
              <c:pt idx="2">
                <c:v>0.43259557344064387</c:v>
              </c:pt>
              <c:pt idx="3">
                <c:v>0.32926829268292684</c:v>
              </c:pt>
            </c:numLit>
          </c:val>
          <c:extLst>
            <c:ext xmlns:c16="http://schemas.microsoft.com/office/drawing/2014/chart" uri="{C3380CC4-5D6E-409C-BE32-E72D297353CC}">
              <c16:uniqueId val="{00000001-FF41-4BD4-8129-D2571792AF9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0.41799999999999998</c:v>
              </c:pt>
              <c:pt idx="1">
                <c:v>0.42052313883299797</c:v>
              </c:pt>
              <c:pt idx="2">
                <c:v>0.32796780684104626</c:v>
              </c:pt>
              <c:pt idx="3">
                <c:v>0.48170731707317072</c:v>
              </c:pt>
            </c:numLit>
          </c:val>
          <c:extLst>
            <c:ext xmlns:c16="http://schemas.microsoft.com/office/drawing/2014/chart" uri="{C3380CC4-5D6E-409C-BE32-E72D297353CC}">
              <c16:uniqueId val="{00000002-FF41-4BD4-8129-D2571792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4264"/>
        <c:axId val="449414656"/>
      </c:barChart>
      <c:catAx>
        <c:axId val="449414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4656"/>
        <c:crosses val="autoZero"/>
        <c:auto val="1"/>
        <c:lblAlgn val="ctr"/>
        <c:lblOffset val="100"/>
        <c:noMultiLvlLbl val="0"/>
      </c:catAx>
      <c:valAx>
        <c:axId val="449414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4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0.22237380627557982</c:v>
              </c:pt>
              <c:pt idx="1">
                <c:v>9.1405184174624829E-2</c:v>
              </c:pt>
              <c:pt idx="2">
                <c:v>1.5006821282401092E-2</c:v>
              </c:pt>
              <c:pt idx="3">
                <c:v>1.364256480218281E-3</c:v>
              </c:pt>
              <c:pt idx="4">
                <c:v>1.3642564802182811E-2</c:v>
              </c:pt>
            </c:numLit>
          </c:val>
          <c:extLst>
            <c:ext xmlns:c16="http://schemas.microsoft.com/office/drawing/2014/chart" uri="{C3380CC4-5D6E-409C-BE32-E72D297353CC}">
              <c16:uniqueId val="{00000000-AAAA-490C-8323-C789FF944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5440"/>
        <c:axId val="449415832"/>
      </c:barChart>
      <c:catAx>
        <c:axId val="449415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15832"/>
        <c:crosses val="autoZero"/>
        <c:auto val="1"/>
        <c:lblAlgn val="ctr"/>
        <c:lblOffset val="100"/>
        <c:noMultiLvlLbl val="0"/>
      </c:catAx>
      <c:valAx>
        <c:axId val="449415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5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0.11674008810572688</c:v>
              </c:pt>
              <c:pt idx="1">
                <c:v>0.73348017621145378</c:v>
              </c:pt>
              <c:pt idx="2">
                <c:v>2.8634361233480177E-2</c:v>
              </c:pt>
              <c:pt idx="3">
                <c:v>6.6079295154185024E-3</c:v>
              </c:pt>
              <c:pt idx="4">
                <c:v>0</c:v>
              </c:pt>
              <c:pt idx="5">
                <c:v>1.5418502202643172E-2</c:v>
              </c:pt>
              <c:pt idx="6">
                <c:v>4.4052863436123352E-3</c:v>
              </c:pt>
              <c:pt idx="7">
                <c:v>5.0660792951541848E-2</c:v>
              </c:pt>
              <c:pt idx="8">
                <c:v>8.1497797356828189E-2</c:v>
              </c:pt>
            </c:numLit>
          </c:val>
          <c:extLst>
            <c:ext xmlns:c16="http://schemas.microsoft.com/office/drawing/2014/chart" uri="{C3380CC4-5D6E-409C-BE32-E72D297353CC}">
              <c16:uniqueId val="{00000000-C901-4BED-B894-50CBAB6A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42688"/>
        <c:axId val="447936144"/>
      </c:barChart>
      <c:catAx>
        <c:axId val="236442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936144"/>
        <c:crosses val="autoZero"/>
        <c:auto val="1"/>
        <c:lblAlgn val="ctr"/>
        <c:lblOffset val="100"/>
        <c:noMultiLvlLbl val="0"/>
      </c:catAx>
      <c:valAx>
        <c:axId val="447936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44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0.14733969986357434</c:v>
              </c:pt>
              <c:pt idx="1">
                <c:v>0.17598908594815826</c:v>
              </c:pt>
              <c:pt idx="2">
                <c:v>0.13506139154160982</c:v>
              </c:pt>
              <c:pt idx="3">
                <c:v>8.0491132332878579E-2</c:v>
              </c:pt>
              <c:pt idx="4">
                <c:v>1.3642564802182811E-2</c:v>
              </c:pt>
            </c:numLit>
          </c:val>
          <c:extLst>
            <c:ext xmlns:c16="http://schemas.microsoft.com/office/drawing/2014/chart" uri="{C3380CC4-5D6E-409C-BE32-E72D297353CC}">
              <c16:uniqueId val="{00000000-8C00-4AA6-85D6-C03C98DB0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416616"/>
        <c:axId val="449630184"/>
      </c:barChart>
      <c:catAx>
        <c:axId val="449416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0184"/>
        <c:crosses val="autoZero"/>
        <c:auto val="1"/>
        <c:lblAlgn val="ctr"/>
        <c:lblOffset val="100"/>
        <c:noMultiLvlLbl val="0"/>
      </c:catAx>
      <c:valAx>
        <c:axId val="4496301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6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0.44884038199181447</c:v>
              </c:pt>
              <c:pt idx="1">
                <c:v>9.9590723055934513E-2</c:v>
              </c:pt>
              <c:pt idx="2">
                <c:v>2.7285129604365621E-3</c:v>
              </c:pt>
              <c:pt idx="3">
                <c:v>0</c:v>
              </c:pt>
              <c:pt idx="4">
                <c:v>1.364256480218281E-3</c:v>
              </c:pt>
            </c:numLit>
          </c:val>
          <c:extLst>
            <c:ext xmlns:c16="http://schemas.microsoft.com/office/drawing/2014/chart" uri="{C3380CC4-5D6E-409C-BE32-E72D297353CC}">
              <c16:uniqueId val="{00000000-C287-4EC3-ABDB-0E83FB7C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0968"/>
        <c:axId val="449631360"/>
      </c:barChart>
      <c:catAx>
        <c:axId val="449630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1360"/>
        <c:crosses val="autoZero"/>
        <c:auto val="1"/>
        <c:lblAlgn val="ctr"/>
        <c:lblOffset val="100"/>
        <c:noMultiLvlLbl val="0"/>
      </c:catAx>
      <c:valAx>
        <c:axId val="449631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0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0.20327421555252387</c:v>
              </c:pt>
              <c:pt idx="1">
                <c:v>0.22510231923601637</c:v>
              </c:pt>
              <c:pt idx="2">
                <c:v>8.0491132332878579E-2</c:v>
              </c:pt>
              <c:pt idx="3">
                <c:v>3.4106412005457026E-2</c:v>
              </c:pt>
              <c:pt idx="4">
                <c:v>9.5497953615279671E-3</c:v>
              </c:pt>
            </c:numLit>
          </c:val>
          <c:extLst>
            <c:ext xmlns:c16="http://schemas.microsoft.com/office/drawing/2014/chart" uri="{C3380CC4-5D6E-409C-BE32-E72D297353CC}">
              <c16:uniqueId val="{00000000-7F6E-4C8C-A763-02B33DB88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2144"/>
        <c:axId val="449632536"/>
      </c:barChart>
      <c:catAx>
        <c:axId val="449632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2536"/>
        <c:crosses val="autoZero"/>
        <c:auto val="1"/>
        <c:lblAlgn val="ctr"/>
        <c:lblOffset val="100"/>
        <c:noMultiLvlLbl val="0"/>
      </c:catAx>
      <c:valAx>
        <c:axId val="449632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2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0.21009549795361529</c:v>
              </c:pt>
              <c:pt idx="1">
                <c:v>0.21009549795361529</c:v>
              </c:pt>
              <c:pt idx="2">
                <c:v>9.0040927694406553E-2</c:v>
              </c:pt>
              <c:pt idx="3">
                <c:v>2.5920873124147339E-2</c:v>
              </c:pt>
              <c:pt idx="4">
                <c:v>1.6371077762619372E-2</c:v>
              </c:pt>
            </c:numLit>
          </c:val>
          <c:extLst>
            <c:ext xmlns:c16="http://schemas.microsoft.com/office/drawing/2014/chart" uri="{C3380CC4-5D6E-409C-BE32-E72D297353CC}">
              <c16:uniqueId val="{00000000-9320-4418-9B25-BFD628FC9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3320"/>
        <c:axId val="449633712"/>
      </c:barChart>
      <c:catAx>
        <c:axId val="449633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33712"/>
        <c:crosses val="autoZero"/>
        <c:auto val="1"/>
        <c:lblAlgn val="ctr"/>
        <c:lblOffset val="100"/>
        <c:noMultiLvlLbl val="0"/>
      </c:catAx>
      <c:valAx>
        <c:axId val="449633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33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0.21555252387448839</c:v>
              </c:pt>
              <c:pt idx="1">
                <c:v>0.23192360163710776</c:v>
              </c:pt>
              <c:pt idx="2">
                <c:v>8.1855388813096869E-2</c:v>
              </c:pt>
              <c:pt idx="3">
                <c:v>1.5006821282401092E-2</c:v>
              </c:pt>
              <c:pt idx="4">
                <c:v>8.1855388813096858E-3</c:v>
              </c:pt>
            </c:numLit>
          </c:val>
          <c:extLst>
            <c:ext xmlns:c16="http://schemas.microsoft.com/office/drawing/2014/chart" uri="{C3380CC4-5D6E-409C-BE32-E72D297353CC}">
              <c16:uniqueId val="{00000000-3673-40A9-AE6A-2AD5F529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27184"/>
        <c:axId val="449827576"/>
      </c:barChart>
      <c:catAx>
        <c:axId val="44982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827576"/>
        <c:crosses val="autoZero"/>
        <c:auto val="1"/>
        <c:lblAlgn val="ctr"/>
        <c:lblOffset val="100"/>
        <c:noMultiLvlLbl val="0"/>
      </c:catAx>
      <c:valAx>
        <c:axId val="449827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2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8D-4758-BC06-BC6201D3584C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8D-4758-BC06-BC6201D358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0.875</c:v>
              </c:pt>
              <c:pt idx="1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758D-4758-BC06-BC6201D35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7529-4675-B238-7AA6386DE859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9-4675-B238-7AA6386DE859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29-4675-B238-7AA6386DE8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0.66180758017492713</c:v>
              </c:pt>
              <c:pt idx="1">
                <c:v>4.9562682215743441E-2</c:v>
              </c:pt>
            </c:numLit>
          </c:val>
          <c:extLst>
            <c:ext xmlns:c16="http://schemas.microsoft.com/office/drawing/2014/chart" uri="{C3380CC4-5D6E-409C-BE32-E72D297353CC}">
              <c16:uniqueId val="{00000003-7529-4675-B238-7AA6386DE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0-4E1C-A6D6-D028BC7FDC61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00-4E1C-A6D6-D028BC7FDC61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00-4E1C-A6D6-D028BC7FDC61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0-4E1C-A6D6-D028BC7FDC61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0-4E1C-A6D6-D028BC7FDC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00-4E1C-A6D6-D028BC7FDC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0.5636363636363636</c:v>
              </c:pt>
              <c:pt idx="1">
                <c:v>0.12727272727272726</c:v>
              </c:pt>
              <c:pt idx="2">
                <c:v>0.14545454545454545</c:v>
              </c:pt>
              <c:pt idx="3">
                <c:v>1.8181818181818181E-2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700-4E1C-A6D6-D028BC7FDC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0.57446808510638303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60A-4776-AAB5-D2FFFE2B59DB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60A-4776-AAB5-D2FFFE2B59DB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0.14893617021276595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60A-4776-AAB5-D2FFFE2B59DB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60A-4776-AAB5-D2FFFE2B59DB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0A-4776-AAB5-D2FFFE2B59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60A-4776-AAB5-D2FFFE2B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29536"/>
        <c:axId val="449829928"/>
      </c:barChart>
      <c:catAx>
        <c:axId val="449829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829928"/>
        <c:crosses val="autoZero"/>
        <c:auto val="1"/>
        <c:lblAlgn val="ctr"/>
        <c:lblOffset val="100"/>
        <c:noMultiLvlLbl val="0"/>
      </c:catAx>
      <c:valAx>
        <c:axId val="4498299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829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3.3670033670033669E-3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87-4018-80FA-A902C7A84B3E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3.3670033670033669E-3</c:v>
              </c:pt>
              <c:pt idx="1">
                <c:v>2.2727272727272728E-2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187-4018-80FA-A902C7A84B3E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0.11616161616161616</c:v>
              </c:pt>
              <c:pt idx="1">
                <c:v>4.5454545454545456E-2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87-4018-80FA-A902C7A84B3E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0.49663299663299665</c:v>
              </c:pt>
              <c:pt idx="1">
                <c:v>0.61363636363636365</c:v>
              </c:pt>
              <c:pt idx="2">
                <c:v>0.5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187-4018-80FA-A902C7A84B3E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0.38047138047138046</c:v>
              </c:pt>
              <c:pt idx="1">
                <c:v>0.31818181818181818</c:v>
              </c:pt>
              <c:pt idx="2">
                <c:v>0.375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187-4018-80FA-A902C7A84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24080"/>
        <c:axId val="450224472"/>
      </c:barChart>
      <c:catAx>
        <c:axId val="450224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24472"/>
        <c:crosses val="autoZero"/>
        <c:auto val="1"/>
        <c:lblAlgn val="ctr"/>
        <c:lblOffset val="100"/>
        <c:noMultiLvlLbl val="0"/>
      </c:catAx>
      <c:valAx>
        <c:axId val="4502244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24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24-44E3-9EF0-AF55D3831889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24-44E3-9EF0-AF55D3831889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24-44E3-9EF0-AF55D3831889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24-44E3-9EF0-AF55D3831889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624-44E3-9EF0-AF55D383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10424"/>
        <c:axId val="448010808"/>
      </c:barChart>
      <c:catAx>
        <c:axId val="448010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010808"/>
        <c:crosses val="autoZero"/>
        <c:auto val="1"/>
        <c:lblAlgn val="ctr"/>
        <c:lblOffset val="100"/>
        <c:noMultiLvlLbl val="0"/>
      </c:catAx>
      <c:valAx>
        <c:axId val="4480108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10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01-410A-BEDC-2C933F16C2B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01-410A-BEDC-2C933F16C2B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01-410A-BEDC-2C933F16C2B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01-410A-BEDC-2C933F16C2B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01-410A-BEDC-2C933F16C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3.0959752321981426E-3</c:v>
              </c:pt>
              <c:pt idx="1">
                <c:v>6.1919504643962852E-3</c:v>
              </c:pt>
              <c:pt idx="2">
                <c:v>0.10990712074303406</c:v>
              </c:pt>
              <c:pt idx="3">
                <c:v>0.50464396284829727</c:v>
              </c:pt>
              <c:pt idx="4">
                <c:v>0.37616099071207432</c:v>
              </c:pt>
            </c:numLit>
          </c:val>
          <c:extLst>
            <c:ext xmlns:c16="http://schemas.microsoft.com/office/drawing/2014/chart" uri="{C3380CC4-5D6E-409C-BE32-E72D297353CC}">
              <c16:uniqueId val="{00000005-1601-410A-BEDC-2C933F16C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9.4276094276094277E-2</c:v>
              </c:pt>
              <c:pt idx="1">
                <c:v>2.5252525252525252E-2</c:v>
              </c:pt>
              <c:pt idx="2">
                <c:v>3.3670033670033669E-2</c:v>
              </c:pt>
              <c:pt idx="3">
                <c:v>1.8518518518518517E-2</c:v>
              </c:pt>
              <c:pt idx="4">
                <c:v>2.8619528619528621E-2</c:v>
              </c:pt>
              <c:pt idx="5">
                <c:v>0.22053872053872053</c:v>
              </c:pt>
            </c:numLit>
          </c:val>
          <c:extLst>
            <c:ext xmlns:c16="http://schemas.microsoft.com/office/drawing/2014/chart" uri="{C3380CC4-5D6E-409C-BE32-E72D297353CC}">
              <c16:uniqueId val="{00000000-F189-4D31-BA16-C3BADA200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225648"/>
        <c:axId val="450226040"/>
      </c:barChart>
      <c:catAx>
        <c:axId val="45022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226040"/>
        <c:crosses val="autoZero"/>
        <c:auto val="1"/>
        <c:lblAlgn val="ctr"/>
        <c:lblOffset val="100"/>
        <c:noMultiLvlLbl val="0"/>
      </c:catAx>
      <c:valAx>
        <c:axId val="4502260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225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0.25132743362831861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5469-4728-9B68-2F7AAA3571C9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0.40707964601769914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5469-4728-9B68-2F7AAA3571C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0.19646017699115045</c:v>
              </c:pt>
              <c:pt idx="1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2-5469-4728-9B68-2F7AAA3571C9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6.3716814159292035E-2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3-5469-4728-9B68-2F7AAA3571C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69-4728-9B68-2F7AAA3571C9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69-4728-9B68-2F7AAA3571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8.1415929203539822E-2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469-4728-9B68-2F7AAA357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226824"/>
        <c:axId val="450227216"/>
      </c:barChart>
      <c:catAx>
        <c:axId val="45022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227216"/>
        <c:crosses val="autoZero"/>
        <c:auto val="1"/>
        <c:lblAlgn val="ctr"/>
        <c:lblOffset val="100"/>
        <c:noMultiLvlLbl val="0"/>
      </c:catAx>
      <c:valAx>
        <c:axId val="450227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226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C1-4357-A9C0-4693BA02534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1-4357-A9C0-4693BA02534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C1-4357-A9C0-4693BA02534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C1-4357-A9C0-4693BA02534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C1-4357-A9C0-4693BA0253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0.24912891986062718</c:v>
              </c:pt>
              <c:pt idx="1">
                <c:v>0.40418118466898956</c:v>
              </c:pt>
              <c:pt idx="2">
                <c:v>0.20209059233449478</c:v>
              </c:pt>
              <c:pt idx="3">
                <c:v>6.4459930313588848E-2</c:v>
              </c:pt>
              <c:pt idx="4">
                <c:v>8.0139372822299645E-2</c:v>
              </c:pt>
            </c:numLit>
          </c:val>
          <c:extLst>
            <c:ext xmlns:c16="http://schemas.microsoft.com/office/drawing/2014/chart" uri="{C3380CC4-5D6E-409C-BE32-E72D297353CC}">
              <c16:uniqueId val="{00000005-E9C1-4357-A9C0-4693BA0253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0.7142857142857143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E02-4BCE-AB4A-2759CEE9B3FD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E02-4BCE-AB4A-2759CEE9B3FD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E02-4BCE-AB4A-2759CEE9B3FD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2-4BCE-AB4A-2759CEE9B3FD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2-4BCE-AB4A-2759CEE9B3FD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2-4BCE-AB4A-2759CEE9B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E02-4BCE-AB4A-2759CEE9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44160"/>
        <c:axId val="450444552"/>
      </c:barChart>
      <c:catAx>
        <c:axId val="450444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444552"/>
        <c:crosses val="autoZero"/>
        <c:auto val="1"/>
        <c:lblAlgn val="ctr"/>
        <c:lblOffset val="100"/>
        <c:noMultiLvlLbl val="0"/>
      </c:catAx>
      <c:valAx>
        <c:axId val="450444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4441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B2-42CD-9799-1B7E98FADE1D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B2-42CD-9799-1B7E98FADE1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B2-42CD-9799-1B7E98FADE1D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B2-42CD-9799-1B7E98FADE1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B2-42CD-9799-1B7E98FADE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0.375</c:v>
              </c:pt>
              <c:pt idx="1">
                <c:v>0.25</c:v>
              </c:pt>
              <c:pt idx="2">
                <c:v>0.375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BB2-42CD-9799-1B7E98FADE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FF-4823-BEA3-76C606644C4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FF-4823-BEA3-76C606644C4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FF-4823-BEA3-76C606644C4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FF-4823-BEA3-76C606644C4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FF-4823-BEA3-76C606644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54FF-4823-BEA3-76C606644C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CB-4893-95B7-647ECC7CB154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B-4893-95B7-647ECC7CB15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CB-4893-95B7-647ECC7CB15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CB-4893-95B7-647ECC7CB15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CB-4893-95B7-647ECC7CB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0.42857142857142855</c:v>
              </c:pt>
              <c:pt idx="1">
                <c:v>0.42857142857142855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F2CB-4893-95B7-647ECC7CB1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E1-B2D6-FEF77B9F37F8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E1-B2D6-FEF77B9F37F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E1-B2D6-FEF77B9F37F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E1-B2D6-FEF77B9F37F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40-49E1-B2D6-FEF77B9F37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0.5714285714285714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AF40-49E1-B2D6-FEF77B9F37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4-4DB9-BC58-2C7CA258302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4-4DB9-BC58-2C7CA258302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94-4DB9-BC58-2C7CA258302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94-4DB9-BC58-2C7CA258302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94-4DB9-BC58-2C7CA2583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0.2857142857142857</c:v>
              </c:pt>
              <c:pt idx="1">
                <c:v>0</c:v>
              </c:pt>
              <c:pt idx="2">
                <c:v>0.42857142857142855</c:v>
              </c:pt>
              <c:pt idx="3">
                <c:v>0.14285714285714285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5794-4DB9-BC58-2C7CA25830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1DE-4A7B-844E-529DE889573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1DE-4A7B-844E-529DE889573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1DE-4A7B-844E-529DE8895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082728"/>
        <c:axId val="448083112"/>
      </c:barChart>
      <c:catAx>
        <c:axId val="448082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083112"/>
        <c:crosses val="autoZero"/>
        <c:auto val="1"/>
        <c:lblAlgn val="ctr"/>
        <c:lblOffset val="100"/>
        <c:noMultiLvlLbl val="0"/>
      </c:catAx>
      <c:valAx>
        <c:axId val="4480831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082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89-4645-A778-E33DB745255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89-4645-A778-E33DB745255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89-4645-A778-E33DB745255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645-A778-E33DB745255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645-A778-E33DB7452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0.5714285714285714</c:v>
              </c:pt>
              <c:pt idx="1">
                <c:v>0.2857142857142857</c:v>
              </c:pt>
              <c:pt idx="2">
                <c:v>0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C889-4645-A778-E33DB74525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E-423A-BEC9-6292EADB554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E-423A-BEC9-6292EADB554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2E-423A-BEC9-6292EADB554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2E-423A-BEC9-6292EADB554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2E-423A-BEC9-6292EADB5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0.5714285714285714</c:v>
              </c:pt>
              <c:pt idx="1">
                <c:v>0.14285714285714285</c:v>
              </c:pt>
              <c:pt idx="2">
                <c:v>0.14285714285714285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B32E-423A-BEC9-6292EADB55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A-4CAA-959B-62190D686E3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CA-4CAA-959B-62190D686E3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CA-4CAA-959B-62190D686E3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CA-4CAA-959B-62190D686E3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CA-4CAA-959B-62190D686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0.1276595744680851</c:v>
              </c:pt>
              <c:pt idx="1">
                <c:v>6.3829787234042548E-2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2CA-4CAA-959B-62190D686E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3F-4591-A179-1B83000DAC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3F-4591-A179-1B83000DAC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0.8571428571428571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4-F23F-4591-A179-1B83000DA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99040"/>
        <c:axId val="450999432"/>
      </c:barChart>
      <c:catAx>
        <c:axId val="45099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99432"/>
        <c:crosses val="autoZero"/>
        <c:auto val="1"/>
        <c:lblAlgn val="ctr"/>
        <c:lblOffset val="100"/>
        <c:noMultiLvlLbl val="0"/>
      </c:catAx>
      <c:valAx>
        <c:axId val="4509994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99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0.84161490683229812</c:v>
              </c:pt>
              <c:pt idx="1">
                <c:v>7.4534161490683232E-2</c:v>
              </c:pt>
              <c:pt idx="2">
                <c:v>2.0186335403726708E-2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1E-490A-98D3-DB77DA03A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000216"/>
        <c:axId val="451000608"/>
      </c:barChart>
      <c:catAx>
        <c:axId val="45100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000608"/>
        <c:crosses val="autoZero"/>
        <c:auto val="1"/>
        <c:lblAlgn val="ctr"/>
        <c:lblOffset val="100"/>
        <c:noMultiLvlLbl val="0"/>
      </c:catAx>
      <c:valAx>
        <c:axId val="45100060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000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A-48BA-9962-F169E6A023E6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A-48BA-9962-F169E6A023E6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6A-48BA-9962-F169E6A023E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6A-48BA-9962-F169E6A023E6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6A-48BA-9962-F169E6A023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6A-48BA-9962-F169E6A02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3.0959752321981426E-3</c:v>
              </c:pt>
              <c:pt idx="1">
                <c:v>4.1795665634674919E-2</c:v>
              </c:pt>
              <c:pt idx="2">
                <c:v>7.7399380804953561E-3</c:v>
              </c:pt>
              <c:pt idx="3">
                <c:v>0.27089783281733748</c:v>
              </c:pt>
            </c:numLit>
          </c:val>
          <c:extLst>
            <c:ext xmlns:c16="http://schemas.microsoft.com/office/drawing/2014/chart" uri="{C3380CC4-5D6E-409C-BE32-E72D297353CC}">
              <c16:uniqueId val="{00000006-066A-48BA-9962-F169E6A023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F7-480B-9EAE-38E9563291FF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F7-480B-9EAE-38E9563291FF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F7-480B-9EAE-38E9563291FF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F7-480B-9EAE-38E9563291FF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F7-480B-9EAE-38E9563291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F7-480B-9EAE-38E956329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1.0796221322537112E-2</c:v>
              </c:pt>
              <c:pt idx="1">
                <c:v>0.37786774628879893</c:v>
              </c:pt>
              <c:pt idx="2">
                <c:v>4.048582995951417E-2</c:v>
              </c:pt>
              <c:pt idx="3">
                <c:v>1.3495276653171389E-3</c:v>
              </c:pt>
              <c:pt idx="4">
                <c:v>9.5816464237516871E-2</c:v>
              </c:pt>
            </c:numLit>
          </c:val>
          <c:extLst>
            <c:ext xmlns:c16="http://schemas.microsoft.com/office/drawing/2014/chart" uri="{C3380CC4-5D6E-409C-BE32-E72D297353CC}">
              <c16:uniqueId val="{00000006-BCF7-480B-9EAE-38E9563291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D0-49FF-89F6-2D59C890EE3A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D0-49FF-89F6-2D59C890EE3A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D0-49FF-89F6-2D59C890EE3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D0-49FF-89F6-2D59C890EE3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D0-49FF-89F6-2D59C890EE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D0-49FF-89F6-2D59C890E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0.14545454545454545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6D0-49FF-89F6-2D59C890EE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B4-4115-BB1B-7B01DE42366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B4-4115-BB1B-7B01DE42366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B4-4115-BB1B-7B01DE42366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B4-4115-BB1B-7B01DE42366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B4-4115-BB1B-7B01DE42366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B4-4115-BB1B-7B01DE42366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B4-4115-BB1B-7B01DE42366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6B4-4115-BB1B-7B01DE42366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B4-4115-BB1B-7B01DE42366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6B4-4115-BB1B-7B01DE42366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6B4-4115-BB1B-7B01DE42366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6B4-4115-BB1B-7B01DE42366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6B4-4115-BB1B-7B01DE42366D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6B4-4115-BB1B-7B01DE42366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6B4-4115-BB1B-7B01DE42366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6B4-4115-BB1B-7B01DE42366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6B4-4115-BB1B-7B01DE423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1</c:v>
              </c:pt>
              <c:pt idx="16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22-D6B4-4115-BB1B-7B01DE423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67664"/>
        <c:axId val="451768056"/>
      </c:barChart>
      <c:catAx>
        <c:axId val="45176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68056"/>
        <c:crosses val="autoZero"/>
        <c:auto val="1"/>
        <c:lblAlgn val="ctr"/>
        <c:lblOffset val="100"/>
        <c:noMultiLvlLbl val="0"/>
      </c:catAx>
      <c:valAx>
        <c:axId val="4517680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9-47BE-BBC9-C8AED42CD560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9-47BE-BBC9-C8AED42CD560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9-47BE-BBC9-C8AED42CD56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9-47BE-BBC9-C8AED42CD56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A9-47BE-BBC9-C8AED42CD5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9-47BE-BBC9-C8AED42CD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1A9-47BE-BBC9-C8AED42CD5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7.2886297376093291E-3</c:v>
              </c:pt>
              <c:pt idx="1">
                <c:v>6.3829787234042548E-2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63-4D4A-8386-D9C6ADC7A4CF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1.4577259475218659E-3</c:v>
              </c:pt>
              <c:pt idx="1">
                <c:v>4.2553191489361701E-2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63-4D4A-8386-D9C6ADC7A4CF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1.7492711370262391E-2</c:v>
              </c:pt>
              <c:pt idx="1">
                <c:v>0.10638297872340426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563-4D4A-8386-D9C6ADC7A4CF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4.3731778425655978E-3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563-4D4A-8386-D9C6ADC7A4CF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2.1865889212827987E-2</c:v>
              </c:pt>
              <c:pt idx="1">
                <c:v>0.14893617021276595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563-4D4A-8386-D9C6ADC7A4CF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4.2553191489361701E-2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563-4D4A-8386-D9C6ADC7A4CF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1.020408163265306E-2</c:v>
              </c:pt>
              <c:pt idx="1">
                <c:v>0.1276595744680851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563-4D4A-8386-D9C6ADC7A4CF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0.26093294460641397</c:v>
              </c:pt>
              <c:pt idx="1">
                <c:v>0.51063829787234039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563-4D4A-8386-D9C6ADC7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50136"/>
        <c:axId val="233150528"/>
      </c:barChart>
      <c:catAx>
        <c:axId val="233150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50528"/>
        <c:crosses val="autoZero"/>
        <c:auto val="1"/>
        <c:lblAlgn val="ctr"/>
        <c:lblOffset val="100"/>
        <c:noMultiLvlLbl val="0"/>
      </c:catAx>
      <c:valAx>
        <c:axId val="2331505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150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DF-49B8-BB1C-6A3B87D408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DF-49B8-BB1C-6A3B87D408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DF-49B8-BB1C-6A3B87D4088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DF-49B8-BB1C-6A3B87D4088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DF-49B8-BB1C-6A3B87D4088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DF-49B8-BB1C-6A3B87D4088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DF-49B8-BB1C-6A3B87D4088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DF-49B8-BB1C-6A3B87D4088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DF-49B8-BB1C-6A3B87D4088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DF-49B8-BB1C-6A3B87D4088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DF-49B8-BB1C-6A3B87D408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DF-49B8-BB1C-6A3B87D4088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DF-49B8-BB1C-6A3B87D4088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DF-49B8-BB1C-6A3B87D4088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BDF-49B8-BB1C-6A3B87D4088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BDF-49B8-BB1C-6A3B87D4088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BDF-49B8-BB1C-6A3B87D40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BDF-49B8-BB1C-6A3B87D40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69232"/>
        <c:axId val="451769624"/>
      </c:barChart>
      <c:catAx>
        <c:axId val="45176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69624"/>
        <c:crosses val="autoZero"/>
        <c:auto val="1"/>
        <c:lblAlgn val="ctr"/>
        <c:lblOffset val="100"/>
        <c:noMultiLvlLbl val="0"/>
      </c:catAx>
      <c:valAx>
        <c:axId val="4517696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6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4.2745098039215685</c:v>
              </c:pt>
              <c:pt idx="1">
                <c:v>3.9215686274509802</c:v>
              </c:pt>
              <c:pt idx="2">
                <c:v>4.215686274509804</c:v>
              </c:pt>
              <c:pt idx="3">
                <c:v>4.333333333333333</c:v>
              </c:pt>
              <c:pt idx="4">
                <c:v>4.3921568627450984</c:v>
              </c:pt>
              <c:pt idx="5">
                <c:v>4.6274509803921573</c:v>
              </c:pt>
              <c:pt idx="6">
                <c:v>4.3725490196078427</c:v>
              </c:pt>
              <c:pt idx="7">
                <c:v>4.2549019607843137</c:v>
              </c:pt>
            </c:numLit>
          </c:val>
          <c:extLst>
            <c:ext xmlns:c16="http://schemas.microsoft.com/office/drawing/2014/chart" uri="{C3380CC4-5D6E-409C-BE32-E72D297353CC}">
              <c16:uniqueId val="{00000000-5656-41AD-82AD-5884E41F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770408"/>
        <c:axId val="451770800"/>
      </c:barChart>
      <c:catAx>
        <c:axId val="45177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70800"/>
        <c:crosses val="autoZero"/>
        <c:auto val="1"/>
        <c:lblAlgn val="ctr"/>
        <c:lblOffset val="100"/>
        <c:noMultiLvlLbl val="0"/>
      </c:catAx>
      <c:valAx>
        <c:axId val="4517708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70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4.4410774410774412</c:v>
              </c:pt>
              <c:pt idx="1">
                <c:v>4.436026936026936</c:v>
              </c:pt>
              <c:pt idx="2">
                <c:v>4.2710437710437708</c:v>
              </c:pt>
              <c:pt idx="3">
                <c:v>4.1127946127946124</c:v>
              </c:pt>
              <c:pt idx="4">
                <c:v>4.5791245791245787</c:v>
              </c:pt>
              <c:pt idx="5">
                <c:v>4.4259259259259256</c:v>
              </c:pt>
              <c:pt idx="6">
                <c:v>4.5084175084175087</c:v>
              </c:pt>
              <c:pt idx="7">
                <c:v>4.3888888888888893</c:v>
              </c:pt>
              <c:pt idx="8">
                <c:v>4.3956228956228953</c:v>
              </c:pt>
              <c:pt idx="9">
                <c:v>4.1565656565656566</c:v>
              </c:pt>
              <c:pt idx="10">
                <c:v>3.457912457912458</c:v>
              </c:pt>
              <c:pt idx="11">
                <c:v>3.6195286195286194</c:v>
              </c:pt>
              <c:pt idx="12">
                <c:v>3.4882154882154883</c:v>
              </c:pt>
              <c:pt idx="13">
                <c:v>3.7592592592592591</c:v>
              </c:pt>
              <c:pt idx="14">
                <c:v>3.8468013468013469</c:v>
              </c:pt>
              <c:pt idx="15">
                <c:v>3.8703703703703702</c:v>
              </c:pt>
            </c:numLit>
          </c:val>
          <c:extLst>
            <c:ext xmlns:c16="http://schemas.microsoft.com/office/drawing/2014/chart" uri="{C3380CC4-5D6E-409C-BE32-E72D297353CC}">
              <c16:uniqueId val="{00000000-803F-48D3-964F-C1520705B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550552"/>
        <c:axId val="451550944"/>
      </c:barChart>
      <c:catAx>
        <c:axId val="451550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50944"/>
        <c:crosses val="autoZero"/>
        <c:auto val="1"/>
        <c:lblAlgn val="ctr"/>
        <c:lblOffset val="100"/>
        <c:noMultiLvlLbl val="0"/>
      </c:catAx>
      <c:valAx>
        <c:axId val="4515509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50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0.13915416098226466</c:v>
              </c:pt>
              <c:pt idx="1">
                <c:v>4.6384720327421552E-2</c:v>
              </c:pt>
              <c:pt idx="2">
                <c:v>2.7285129604365621E-3</c:v>
              </c:pt>
              <c:pt idx="3">
                <c:v>0</c:v>
              </c:pt>
              <c:pt idx="4">
                <c:v>2.1828103683492497E-2</c:v>
              </c:pt>
            </c:numLit>
          </c:val>
          <c:extLst>
            <c:ext xmlns:c16="http://schemas.microsoft.com/office/drawing/2014/chart" uri="{C3380CC4-5D6E-409C-BE32-E72D297353CC}">
              <c16:uniqueId val="{00000000-CB99-47E1-ACDB-B9D9E7EFCF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551728"/>
        <c:axId val="451552120"/>
      </c:barChart>
      <c:catAx>
        <c:axId val="451551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52120"/>
        <c:crosses val="autoZero"/>
        <c:auto val="1"/>
        <c:lblAlgn val="ctr"/>
        <c:lblOffset val="100"/>
        <c:noMultiLvlLbl val="0"/>
      </c:catAx>
      <c:valAx>
        <c:axId val="451552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51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0.21555252387448839</c:v>
              </c:pt>
              <c:pt idx="1">
                <c:v>0.24420190995907232</c:v>
              </c:pt>
              <c:pt idx="2">
                <c:v>6.9577080491132329E-2</c:v>
              </c:pt>
              <c:pt idx="3">
                <c:v>1.7735334242837655E-2</c:v>
              </c:pt>
              <c:pt idx="4">
                <c:v>5.4570259208731242E-3</c:v>
              </c:pt>
            </c:numLit>
          </c:val>
          <c:extLst>
            <c:ext xmlns:c16="http://schemas.microsoft.com/office/drawing/2014/chart" uri="{C3380CC4-5D6E-409C-BE32-E72D297353CC}">
              <c16:uniqueId val="{00000000-02EB-4790-87A2-E1AA93533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552904"/>
        <c:axId val="451553296"/>
      </c:barChart>
      <c:catAx>
        <c:axId val="451552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553296"/>
        <c:crosses val="autoZero"/>
        <c:auto val="1"/>
        <c:lblAlgn val="ctr"/>
        <c:lblOffset val="100"/>
        <c:noMultiLvlLbl val="0"/>
      </c:catAx>
      <c:valAx>
        <c:axId val="451553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552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0.10787172011661808</c:v>
              </c:pt>
              <c:pt idx="2">
                <c:v>4.3731778425655978E-3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D9-49DE-AFAA-7FBF30426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012936"/>
        <c:axId val="452013328"/>
        <c:axId val="0"/>
      </c:bar3DChart>
      <c:catAx>
        <c:axId val="4520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13328"/>
        <c:crosses val="autoZero"/>
        <c:auto val="1"/>
        <c:lblAlgn val="ctr"/>
        <c:lblOffset val="100"/>
        <c:noMultiLvlLbl val="0"/>
      </c:catAx>
      <c:valAx>
        <c:axId val="4520133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1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0.34782608695652173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B1-4B98-ADD2-49EF61C8C39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0.65217391304347827</c:v>
              </c:pt>
              <c:pt idx="1">
                <c:v>0.625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B1-4B98-ADD2-49EF61C8C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49352"/>
        <c:axId val="233148960"/>
      </c:barChart>
      <c:catAx>
        <c:axId val="233149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48960"/>
        <c:crosses val="autoZero"/>
        <c:auto val="1"/>
        <c:lblAlgn val="ctr"/>
        <c:lblOffset val="100"/>
        <c:noMultiLvlLbl val="0"/>
      </c:catAx>
      <c:valAx>
        <c:axId val="2331489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149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0.92168674698795183</c:v>
                </c:pt>
                <c:pt idx="1">
                  <c:v>7.8313253012048195E-2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0.92771084337349397</c:v>
                </c:pt>
                <c:pt idx="1">
                  <c:v>5.4216867469879519E-2</c:v>
                </c:pt>
                <c:pt idx="2">
                  <c:v>1.8072289156626505E-2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4.3</c:v>
                </c:pt>
                <c:pt idx="3">
                  <c:v>4.4000000000000004</c:v>
                </c:pt>
                <c:pt idx="4">
                  <c:v>4.2</c:v>
                </c:pt>
                <c:pt idx="5">
                  <c:v>4.4000000000000004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6.024096385542169E-3</c:v>
                </c:pt>
                <c:pt idx="2">
                  <c:v>0.10843373493975904</c:v>
                </c:pt>
                <c:pt idx="3">
                  <c:v>0.41566265060240964</c:v>
                </c:pt>
                <c:pt idx="4">
                  <c:v>0.46987951807228917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0.87349397590361444</c:v>
                </c:pt>
                <c:pt idx="1">
                  <c:v>0.12650602409638553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8.1632653061224483E-2</c:v>
                </c:pt>
                <c:pt idx="1">
                  <c:v>0.87755102040816324</c:v>
                </c:pt>
                <c:pt idx="2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3.614457831325301E-2</c:v>
                </c:pt>
                <c:pt idx="1">
                  <c:v>1.8072289156626505E-2</c:v>
                </c:pt>
                <c:pt idx="2">
                  <c:v>3.0120481927710843E-2</c:v>
                </c:pt>
                <c:pt idx="3">
                  <c:v>0</c:v>
                </c:pt>
                <c:pt idx="4">
                  <c:v>2.4096385542168676E-2</c:v>
                </c:pt>
                <c:pt idx="5">
                  <c:v>0.89156626506024095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0.55319148936170215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FB-45C8-8DE6-2216CB736FC0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B-45C8-8DE6-2216CB736FC0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B-45C8-8DE6-2216CB736FC0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B-45C8-8DE6-2216CB736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EFB-45C8-8DE6-2216CB73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3149744"/>
        <c:axId val="233151312"/>
      </c:barChart>
      <c:catAx>
        <c:axId val="23314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151312"/>
        <c:crosses val="autoZero"/>
        <c:auto val="1"/>
        <c:lblAlgn val="ctr"/>
        <c:lblOffset val="100"/>
        <c:noMultiLvlLbl val="0"/>
      </c:catAx>
      <c:valAx>
        <c:axId val="2331513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14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0.72891566265060237</c:v>
                </c:pt>
                <c:pt idx="1">
                  <c:v>0.25301204819277107</c:v>
                </c:pt>
                <c:pt idx="2">
                  <c:v>1.8072289156626505E-2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6.0240963855421686E-2</c:v>
                </c:pt>
                <c:pt idx="3">
                  <c:v>0.45180722891566266</c:v>
                </c:pt>
                <c:pt idx="4">
                  <c:v>0.48795180722891568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0.66871165644171782</c:v>
                </c:pt>
                <c:pt idx="1">
                  <c:v>0.31901840490797545</c:v>
                </c:pt>
                <c:pt idx="2">
                  <c:v>1.2269938650306749E-2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0.11764705882352941</c:v>
                </c:pt>
                <c:pt idx="3">
                  <c:v>0.20276497695852536</c:v>
                </c:pt>
                <c:pt idx="4">
                  <c:v>0.28301886792452829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0.47058823529411764</c:v>
                </c:pt>
                <c:pt idx="3">
                  <c:v>0.29953917050691242</c:v>
                </c:pt>
                <c:pt idx="4">
                  <c:v>0.21698113207547171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0.23529411764705882</c:v>
                </c:pt>
                <c:pt idx="3">
                  <c:v>0.27649769585253459</c:v>
                </c:pt>
                <c:pt idx="4">
                  <c:v>0.23349056603773585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0.17647058823529413</c:v>
                </c:pt>
                <c:pt idx="3">
                  <c:v>0.22119815668202766</c:v>
                </c:pt>
                <c:pt idx="4">
                  <c:v>0.26650943396226418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layout>
            <c:manualLayout>
              <c:x val="-4.557305336832896E-2"/>
              <c:y val="-2.613043161271507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layout>
            <c:manualLayout>
              <c:x val="-4.557305336832896E-2"/>
              <c:y val="-2.613043161271507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99F-4CEA-A2AB-E7799DBE6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99F-4CEA-A2AB-E7799DBE6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99F-4CEA-A2AB-E7799DBE6D1D}"/>
              </c:ext>
            </c:extLst>
          </c:dPt>
          <c:dLbls>
            <c:dLbl>
              <c:idx val="0"/>
              <c:layout>
                <c:manualLayout>
                  <c:x val="-4.557305336832896E-2"/>
                  <c:y val="-2.61304316127150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9F-4CEA-A2AB-E7799DBE6D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22</c:v>
              </c:pt>
              <c:pt idx="1">
                <c:v>5</c:v>
              </c:pt>
              <c:pt idx="2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6-E99F-4CEA-A2AB-E7799DBE6D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4.557305336832896E-2"/>
              <c:y val="-2.6130431612715076E-2"/>
            </c:manualLayout>
          </c:layout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14-47EF-9405-E05018884D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414-47EF-9405-E05018884D32}"/>
              </c:ext>
            </c:extLst>
          </c:dPt>
          <c:dLbls>
            <c:dLbl>
              <c:idx val="0"/>
              <c:layout>
                <c:manualLayout>
                  <c:x val="0.29284590988626424"/>
                  <c:y val="-1.36413677456984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14-47EF-9405-E05018884D32}"/>
                </c:ext>
              </c:extLst>
            </c:dLbl>
            <c:dLbl>
              <c:idx val="1"/>
              <c:layout>
                <c:manualLayout>
                  <c:x val="5.9810258092738405E-2"/>
                  <c:y val="-6.94083552055993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14-47EF-9405-E05018884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0</c:v>
              </c:pt>
              <c:pt idx="1">
                <c:v>1</c:v>
              </c:pt>
            </c:strLit>
          </c:cat>
          <c:val>
            <c:numLit>
              <c:formatCode>General</c:formatCode>
              <c:ptCount val="2"/>
              <c:pt idx="0">
                <c:v>262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4-C414-47EF-9405-E05018884D3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4678899082568829E-2"/>
              <c:y val="-0.1401203918268161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3394495412844041E-3"/>
              <c:y val="-0.1226053428484641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3.914373088685015E-2"/>
              <c:y val="-0.1576354408051682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7.5840978593272171E-2"/>
              <c:y val="-0.1970443010064602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4678899082568829E-2"/>
              <c:y val="-0.1401203918268161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3394495412844041E-3"/>
              <c:y val="-0.1226053428484641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3.914373088685015E-2"/>
              <c:y val="-0.1576354408051682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7.5840978593272171E-2"/>
              <c:y val="-0.1970443010064602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678899082568829E-2"/>
                  <c:y val="-0.140120391826816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43-4EC0-9664-8B9DCA705612}"/>
                </c:ext>
              </c:extLst>
            </c:dLbl>
            <c:dLbl>
              <c:idx val="1"/>
              <c:layout>
                <c:manualLayout>
                  <c:x val="7.3394495412844041E-3"/>
                  <c:y val="-0.122605342848464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43-4EC0-9664-8B9DCA705612}"/>
                </c:ext>
              </c:extLst>
            </c:dLbl>
            <c:dLbl>
              <c:idx val="2"/>
              <c:layout>
                <c:manualLayout>
                  <c:x val="-3.914373088685015E-2"/>
                  <c:y val="-0.157635440805168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43-4EC0-9664-8B9DCA705612}"/>
                </c:ext>
              </c:extLst>
            </c:dLbl>
            <c:dLbl>
              <c:idx val="3"/>
              <c:layout>
                <c:manualLayout>
                  <c:x val="-7.5840978593272171E-2"/>
                  <c:y val="-0.197044301006460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43-4EC0-9664-8B9DCA705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27</c:v>
              </c:pt>
              <c:pt idx="2">
                <c:v>83</c:v>
              </c:pt>
              <c:pt idx="3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4-C543-4EC0-9664-8B9DCA7056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87334696"/>
        <c:axId val="487328792"/>
        <c:axId val="0"/>
      </c:bar3DChart>
      <c:catAx>
        <c:axId val="4873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28792"/>
        <c:crosses val="autoZero"/>
        <c:auto val="1"/>
        <c:lblAlgn val="ctr"/>
        <c:lblOffset val="100"/>
        <c:noMultiLvlLbl val="0"/>
      </c:catAx>
      <c:valAx>
        <c:axId val="48732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3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4.557305336832896E-2"/>
              <c:y val="-2.6130431612715076E-2"/>
            </c:manualLayout>
          </c:layout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53-40F9-85D3-88FBDD0CD2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53-40F9-85D3-88FBDD0CD2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77</c:v>
              </c:pt>
              <c:pt idx="1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4-1453-40F9-85D3-88FBDD0CD2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1.4678899082568829E-2"/>
              <c:y val="-0.14012039182681615"/>
            </c:manualLayout>
          </c:layout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7.3394495412844041E-3"/>
              <c:y val="-0.12260534284846414"/>
            </c:manualLayout>
          </c:layout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3.914373088685015E-2"/>
              <c:y val="-0.15763544080516825"/>
            </c:manualLayout>
          </c:layout>
          <c:tx>
            <c:rich>
              <a:bodyPr/>
              <a:lstStyle/>
              <a:p>
                <a:r>
                  <a:rPr lang="en-US"/>
                  <a:t>31%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7.5840978593272171E-2"/>
              <c:y val="-0.19704430100646025"/>
            </c:manualLayout>
          </c:layout>
          <c:tx>
            <c:rich>
              <a:bodyPr/>
              <a:lstStyle/>
              <a:p>
                <a:r>
                  <a:rPr lang="en-US"/>
                  <a:t>59%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4678899082568763E-2"/>
              <c:y val="-0.1138478183592881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3394495412844041E-3"/>
              <c:y val="-0.1269841050930521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3.914373088685015E-2"/>
              <c:y val="-0.2889983081428083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2.4464831804282242E-3"/>
              <c:y val="-0.2320743989631642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4678899082568763E-2"/>
              <c:y val="-0.1138478183592881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3394495412844041E-3"/>
              <c:y val="-0.1269841050930521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3.914373088685015E-2"/>
              <c:y val="-0.2889983081428083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2.4464831804282242E-3"/>
              <c:y val="-0.2320743989631642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678899082568763E-2"/>
                  <c:y val="-0.113847818359288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60-4B3B-97CC-5CB85450E7F1}"/>
                </c:ext>
              </c:extLst>
            </c:dLbl>
            <c:dLbl>
              <c:idx val="1"/>
              <c:layout>
                <c:manualLayout>
                  <c:x val="7.3394495412844041E-3"/>
                  <c:y val="-0.126984105093052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60-4B3B-97CC-5CB85450E7F1}"/>
                </c:ext>
              </c:extLst>
            </c:dLbl>
            <c:dLbl>
              <c:idx val="2"/>
              <c:layout>
                <c:manualLayout>
                  <c:x val="-3.914373088685015E-2"/>
                  <c:y val="-0.288998308142808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60-4B3B-97CC-5CB85450E7F1}"/>
                </c:ext>
              </c:extLst>
            </c:dLbl>
            <c:dLbl>
              <c:idx val="3"/>
              <c:layout>
                <c:manualLayout>
                  <c:x val="-2.4464831804282242E-3"/>
                  <c:y val="-0.232074398963164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60-4B3B-97CC-5CB85450E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4</c:v>
              </c:pt>
              <c:pt idx="1">
                <c:v>12</c:v>
              </c:pt>
              <c:pt idx="2">
                <c:v>180</c:v>
              </c:pt>
              <c:pt idx="3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4-8060-4B3B-97CC-5CB85450E7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87334696"/>
        <c:axId val="487328792"/>
        <c:axId val="0"/>
      </c:bar3DChart>
      <c:catAx>
        <c:axId val="4873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28792"/>
        <c:crosses val="autoZero"/>
        <c:auto val="1"/>
        <c:lblAlgn val="ctr"/>
        <c:lblOffset val="100"/>
        <c:noMultiLvlLbl val="0"/>
      </c:catAx>
      <c:valAx>
        <c:axId val="48732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3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1.4678899082568829E-2"/>
              <c:y val="-0.14012039182681615"/>
            </c:manualLayout>
          </c:layout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7.3394495412844041E-3"/>
              <c:y val="-0.12260534284846414"/>
            </c:manualLayout>
          </c:layout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3.914373088685015E-2"/>
              <c:y val="-0.15763544080516825"/>
            </c:manualLayout>
          </c:layout>
          <c:tx>
            <c:rich>
              <a:bodyPr/>
              <a:lstStyle/>
              <a:p>
                <a:r>
                  <a:rPr lang="en-US"/>
                  <a:t>31%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7.5840978593272171E-2"/>
              <c:y val="-0.19704430100646025"/>
            </c:manualLayout>
          </c:layout>
          <c:tx>
            <c:rich>
              <a:bodyPr/>
              <a:lstStyle/>
              <a:p>
                <a:r>
                  <a:rPr lang="en-US"/>
                  <a:t>59%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1.4678899082568763E-2"/>
              <c:y val="-0.11384781835928813"/>
            </c:manualLayout>
          </c:layout>
          <c:tx>
            <c:rich>
              <a:bodyPr/>
              <a:lstStyle/>
              <a:p>
                <a:r>
                  <a:rPr lang="en-US"/>
                  <a:t>2%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7.3394495412844041E-3"/>
              <c:y val="-0.12698410509305214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3.914373088685015E-2"/>
              <c:y val="-0.28899830814280836"/>
            </c:manualLayout>
          </c:layout>
          <c:tx>
            <c:rich>
              <a:bodyPr/>
              <a:lstStyle/>
              <a:p>
                <a:r>
                  <a:rPr lang="en-US"/>
                  <a:t>66%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-2.4464831804282242E-3"/>
              <c:y val="-0.23207439896316426"/>
            </c:manualLayout>
          </c:layout>
          <c:tx>
            <c:rich>
              <a:bodyPr/>
              <a:lstStyle/>
              <a:p>
                <a:r>
                  <a:rPr lang="en-US"/>
                  <a:t>25%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.13944954128440357"/>
              <c:y val="-0.2101805877402242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4.4036697247706424E-2"/>
              <c:y val="-0.2758620214090442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.13944954128440357"/>
              <c:y val="-0.21018058774022425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4.4036697247706424E-2"/>
              <c:y val="-0.2758620214090442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13944954128440357"/>
                  <c:y val="-0.210180587740224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76-4A76-AC21-0A77AEA6BDA4}"/>
                </c:ext>
              </c:extLst>
            </c:dLbl>
            <c:dLbl>
              <c:idx val="1"/>
              <c:layout>
                <c:manualLayout>
                  <c:x val="4.4036697247706424E-2"/>
                  <c:y val="-0.275862021409044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76-4A76-AC21-0A77AEA6BD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199</c:v>
              </c:pt>
              <c:pt idx="1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8E76-4A76-AC21-0A77AEA6B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87334696"/>
        <c:axId val="487328792"/>
        <c:axId val="0"/>
      </c:bar3DChart>
      <c:catAx>
        <c:axId val="4873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28792"/>
        <c:crosses val="autoZero"/>
        <c:auto val="1"/>
        <c:lblAlgn val="ctr"/>
        <c:lblOffset val="100"/>
        <c:noMultiLvlLbl val="0"/>
      </c:catAx>
      <c:valAx>
        <c:axId val="48732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3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0.375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5C-4C3D-8FA5-3B41200B75E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0.1276595744680851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5C-4C3D-8FA5-3B41200B75E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0.21276595744680851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55C-4C3D-8FA5-3B41200B75E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C-4C3D-8FA5-3B41200B75E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5C-4C3D-8FA5-3B41200B75E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C-4C3D-8FA5-3B41200B75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55C-4C3D-8FA5-3B41200B7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01856"/>
        <c:axId val="448602248"/>
      </c:barChart>
      <c:catAx>
        <c:axId val="4486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602248"/>
        <c:crosses val="autoZero"/>
        <c:auto val="1"/>
        <c:lblAlgn val="ctr"/>
        <c:lblOffset val="100"/>
        <c:noMultiLvlLbl val="0"/>
      </c:catAx>
      <c:valAx>
        <c:axId val="448602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601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1.4678899082568829E-2"/>
              <c:y val="-0.14012039182681615"/>
            </c:manualLayout>
          </c:layout>
          <c:tx>
            <c:rich>
              <a:bodyPr/>
              <a:lstStyle/>
              <a:p>
                <a:r>
                  <a:rPr lang="en-US"/>
                  <a:t>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7.3394495412844041E-3"/>
              <c:y val="-0.12260534284846414"/>
            </c:manualLayout>
          </c:layout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3.914373088685015E-2"/>
              <c:y val="-0.15763544080516825"/>
            </c:manualLayout>
          </c:layout>
          <c:tx>
            <c:rich>
              <a:bodyPr/>
              <a:lstStyle/>
              <a:p>
                <a:r>
                  <a:rPr lang="en-US"/>
                  <a:t>31%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7.5840978593272171E-2"/>
              <c:y val="-0.19704430100646025"/>
            </c:manualLayout>
          </c:layout>
          <c:tx>
            <c:rich>
              <a:bodyPr/>
              <a:lstStyle/>
              <a:p>
                <a:r>
                  <a:rPr lang="en-US"/>
                  <a:t>59%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1.4678899082568763E-2"/>
              <c:y val="-0.11384781835928813"/>
            </c:manualLayout>
          </c:layout>
          <c:tx>
            <c:rich>
              <a:bodyPr/>
              <a:lstStyle/>
              <a:p>
                <a:r>
                  <a:rPr lang="en-US"/>
                  <a:t>2%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7.3394495412844041E-3"/>
              <c:y val="-0.12698410509305214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3.914373088685015E-2"/>
              <c:y val="-0.28899830814280836"/>
            </c:manualLayout>
          </c:layout>
          <c:tx>
            <c:rich>
              <a:bodyPr/>
              <a:lstStyle/>
              <a:p>
                <a:r>
                  <a:rPr lang="en-US"/>
                  <a:t>66%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-2.4464831804282242E-3"/>
              <c:y val="-0.23207439896316426"/>
            </c:manualLayout>
          </c:layout>
          <c:tx>
            <c:rich>
              <a:bodyPr/>
              <a:lstStyle/>
              <a:p>
                <a:r>
                  <a:rPr lang="en-US"/>
                  <a:t>25%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0.13944954128440357"/>
              <c:y val="-0.21018058774022425"/>
            </c:manualLayout>
          </c:layout>
          <c:tx>
            <c:rich>
              <a:bodyPr/>
              <a:lstStyle/>
              <a:p>
                <a:r>
                  <a:rPr lang="en-US"/>
                  <a:t>73%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4.4036697247706424E-2"/>
              <c:y val="-0.27586202140904426"/>
            </c:manualLayout>
          </c:layout>
          <c:tx>
            <c:rich>
              <a:bodyPr/>
              <a:lstStyle/>
              <a:p>
                <a:r>
                  <a:rPr lang="en-US"/>
                  <a:t>27%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7.3394495412844041E-3"/>
              <c:y val="-0.1663929652943441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7.3394495412844483E-3"/>
              <c:y val="-0.214559349984812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0.1138478183592881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5840978593272171E-2"/>
              <c:y val="-0.1269841050930521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7.3394495412844041E-3"/>
              <c:y val="-0.1663929652943441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-7.3394495412844483E-3"/>
              <c:y val="-0.2145593499848122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0"/>
              <c:y val="-0.1138478183592881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7.5840978593272171E-2"/>
              <c:y val="-0.12698410509305219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3394495412844041E-3"/>
                  <c:y val="-0.166392965294344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FA-46FB-80FE-82DD0D3A2BBE}"/>
                </c:ext>
              </c:extLst>
            </c:dLbl>
            <c:dLbl>
              <c:idx val="1"/>
              <c:layout>
                <c:manualLayout>
                  <c:x val="-7.3394495412844483E-3"/>
                  <c:y val="-0.214559349984812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FA-46FB-80FE-82DD0D3A2BBE}"/>
                </c:ext>
              </c:extLst>
            </c:dLbl>
            <c:dLbl>
              <c:idx val="2"/>
              <c:layout>
                <c:manualLayout>
                  <c:x val="0"/>
                  <c:y val="-0.113847818359288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FA-46FB-80FE-82DD0D3A2BBE}"/>
                </c:ext>
              </c:extLst>
            </c:dLbl>
            <c:dLbl>
              <c:idx val="3"/>
              <c:layout>
                <c:manualLayout>
                  <c:x val="7.5840978593272171E-2"/>
                  <c:y val="-0.126984105093052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FA-46FB-80FE-82DD0D3A2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50</c:v>
              </c:pt>
              <c:pt idx="1">
                <c:v>72</c:v>
              </c:pt>
              <c:pt idx="2">
                <c:v>18</c:v>
              </c:pt>
              <c:pt idx="3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4-10FA-46FB-80FE-82DD0D3A2B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487334696"/>
        <c:axId val="487328792"/>
        <c:axId val="0"/>
      </c:bar3DChart>
      <c:catAx>
        <c:axId val="4873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28792"/>
        <c:crosses val="autoZero"/>
        <c:auto val="1"/>
        <c:lblAlgn val="ctr"/>
        <c:lblOffset val="100"/>
        <c:noMultiLvlLbl val="0"/>
      </c:catAx>
      <c:valAx>
        <c:axId val="48732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733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4.557305336832896E-2"/>
              <c:y val="-2.6130431612715076E-2"/>
            </c:manualLayout>
          </c:layout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92-4C25-A779-1D290994F0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92-4C25-A779-1D290994F0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2-4C25-A779-1D290994F0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127</c:v>
              </c:pt>
              <c:pt idx="1">
                <c:v>129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6-CD92-4C25-A779-1D290994F0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4.557305336832896E-2"/>
              <c:y val="-2.6130431612715076E-2"/>
            </c:manualLayout>
          </c:layout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81-4201-943D-4806D00840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81-4201-943D-4806D00840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81-4201-943D-4806D00840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81-4201-943D-4806D008400D}"/>
              </c:ext>
            </c:extLst>
          </c:dPt>
          <c:dLbls>
            <c:dLbl>
              <c:idx val="0"/>
              <c:layout>
                <c:manualLayout>
                  <c:x val="-2.5000000000000001E-2"/>
                  <c:y val="-0.1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81-4201-943D-4806D008400D}"/>
                </c:ext>
              </c:extLst>
            </c:dLbl>
            <c:dLbl>
              <c:idx val="1"/>
              <c:layout>
                <c:manualLayout>
                  <c:x val="2.7777777777777776E-2"/>
                  <c:y val="-0.13888888888888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81-4201-943D-4806D0084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11</c:v>
              </c:pt>
              <c:pt idx="2">
                <c:v>96</c:v>
              </c:pt>
              <c:pt idx="3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8-3881-4201-943D-4806D00840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4.557305336832896E-2"/>
              <c:y val="-2.6130431612715076E-2"/>
            </c:manualLayout>
          </c:layout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48-42F0-9905-716B34C2EB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48-42F0-9905-716B34C2EB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48-42F0-9905-716B34C2EB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Buena  </c:v>
              </c:pt>
              <c:pt idx="1">
                <c:v>Excelente  </c:v>
              </c:pt>
              <c:pt idx="2">
                <c:v>Regular  </c:v>
              </c:pt>
            </c:strLit>
          </c:cat>
          <c:val>
            <c:numLit>
              <c:formatCode>General</c:formatCode>
              <c:ptCount val="3"/>
              <c:pt idx="0">
                <c:v>60</c:v>
              </c:pt>
              <c:pt idx="1">
                <c:v>209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6-9148-42F0-9905-716B34C2EB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0.625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7A-4EA0-B000-EE9A23E8FE6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7A-4EA0-B000-EE9A23E8FE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603032"/>
        <c:axId val="448603424"/>
      </c:barChart>
      <c:catAx>
        <c:axId val="448603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603424"/>
        <c:crosses val="autoZero"/>
        <c:auto val="1"/>
        <c:lblAlgn val="ctr"/>
        <c:lblOffset val="100"/>
        <c:noMultiLvlLbl val="0"/>
      </c:catAx>
      <c:valAx>
        <c:axId val="4486034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86030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7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6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13" Type="http://schemas.openxmlformats.org/officeDocument/2006/relationships/chart" Target="../charts/chart82.xml"/><Relationship Id="rId3" Type="http://schemas.openxmlformats.org/officeDocument/2006/relationships/image" Target="../media/image10.jpeg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image" Target="../media/image11.png"/><Relationship Id="rId9" Type="http://schemas.openxmlformats.org/officeDocument/2006/relationships/chart" Target="../charts/chart78.xml"/><Relationship Id="rId14" Type="http://schemas.openxmlformats.org/officeDocument/2006/relationships/chart" Target="../charts/chart8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Licenciatura en Bilingüismo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E8E1FC33-E53E-4ED0-AFFE-17E8FFA1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93653C4-F94B-488C-A7C8-0E2ECE833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6BA8310F-7912-4A84-86DE-AB025DB24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F5E6B22-3923-4013-B6BF-D50D5C8E7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B75CA974-3C63-4788-A71C-0DC7599C0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7D4E8733-F928-49EB-9431-47FA3FD78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2D1A4DD5-A167-4A16-943C-67B7DA6C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3FC775F9-3737-4284-8AD1-DD3F82A5A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8725132-4C2F-4703-849D-8AD103AA9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865421B-F3BA-4634-A5FF-D4D46093F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30C957F4-9E18-4299-BA24-B8966D028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1B9F7872-1633-4C96-8155-3D7968947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13FFE0B1-413D-4E54-AF02-8C9D33C23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95CF06C9-E685-4B5B-8447-1A4A41319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A65F9061-D9FA-4098-81CF-61813C50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F1F5D047-426F-42F3-8C72-BA0401376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0DE9CE3C-0250-4B5C-9BB6-57C801F9C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5EC295A3-87F6-4682-8BF3-2F428D021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CE52B39B-294F-45AD-8758-F92B1EBB7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802752C0-1560-4B13-8A42-06DFA72CF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02D6E20F-1470-4B1E-8A29-D08C36800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E156EEB-306B-4D75-9943-73C9A706B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0E70E962-71C6-4601-AADF-B7E075F3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98F988B4-86A0-4BD4-8F7B-C229C092B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62FBA678-0E63-4BBA-8DD9-93AEEA7E9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71E40CCC-E25C-4D43-AD94-AF3A86C9D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AC44CAD5-C7EF-4654-967E-FA64A4801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B5068F5F-F1A1-4929-9D0A-0DE897A1D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4E6C2B47-B958-49C9-9655-FB1D2E57F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0675B65C-D5CA-49D3-B1F4-14714A4D8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E5AEF240-FF16-480A-8D6E-01338F08C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9970B226-10C6-4364-8C50-D7C540664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6B1BB575-B542-4F66-B087-AA715F2FF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A0BB27C7-E7B6-4301-938C-1ECE06679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97521E23-0B17-4DB2-8E74-97F271A4E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185990C6-6979-4CD6-8DB1-8CC3D628E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DB87E4B9-5844-44BB-8779-999F33EA2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04AD5467-1816-4F47-A91B-CE10D53E0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35A1684A-06A2-425C-89A1-583DEC2B7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423227B1-64DC-4933-ACEE-63C3AC690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32247353-6363-4243-B083-ED246D826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3AABB3FC-1F0D-4653-AAC7-803925043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FAA0829-E042-42EE-B692-D8B12159E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A57FBEA1-CFFE-49EF-9D4E-245C0E768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EC2EB1DE-A2D6-46EE-A279-A526DDBCA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B0E16E9-6EB9-4211-94DD-04705C0AC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0252BBC8-F82C-47F0-B681-503630F04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2A5988E-0020-4774-BA7F-B2F7B51D3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5B3878EB-29FC-4103-A75A-086279C7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B76FA28C-621B-4232-B869-09D804356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5D0A27CD-E70D-4381-B622-67373DEA5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9AFA549-04F3-4D45-B894-B2A8DD489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9D77BC41-BE4E-43D4-85B2-C9616E666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BE7861DF-2EE3-4CD5-9F72-E7911D913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9126C45F-4483-419A-91FC-CC16C544E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1001B4D7-1D5A-42B7-8A55-32C4D691E814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Bilingüismo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10651922-E03E-4650-A605-0DCE431B3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222250</xdr:colOff>
      <xdr:row>12</xdr:row>
      <xdr:rowOff>179917</xdr:rowOff>
    </xdr:from>
    <xdr:to>
      <xdr:col>11</xdr:col>
      <xdr:colOff>540786</xdr:colOff>
      <xdr:row>30</xdr:row>
      <xdr:rowOff>160441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04A688B9-FEF9-4209-AEE4-94AD9D3D1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746125" y="2465917"/>
          <a:ext cx="8643386" cy="34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391583</xdr:colOff>
      <xdr:row>12</xdr:row>
      <xdr:rowOff>158750</xdr:rowOff>
    </xdr:from>
    <xdr:to>
      <xdr:col>23</xdr:col>
      <xdr:colOff>82523</xdr:colOff>
      <xdr:row>30</xdr:row>
      <xdr:rowOff>177369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80DB7894-D75D-4B72-995E-8A709C75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9945158" y="2444750"/>
          <a:ext cx="8673015" cy="3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Bilingüismo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337704</xdr:colOff>
      <xdr:row>12</xdr:row>
      <xdr:rowOff>51954</xdr:rowOff>
    </xdr:from>
    <xdr:to>
      <xdr:col>17</xdr:col>
      <xdr:colOff>123602</xdr:colOff>
      <xdr:row>28</xdr:row>
      <xdr:rowOff>64580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390213-1029-421A-8319-2743B6BAF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602681" y="2337954"/>
          <a:ext cx="7622376" cy="3060626"/>
        </a:xfrm>
        <a:prstGeom prst="rect">
          <a:avLst/>
        </a:prstGeom>
      </xdr:spPr>
    </xdr:pic>
    <xdr:clientData/>
  </xdr:twoCellAnchor>
  <xdr:twoCellAnchor editAs="oneCell">
    <xdr:from>
      <xdr:col>1</xdr:col>
      <xdr:colOff>277089</xdr:colOff>
      <xdr:row>13</xdr:row>
      <xdr:rowOff>129887</xdr:rowOff>
    </xdr:from>
    <xdr:to>
      <xdr:col>7</xdr:col>
      <xdr:colOff>8658</xdr:colOff>
      <xdr:row>28</xdr:row>
      <xdr:rowOff>44713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7D1C27-CF90-4A70-A9CA-A2072ECC4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76248" y="2606387"/>
          <a:ext cx="6797387" cy="27723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13</xdr:row>
      <xdr:rowOff>113799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437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504825</xdr:colOff>
      <xdr:row>9</xdr:row>
      <xdr:rowOff>142874</xdr:rowOff>
    </xdr:from>
    <xdr:to>
      <xdr:col>17</xdr:col>
      <xdr:colOff>573643</xdr:colOff>
      <xdr:row>30</xdr:row>
      <xdr:rowOff>95249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90825" y="2124074"/>
          <a:ext cx="10736818" cy="4162425"/>
        </a:xfrm>
        <a:prstGeom prst="rect">
          <a:avLst/>
        </a:prstGeom>
      </xdr:spPr>
    </xdr:pic>
    <xdr:clientData/>
  </xdr:twoCellAnchor>
  <xdr:twoCellAnchor>
    <xdr:from>
      <xdr:col>6</xdr:col>
      <xdr:colOff>66674</xdr:colOff>
      <xdr:row>39</xdr:row>
      <xdr:rowOff>142874</xdr:rowOff>
    </xdr:from>
    <xdr:to>
      <xdr:col>12</xdr:col>
      <xdr:colOff>695325</xdr:colOff>
      <xdr:row>54</xdr:row>
      <xdr:rowOff>19050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85725</xdr:colOff>
      <xdr:row>57</xdr:row>
      <xdr:rowOff>47625</xdr:rowOff>
    </xdr:from>
    <xdr:to>
      <xdr:col>12</xdr:col>
      <xdr:colOff>85725</xdr:colOff>
      <xdr:row>71</xdr:row>
      <xdr:rowOff>152400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66675</xdr:colOff>
      <xdr:row>75</xdr:row>
      <xdr:rowOff>581025</xdr:rowOff>
    </xdr:from>
    <xdr:to>
      <xdr:col>12</xdr:col>
      <xdr:colOff>685800</xdr:colOff>
      <xdr:row>90</xdr:row>
      <xdr:rowOff>80963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695324</xdr:colOff>
      <xdr:row>96</xdr:row>
      <xdr:rowOff>66675</xdr:rowOff>
    </xdr:from>
    <xdr:to>
      <xdr:col>12</xdr:col>
      <xdr:colOff>419099</xdr:colOff>
      <xdr:row>110</xdr:row>
      <xdr:rowOff>161925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647700</xdr:colOff>
      <xdr:row>113</xdr:row>
      <xdr:rowOff>38100</xdr:rowOff>
    </xdr:from>
    <xdr:to>
      <xdr:col>12</xdr:col>
      <xdr:colOff>504825</xdr:colOff>
      <xdr:row>128</xdr:row>
      <xdr:rowOff>80963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561975</xdr:colOff>
      <xdr:row>132</xdr:row>
      <xdr:rowOff>28575</xdr:rowOff>
    </xdr:from>
    <xdr:to>
      <xdr:col>12</xdr:col>
      <xdr:colOff>419100</xdr:colOff>
      <xdr:row>147</xdr:row>
      <xdr:rowOff>71438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666750</xdr:colOff>
      <xdr:row>151</xdr:row>
      <xdr:rowOff>19050</xdr:rowOff>
    </xdr:from>
    <xdr:to>
      <xdr:col>12</xdr:col>
      <xdr:colOff>523875</xdr:colOff>
      <xdr:row>166</xdr:row>
      <xdr:rowOff>61913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761999</xdr:colOff>
      <xdr:row>170</xdr:row>
      <xdr:rowOff>190499</xdr:rowOff>
    </xdr:from>
    <xdr:to>
      <xdr:col>12</xdr:col>
      <xdr:colOff>600074</xdr:colOff>
      <xdr:row>185</xdr:row>
      <xdr:rowOff>47624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191</xdr:row>
      <xdr:rowOff>0</xdr:rowOff>
    </xdr:from>
    <xdr:to>
      <xdr:col>12</xdr:col>
      <xdr:colOff>0</xdr:colOff>
      <xdr:row>205</xdr:row>
      <xdr:rowOff>76200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761999</xdr:colOff>
      <xdr:row>209</xdr:row>
      <xdr:rowOff>190499</xdr:rowOff>
    </xdr:from>
    <xdr:to>
      <xdr:col>12</xdr:col>
      <xdr:colOff>676274</xdr:colOff>
      <xdr:row>226</xdr:row>
      <xdr:rowOff>9524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opLeftCell="A10" workbookViewId="0">
      <selection activeCell="S22" sqref="S22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67" t="s">
        <v>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2:15" ht="68.25" customHeight="1" x14ac:dyDescent="0.25">
      <c r="B33" s="68" t="s">
        <v>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2:15" ht="43.5" customHeight="1" x14ac:dyDescent="0.25">
      <c r="B34" s="68" t="s">
        <v>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2:15" ht="167.25" customHeight="1" x14ac:dyDescent="0.25">
      <c r="B35" s="69" t="s">
        <v>84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2:15" ht="89.25" customHeight="1" x14ac:dyDescent="0.25">
      <c r="B36" s="70" t="s">
        <v>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ht="58.5" customHeight="1" x14ac:dyDescent="0.25">
      <c r="B37" s="70" t="s">
        <v>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63" t="s">
        <v>260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2:15" ht="14.45" customHeight="1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</row>
    <row r="42" spans="2:15" ht="14.45" customHeight="1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2:15" ht="14.45" customHeight="1" x14ac:dyDescent="0.2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2:15" ht="14.45" customHeight="1" x14ac:dyDescent="0.25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2:15" ht="14.45" customHeight="1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2:15" ht="14.45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2:15" ht="14.45" customHeight="1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5" ht="14.45" customHeight="1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2:14" ht="34.5" customHeight="1" x14ac:dyDescent="0.25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1" spans="2:14" ht="87.75" customHeight="1" x14ac:dyDescent="0.25">
      <c r="B51" s="65" t="s">
        <v>60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21" workbookViewId="0">
      <selection activeCell="E42" sqref="E42:G43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86</v>
      </c>
    </row>
    <row r="34" spans="2:19" ht="18.75" x14ac:dyDescent="0.3">
      <c r="C34" s="33" t="s">
        <v>261</v>
      </c>
    </row>
    <row r="35" spans="2:19" ht="18.75" x14ac:dyDescent="0.3">
      <c r="C35" s="33" t="s">
        <v>262</v>
      </c>
    </row>
    <row r="37" spans="2:19" ht="39" customHeight="1" x14ac:dyDescent="0.25">
      <c r="B37" s="6"/>
      <c r="C37" s="72" t="s">
        <v>12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73" t="s">
        <v>13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307</v>
      </c>
      <c r="E42" s="10">
        <v>18</v>
      </c>
      <c r="F42" s="10">
        <v>6</v>
      </c>
      <c r="G42" s="10">
        <v>0</v>
      </c>
      <c r="H42" s="11">
        <v>331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379</v>
      </c>
      <c r="E43" s="10">
        <v>29</v>
      </c>
      <c r="F43" s="10">
        <v>2</v>
      </c>
      <c r="G43" s="10">
        <v>0</v>
      </c>
      <c r="H43" s="11">
        <v>410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0.44752186588921283</v>
      </c>
      <c r="E46" s="12">
        <v>0.38297872340425532</v>
      </c>
      <c r="F46" s="12">
        <v>0.75</v>
      </c>
      <c r="G46" s="12">
        <v>0</v>
      </c>
      <c r="H46" s="13">
        <v>0.44669365721997301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0.55247813411078717</v>
      </c>
      <c r="E47" s="12">
        <v>0.61702127659574468</v>
      </c>
      <c r="F47" s="12">
        <v>0.25</v>
      </c>
      <c r="G47" s="12">
        <v>0</v>
      </c>
      <c r="H47" s="13">
        <v>0.55330634278002699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73" t="s">
        <v>20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511</v>
      </c>
      <c r="E52" s="10">
        <v>34</v>
      </c>
      <c r="F52" s="10">
        <v>6</v>
      </c>
      <c r="G52" s="10">
        <v>0</v>
      </c>
      <c r="H52" s="10">
        <v>551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75</v>
      </c>
      <c r="E53" s="10">
        <v>9</v>
      </c>
      <c r="F53" s="10">
        <v>2</v>
      </c>
      <c r="G53" s="10">
        <v>0</v>
      </c>
      <c r="H53" s="10">
        <v>86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100</v>
      </c>
      <c r="E54" s="10">
        <v>4</v>
      </c>
      <c r="F54" s="10">
        <v>0</v>
      </c>
      <c r="G54" s="10">
        <v>0</v>
      </c>
      <c r="H54" s="10">
        <v>104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0.74489795918367352</v>
      </c>
      <c r="E57" s="12">
        <v>0.72340425531914898</v>
      </c>
      <c r="F57" s="12">
        <v>0.75</v>
      </c>
      <c r="G57" s="12">
        <v>0</v>
      </c>
      <c r="H57" s="12">
        <v>0.74358974358974361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0.10932944606413994</v>
      </c>
      <c r="E58" s="12">
        <v>0.19148936170212766</v>
      </c>
      <c r="F58" s="12">
        <v>0.25</v>
      </c>
      <c r="G58" s="12">
        <v>0</v>
      </c>
      <c r="H58" s="12">
        <v>0.11605937921727395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0.1457725947521866</v>
      </c>
      <c r="E59" s="12">
        <v>8.5106382978723402E-2</v>
      </c>
      <c r="F59" s="12">
        <v>0</v>
      </c>
      <c r="G59" s="12">
        <v>0</v>
      </c>
      <c r="H59" s="12">
        <v>0.14035087719298245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73" t="s">
        <v>24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0.84161490683229812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7.4534161490683232E-2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2.0186335403726708E-2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72" t="s">
        <v>25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R76" s="34"/>
      <c r="S76" s="7"/>
    </row>
    <row r="77" spans="3:19" x14ac:dyDescent="0.25">
      <c r="R77" s="34"/>
      <c r="S77" s="7"/>
    </row>
    <row r="78" spans="3:19" ht="23.25" x14ac:dyDescent="0.25">
      <c r="C78" s="73" t="s">
        <v>26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0.41025641025641024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62" t="s">
        <v>27</v>
      </c>
      <c r="D82" s="8" t="s">
        <v>87</v>
      </c>
      <c r="E82" s="8" t="s">
        <v>88</v>
      </c>
      <c r="F82" s="8" t="s">
        <v>89</v>
      </c>
      <c r="R82" s="34"/>
      <c r="S82" s="7"/>
    </row>
    <row r="83" spans="3:19" ht="21" x14ac:dyDescent="0.25">
      <c r="C83" s="15" t="s">
        <v>28</v>
      </c>
      <c r="D83" s="12">
        <v>0.890625</v>
      </c>
      <c r="E83" s="12">
        <v>0.1</v>
      </c>
      <c r="F83" s="12">
        <v>9.3749999999999997E-3</v>
      </c>
      <c r="R83" s="34"/>
      <c r="S83" s="7"/>
    </row>
    <row r="84" spans="3:19" ht="21" x14ac:dyDescent="0.25">
      <c r="C84" s="15" t="s">
        <v>29</v>
      </c>
      <c r="D84" s="12">
        <v>0.82176656151419558</v>
      </c>
      <c r="E84" s="12">
        <v>0.16246056782334384</v>
      </c>
      <c r="F84" s="12">
        <v>1.5772870662460567E-2</v>
      </c>
      <c r="R84" s="34"/>
      <c r="S84" s="7"/>
    </row>
    <row r="85" spans="3:19" ht="21" x14ac:dyDescent="0.25">
      <c r="C85" s="15" t="s">
        <v>30</v>
      </c>
      <c r="D85" s="12">
        <v>0.90995260663507105</v>
      </c>
      <c r="E85" s="12">
        <v>8.5308056872037921E-2</v>
      </c>
      <c r="F85" s="12">
        <v>4.7393364928909956E-3</v>
      </c>
      <c r="R85" s="34"/>
      <c r="S85" s="7"/>
    </row>
    <row r="86" spans="3:19" ht="21" x14ac:dyDescent="0.25">
      <c r="C86" s="15" t="s">
        <v>31</v>
      </c>
      <c r="D86" s="12">
        <v>0.85691318327974275</v>
      </c>
      <c r="E86" s="12">
        <v>0.13344051446945338</v>
      </c>
      <c r="F86" s="12">
        <v>9.6463022508038593E-3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90</v>
      </c>
      <c r="D88" s="12">
        <v>0.31713900134952766</v>
      </c>
      <c r="R88" s="34"/>
      <c r="S88" s="7"/>
    </row>
    <row r="89" spans="3:19" x14ac:dyDescent="0.25">
      <c r="R89" s="34"/>
      <c r="S89" s="7"/>
    </row>
    <row r="90" spans="3:19" ht="23.25" x14ac:dyDescent="0.25">
      <c r="C90" s="62" t="s">
        <v>90</v>
      </c>
      <c r="D90" s="8" t="s">
        <v>87</v>
      </c>
      <c r="E90" s="8" t="s">
        <v>88</v>
      </c>
      <c r="F90" s="8" t="s">
        <v>89</v>
      </c>
      <c r="R90" s="34"/>
      <c r="S90" s="7"/>
    </row>
    <row r="91" spans="3:19" ht="21" x14ac:dyDescent="0.25">
      <c r="C91" s="15" t="s">
        <v>28</v>
      </c>
      <c r="D91" s="12">
        <v>0.18</v>
      </c>
      <c r="E91" s="12">
        <v>0.40200000000000002</v>
      </c>
      <c r="F91" s="12">
        <v>0.41799999999999998</v>
      </c>
      <c r="R91" s="34"/>
      <c r="S91" s="7"/>
    </row>
    <row r="92" spans="3:19" ht="21" x14ac:dyDescent="0.25">
      <c r="C92" s="15" t="s">
        <v>29</v>
      </c>
      <c r="D92" s="12">
        <v>0.18511066398390341</v>
      </c>
      <c r="E92" s="12">
        <v>0.39436619718309857</v>
      </c>
      <c r="F92" s="12">
        <v>0.42052313883299797</v>
      </c>
      <c r="R92" s="34"/>
      <c r="S92" s="7"/>
    </row>
    <row r="93" spans="3:19" ht="21" x14ac:dyDescent="0.25">
      <c r="C93" s="15" t="s">
        <v>30</v>
      </c>
      <c r="D93" s="12">
        <v>0.23943661971830985</v>
      </c>
      <c r="E93" s="12">
        <v>0.43259557344064387</v>
      </c>
      <c r="F93" s="12">
        <v>0.32796780684104626</v>
      </c>
      <c r="R93" s="34"/>
      <c r="S93" s="7"/>
    </row>
    <row r="94" spans="3:19" ht="21" x14ac:dyDescent="0.25">
      <c r="C94" s="15" t="s">
        <v>31</v>
      </c>
      <c r="D94" s="12">
        <v>0.18902439024390244</v>
      </c>
      <c r="E94" s="12">
        <v>0.32926829268292684</v>
      </c>
      <c r="F94" s="12">
        <v>0.48170731707317072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73" t="s">
        <v>32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74" t="s">
        <v>33</v>
      </c>
      <c r="D98" s="74"/>
      <c r="E98" s="74"/>
      <c r="F98" s="74"/>
      <c r="G98" s="74"/>
      <c r="H98" s="74"/>
      <c r="I98" s="74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71" t="s">
        <v>91</v>
      </c>
      <c r="D99" s="71"/>
      <c r="E99" s="71"/>
      <c r="F99" s="71"/>
      <c r="G99" s="71"/>
      <c r="H99" s="71"/>
      <c r="I99" s="71"/>
      <c r="J99" s="12">
        <v>8.4175084175084174E-3</v>
      </c>
      <c r="K99" s="12">
        <v>8.4175084175084174E-3</v>
      </c>
      <c r="L99" s="12">
        <v>2.1885521885521887E-2</v>
      </c>
      <c r="M99" s="12">
        <v>0.45622895622895621</v>
      </c>
      <c r="N99" s="12">
        <v>0.50505050505050508</v>
      </c>
      <c r="O99" s="23">
        <v>4.4410774410774412</v>
      </c>
      <c r="R99" s="34"/>
      <c r="S99" s="7"/>
    </row>
    <row r="100" spans="2:19" ht="18.75" x14ac:dyDescent="0.25">
      <c r="B100" s="5">
        <v>2</v>
      </c>
      <c r="C100" s="71" t="s">
        <v>92</v>
      </c>
      <c r="D100" s="71"/>
      <c r="E100" s="71"/>
      <c r="F100" s="71"/>
      <c r="G100" s="71"/>
      <c r="H100" s="71"/>
      <c r="I100" s="71"/>
      <c r="J100" s="12">
        <v>6.7340067340067337E-3</v>
      </c>
      <c r="K100" s="12">
        <v>1.1784511784511785E-2</v>
      </c>
      <c r="L100" s="12">
        <v>1.6835016835016835E-2</v>
      </c>
      <c r="M100" s="12">
        <v>0.46801346801346799</v>
      </c>
      <c r="N100" s="12">
        <v>0.49663299663299665</v>
      </c>
      <c r="O100" s="23">
        <v>4.436026936026936</v>
      </c>
      <c r="R100" s="34"/>
      <c r="S100" s="7"/>
    </row>
    <row r="101" spans="2:19" ht="18.75" x14ac:dyDescent="0.25">
      <c r="B101" s="5">
        <v>3</v>
      </c>
      <c r="C101" s="71" t="s">
        <v>93</v>
      </c>
      <c r="D101" s="71"/>
      <c r="E101" s="71"/>
      <c r="F101" s="71"/>
      <c r="G101" s="71"/>
      <c r="H101" s="71"/>
      <c r="I101" s="71"/>
      <c r="J101" s="12">
        <v>3.3670033670033669E-3</v>
      </c>
      <c r="K101" s="12">
        <v>1.8518518518518517E-2</v>
      </c>
      <c r="L101" s="12">
        <v>5.387205387205387E-2</v>
      </c>
      <c r="M101" s="12">
        <v>0.55218855218855223</v>
      </c>
      <c r="N101" s="12">
        <v>0.37205387205387208</v>
      </c>
      <c r="O101" s="23">
        <v>4.2710437710437708</v>
      </c>
      <c r="R101" s="34"/>
      <c r="S101" s="7"/>
    </row>
    <row r="102" spans="2:19" ht="30.75" customHeight="1" x14ac:dyDescent="0.25">
      <c r="B102" s="5">
        <v>4</v>
      </c>
      <c r="C102" s="71" t="s">
        <v>94</v>
      </c>
      <c r="D102" s="71"/>
      <c r="E102" s="71"/>
      <c r="F102" s="71"/>
      <c r="G102" s="71"/>
      <c r="H102" s="71"/>
      <c r="I102" s="71"/>
      <c r="J102" s="12">
        <v>2.0202020202020204E-2</v>
      </c>
      <c r="K102" s="12">
        <v>5.7239057239057242E-2</v>
      </c>
      <c r="L102" s="12">
        <v>8.7542087542087546E-2</v>
      </c>
      <c r="M102" s="12">
        <v>0.45959595959595961</v>
      </c>
      <c r="N102" s="12">
        <v>0.37542087542087543</v>
      </c>
      <c r="O102" s="23">
        <v>4.1127946127946124</v>
      </c>
      <c r="R102" s="34"/>
      <c r="S102" s="7"/>
    </row>
    <row r="103" spans="2:19" ht="18.75" x14ac:dyDescent="0.25">
      <c r="B103" s="5">
        <v>5</v>
      </c>
      <c r="C103" s="71" t="s">
        <v>95</v>
      </c>
      <c r="D103" s="71"/>
      <c r="E103" s="71"/>
      <c r="F103" s="71"/>
      <c r="G103" s="71"/>
      <c r="H103" s="71"/>
      <c r="I103" s="71"/>
      <c r="J103" s="12">
        <v>8.4175084175084174E-3</v>
      </c>
      <c r="K103" s="12">
        <v>1.3468013468013467E-2</v>
      </c>
      <c r="L103" s="12">
        <v>1.3468013468013467E-2</v>
      </c>
      <c r="M103" s="12">
        <v>0.31986531986531985</v>
      </c>
      <c r="N103" s="12">
        <v>0.64478114478114479</v>
      </c>
      <c r="O103" s="23">
        <v>4.5791245791245787</v>
      </c>
      <c r="R103" s="34"/>
      <c r="S103" s="7"/>
    </row>
    <row r="104" spans="2:19" ht="28.5" customHeight="1" x14ac:dyDescent="0.25">
      <c r="B104" s="5">
        <v>6</v>
      </c>
      <c r="C104" s="71" t="s">
        <v>96</v>
      </c>
      <c r="D104" s="71"/>
      <c r="E104" s="71"/>
      <c r="F104" s="71"/>
      <c r="G104" s="71"/>
      <c r="H104" s="71"/>
      <c r="I104" s="71"/>
      <c r="J104" s="12">
        <v>3.3670033670033669E-3</v>
      </c>
      <c r="K104" s="12">
        <v>3.5353535353535352E-2</v>
      </c>
      <c r="L104" s="12">
        <v>3.1986531986531987E-2</v>
      </c>
      <c r="M104" s="12">
        <v>0.39057239057239057</v>
      </c>
      <c r="N104" s="12">
        <v>0.53872053872053871</v>
      </c>
      <c r="O104" s="23">
        <v>4.4259259259259256</v>
      </c>
      <c r="R104" s="34"/>
      <c r="S104" s="7"/>
    </row>
    <row r="105" spans="2:19" ht="18.75" x14ac:dyDescent="0.25">
      <c r="B105" s="5">
        <v>7</v>
      </c>
      <c r="C105" s="71" t="s">
        <v>97</v>
      </c>
      <c r="D105" s="71"/>
      <c r="E105" s="71"/>
      <c r="F105" s="71"/>
      <c r="G105" s="71"/>
      <c r="H105" s="71"/>
      <c r="I105" s="71"/>
      <c r="J105" s="12">
        <v>6.7340067340067337E-3</v>
      </c>
      <c r="K105" s="12">
        <v>1.8518518518518517E-2</v>
      </c>
      <c r="L105" s="12">
        <v>1.6835016835016835E-2</v>
      </c>
      <c r="M105" s="12">
        <v>0.37542087542087543</v>
      </c>
      <c r="N105" s="12">
        <v>0.5824915824915825</v>
      </c>
      <c r="O105" s="23">
        <v>4.5084175084175087</v>
      </c>
      <c r="R105" s="34"/>
      <c r="S105" s="7"/>
    </row>
    <row r="106" spans="2:19" ht="18.75" x14ac:dyDescent="0.25">
      <c r="B106" s="5">
        <v>8</v>
      </c>
      <c r="C106" s="71" t="s">
        <v>98</v>
      </c>
      <c r="D106" s="71"/>
      <c r="E106" s="71"/>
      <c r="F106" s="71"/>
      <c r="G106" s="71"/>
      <c r="H106" s="71"/>
      <c r="I106" s="71"/>
      <c r="J106" s="12">
        <v>5.0505050505050509E-3</v>
      </c>
      <c r="K106" s="12">
        <v>2.6936026936026935E-2</v>
      </c>
      <c r="L106" s="12">
        <v>5.0505050505050504E-2</v>
      </c>
      <c r="M106" s="12">
        <v>0.40909090909090912</v>
      </c>
      <c r="N106" s="12">
        <v>0.50841750841750843</v>
      </c>
      <c r="O106" s="23">
        <v>4.3888888888888893</v>
      </c>
      <c r="R106" s="34"/>
      <c r="S106" s="7"/>
    </row>
    <row r="107" spans="2:19" ht="18.75" x14ac:dyDescent="0.25">
      <c r="B107" s="5">
        <v>9</v>
      </c>
      <c r="C107" s="71" t="s">
        <v>99</v>
      </c>
      <c r="D107" s="71"/>
      <c r="E107" s="71"/>
      <c r="F107" s="71"/>
      <c r="G107" s="71"/>
      <c r="H107" s="71"/>
      <c r="I107" s="71"/>
      <c r="J107" s="12">
        <v>3.3670033670033669E-3</v>
      </c>
      <c r="K107" s="12">
        <v>2.0202020202020204E-2</v>
      </c>
      <c r="L107" s="12">
        <v>3.5353535353535352E-2</v>
      </c>
      <c r="M107" s="12">
        <v>0.45959595959595961</v>
      </c>
      <c r="N107" s="12">
        <v>0.48148148148148145</v>
      </c>
      <c r="O107" s="23">
        <v>4.3956228956228953</v>
      </c>
      <c r="R107" s="34"/>
      <c r="S107" s="7"/>
    </row>
    <row r="108" spans="2:19" ht="18.75" x14ac:dyDescent="0.25">
      <c r="B108" s="5">
        <v>10</v>
      </c>
      <c r="C108" s="71" t="s">
        <v>100</v>
      </c>
      <c r="D108" s="71"/>
      <c r="E108" s="71"/>
      <c r="F108" s="71"/>
      <c r="G108" s="71"/>
      <c r="H108" s="71"/>
      <c r="I108" s="71"/>
      <c r="J108" s="12">
        <v>1.3468013468013467E-2</v>
      </c>
      <c r="K108" s="12">
        <v>5.2188552188552187E-2</v>
      </c>
      <c r="L108" s="12">
        <v>7.2390572390572394E-2</v>
      </c>
      <c r="M108" s="12">
        <v>0.48821548821548821</v>
      </c>
      <c r="N108" s="12">
        <v>0.37373737373737376</v>
      </c>
      <c r="O108" s="23">
        <v>4.1565656565656566</v>
      </c>
      <c r="R108" s="34"/>
      <c r="S108" s="7"/>
    </row>
    <row r="109" spans="2:19" ht="18.75" x14ac:dyDescent="0.25">
      <c r="B109" s="5">
        <v>11</v>
      </c>
      <c r="C109" s="71" t="s">
        <v>101</v>
      </c>
      <c r="D109" s="71"/>
      <c r="E109" s="71"/>
      <c r="F109" s="71"/>
      <c r="G109" s="71"/>
      <c r="H109" s="71"/>
      <c r="I109" s="71"/>
      <c r="J109" s="12">
        <v>1.0101010101010102E-2</v>
      </c>
      <c r="K109" s="12">
        <v>6.0606060606060608E-2</v>
      </c>
      <c r="L109" s="12">
        <v>6.0606060606060608E-2</v>
      </c>
      <c r="M109" s="12">
        <v>0.41582491582491582</v>
      </c>
      <c r="N109" s="12">
        <v>0.29629629629629628</v>
      </c>
      <c r="O109" s="23">
        <v>3.457912457912458</v>
      </c>
      <c r="R109" s="34"/>
      <c r="S109" s="7"/>
    </row>
    <row r="110" spans="2:19" ht="18.75" x14ac:dyDescent="0.25">
      <c r="B110" s="5">
        <v>12</v>
      </c>
      <c r="C110" s="71" t="s">
        <v>102</v>
      </c>
      <c r="D110" s="71"/>
      <c r="E110" s="71"/>
      <c r="F110" s="71"/>
      <c r="G110" s="71"/>
      <c r="H110" s="71"/>
      <c r="I110" s="71"/>
      <c r="J110" s="12">
        <v>3.3670033670033669E-3</v>
      </c>
      <c r="K110" s="12">
        <v>1.8518518518518517E-2</v>
      </c>
      <c r="L110" s="12">
        <v>3.3670033670033669E-2</v>
      </c>
      <c r="M110" s="12">
        <v>0.46127946127946129</v>
      </c>
      <c r="N110" s="12">
        <v>0.32659932659932661</v>
      </c>
      <c r="O110" s="23">
        <v>3.6195286195286194</v>
      </c>
      <c r="R110" s="34"/>
      <c r="S110" s="7"/>
    </row>
    <row r="111" spans="2:19" ht="18.75" x14ac:dyDescent="0.25">
      <c r="B111" s="5">
        <v>13</v>
      </c>
      <c r="C111" s="71" t="s">
        <v>103</v>
      </c>
      <c r="D111" s="71"/>
      <c r="E111" s="71"/>
      <c r="F111" s="71"/>
      <c r="G111" s="71"/>
      <c r="H111" s="71"/>
      <c r="I111" s="71"/>
      <c r="J111" s="12">
        <v>5.0505050505050509E-3</v>
      </c>
      <c r="K111" s="12">
        <v>3.1986531986531987E-2</v>
      </c>
      <c r="L111" s="12">
        <v>6.2289562289562291E-2</v>
      </c>
      <c r="M111" s="12">
        <v>0.48821548821548821</v>
      </c>
      <c r="N111" s="12">
        <v>0.25589225589225589</v>
      </c>
      <c r="O111" s="23">
        <v>3.4882154882154883</v>
      </c>
      <c r="R111" s="34"/>
      <c r="S111" s="7"/>
    </row>
    <row r="112" spans="2:19" ht="18.75" x14ac:dyDescent="0.25">
      <c r="B112" s="5">
        <v>14</v>
      </c>
      <c r="C112" s="71" t="s">
        <v>104</v>
      </c>
      <c r="D112" s="71"/>
      <c r="E112" s="71"/>
      <c r="F112" s="71"/>
      <c r="G112" s="71"/>
      <c r="H112" s="71"/>
      <c r="I112" s="71"/>
      <c r="J112" s="12">
        <v>3.3670033670033669E-3</v>
      </c>
      <c r="K112" s="12">
        <v>1.8518518518518517E-2</v>
      </c>
      <c r="L112" s="12">
        <v>1.8518518518518517E-2</v>
      </c>
      <c r="M112" s="12">
        <v>0.34343434343434343</v>
      </c>
      <c r="N112" s="12">
        <v>0.45791245791245794</v>
      </c>
      <c r="O112" s="23">
        <v>3.7592592592592591</v>
      </c>
      <c r="R112" s="34"/>
      <c r="S112" s="7"/>
    </row>
    <row r="113" spans="2:19" ht="18.75" x14ac:dyDescent="0.25">
      <c r="B113" s="5">
        <v>15</v>
      </c>
      <c r="C113" s="71" t="s">
        <v>105</v>
      </c>
      <c r="D113" s="71"/>
      <c r="E113" s="71"/>
      <c r="F113" s="71"/>
      <c r="G113" s="71"/>
      <c r="H113" s="71"/>
      <c r="I113" s="71"/>
      <c r="J113" s="12">
        <v>8.4175084175084174E-3</v>
      </c>
      <c r="K113" s="12">
        <v>8.4175084175084174E-3</v>
      </c>
      <c r="L113" s="12">
        <v>1.0101010101010102E-2</v>
      </c>
      <c r="M113" s="12">
        <v>0.28282828282828282</v>
      </c>
      <c r="N113" s="12">
        <v>0.53198653198653201</v>
      </c>
      <c r="O113" s="23">
        <v>3.8468013468013469</v>
      </c>
      <c r="R113" s="34"/>
      <c r="S113" s="7"/>
    </row>
    <row r="114" spans="2:19" ht="18.75" x14ac:dyDescent="0.25">
      <c r="B114" s="5">
        <v>16</v>
      </c>
      <c r="C114" s="71" t="s">
        <v>106</v>
      </c>
      <c r="D114" s="71"/>
      <c r="E114" s="71"/>
      <c r="F114" s="71"/>
      <c r="G114" s="71"/>
      <c r="H114" s="71"/>
      <c r="I114" s="71"/>
      <c r="J114" s="12">
        <v>5.0505050505050509E-3</v>
      </c>
      <c r="K114" s="12">
        <v>5.0505050505050509E-3</v>
      </c>
      <c r="L114" s="12">
        <v>1.1784511784511785E-2</v>
      </c>
      <c r="M114" s="12">
        <v>0.27946127946127947</v>
      </c>
      <c r="N114" s="12">
        <v>0.54040404040404044</v>
      </c>
      <c r="O114" s="23">
        <v>3.8703703703703702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74" t="s">
        <v>107</v>
      </c>
      <c r="D132" s="74"/>
      <c r="E132" s="74"/>
      <c r="F132" s="74"/>
      <c r="G132" s="74"/>
      <c r="H132" s="74"/>
      <c r="I132" s="74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75" t="s">
        <v>108</v>
      </c>
      <c r="D133" s="75"/>
      <c r="E133" s="75"/>
      <c r="F133" s="75"/>
      <c r="G133" s="75"/>
      <c r="H133" s="75"/>
      <c r="I133" s="75"/>
      <c r="J133" s="12">
        <v>0</v>
      </c>
      <c r="K133" s="12">
        <v>0</v>
      </c>
      <c r="L133" s="12">
        <v>0.13725490196078433</v>
      </c>
      <c r="M133" s="12">
        <v>0.45098039215686275</v>
      </c>
      <c r="N133" s="12">
        <v>0.41176470588235292</v>
      </c>
      <c r="O133" s="45">
        <v>4.2745098039215685</v>
      </c>
      <c r="R133" s="34"/>
      <c r="S133" s="7"/>
    </row>
    <row r="134" spans="2:19" ht="17.25" customHeight="1" x14ac:dyDescent="0.3">
      <c r="B134" s="5">
        <v>2</v>
      </c>
      <c r="C134" s="75" t="s">
        <v>109</v>
      </c>
      <c r="D134" s="75"/>
      <c r="E134" s="75"/>
      <c r="F134" s="75"/>
      <c r="G134" s="75"/>
      <c r="H134" s="75"/>
      <c r="I134" s="75"/>
      <c r="J134" s="12">
        <v>3.9215686274509803E-2</v>
      </c>
      <c r="K134" s="12">
        <v>0</v>
      </c>
      <c r="L134" s="12">
        <v>0.21568627450980393</v>
      </c>
      <c r="M134" s="12">
        <v>0.49019607843137253</v>
      </c>
      <c r="N134" s="12">
        <v>0.25490196078431371</v>
      </c>
      <c r="O134" s="45">
        <v>3.9215686274509802</v>
      </c>
      <c r="R134" s="34"/>
      <c r="S134" s="7"/>
    </row>
    <row r="135" spans="2:19" ht="17.25" customHeight="1" x14ac:dyDescent="0.3">
      <c r="B135" s="5">
        <v>3</v>
      </c>
      <c r="C135" s="75" t="s">
        <v>110</v>
      </c>
      <c r="D135" s="75"/>
      <c r="E135" s="75"/>
      <c r="F135" s="75"/>
      <c r="G135" s="75"/>
      <c r="H135" s="75"/>
      <c r="I135" s="75"/>
      <c r="J135" s="12">
        <v>0</v>
      </c>
      <c r="K135" s="12">
        <v>1.9607843137254902E-2</v>
      </c>
      <c r="L135" s="12">
        <v>7.8431372549019607E-2</v>
      </c>
      <c r="M135" s="12">
        <v>0.56862745098039214</v>
      </c>
      <c r="N135" s="12">
        <v>0.33333333333333331</v>
      </c>
      <c r="O135" s="45">
        <v>4.215686274509804</v>
      </c>
      <c r="R135" s="34"/>
      <c r="S135" s="7"/>
    </row>
    <row r="136" spans="2:19" ht="17.25" customHeight="1" x14ac:dyDescent="0.3">
      <c r="B136" s="5">
        <v>4</v>
      </c>
      <c r="C136" s="75" t="s">
        <v>111</v>
      </c>
      <c r="D136" s="75"/>
      <c r="E136" s="75"/>
      <c r="F136" s="75"/>
      <c r="G136" s="75"/>
      <c r="H136" s="75"/>
      <c r="I136" s="75"/>
      <c r="J136" s="12">
        <v>0</v>
      </c>
      <c r="K136" s="12">
        <v>0</v>
      </c>
      <c r="L136" s="12">
        <v>3.9215686274509803E-2</v>
      </c>
      <c r="M136" s="12">
        <v>0.58823529411764708</v>
      </c>
      <c r="N136" s="12">
        <v>0.37254901960784315</v>
      </c>
      <c r="O136" s="45">
        <v>4.333333333333333</v>
      </c>
      <c r="R136" s="34"/>
      <c r="S136" s="7"/>
    </row>
    <row r="137" spans="2:19" ht="17.25" customHeight="1" x14ac:dyDescent="0.3">
      <c r="B137" s="5">
        <v>5</v>
      </c>
      <c r="C137" s="75" t="s">
        <v>112</v>
      </c>
      <c r="D137" s="75"/>
      <c r="E137" s="75"/>
      <c r="F137" s="75"/>
      <c r="G137" s="75"/>
      <c r="H137" s="75"/>
      <c r="I137" s="75"/>
      <c r="J137" s="12">
        <v>1.9607843137254902E-2</v>
      </c>
      <c r="K137" s="12">
        <v>0</v>
      </c>
      <c r="L137" s="12">
        <v>3.9215686274509803E-2</v>
      </c>
      <c r="M137" s="12">
        <v>0.45098039215686275</v>
      </c>
      <c r="N137" s="12">
        <v>0.49019607843137253</v>
      </c>
      <c r="O137" s="45">
        <v>4.3921568627450984</v>
      </c>
      <c r="R137" s="34"/>
      <c r="S137" s="7"/>
    </row>
    <row r="138" spans="2:19" ht="17.25" customHeight="1" x14ac:dyDescent="0.3">
      <c r="B138" s="5">
        <v>6</v>
      </c>
      <c r="C138" s="75" t="s">
        <v>113</v>
      </c>
      <c r="D138" s="75"/>
      <c r="E138" s="75"/>
      <c r="F138" s="75"/>
      <c r="G138" s="75"/>
      <c r="H138" s="75"/>
      <c r="I138" s="75"/>
      <c r="J138" s="12">
        <v>0</v>
      </c>
      <c r="K138" s="12">
        <v>0</v>
      </c>
      <c r="L138" s="12">
        <v>3.9215686274509803E-2</v>
      </c>
      <c r="M138" s="12">
        <v>0.29411764705882354</v>
      </c>
      <c r="N138" s="12">
        <v>0.66666666666666663</v>
      </c>
      <c r="O138" s="45">
        <v>4.6274509803921573</v>
      </c>
      <c r="R138" s="34"/>
      <c r="S138" s="7"/>
    </row>
    <row r="139" spans="2:19" ht="17.25" customHeight="1" x14ac:dyDescent="0.3">
      <c r="B139" s="5">
        <v>7</v>
      </c>
      <c r="C139" s="75" t="s">
        <v>114</v>
      </c>
      <c r="D139" s="75"/>
      <c r="E139" s="75"/>
      <c r="F139" s="75"/>
      <c r="G139" s="75"/>
      <c r="H139" s="75"/>
      <c r="I139" s="75"/>
      <c r="J139" s="12">
        <v>1.9607843137254902E-2</v>
      </c>
      <c r="K139" s="12">
        <v>0</v>
      </c>
      <c r="L139" s="12">
        <v>5.8823529411764705E-2</v>
      </c>
      <c r="M139" s="12">
        <v>0.43137254901960786</v>
      </c>
      <c r="N139" s="12">
        <v>0.49019607843137253</v>
      </c>
      <c r="O139" s="45">
        <v>4.3725490196078427</v>
      </c>
      <c r="R139" s="34"/>
      <c r="S139" s="7"/>
    </row>
    <row r="140" spans="2:19" ht="17.25" customHeight="1" x14ac:dyDescent="0.3">
      <c r="B140" s="5">
        <v>8</v>
      </c>
      <c r="C140" s="75" t="s">
        <v>115</v>
      </c>
      <c r="D140" s="75"/>
      <c r="E140" s="75"/>
      <c r="F140" s="75"/>
      <c r="G140" s="75"/>
      <c r="H140" s="75"/>
      <c r="I140" s="75"/>
      <c r="J140" s="12">
        <v>1.9607843137254902E-2</v>
      </c>
      <c r="K140" s="12">
        <v>0</v>
      </c>
      <c r="L140" s="12">
        <v>7.8431372549019607E-2</v>
      </c>
      <c r="M140" s="12">
        <v>0.50980392156862742</v>
      </c>
      <c r="N140" s="12">
        <v>0.39215686274509803</v>
      </c>
      <c r="O140" s="45">
        <v>4.2549019607843137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72" t="s">
        <v>35</v>
      </c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76" t="s">
        <v>116</v>
      </c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62" t="s">
        <v>117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87</v>
      </c>
      <c r="D155" s="10">
        <v>161</v>
      </c>
      <c r="E155" s="10">
        <v>2</v>
      </c>
      <c r="F155" s="10">
        <v>163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118</v>
      </c>
      <c r="D156" s="10">
        <v>61</v>
      </c>
      <c r="E156" s="10">
        <v>6</v>
      </c>
      <c r="F156" s="10">
        <v>67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89</v>
      </c>
      <c r="D157" s="10">
        <v>10</v>
      </c>
      <c r="E157" s="10">
        <v>1</v>
      </c>
      <c r="F157" s="10">
        <v>11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119</v>
      </c>
      <c r="D158" s="10">
        <v>1</v>
      </c>
      <c r="E158" s="10">
        <v>0</v>
      </c>
      <c r="F158" s="10">
        <v>1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120</v>
      </c>
      <c r="D159" s="10">
        <v>10</v>
      </c>
      <c r="E159" s="10">
        <v>0</v>
      </c>
      <c r="F159" s="10">
        <v>10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121</v>
      </c>
      <c r="D160" s="10">
        <v>441</v>
      </c>
      <c r="E160" s="10">
        <v>38</v>
      </c>
      <c r="F160" s="10">
        <v>479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62" t="s">
        <v>122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87</v>
      </c>
      <c r="D163" s="12">
        <v>0.23469387755102042</v>
      </c>
      <c r="E163" s="12">
        <v>4.2553191489361701E-2</v>
      </c>
      <c r="F163" s="12">
        <v>0.22237380627557982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118</v>
      </c>
      <c r="D164" s="12">
        <v>8.8921282798833823E-2</v>
      </c>
      <c r="E164" s="12">
        <v>0.1276595744680851</v>
      </c>
      <c r="F164" s="12">
        <v>9.1405184174624829E-2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89</v>
      </c>
      <c r="D165" s="12">
        <v>1.4577259475218658E-2</v>
      </c>
      <c r="E165" s="12">
        <v>2.1276595744680851E-2</v>
      </c>
      <c r="F165" s="12">
        <v>1.5006821282401092E-2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119</v>
      </c>
      <c r="D166" s="12">
        <v>1.4577259475218659E-3</v>
      </c>
      <c r="E166" s="12">
        <v>0</v>
      </c>
      <c r="F166" s="12">
        <v>1.364256480218281E-3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120</v>
      </c>
      <c r="D167" s="12">
        <v>1.4577259475218658E-2</v>
      </c>
      <c r="E167" s="12">
        <v>0</v>
      </c>
      <c r="F167" s="12">
        <v>1.3642564802182811E-2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121</v>
      </c>
      <c r="D168" s="12">
        <v>0.6428571428571429</v>
      </c>
      <c r="E168" s="12">
        <v>0.80851063829787229</v>
      </c>
      <c r="F168" s="12">
        <v>0.65347885402455663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62" t="s">
        <v>123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87</v>
      </c>
      <c r="D171" s="10">
        <v>108</v>
      </c>
      <c r="E171" s="10">
        <v>0</v>
      </c>
      <c r="F171" s="10">
        <v>108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118</v>
      </c>
      <c r="D172" s="10">
        <v>124</v>
      </c>
      <c r="E172" s="10">
        <v>5</v>
      </c>
      <c r="F172" s="10">
        <v>129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89</v>
      </c>
      <c r="D173" s="10">
        <v>96</v>
      </c>
      <c r="E173" s="10">
        <v>3</v>
      </c>
      <c r="F173" s="10">
        <v>99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119</v>
      </c>
      <c r="D174" s="10">
        <v>58</v>
      </c>
      <c r="E174" s="10">
        <v>1</v>
      </c>
      <c r="F174" s="10">
        <v>59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120</v>
      </c>
      <c r="D175" s="10">
        <v>10</v>
      </c>
      <c r="E175" s="10">
        <v>0</v>
      </c>
      <c r="F175" s="10">
        <v>10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121</v>
      </c>
      <c r="D176" s="10">
        <v>290</v>
      </c>
      <c r="E176" s="10">
        <v>38</v>
      </c>
      <c r="F176" s="10">
        <v>328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62" t="s">
        <v>124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87</v>
      </c>
      <c r="D180" s="12">
        <v>0.15743440233236153</v>
      </c>
      <c r="E180" s="12">
        <v>0</v>
      </c>
      <c r="F180" s="12">
        <v>0.14733969986357434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118</v>
      </c>
      <c r="D181" s="12">
        <v>0.18075801749271136</v>
      </c>
      <c r="E181" s="12">
        <v>0.10638297872340426</v>
      </c>
      <c r="F181" s="12">
        <v>0.17598908594815826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89</v>
      </c>
      <c r="D182" s="12">
        <v>0.13994169096209913</v>
      </c>
      <c r="E182" s="12">
        <v>6.3829787234042548E-2</v>
      </c>
      <c r="F182" s="12">
        <v>0.13506139154160982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119</v>
      </c>
      <c r="D183" s="12">
        <v>8.4548104956268216E-2</v>
      </c>
      <c r="E183" s="12">
        <v>2.1276595744680851E-2</v>
      </c>
      <c r="F183" s="12">
        <v>8.0491132332878579E-2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120</v>
      </c>
      <c r="D184" s="12">
        <v>1.4577259475218658E-2</v>
      </c>
      <c r="E184" s="12">
        <v>0</v>
      </c>
      <c r="F184" s="12">
        <v>1.3642564802182811E-2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121</v>
      </c>
      <c r="D185" s="12">
        <v>0.42274052478134111</v>
      </c>
      <c r="E185" s="12">
        <v>0.80851063829787229</v>
      </c>
      <c r="F185" s="12">
        <v>0.44747612551159616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46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62" t="s">
        <v>125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87</v>
      </c>
      <c r="D189" s="10">
        <v>95</v>
      </c>
      <c r="E189" s="10">
        <v>7</v>
      </c>
      <c r="F189" s="10">
        <v>102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118</v>
      </c>
      <c r="D190" s="10">
        <v>33</v>
      </c>
      <c r="E190" s="10">
        <v>1</v>
      </c>
      <c r="F190" s="10">
        <v>34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89</v>
      </c>
      <c r="D191" s="10">
        <v>1</v>
      </c>
      <c r="E191" s="10">
        <v>1</v>
      </c>
      <c r="F191" s="10">
        <v>2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119</v>
      </c>
      <c r="D192" s="10">
        <v>0</v>
      </c>
      <c r="E192" s="10">
        <v>0</v>
      </c>
      <c r="F192" s="10">
        <v>0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120</v>
      </c>
      <c r="D193" s="10">
        <v>16</v>
      </c>
      <c r="E193" s="10">
        <v>0</v>
      </c>
      <c r="F193" s="10">
        <v>16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121</v>
      </c>
      <c r="D194" s="10">
        <v>539</v>
      </c>
      <c r="E194" s="10">
        <v>38</v>
      </c>
      <c r="F194" s="10">
        <v>577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62" t="s">
        <v>126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87</v>
      </c>
      <c r="D197" s="12">
        <v>0.13848396501457727</v>
      </c>
      <c r="E197" s="12">
        <v>0.14893617021276595</v>
      </c>
      <c r="F197" s="12">
        <v>0.13915416098226466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118</v>
      </c>
      <c r="D198" s="12">
        <v>4.8104956268221574E-2</v>
      </c>
      <c r="E198" s="12">
        <v>2.1276595744680851E-2</v>
      </c>
      <c r="F198" s="12">
        <v>4.6384720327421552E-2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89</v>
      </c>
      <c r="D199" s="12">
        <v>1.4577259475218659E-3</v>
      </c>
      <c r="E199" s="12">
        <v>2.1276595744680851E-2</v>
      </c>
      <c r="F199" s="12">
        <v>2.7285129604365621E-3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119</v>
      </c>
      <c r="D200" s="12">
        <v>0</v>
      </c>
      <c r="E200" s="12">
        <v>0</v>
      </c>
      <c r="F200" s="12">
        <v>0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120</v>
      </c>
      <c r="D201" s="12">
        <v>2.3323615160349854E-2</v>
      </c>
      <c r="E201" s="12">
        <v>0</v>
      </c>
      <c r="F201" s="12">
        <v>2.1828103683492497E-2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121</v>
      </c>
      <c r="D202" s="12">
        <v>0.7857142857142857</v>
      </c>
      <c r="E202" s="12">
        <v>0.80851063829787229</v>
      </c>
      <c r="F202" s="12">
        <v>0.78717598908594821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62" t="s">
        <v>127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87</v>
      </c>
      <c r="D205" s="10">
        <v>157</v>
      </c>
      <c r="E205" s="10">
        <v>1</v>
      </c>
      <c r="F205" s="10">
        <v>158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118</v>
      </c>
      <c r="D206" s="10">
        <v>175</v>
      </c>
      <c r="E206" s="10">
        <v>4</v>
      </c>
      <c r="F206" s="10">
        <v>179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89</v>
      </c>
      <c r="D207" s="10">
        <v>48</v>
      </c>
      <c r="E207" s="10">
        <v>3</v>
      </c>
      <c r="F207" s="10">
        <v>51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119</v>
      </c>
      <c r="D208" s="10">
        <v>12</v>
      </c>
      <c r="E208" s="10">
        <v>1</v>
      </c>
      <c r="F208" s="10">
        <v>13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120</v>
      </c>
      <c r="D209" s="10">
        <v>4</v>
      </c>
      <c r="E209" s="10">
        <v>0</v>
      </c>
      <c r="F209" s="10">
        <v>4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121</v>
      </c>
      <c r="D210" s="10">
        <v>290</v>
      </c>
      <c r="E210" s="10">
        <v>38</v>
      </c>
      <c r="F210" s="10">
        <v>328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62" t="s">
        <v>128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87</v>
      </c>
      <c r="D214" s="12">
        <v>0.22886297376093295</v>
      </c>
      <c r="E214" s="12">
        <v>2.1276595744680851E-2</v>
      </c>
      <c r="F214" s="12">
        <v>0.21555252387448839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118</v>
      </c>
      <c r="D215" s="12">
        <v>0.25510204081632654</v>
      </c>
      <c r="E215" s="12">
        <v>8.5106382978723402E-2</v>
      </c>
      <c r="F215" s="12">
        <v>0.24420190995907232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89</v>
      </c>
      <c r="D216" s="12">
        <v>6.9970845481049565E-2</v>
      </c>
      <c r="E216" s="12">
        <v>6.3829787234042548E-2</v>
      </c>
      <c r="F216" s="12">
        <v>6.9577080491132329E-2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119</v>
      </c>
      <c r="D217" s="12">
        <v>1.7492711370262391E-2</v>
      </c>
      <c r="E217" s="12">
        <v>2.1276595744680851E-2</v>
      </c>
      <c r="F217" s="12">
        <v>1.7735334242837655E-2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120</v>
      </c>
      <c r="D218" s="12">
        <v>5.8309037900874635E-3</v>
      </c>
      <c r="E218" s="12">
        <v>0</v>
      </c>
      <c r="F218" s="12">
        <v>5.4570259208731242E-3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121</v>
      </c>
      <c r="D219" s="12">
        <v>0.42274052478134111</v>
      </c>
      <c r="E219" s="12">
        <v>0.80851063829787229</v>
      </c>
      <c r="F219" s="12">
        <v>0.44747612551159616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62" t="s">
        <v>129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87</v>
      </c>
      <c r="D222" s="10">
        <v>323</v>
      </c>
      <c r="E222" s="10">
        <v>6</v>
      </c>
      <c r="F222" s="10">
        <v>329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118</v>
      </c>
      <c r="D223" s="10">
        <v>71</v>
      </c>
      <c r="E223" s="10">
        <v>2</v>
      </c>
      <c r="F223" s="10">
        <v>73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89</v>
      </c>
      <c r="D224" s="10">
        <v>1</v>
      </c>
      <c r="E224" s="10">
        <v>1</v>
      </c>
      <c r="F224" s="10">
        <v>2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119</v>
      </c>
      <c r="D225" s="10">
        <v>0</v>
      </c>
      <c r="E225" s="10">
        <v>0</v>
      </c>
      <c r="F225" s="10">
        <v>0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120</v>
      </c>
      <c r="D226" s="10">
        <v>1</v>
      </c>
      <c r="E226" s="10">
        <v>0</v>
      </c>
      <c r="F226" s="10">
        <v>1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121</v>
      </c>
      <c r="D227" s="10">
        <v>290</v>
      </c>
      <c r="E227" s="10">
        <v>38</v>
      </c>
      <c r="F227" s="10">
        <v>328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62" t="s">
        <v>130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87</v>
      </c>
      <c r="D230" s="12">
        <v>0.4708454810495627</v>
      </c>
      <c r="E230" s="12">
        <v>0.1276595744680851</v>
      </c>
      <c r="F230" s="12">
        <v>0.44884038199181447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118</v>
      </c>
      <c r="D231" s="12">
        <v>0.10349854227405247</v>
      </c>
      <c r="E231" s="12">
        <v>4.2553191489361701E-2</v>
      </c>
      <c r="F231" s="12">
        <v>9.9590723055934513E-2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89</v>
      </c>
      <c r="D232" s="12">
        <v>1.4577259475218659E-3</v>
      </c>
      <c r="E232" s="12">
        <v>2.1276595744680851E-2</v>
      </c>
      <c r="F232" s="12">
        <v>2.7285129604365621E-3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119</v>
      </c>
      <c r="D233" s="12">
        <v>0</v>
      </c>
      <c r="E233" s="12">
        <v>0</v>
      </c>
      <c r="F233" s="12">
        <v>0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120</v>
      </c>
      <c r="D234" s="12">
        <v>1.4577259475218659E-3</v>
      </c>
      <c r="E234" s="12">
        <v>0</v>
      </c>
      <c r="F234" s="12">
        <v>1.364256480218281E-3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121</v>
      </c>
      <c r="D235" s="12">
        <v>0.42274052478134111</v>
      </c>
      <c r="E235" s="12">
        <v>0.80851063829787229</v>
      </c>
      <c r="F235" s="12">
        <v>0.44747612551159616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46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62" t="s">
        <v>131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87</v>
      </c>
      <c r="D238" s="10">
        <v>148</v>
      </c>
      <c r="E238" s="10">
        <v>1</v>
      </c>
      <c r="F238" s="10">
        <v>149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118</v>
      </c>
      <c r="D239" s="10">
        <v>161</v>
      </c>
      <c r="E239" s="10">
        <v>4</v>
      </c>
      <c r="F239" s="10">
        <v>165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89</v>
      </c>
      <c r="D240" s="10">
        <v>56</v>
      </c>
      <c r="E240" s="10">
        <v>3</v>
      </c>
      <c r="F240" s="10">
        <v>59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119</v>
      </c>
      <c r="D241" s="10">
        <v>24</v>
      </c>
      <c r="E241" s="10">
        <v>1</v>
      </c>
      <c r="F241" s="10">
        <v>25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120</v>
      </c>
      <c r="D242" s="10">
        <v>7</v>
      </c>
      <c r="E242" s="10">
        <v>0</v>
      </c>
      <c r="F242" s="10">
        <v>7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121</v>
      </c>
      <c r="D243" s="10">
        <v>290</v>
      </c>
      <c r="E243" s="10">
        <v>38</v>
      </c>
      <c r="F243" s="10">
        <v>328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62" t="s">
        <v>132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87</v>
      </c>
      <c r="D246" s="12">
        <v>0.21574344023323616</v>
      </c>
      <c r="E246" s="12">
        <v>2.1276595744680851E-2</v>
      </c>
      <c r="F246" s="12">
        <v>0.20327421555252387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118</v>
      </c>
      <c r="D247" s="12">
        <v>0.23469387755102042</v>
      </c>
      <c r="E247" s="12">
        <v>8.5106382978723402E-2</v>
      </c>
      <c r="F247" s="12">
        <v>0.22510231923601637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89</v>
      </c>
      <c r="D248" s="12">
        <v>8.1632653061224483E-2</v>
      </c>
      <c r="E248" s="12">
        <v>6.3829787234042548E-2</v>
      </c>
      <c r="F248" s="12">
        <v>8.0491132332878579E-2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119</v>
      </c>
      <c r="D249" s="12">
        <v>3.4985422740524783E-2</v>
      </c>
      <c r="E249" s="12">
        <v>2.1276595744680851E-2</v>
      </c>
      <c r="F249" s="12">
        <v>3.4106412005457026E-2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120</v>
      </c>
      <c r="D250" s="12">
        <v>1.020408163265306E-2</v>
      </c>
      <c r="E250" s="12">
        <v>0</v>
      </c>
      <c r="F250" s="12">
        <v>9.5497953615279671E-3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121</v>
      </c>
      <c r="D251" s="12">
        <v>0.42274052478134111</v>
      </c>
      <c r="E251" s="12">
        <v>0.80851063829787229</v>
      </c>
      <c r="F251" s="12">
        <v>0.44747612551159616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46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46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46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62" t="s">
        <v>133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87</v>
      </c>
      <c r="D256" s="10">
        <v>153</v>
      </c>
      <c r="E256" s="10">
        <v>1</v>
      </c>
      <c r="F256" s="10">
        <v>154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118</v>
      </c>
      <c r="D257" s="10">
        <v>149</v>
      </c>
      <c r="E257" s="10">
        <v>5</v>
      </c>
      <c r="F257" s="10">
        <v>154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89</v>
      </c>
      <c r="D258" s="10">
        <v>64</v>
      </c>
      <c r="E258" s="10">
        <v>2</v>
      </c>
      <c r="F258" s="10">
        <v>66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119</v>
      </c>
      <c r="D259" s="10">
        <v>18</v>
      </c>
      <c r="E259" s="10">
        <v>1</v>
      </c>
      <c r="F259" s="10">
        <v>19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120</v>
      </c>
      <c r="D260" s="10">
        <v>12</v>
      </c>
      <c r="E260" s="10">
        <v>0</v>
      </c>
      <c r="F260" s="10">
        <v>12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121</v>
      </c>
      <c r="D261" s="10">
        <v>290</v>
      </c>
      <c r="E261" s="10">
        <v>38</v>
      </c>
      <c r="F261" s="10">
        <v>328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62" t="s">
        <v>134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87</v>
      </c>
      <c r="D264" s="12">
        <v>0.22303206997084549</v>
      </c>
      <c r="E264" s="12">
        <v>4.2553191489361701E-2</v>
      </c>
      <c r="F264" s="12">
        <v>0.21009549795361529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118</v>
      </c>
      <c r="D265" s="12">
        <v>0.21720116618075802</v>
      </c>
      <c r="E265" s="12">
        <v>6.3829787234042548E-2</v>
      </c>
      <c r="F265" s="12">
        <v>0.21009549795361529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89</v>
      </c>
      <c r="D266" s="12">
        <v>9.3294460641399415E-2</v>
      </c>
      <c r="E266" s="12">
        <v>8.5106382978723402E-2</v>
      </c>
      <c r="F266" s="12">
        <v>9.0040927694406553E-2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119</v>
      </c>
      <c r="D267" s="12">
        <v>2.6239067055393587E-2</v>
      </c>
      <c r="E267" s="12">
        <v>0</v>
      </c>
      <c r="F267" s="12">
        <v>2.5920873124147339E-2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120</v>
      </c>
      <c r="D268" s="12">
        <v>1.7492711370262391E-2</v>
      </c>
      <c r="E268" s="12">
        <v>0</v>
      </c>
      <c r="F268" s="12">
        <v>1.6371077762619372E-2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121</v>
      </c>
      <c r="D269" s="12">
        <v>0.42274052478134111</v>
      </c>
      <c r="E269" s="12">
        <v>0.80851063829787229</v>
      </c>
      <c r="F269" s="12">
        <v>0.44747612551159616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46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62" t="s">
        <v>135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87</v>
      </c>
      <c r="D272" s="10">
        <v>156</v>
      </c>
      <c r="E272" s="10">
        <v>2</v>
      </c>
      <c r="F272" s="10">
        <v>158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118</v>
      </c>
      <c r="D273" s="10">
        <v>167</v>
      </c>
      <c r="E273" s="10">
        <v>3</v>
      </c>
      <c r="F273" s="10">
        <v>170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89</v>
      </c>
      <c r="D274" s="10">
        <v>56</v>
      </c>
      <c r="E274" s="10">
        <v>4</v>
      </c>
      <c r="F274" s="10">
        <v>60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119</v>
      </c>
      <c r="D275" s="10">
        <v>11</v>
      </c>
      <c r="E275" s="10">
        <v>0</v>
      </c>
      <c r="F275" s="10">
        <v>11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120</v>
      </c>
      <c r="D276" s="10">
        <v>6</v>
      </c>
      <c r="E276" s="10">
        <v>0</v>
      </c>
      <c r="F276" s="10">
        <v>6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121</v>
      </c>
      <c r="D277" s="10">
        <v>290</v>
      </c>
      <c r="E277" s="10">
        <v>38</v>
      </c>
      <c r="F277" s="10">
        <v>328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62" t="s">
        <v>136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87</v>
      </c>
      <c r="D280" s="12">
        <v>0.22740524781341107</v>
      </c>
      <c r="E280" s="12">
        <v>4.2553191489361701E-2</v>
      </c>
      <c r="F280" s="12">
        <v>0.21555252387448839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118</v>
      </c>
      <c r="D281" s="12">
        <v>0.2434402332361516</v>
      </c>
      <c r="E281" s="12">
        <v>6.3829787234042548E-2</v>
      </c>
      <c r="F281" s="12">
        <v>0.23192360163710776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89</v>
      </c>
      <c r="D282" s="12">
        <v>8.1632653061224483E-2</v>
      </c>
      <c r="E282" s="12">
        <v>8.5106382978723402E-2</v>
      </c>
      <c r="F282" s="12">
        <v>8.1855388813096869E-2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119</v>
      </c>
      <c r="D283" s="12">
        <v>1.6034985422740525E-2</v>
      </c>
      <c r="E283" s="12">
        <v>0</v>
      </c>
      <c r="F283" s="12">
        <v>1.5006821282401092E-2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120</v>
      </c>
      <c r="D284" s="12">
        <v>8.7463556851311956E-3</v>
      </c>
      <c r="E284" s="12">
        <v>0</v>
      </c>
      <c r="F284" s="12">
        <v>8.1855388813096858E-3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121</v>
      </c>
      <c r="D285" s="12">
        <v>0.42274052478134111</v>
      </c>
      <c r="E285" s="12">
        <v>0.80851063829787229</v>
      </c>
      <c r="F285" s="12">
        <v>0.44747612551159616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72" t="s">
        <v>36</v>
      </c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R290" s="34"/>
      <c r="S290" s="7"/>
    </row>
    <row r="292" spans="3:19" ht="23.25" x14ac:dyDescent="0.25">
      <c r="C292" s="73" t="s">
        <v>137</v>
      </c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</row>
    <row r="293" spans="3:19" ht="21.75" customHeight="1" x14ac:dyDescent="0.25"/>
    <row r="294" spans="3:19" ht="23.25" x14ac:dyDescent="0.25">
      <c r="C294" s="62" t="s">
        <v>138</v>
      </c>
      <c r="D294" s="8" t="s">
        <v>15</v>
      </c>
    </row>
    <row r="295" spans="3:19" ht="42" x14ac:dyDescent="0.25">
      <c r="C295" s="9" t="s">
        <v>139</v>
      </c>
      <c r="D295" s="12">
        <v>4.2553191489361701E-2</v>
      </c>
    </row>
    <row r="296" spans="3:19" ht="42" x14ac:dyDescent="0.25">
      <c r="C296" s="9" t="s">
        <v>140</v>
      </c>
      <c r="D296" s="12">
        <v>0</v>
      </c>
    </row>
    <row r="297" spans="3:19" ht="21" x14ac:dyDescent="0.25">
      <c r="C297" s="9" t="s">
        <v>23</v>
      </c>
      <c r="D297" s="12">
        <v>0.10638297872340426</v>
      </c>
    </row>
    <row r="298" spans="3:19" ht="42" x14ac:dyDescent="0.25">
      <c r="C298" s="9" t="s">
        <v>141</v>
      </c>
      <c r="D298" s="12">
        <v>4.2553191489361701E-2</v>
      </c>
    </row>
    <row r="299" spans="3:19" ht="21" x14ac:dyDescent="0.25">
      <c r="C299" s="9" t="s">
        <v>142</v>
      </c>
      <c r="D299" s="12">
        <v>0.19148936170212766</v>
      </c>
    </row>
    <row r="300" spans="3:19" ht="21" x14ac:dyDescent="0.25">
      <c r="C300" s="9" t="s">
        <v>143</v>
      </c>
      <c r="D300" s="12">
        <v>8.5106382978723402E-2</v>
      </c>
    </row>
    <row r="301" spans="3:19" ht="42" x14ac:dyDescent="0.25">
      <c r="C301" s="9" t="s">
        <v>144</v>
      </c>
      <c r="D301" s="12">
        <v>0.31914893617021278</v>
      </c>
    </row>
    <row r="302" spans="3:19" ht="42" x14ac:dyDescent="0.25">
      <c r="C302" s="9" t="s">
        <v>145</v>
      </c>
      <c r="D302" s="12">
        <v>0.48936170212765956</v>
      </c>
    </row>
    <row r="303" spans="3:19" ht="21" x14ac:dyDescent="0.25">
      <c r="C303" s="9" t="s">
        <v>146</v>
      </c>
      <c r="D303" s="12">
        <v>0.48936170212765956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73" t="s">
        <v>147</v>
      </c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7</v>
      </c>
      <c r="E311" s="10">
        <v>0</v>
      </c>
      <c r="F311" s="10">
        <v>7</v>
      </c>
    </row>
    <row r="312" spans="3:16" ht="21" x14ac:dyDescent="0.25">
      <c r="C312" s="15" t="s">
        <v>6</v>
      </c>
      <c r="D312" s="10">
        <v>1</v>
      </c>
      <c r="E312" s="10">
        <v>0</v>
      </c>
      <c r="F312" s="10">
        <v>1</v>
      </c>
    </row>
    <row r="313" spans="3:16" ht="21" x14ac:dyDescent="0.25">
      <c r="C313" s="15" t="s">
        <v>148</v>
      </c>
      <c r="D313" s="10">
        <v>0</v>
      </c>
      <c r="E313" s="10">
        <v>0</v>
      </c>
      <c r="F313" s="10">
        <v>0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0.875</v>
      </c>
      <c r="E316" s="12">
        <v>0</v>
      </c>
      <c r="F316" s="12">
        <v>0.875</v>
      </c>
    </row>
    <row r="317" spans="3:16" ht="21" x14ac:dyDescent="0.25">
      <c r="C317" s="15" t="s">
        <v>6</v>
      </c>
      <c r="D317" s="12">
        <v>0.125</v>
      </c>
      <c r="E317" s="12">
        <v>0</v>
      </c>
      <c r="F317" s="12">
        <v>0.125</v>
      </c>
    </row>
    <row r="318" spans="3:16" ht="24" customHeight="1" x14ac:dyDescent="0.25">
      <c r="C318" s="15" t="s">
        <v>148</v>
      </c>
      <c r="D318" s="12">
        <v>0</v>
      </c>
      <c r="E318" s="12">
        <v>0</v>
      </c>
      <c r="F318" s="12">
        <v>0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73" t="s">
        <v>149</v>
      </c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37</v>
      </c>
      <c r="D325" s="10">
        <v>2</v>
      </c>
      <c r="E325" s="10">
        <v>0</v>
      </c>
      <c r="F325" s="10">
        <v>2</v>
      </c>
    </row>
    <row r="326" spans="3:16" ht="21" x14ac:dyDescent="0.25">
      <c r="C326" s="9" t="s">
        <v>38</v>
      </c>
      <c r="D326" s="10">
        <v>6</v>
      </c>
      <c r="E326" s="10">
        <v>0</v>
      </c>
      <c r="F326" s="10">
        <v>6</v>
      </c>
    </row>
    <row r="327" spans="3:16" ht="21" x14ac:dyDescent="0.25">
      <c r="C327" s="25" t="s">
        <v>39</v>
      </c>
      <c r="D327" s="47">
        <v>1</v>
      </c>
      <c r="E327" s="47">
        <v>0</v>
      </c>
      <c r="F327" s="47">
        <v>1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37</v>
      </c>
      <c r="D331" s="12">
        <v>0.2857142857142857</v>
      </c>
      <c r="E331" s="12">
        <v>0</v>
      </c>
      <c r="F331" s="12">
        <v>0.2857142857142857</v>
      </c>
    </row>
    <row r="332" spans="3:16" ht="21" x14ac:dyDescent="0.25">
      <c r="C332" s="9" t="s">
        <v>38</v>
      </c>
      <c r="D332" s="12">
        <v>0.8571428571428571</v>
      </c>
      <c r="E332" s="12">
        <v>0</v>
      </c>
      <c r="F332" s="12">
        <v>0.8571428571428571</v>
      </c>
    </row>
    <row r="333" spans="3:16" ht="21" x14ac:dyDescent="0.25">
      <c r="C333" s="25" t="s">
        <v>39</v>
      </c>
      <c r="D333" s="61">
        <v>0.14285714285714285</v>
      </c>
      <c r="E333" s="12">
        <v>0</v>
      </c>
      <c r="F333" s="61">
        <v>0.14285714285714285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73" t="s">
        <v>150</v>
      </c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8">
        <v>454</v>
      </c>
    </row>
    <row r="344" spans="3:16" ht="21" x14ac:dyDescent="0.25">
      <c r="C344" s="15" t="s">
        <v>6</v>
      </c>
      <c r="D344" s="48">
        <v>34</v>
      </c>
    </row>
    <row r="345" spans="3:16" ht="21" x14ac:dyDescent="0.25">
      <c r="C345" s="15" t="s">
        <v>121</v>
      </c>
      <c r="D345" s="48">
        <v>198</v>
      </c>
    </row>
    <row r="346" spans="3:16" ht="21" x14ac:dyDescent="0.25">
      <c r="C346" s="37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0.66180758017492713</v>
      </c>
    </row>
    <row r="349" spans="3:16" ht="21" x14ac:dyDescent="0.25">
      <c r="C349" s="15" t="s">
        <v>6</v>
      </c>
      <c r="D349" s="12">
        <v>4.9562682215743441E-2</v>
      </c>
    </row>
    <row r="350" spans="3:16" ht="21" x14ac:dyDescent="0.25">
      <c r="C350" s="15" t="s">
        <v>121</v>
      </c>
      <c r="D350" s="12">
        <v>0.28862973760932947</v>
      </c>
    </row>
    <row r="351" spans="3:16" ht="54" customHeight="1" x14ac:dyDescent="0.25"/>
    <row r="352" spans="3:16" ht="23.25" x14ac:dyDescent="0.25">
      <c r="C352" s="73" t="s">
        <v>151</v>
      </c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37</v>
      </c>
      <c r="D355" s="48">
        <v>53</v>
      </c>
    </row>
    <row r="356" spans="3:4" ht="23.25" customHeight="1" x14ac:dyDescent="0.25">
      <c r="C356" s="9" t="s">
        <v>38</v>
      </c>
      <c r="D356" s="48">
        <v>333</v>
      </c>
    </row>
    <row r="357" spans="3:4" ht="23.25" customHeight="1" x14ac:dyDescent="0.25">
      <c r="C357" s="9" t="s">
        <v>152</v>
      </c>
      <c r="D357" s="48">
        <v>13</v>
      </c>
    </row>
    <row r="358" spans="3:4" ht="23.25" customHeight="1" x14ac:dyDescent="0.25">
      <c r="C358" s="9" t="s">
        <v>153</v>
      </c>
      <c r="D358" s="48">
        <v>3</v>
      </c>
    </row>
    <row r="359" spans="3:4" ht="23.25" customHeight="1" x14ac:dyDescent="0.25">
      <c r="C359" s="9" t="s">
        <v>154</v>
      </c>
      <c r="D359" s="48">
        <v>0</v>
      </c>
    </row>
    <row r="360" spans="3:4" ht="23.25" customHeight="1" x14ac:dyDescent="0.25">
      <c r="C360" s="9" t="s">
        <v>39</v>
      </c>
      <c r="D360" s="48">
        <v>7</v>
      </c>
    </row>
    <row r="361" spans="3:4" ht="23.25" customHeight="1" x14ac:dyDescent="0.25">
      <c r="C361" s="9" t="s">
        <v>155</v>
      </c>
      <c r="D361" s="48">
        <v>2</v>
      </c>
    </row>
    <row r="362" spans="3:4" ht="23.25" customHeight="1" x14ac:dyDescent="0.25">
      <c r="C362" s="9" t="s">
        <v>156</v>
      </c>
      <c r="D362" s="48">
        <v>23</v>
      </c>
    </row>
    <row r="363" spans="3:4" ht="23.25" customHeight="1" x14ac:dyDescent="0.25">
      <c r="C363" s="9" t="s">
        <v>121</v>
      </c>
      <c r="D363" s="48">
        <v>37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37</v>
      </c>
      <c r="D366" s="12">
        <v>0.11674008810572688</v>
      </c>
    </row>
    <row r="367" spans="3:4" ht="21" x14ac:dyDescent="0.25">
      <c r="C367" s="9" t="s">
        <v>38</v>
      </c>
      <c r="D367" s="12">
        <v>0.73348017621145378</v>
      </c>
    </row>
    <row r="368" spans="3:4" ht="21" x14ac:dyDescent="0.25">
      <c r="C368" s="9" t="s">
        <v>152</v>
      </c>
      <c r="D368" s="12">
        <v>2.8634361233480177E-2</v>
      </c>
    </row>
    <row r="369" spans="3:16" ht="21" x14ac:dyDescent="0.25">
      <c r="C369" s="9" t="s">
        <v>153</v>
      </c>
      <c r="D369" s="12">
        <v>6.6079295154185024E-3</v>
      </c>
    </row>
    <row r="370" spans="3:16" ht="21" x14ac:dyDescent="0.25">
      <c r="C370" s="9" t="s">
        <v>154</v>
      </c>
      <c r="D370" s="12">
        <v>0</v>
      </c>
    </row>
    <row r="371" spans="3:16" ht="21" x14ac:dyDescent="0.25">
      <c r="C371" s="9" t="s">
        <v>39</v>
      </c>
      <c r="D371" s="12">
        <v>1.5418502202643172E-2</v>
      </c>
    </row>
    <row r="372" spans="3:16" ht="21" x14ac:dyDescent="0.25">
      <c r="C372" s="9" t="s">
        <v>155</v>
      </c>
      <c r="D372" s="12">
        <v>4.4052863436123352E-3</v>
      </c>
    </row>
    <row r="373" spans="3:16" ht="21" x14ac:dyDescent="0.25">
      <c r="C373" s="9" t="s">
        <v>156</v>
      </c>
      <c r="D373" s="12">
        <v>5.0660792951541848E-2</v>
      </c>
    </row>
    <row r="374" spans="3:16" ht="21" x14ac:dyDescent="0.25">
      <c r="C374" s="9" t="s">
        <v>121</v>
      </c>
      <c r="D374" s="12">
        <v>8.1497797356828189E-2</v>
      </c>
    </row>
    <row r="375" spans="3:16" ht="50.25" customHeight="1" x14ac:dyDescent="0.25"/>
    <row r="376" spans="3:16" ht="23.25" x14ac:dyDescent="0.25">
      <c r="C376" s="73" t="s">
        <v>157</v>
      </c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158</v>
      </c>
      <c r="D379" s="12">
        <v>0.5</v>
      </c>
      <c r="E379" s="12">
        <v>0</v>
      </c>
    </row>
    <row r="380" spans="3:16" ht="21" x14ac:dyDescent="0.25">
      <c r="C380" s="9" t="s">
        <v>159</v>
      </c>
      <c r="D380" s="12">
        <v>0.625</v>
      </c>
      <c r="E380" s="12">
        <v>0</v>
      </c>
    </row>
    <row r="381" spans="3:16" ht="21" x14ac:dyDescent="0.25">
      <c r="C381" s="9" t="s">
        <v>160</v>
      </c>
      <c r="D381" s="12">
        <v>0.25</v>
      </c>
      <c r="E381" s="12">
        <v>0</v>
      </c>
    </row>
    <row r="382" spans="3:16" ht="21" x14ac:dyDescent="0.25">
      <c r="C382" s="9" t="s">
        <v>161</v>
      </c>
      <c r="D382" s="12">
        <v>0.125</v>
      </c>
      <c r="E382" s="12">
        <v>0</v>
      </c>
    </row>
    <row r="383" spans="3:16" ht="21" x14ac:dyDescent="0.25">
      <c r="C383" s="9" t="s">
        <v>23</v>
      </c>
      <c r="D383" s="12">
        <v>0</v>
      </c>
      <c r="E383" s="12">
        <v>0</v>
      </c>
    </row>
    <row r="384" spans="3:16" ht="21" x14ac:dyDescent="0.25">
      <c r="C384" s="37"/>
      <c r="D384" s="36"/>
      <c r="E384" s="36"/>
    </row>
    <row r="385" spans="3:16" ht="46.5" customHeight="1" x14ac:dyDescent="0.25"/>
    <row r="386" spans="3:16" ht="54.75" customHeight="1" x14ac:dyDescent="0.25">
      <c r="C386" s="77" t="s">
        <v>162</v>
      </c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40</v>
      </c>
      <c r="D389" s="12">
        <v>7.2886297376093291E-3</v>
      </c>
      <c r="E389" s="12">
        <v>6.3829787234042548E-2</v>
      </c>
      <c r="F389" s="12">
        <v>0</v>
      </c>
      <c r="G389" s="12">
        <v>0</v>
      </c>
    </row>
    <row r="390" spans="3:16" ht="21" x14ac:dyDescent="0.25">
      <c r="C390" s="9" t="s">
        <v>41</v>
      </c>
      <c r="D390" s="12">
        <v>1.4577259475218659E-3</v>
      </c>
      <c r="E390" s="12">
        <v>4.2553191489361701E-2</v>
      </c>
      <c r="F390" s="12">
        <v>0.125</v>
      </c>
      <c r="G390" s="12">
        <v>0</v>
      </c>
    </row>
    <row r="391" spans="3:16" ht="63" x14ac:dyDescent="0.25">
      <c r="C391" s="9" t="s">
        <v>42</v>
      </c>
      <c r="D391" s="12">
        <v>1.7492711370262391E-2</v>
      </c>
      <c r="E391" s="12">
        <v>0.10638297872340426</v>
      </c>
      <c r="F391" s="12">
        <v>0</v>
      </c>
      <c r="G391" s="12">
        <v>0</v>
      </c>
    </row>
    <row r="392" spans="3:16" ht="21" x14ac:dyDescent="0.25">
      <c r="C392" s="9" t="s">
        <v>163</v>
      </c>
      <c r="D392" s="12">
        <v>4.3731778425655978E-3</v>
      </c>
      <c r="E392" s="12">
        <v>4.2553191489361701E-2</v>
      </c>
      <c r="F392" s="12">
        <v>0</v>
      </c>
      <c r="G392" s="12">
        <v>0</v>
      </c>
    </row>
    <row r="393" spans="3:16" ht="21" x14ac:dyDescent="0.25">
      <c r="C393" s="9" t="s">
        <v>164</v>
      </c>
      <c r="D393" s="12">
        <v>2.1865889212827987E-2</v>
      </c>
      <c r="E393" s="12">
        <v>0.14893617021276595</v>
      </c>
      <c r="F393" s="12">
        <v>0.125</v>
      </c>
      <c r="G393" s="12">
        <v>0</v>
      </c>
    </row>
    <row r="394" spans="3:16" ht="21" x14ac:dyDescent="0.25">
      <c r="C394" s="9" t="s">
        <v>165</v>
      </c>
      <c r="D394" s="12">
        <v>0</v>
      </c>
      <c r="E394" s="12">
        <v>4.2553191489361701E-2</v>
      </c>
      <c r="F394" s="12">
        <v>0</v>
      </c>
      <c r="G394" s="12">
        <v>0</v>
      </c>
    </row>
    <row r="395" spans="3:16" ht="21" x14ac:dyDescent="0.25">
      <c r="C395" s="9" t="s">
        <v>43</v>
      </c>
      <c r="D395" s="12">
        <v>1.020408163265306E-2</v>
      </c>
      <c r="E395" s="12">
        <v>0.1276595744680851</v>
      </c>
      <c r="F395" s="12">
        <v>0.125</v>
      </c>
      <c r="G395" s="12">
        <v>0</v>
      </c>
    </row>
    <row r="396" spans="3:16" ht="21" x14ac:dyDescent="0.25">
      <c r="C396" s="9" t="s">
        <v>44</v>
      </c>
      <c r="D396" s="12">
        <v>0.26093294460641397</v>
      </c>
      <c r="E396" s="12">
        <v>0.51063829787234039</v>
      </c>
      <c r="F396" s="12">
        <v>0.25</v>
      </c>
      <c r="G396" s="12">
        <v>0</v>
      </c>
    </row>
    <row r="397" spans="3:16" ht="21" x14ac:dyDescent="0.25">
      <c r="C397" s="37"/>
      <c r="D397" s="36"/>
      <c r="E397" s="36"/>
      <c r="F397" s="36"/>
      <c r="G397" s="36"/>
    </row>
    <row r="398" spans="3:16" ht="21" x14ac:dyDescent="0.25">
      <c r="C398" s="37"/>
      <c r="D398" s="36"/>
      <c r="E398" s="36"/>
      <c r="F398" s="36"/>
      <c r="G398" s="36"/>
    </row>
    <row r="399" spans="3:16" ht="21" x14ac:dyDescent="0.25">
      <c r="C399" s="37"/>
      <c r="D399" s="36"/>
      <c r="E399" s="36"/>
      <c r="F399" s="36"/>
      <c r="G399" s="36"/>
    </row>
    <row r="400" spans="3:16" ht="21" x14ac:dyDescent="0.25">
      <c r="C400" s="37"/>
      <c r="D400" s="36"/>
      <c r="E400" s="36"/>
      <c r="F400" s="36"/>
      <c r="G400" s="36"/>
    </row>
    <row r="401" spans="3:16" ht="21" x14ac:dyDescent="0.25">
      <c r="C401" s="37"/>
      <c r="D401" s="36"/>
      <c r="E401" s="36"/>
      <c r="F401" s="36"/>
      <c r="G401" s="36"/>
    </row>
    <row r="402" spans="3:16" ht="21" x14ac:dyDescent="0.25">
      <c r="C402" s="37"/>
      <c r="D402" s="36"/>
      <c r="E402" s="36"/>
      <c r="F402" s="36"/>
      <c r="G402" s="36"/>
    </row>
    <row r="403" spans="3:16" ht="21" x14ac:dyDescent="0.25">
      <c r="C403" s="37"/>
      <c r="D403" s="36"/>
      <c r="E403" s="36"/>
      <c r="F403" s="36"/>
      <c r="G403" s="36"/>
    </row>
    <row r="404" spans="3:16" ht="21" x14ac:dyDescent="0.25">
      <c r="C404" s="37"/>
      <c r="D404" s="36"/>
      <c r="E404" s="36"/>
      <c r="F404" s="36"/>
      <c r="G404" s="36"/>
    </row>
    <row r="405" spans="3:16" ht="21" x14ac:dyDescent="0.25">
      <c r="C405" s="37"/>
      <c r="D405" s="36"/>
      <c r="E405" s="36"/>
      <c r="F405" s="36"/>
      <c r="G405" s="36"/>
    </row>
    <row r="406" spans="3:16" ht="21" x14ac:dyDescent="0.25">
      <c r="C406" s="37"/>
      <c r="D406" s="36"/>
      <c r="E406" s="36"/>
      <c r="F406" s="36"/>
      <c r="G406" s="36"/>
    </row>
    <row r="407" spans="3:16" ht="21" x14ac:dyDescent="0.25">
      <c r="C407" s="37"/>
      <c r="D407" s="36"/>
      <c r="E407" s="36"/>
      <c r="F407" s="36"/>
      <c r="G407" s="36"/>
    </row>
    <row r="408" spans="3:16" ht="21" x14ac:dyDescent="0.25">
      <c r="C408" s="37"/>
      <c r="D408" s="36"/>
      <c r="E408" s="36"/>
      <c r="F408" s="36"/>
      <c r="G408" s="36"/>
    </row>
    <row r="409" spans="3:16" ht="21" x14ac:dyDescent="0.25">
      <c r="C409" s="37"/>
      <c r="D409" s="36"/>
      <c r="E409" s="36"/>
      <c r="F409" s="36"/>
      <c r="G409" s="36"/>
    </row>
    <row r="410" spans="3:16" ht="21" x14ac:dyDescent="0.25">
      <c r="C410" s="37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72" t="s">
        <v>45</v>
      </c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</row>
    <row r="417" spans="3:16" ht="23.25" x14ac:dyDescent="0.25">
      <c r="C417" s="77" t="s">
        <v>166</v>
      </c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16</v>
      </c>
      <c r="E420" s="10">
        <v>3</v>
      </c>
      <c r="F420" s="10">
        <v>0</v>
      </c>
      <c r="G420" s="29"/>
    </row>
    <row r="421" spans="3:16" ht="21" x14ac:dyDescent="0.25">
      <c r="C421" s="15" t="s">
        <v>6</v>
      </c>
      <c r="D421" s="10">
        <v>30</v>
      </c>
      <c r="E421" s="10">
        <v>5</v>
      </c>
      <c r="F421" s="10">
        <v>0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0.34782608695652173</v>
      </c>
      <c r="E424" s="12">
        <v>0.375</v>
      </c>
      <c r="F424" s="12">
        <v>0</v>
      </c>
    </row>
    <row r="425" spans="3:16" ht="21" x14ac:dyDescent="0.25">
      <c r="C425" s="15" t="s">
        <v>6</v>
      </c>
      <c r="D425" s="12">
        <v>0.65217391304347827</v>
      </c>
      <c r="E425" s="12">
        <v>0.625</v>
      </c>
      <c r="F425" s="12">
        <v>0</v>
      </c>
    </row>
    <row r="426" spans="3:16" ht="88.5" customHeight="1" x14ac:dyDescent="0.25"/>
    <row r="427" spans="3:16" ht="23.25" x14ac:dyDescent="0.25">
      <c r="C427" s="72" t="s">
        <v>46</v>
      </c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</row>
    <row r="429" spans="3:16" ht="23.25" x14ac:dyDescent="0.25">
      <c r="C429" s="77" t="s">
        <v>47</v>
      </c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167</v>
      </c>
      <c r="D432" s="10">
        <v>6</v>
      </c>
      <c r="E432" s="10">
        <v>1</v>
      </c>
      <c r="F432" s="10">
        <v>0</v>
      </c>
      <c r="G432" s="10">
        <v>7</v>
      </c>
    </row>
    <row r="433" spans="3:7" ht="21.75" customHeight="1" x14ac:dyDescent="0.25">
      <c r="C433" s="9" t="s">
        <v>48</v>
      </c>
      <c r="D433" s="10">
        <v>7</v>
      </c>
      <c r="E433" s="10">
        <v>1</v>
      </c>
      <c r="F433" s="10">
        <v>0</v>
      </c>
      <c r="G433" s="10">
        <v>8</v>
      </c>
    </row>
    <row r="434" spans="3:7" ht="21.75" customHeight="1" x14ac:dyDescent="0.25">
      <c r="C434" s="9" t="s">
        <v>168</v>
      </c>
      <c r="D434" s="10">
        <v>0</v>
      </c>
      <c r="E434" s="10">
        <v>0</v>
      </c>
      <c r="F434" s="10">
        <v>0</v>
      </c>
      <c r="G434" s="10">
        <v>0</v>
      </c>
    </row>
    <row r="435" spans="3:7" ht="21.75" customHeight="1" x14ac:dyDescent="0.25">
      <c r="C435" s="9" t="s">
        <v>49</v>
      </c>
      <c r="D435" s="10">
        <v>1</v>
      </c>
      <c r="E435" s="10">
        <v>0</v>
      </c>
      <c r="F435" s="10">
        <v>0</v>
      </c>
      <c r="G435" s="10">
        <v>1</v>
      </c>
    </row>
    <row r="436" spans="3:7" ht="21.75" customHeight="1" x14ac:dyDescent="0.25">
      <c r="C436" s="9" t="s">
        <v>50</v>
      </c>
      <c r="D436" s="10">
        <v>27</v>
      </c>
      <c r="E436" s="10">
        <v>4</v>
      </c>
      <c r="F436" s="10">
        <v>0</v>
      </c>
      <c r="G436" s="10">
        <v>31</v>
      </c>
    </row>
    <row r="437" spans="3:7" ht="38.25" customHeight="1" x14ac:dyDescent="0.25">
      <c r="C437" s="9" t="s">
        <v>169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121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7"/>
      <c r="D439" s="38"/>
      <c r="E439" s="38"/>
      <c r="F439" s="38"/>
      <c r="G439" s="38"/>
    </row>
    <row r="440" spans="3:7" ht="21" x14ac:dyDescent="0.25">
      <c r="C440" s="37"/>
      <c r="D440" s="38"/>
      <c r="E440" s="38"/>
      <c r="F440" s="38"/>
      <c r="G440" s="38"/>
    </row>
    <row r="441" spans="3:7" ht="21" x14ac:dyDescent="0.25">
      <c r="C441" s="37"/>
      <c r="D441" s="38"/>
      <c r="E441" s="38"/>
      <c r="F441" s="38"/>
      <c r="G441" s="38"/>
    </row>
    <row r="442" spans="3:7" ht="21" x14ac:dyDescent="0.25">
      <c r="C442" s="37"/>
      <c r="D442" s="38"/>
      <c r="E442" s="38"/>
      <c r="F442" s="38"/>
      <c r="G442" s="38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50</v>
      </c>
      <c r="D445" s="12">
        <v>0.57446808510638303</v>
      </c>
      <c r="E445" s="12">
        <v>0.5</v>
      </c>
      <c r="F445" s="12">
        <v>0</v>
      </c>
      <c r="G445" s="12">
        <v>0.5636363636363636</v>
      </c>
    </row>
    <row r="446" spans="3:7" ht="21" x14ac:dyDescent="0.25">
      <c r="C446" s="9" t="s">
        <v>167</v>
      </c>
      <c r="D446" s="12">
        <v>0.1276595744680851</v>
      </c>
      <c r="E446" s="12">
        <v>0.125</v>
      </c>
      <c r="F446" s="12">
        <v>0</v>
      </c>
      <c r="G446" s="12">
        <v>0.12727272727272726</v>
      </c>
    </row>
    <row r="447" spans="3:7" ht="21" x14ac:dyDescent="0.25">
      <c r="C447" s="9" t="s">
        <v>48</v>
      </c>
      <c r="D447" s="12">
        <v>0.14893617021276595</v>
      </c>
      <c r="E447" s="12">
        <v>0.125</v>
      </c>
      <c r="F447" s="12">
        <v>0</v>
      </c>
      <c r="G447" s="12">
        <v>0.14545454545454545</v>
      </c>
    </row>
    <row r="448" spans="3:7" ht="21" x14ac:dyDescent="0.25">
      <c r="C448" s="9" t="s">
        <v>49</v>
      </c>
      <c r="D448" s="12">
        <v>2.1276595744680851E-2</v>
      </c>
      <c r="E448" s="12">
        <v>0</v>
      </c>
      <c r="F448" s="12">
        <v>0</v>
      </c>
      <c r="G448" s="12">
        <v>1.8181818181818181E-2</v>
      </c>
    </row>
    <row r="449" spans="3:16" ht="21" x14ac:dyDescent="0.25">
      <c r="C449" s="9" t="s">
        <v>168</v>
      </c>
      <c r="D449" s="12">
        <v>0</v>
      </c>
      <c r="E449" s="12">
        <v>0</v>
      </c>
      <c r="F449" s="12">
        <v>0</v>
      </c>
      <c r="G449" s="12">
        <v>0</v>
      </c>
    </row>
    <row r="450" spans="3:16" ht="42" x14ac:dyDescent="0.25">
      <c r="C450" s="9" t="s">
        <v>169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77" t="s">
        <v>170</v>
      </c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171</v>
      </c>
      <c r="D459" s="10">
        <v>2</v>
      </c>
      <c r="E459" s="10">
        <v>0</v>
      </c>
      <c r="F459" s="10">
        <v>0</v>
      </c>
      <c r="G459" s="10">
        <v>0</v>
      </c>
      <c r="H459" s="10">
        <v>2</v>
      </c>
    </row>
    <row r="460" spans="3:16" ht="21" x14ac:dyDescent="0.25">
      <c r="C460" s="9" t="s">
        <v>172</v>
      </c>
      <c r="D460" s="10">
        <v>23</v>
      </c>
      <c r="E460" s="10">
        <v>4</v>
      </c>
      <c r="F460" s="10">
        <v>0</v>
      </c>
      <c r="G460" s="10">
        <v>0</v>
      </c>
      <c r="H460" s="10">
        <v>27</v>
      </c>
    </row>
    <row r="461" spans="3:16" ht="42" x14ac:dyDescent="0.25">
      <c r="C461" s="9" t="s">
        <v>173</v>
      </c>
      <c r="D461" s="10">
        <v>5</v>
      </c>
      <c r="E461" s="10">
        <v>0</v>
      </c>
      <c r="F461" s="10">
        <v>0</v>
      </c>
      <c r="G461" s="10">
        <v>0</v>
      </c>
      <c r="H461" s="10">
        <v>5</v>
      </c>
    </row>
    <row r="462" spans="3:16" ht="21" x14ac:dyDescent="0.25">
      <c r="C462" s="9" t="s">
        <v>6</v>
      </c>
      <c r="D462" s="10">
        <v>170</v>
      </c>
      <c r="E462" s="10">
        <v>4</v>
      </c>
      <c r="F462" s="10">
        <v>1</v>
      </c>
      <c r="G462" s="10">
        <v>0</v>
      </c>
      <c r="H462" s="10">
        <v>175</v>
      </c>
    </row>
    <row r="463" spans="3:16" ht="21" x14ac:dyDescent="0.25">
      <c r="C463" s="9" t="s">
        <v>121</v>
      </c>
      <c r="D463" s="10">
        <v>353</v>
      </c>
      <c r="E463" s="10">
        <v>36</v>
      </c>
      <c r="F463" s="10">
        <v>7</v>
      </c>
      <c r="G463" s="10">
        <v>0</v>
      </c>
      <c r="H463" s="10">
        <v>396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171</v>
      </c>
      <c r="D466" s="49">
        <v>3.3670033670033669E-3</v>
      </c>
      <c r="E466" s="49">
        <v>0</v>
      </c>
      <c r="F466" s="49">
        <v>0</v>
      </c>
      <c r="G466" s="49">
        <v>0</v>
      </c>
      <c r="H466" s="49">
        <v>3.0959752321981426E-3</v>
      </c>
    </row>
    <row r="467" spans="3:16" ht="21" x14ac:dyDescent="0.25">
      <c r="C467" s="9" t="s">
        <v>172</v>
      </c>
      <c r="D467" s="49">
        <v>3.8720538720538718E-2</v>
      </c>
      <c r="E467" s="49">
        <v>9.0909090909090912E-2</v>
      </c>
      <c r="F467" s="49">
        <v>0</v>
      </c>
      <c r="G467" s="49">
        <v>0</v>
      </c>
      <c r="H467" s="49">
        <v>4.1795665634674919E-2</v>
      </c>
    </row>
    <row r="468" spans="3:16" ht="42" x14ac:dyDescent="0.25">
      <c r="C468" s="9" t="s">
        <v>173</v>
      </c>
      <c r="D468" s="49">
        <v>8.4175084175084174E-3</v>
      </c>
      <c r="E468" s="49">
        <v>0</v>
      </c>
      <c r="F468" s="49">
        <v>0</v>
      </c>
      <c r="G468" s="49">
        <v>0</v>
      </c>
      <c r="H468" s="49">
        <v>7.7399380804953561E-3</v>
      </c>
    </row>
    <row r="469" spans="3:16" ht="21" x14ac:dyDescent="0.25">
      <c r="C469" s="9" t="s">
        <v>6</v>
      </c>
      <c r="D469" s="49">
        <v>0.28619528619528617</v>
      </c>
      <c r="E469" s="49">
        <v>9.0909090909090912E-2</v>
      </c>
      <c r="F469" s="49">
        <v>0.125</v>
      </c>
      <c r="G469" s="49">
        <v>0</v>
      </c>
      <c r="H469" s="49">
        <v>0.27089783281733748</v>
      </c>
    </row>
    <row r="470" spans="3:16" ht="44.25" customHeight="1" x14ac:dyDescent="0.25">
      <c r="C470" s="9" t="s">
        <v>121</v>
      </c>
      <c r="D470" s="49">
        <v>0.59427609427609429</v>
      </c>
      <c r="E470" s="49">
        <v>0.81818181818181823</v>
      </c>
      <c r="F470" s="49">
        <v>0.875</v>
      </c>
      <c r="G470" s="49">
        <v>0</v>
      </c>
      <c r="H470" s="49">
        <v>0.61300309597523217</v>
      </c>
    </row>
    <row r="471" spans="3:16" ht="44.25" customHeight="1" x14ac:dyDescent="0.25"/>
    <row r="472" spans="3:16" ht="23.25" x14ac:dyDescent="0.25">
      <c r="C472" s="77" t="s">
        <v>174</v>
      </c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175</v>
      </c>
      <c r="D475" s="10">
        <v>6</v>
      </c>
      <c r="E475" s="10">
        <v>2</v>
      </c>
      <c r="F475" s="10">
        <v>0</v>
      </c>
      <c r="G475" s="10">
        <v>0</v>
      </c>
      <c r="H475" s="10">
        <v>8</v>
      </c>
    </row>
    <row r="476" spans="3:16" ht="42" x14ac:dyDescent="0.25">
      <c r="C476" s="9" t="s">
        <v>176</v>
      </c>
      <c r="D476" s="10">
        <v>261</v>
      </c>
      <c r="E476" s="10">
        <v>16</v>
      </c>
      <c r="F476" s="10">
        <v>3</v>
      </c>
      <c r="G476" s="10">
        <v>0</v>
      </c>
      <c r="H476" s="10">
        <v>280</v>
      </c>
    </row>
    <row r="477" spans="3:16" ht="21" x14ac:dyDescent="0.25">
      <c r="C477" s="9" t="s">
        <v>177</v>
      </c>
      <c r="D477" s="10">
        <v>23</v>
      </c>
      <c r="E477" s="10">
        <v>6</v>
      </c>
      <c r="F477" s="10">
        <v>1</v>
      </c>
      <c r="G477" s="10">
        <v>0</v>
      </c>
      <c r="H477" s="10">
        <v>30</v>
      </c>
    </row>
    <row r="478" spans="3:16" ht="21" x14ac:dyDescent="0.25">
      <c r="C478" s="9" t="s">
        <v>178</v>
      </c>
      <c r="D478" s="10">
        <v>1</v>
      </c>
      <c r="E478" s="10">
        <v>0</v>
      </c>
      <c r="F478" s="10">
        <v>0</v>
      </c>
      <c r="G478" s="10">
        <v>0</v>
      </c>
      <c r="H478" s="10">
        <v>1</v>
      </c>
    </row>
    <row r="479" spans="3:16" ht="42" x14ac:dyDescent="0.25">
      <c r="C479" s="9" t="s">
        <v>179</v>
      </c>
      <c r="D479" s="10">
        <v>67</v>
      </c>
      <c r="E479" s="10">
        <v>4</v>
      </c>
      <c r="F479" s="10">
        <v>0</v>
      </c>
      <c r="G479" s="10">
        <v>0</v>
      </c>
      <c r="H479" s="10">
        <v>71</v>
      </c>
    </row>
    <row r="480" spans="3:16" ht="21" x14ac:dyDescent="0.25">
      <c r="C480" s="9" t="s">
        <v>121</v>
      </c>
      <c r="D480" s="10">
        <v>288</v>
      </c>
      <c r="E480" s="10">
        <v>12</v>
      </c>
      <c r="F480" s="10">
        <v>2</v>
      </c>
      <c r="G480" s="10">
        <v>0</v>
      </c>
      <c r="H480" s="10">
        <v>302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175</v>
      </c>
      <c r="D483" s="49">
        <v>8.7463556851311956E-3</v>
      </c>
      <c r="E483" s="49">
        <v>4.2553191489361701E-2</v>
      </c>
      <c r="F483" s="49">
        <v>0</v>
      </c>
      <c r="G483" s="49">
        <v>0</v>
      </c>
      <c r="H483" s="49">
        <v>1.0796221322537112E-2</v>
      </c>
    </row>
    <row r="484" spans="3:16" ht="42" x14ac:dyDescent="0.25">
      <c r="C484" s="9" t="s">
        <v>176</v>
      </c>
      <c r="D484" s="49">
        <v>0.38046647230320702</v>
      </c>
      <c r="E484" s="49">
        <v>0.34042553191489361</v>
      </c>
      <c r="F484" s="49">
        <v>0.375</v>
      </c>
      <c r="G484" s="49">
        <v>0</v>
      </c>
      <c r="H484" s="49">
        <v>0.37786774628879893</v>
      </c>
    </row>
    <row r="485" spans="3:16" ht="21" x14ac:dyDescent="0.25">
      <c r="C485" s="9" t="s">
        <v>177</v>
      </c>
      <c r="D485" s="49">
        <v>3.3527696793002916E-2</v>
      </c>
      <c r="E485" s="49">
        <v>0.1276595744680851</v>
      </c>
      <c r="F485" s="49">
        <v>0.125</v>
      </c>
      <c r="G485" s="49">
        <v>0</v>
      </c>
      <c r="H485" s="49">
        <v>4.048582995951417E-2</v>
      </c>
    </row>
    <row r="486" spans="3:16" ht="21" x14ac:dyDescent="0.25">
      <c r="C486" s="9" t="s">
        <v>178</v>
      </c>
      <c r="D486" s="49">
        <v>1.4577259475218659E-3</v>
      </c>
      <c r="E486" s="49">
        <v>0</v>
      </c>
      <c r="F486" s="49">
        <v>0</v>
      </c>
      <c r="G486" s="49">
        <v>0</v>
      </c>
      <c r="H486" s="49">
        <v>1.3495276653171389E-3</v>
      </c>
    </row>
    <row r="487" spans="3:16" ht="42" x14ac:dyDescent="0.25">
      <c r="C487" s="9" t="s">
        <v>179</v>
      </c>
      <c r="D487" s="49">
        <v>9.7667638483965008E-2</v>
      </c>
      <c r="E487" s="49">
        <v>8.5106382978723402E-2</v>
      </c>
      <c r="F487" s="49">
        <v>0</v>
      </c>
      <c r="G487" s="49">
        <v>0</v>
      </c>
      <c r="H487" s="49">
        <v>9.5816464237516871E-2</v>
      </c>
    </row>
    <row r="488" spans="3:16" ht="21" x14ac:dyDescent="0.25">
      <c r="C488" s="9" t="s">
        <v>121</v>
      </c>
      <c r="D488" s="49">
        <v>0.41982507288629739</v>
      </c>
      <c r="E488" s="49">
        <v>0.25531914893617019</v>
      </c>
      <c r="F488" s="49">
        <v>0.25</v>
      </c>
      <c r="G488" s="49">
        <v>0</v>
      </c>
      <c r="H488" s="49">
        <v>0.40755735492577599</v>
      </c>
    </row>
    <row r="491" spans="3:16" ht="23.25" x14ac:dyDescent="0.25">
      <c r="C491" s="77" t="s">
        <v>180</v>
      </c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26</v>
      </c>
      <c r="E494" s="10">
        <v>6</v>
      </c>
      <c r="F494" s="10">
        <v>0</v>
      </c>
      <c r="G494" s="10">
        <v>32</v>
      </c>
    </row>
    <row r="495" spans="3:16" ht="21" x14ac:dyDescent="0.25">
      <c r="C495" s="15" t="s">
        <v>6</v>
      </c>
      <c r="D495" s="10">
        <v>2</v>
      </c>
      <c r="E495" s="10">
        <v>0</v>
      </c>
      <c r="F495" s="10">
        <v>0</v>
      </c>
      <c r="G495" s="10">
        <v>2</v>
      </c>
    </row>
    <row r="496" spans="3:16" ht="21" x14ac:dyDescent="0.25">
      <c r="C496" s="15" t="s">
        <v>121</v>
      </c>
      <c r="D496" s="10">
        <v>19</v>
      </c>
      <c r="E496" s="10">
        <v>0</v>
      </c>
      <c r="F496" s="10">
        <v>0</v>
      </c>
      <c r="G496" s="10">
        <v>19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0.55319148936170215</v>
      </c>
      <c r="E499" s="12">
        <v>1</v>
      </c>
      <c r="F499" s="12">
        <v>0</v>
      </c>
      <c r="G499" s="12">
        <v>0.60377358490566035</v>
      </c>
    </row>
    <row r="500" spans="3:16" ht="21" x14ac:dyDescent="0.25">
      <c r="C500" s="15" t="s">
        <v>6</v>
      </c>
      <c r="D500" s="12">
        <v>4.2553191489361701E-2</v>
      </c>
      <c r="E500" s="12">
        <v>0</v>
      </c>
      <c r="F500" s="12">
        <v>0</v>
      </c>
      <c r="G500" s="12">
        <v>3.7735849056603772E-2</v>
      </c>
    </row>
    <row r="501" spans="3:16" ht="21" x14ac:dyDescent="0.25">
      <c r="C501" s="15" t="s">
        <v>121</v>
      </c>
      <c r="D501" s="12">
        <v>0.40425531914893614</v>
      </c>
      <c r="E501" s="12">
        <v>0</v>
      </c>
      <c r="F501" s="12">
        <v>0</v>
      </c>
      <c r="G501" s="12">
        <v>0.35849056603773582</v>
      </c>
    </row>
    <row r="503" spans="3:16" ht="32.25" hidden="1" customHeight="1" x14ac:dyDescent="0.25">
      <c r="C503" s="77" t="s">
        <v>51</v>
      </c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181</v>
      </c>
      <c r="D506" s="10">
        <v>6</v>
      </c>
      <c r="E506" s="10">
        <v>3</v>
      </c>
      <c r="F506" s="10">
        <v>0</v>
      </c>
    </row>
    <row r="507" spans="3:16" ht="42" x14ac:dyDescent="0.25">
      <c r="C507" s="9" t="s">
        <v>182</v>
      </c>
      <c r="D507" s="10">
        <v>6</v>
      </c>
      <c r="E507" s="10">
        <v>2</v>
      </c>
      <c r="F507" s="10">
        <v>0</v>
      </c>
    </row>
    <row r="508" spans="3:16" ht="42" x14ac:dyDescent="0.25">
      <c r="C508" s="9" t="s">
        <v>183</v>
      </c>
      <c r="D508" s="10">
        <v>10</v>
      </c>
      <c r="E508" s="10">
        <v>1</v>
      </c>
      <c r="F508" s="10">
        <v>0</v>
      </c>
    </row>
    <row r="509" spans="3:16" ht="21" x14ac:dyDescent="0.25">
      <c r="C509" s="9" t="s">
        <v>184</v>
      </c>
      <c r="D509" s="10">
        <v>2</v>
      </c>
      <c r="E509" s="10">
        <v>0</v>
      </c>
      <c r="F509" s="10">
        <v>0</v>
      </c>
    </row>
    <row r="510" spans="3:16" ht="21" x14ac:dyDescent="0.25">
      <c r="C510" s="9" t="s">
        <v>121</v>
      </c>
      <c r="D510" s="10">
        <v>19</v>
      </c>
      <c r="E510" s="10">
        <v>2</v>
      </c>
      <c r="F510" s="10">
        <v>0</v>
      </c>
    </row>
    <row r="511" spans="3:16" ht="20.25" customHeight="1" x14ac:dyDescent="0.25">
      <c r="F511" s="1" t="s">
        <v>185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181</v>
      </c>
      <c r="D513" s="12">
        <v>0.1276595744680851</v>
      </c>
      <c r="E513" s="12">
        <v>0.375</v>
      </c>
      <c r="F513" s="12">
        <v>0</v>
      </c>
    </row>
    <row r="514" spans="3:16" ht="42" x14ac:dyDescent="0.25">
      <c r="C514" s="9" t="s">
        <v>182</v>
      </c>
      <c r="D514" s="12">
        <v>0.1276595744680851</v>
      </c>
      <c r="E514" s="12">
        <v>0.25</v>
      </c>
      <c r="F514" s="12">
        <v>0</v>
      </c>
    </row>
    <row r="515" spans="3:16" ht="42" x14ac:dyDescent="0.25">
      <c r="C515" s="9" t="s">
        <v>183</v>
      </c>
      <c r="D515" s="12">
        <v>0.21276595744680851</v>
      </c>
      <c r="E515" s="12">
        <v>0.125</v>
      </c>
      <c r="F515" s="12">
        <v>0</v>
      </c>
    </row>
    <row r="516" spans="3:16" ht="21" x14ac:dyDescent="0.25">
      <c r="C516" s="9" t="s">
        <v>184</v>
      </c>
      <c r="D516" s="12">
        <v>4.2553191489361701E-2</v>
      </c>
      <c r="E516" s="12">
        <v>0</v>
      </c>
      <c r="F516" s="12">
        <v>0</v>
      </c>
    </row>
    <row r="517" spans="3:16" ht="21" x14ac:dyDescent="0.25">
      <c r="C517" s="9" t="s">
        <v>121</v>
      </c>
      <c r="D517" s="12">
        <v>0.40425531914893614</v>
      </c>
      <c r="E517" s="12">
        <v>0.25</v>
      </c>
      <c r="F517" s="12">
        <v>0</v>
      </c>
    </row>
    <row r="518" spans="3:16" ht="45.75" customHeight="1" x14ac:dyDescent="0.25"/>
    <row r="519" spans="3:16" ht="23.25" x14ac:dyDescent="0.25">
      <c r="C519" s="77" t="s">
        <v>186</v>
      </c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14</v>
      </c>
      <c r="E522" s="10">
        <v>5</v>
      </c>
      <c r="F522" s="10">
        <v>0</v>
      </c>
    </row>
    <row r="523" spans="3:16" ht="21" x14ac:dyDescent="0.25">
      <c r="C523" s="15" t="s">
        <v>6</v>
      </c>
      <c r="D523" s="10">
        <v>14</v>
      </c>
      <c r="E523" s="10">
        <v>1</v>
      </c>
      <c r="F523" s="10">
        <v>0</v>
      </c>
    </row>
    <row r="524" spans="3:16" ht="21" x14ac:dyDescent="0.25">
      <c r="C524" s="15" t="s">
        <v>121</v>
      </c>
      <c r="D524" s="10">
        <v>19</v>
      </c>
      <c r="E524" s="10">
        <v>2</v>
      </c>
      <c r="F524" s="10">
        <v>0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0.2978723404255319</v>
      </c>
      <c r="E527" s="12">
        <v>0.625</v>
      </c>
      <c r="F527" s="12">
        <v>0</v>
      </c>
    </row>
    <row r="528" spans="3:16" ht="21" x14ac:dyDescent="0.25">
      <c r="C528" s="15" t="s">
        <v>6</v>
      </c>
      <c r="D528" s="12">
        <v>0.2978723404255319</v>
      </c>
      <c r="E528" s="12">
        <v>0.125</v>
      </c>
      <c r="F528" s="12">
        <v>0</v>
      </c>
    </row>
    <row r="529" spans="3:16" ht="21" x14ac:dyDescent="0.25">
      <c r="C529" s="15" t="s">
        <v>121</v>
      </c>
      <c r="D529" s="12">
        <v>0.40425531914893614</v>
      </c>
      <c r="E529" s="12">
        <v>0.25</v>
      </c>
      <c r="F529" s="12">
        <v>0</v>
      </c>
    </row>
    <row r="530" spans="3:16" ht="56.25" customHeight="1" x14ac:dyDescent="0.25"/>
    <row r="531" spans="3:16" ht="23.25" x14ac:dyDescent="0.25">
      <c r="C531" s="77" t="s">
        <v>187</v>
      </c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188</v>
      </c>
      <c r="D534" s="10">
        <v>4</v>
      </c>
      <c r="E534" s="10">
        <v>0</v>
      </c>
      <c r="F534" s="10">
        <v>0</v>
      </c>
    </row>
    <row r="535" spans="3:16" ht="42" x14ac:dyDescent="0.25">
      <c r="C535" s="15" t="s">
        <v>189</v>
      </c>
      <c r="D535" s="10">
        <v>10</v>
      </c>
      <c r="E535" s="10">
        <v>3</v>
      </c>
      <c r="F535" s="10">
        <v>0</v>
      </c>
    </row>
    <row r="536" spans="3:16" ht="42" x14ac:dyDescent="0.25">
      <c r="C536" s="15" t="s">
        <v>190</v>
      </c>
      <c r="D536" s="10">
        <v>7</v>
      </c>
      <c r="E536" s="10">
        <v>3</v>
      </c>
      <c r="F536" s="10">
        <v>0</v>
      </c>
    </row>
    <row r="537" spans="3:16" ht="42" x14ac:dyDescent="0.25">
      <c r="C537" s="15" t="s">
        <v>191</v>
      </c>
      <c r="D537" s="10">
        <v>3</v>
      </c>
      <c r="E537" s="10">
        <v>0</v>
      </c>
      <c r="F537" s="10">
        <v>0</v>
      </c>
    </row>
    <row r="538" spans="3:16" ht="42" x14ac:dyDescent="0.25">
      <c r="C538" s="15" t="s">
        <v>192</v>
      </c>
      <c r="D538" s="10">
        <v>1</v>
      </c>
      <c r="E538" s="10">
        <v>0</v>
      </c>
      <c r="F538" s="10">
        <v>0</v>
      </c>
    </row>
    <row r="539" spans="3:16" ht="42" x14ac:dyDescent="0.25">
      <c r="C539" s="15" t="s">
        <v>193</v>
      </c>
      <c r="D539" s="10">
        <v>0</v>
      </c>
      <c r="E539" s="10">
        <v>0</v>
      </c>
      <c r="F539" s="10">
        <v>0</v>
      </c>
    </row>
    <row r="540" spans="3:16" ht="21" x14ac:dyDescent="0.25">
      <c r="C540" s="15" t="s">
        <v>194</v>
      </c>
      <c r="D540" s="10">
        <v>0</v>
      </c>
      <c r="E540" s="10">
        <v>0</v>
      </c>
      <c r="F540" s="10">
        <v>0</v>
      </c>
    </row>
    <row r="541" spans="3:16" ht="21" x14ac:dyDescent="0.25">
      <c r="C541" s="15" t="s">
        <v>121</v>
      </c>
      <c r="D541" s="10">
        <v>19</v>
      </c>
      <c r="E541" s="10">
        <v>2</v>
      </c>
      <c r="F541" s="10">
        <v>0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188</v>
      </c>
      <c r="D544" s="12">
        <v>8.5106382978723402E-2</v>
      </c>
      <c r="E544" s="12">
        <v>0</v>
      </c>
      <c r="F544" s="12">
        <v>0</v>
      </c>
    </row>
    <row r="545" spans="3:16" ht="42" x14ac:dyDescent="0.25">
      <c r="C545" s="15" t="s">
        <v>189</v>
      </c>
      <c r="D545" s="12">
        <v>0.21276595744680851</v>
      </c>
      <c r="E545" s="12">
        <v>0.375</v>
      </c>
      <c r="F545" s="12">
        <v>0</v>
      </c>
    </row>
    <row r="546" spans="3:16" ht="42" x14ac:dyDescent="0.25">
      <c r="C546" s="15" t="s">
        <v>190</v>
      </c>
      <c r="D546" s="12">
        <v>0.14893617021276595</v>
      </c>
      <c r="E546" s="12">
        <v>0.375</v>
      </c>
      <c r="F546" s="12">
        <v>0</v>
      </c>
    </row>
    <row r="547" spans="3:16" ht="42" x14ac:dyDescent="0.25">
      <c r="C547" s="15" t="s">
        <v>191</v>
      </c>
      <c r="D547" s="12">
        <v>6.3829787234042548E-2</v>
      </c>
      <c r="E547" s="12">
        <v>0</v>
      </c>
      <c r="F547" s="12">
        <v>0</v>
      </c>
    </row>
    <row r="548" spans="3:16" ht="42" x14ac:dyDescent="0.25">
      <c r="C548" s="15" t="s">
        <v>192</v>
      </c>
      <c r="D548" s="12">
        <v>2.1276595744680851E-2</v>
      </c>
      <c r="E548" s="12">
        <v>0</v>
      </c>
      <c r="F548" s="12">
        <v>0</v>
      </c>
    </row>
    <row r="549" spans="3:16" ht="42" x14ac:dyDescent="0.25">
      <c r="C549" s="15" t="s">
        <v>193</v>
      </c>
      <c r="D549" s="12">
        <v>0</v>
      </c>
      <c r="E549" s="12">
        <v>0</v>
      </c>
      <c r="F549" s="12">
        <v>0</v>
      </c>
    </row>
    <row r="550" spans="3:16" ht="21" x14ac:dyDescent="0.25">
      <c r="C550" s="15" t="s">
        <v>194</v>
      </c>
      <c r="D550" s="12">
        <v>0</v>
      </c>
      <c r="E550" s="12">
        <v>0</v>
      </c>
      <c r="F550" s="12">
        <v>0</v>
      </c>
    </row>
    <row r="551" spans="3:16" ht="21" x14ac:dyDescent="0.25">
      <c r="C551" s="15" t="s">
        <v>121</v>
      </c>
      <c r="D551" s="12">
        <v>0.40425531914893614</v>
      </c>
      <c r="E551" s="12">
        <v>0.25</v>
      </c>
      <c r="F551" s="12">
        <v>0</v>
      </c>
    </row>
    <row r="552" spans="3:16" ht="21" x14ac:dyDescent="0.25">
      <c r="C552" s="46"/>
      <c r="D552" s="36"/>
      <c r="E552" s="36"/>
      <c r="F552" s="36"/>
    </row>
    <row r="553" spans="3:16" ht="23.25" x14ac:dyDescent="0.25">
      <c r="C553" s="77" t="s">
        <v>195</v>
      </c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ht="21" x14ac:dyDescent="0.25">
      <c r="C554" s="46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0" t="s">
        <v>196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0" t="s">
        <v>197</v>
      </c>
      <c r="D557" s="10">
        <v>0</v>
      </c>
      <c r="E557" s="10">
        <v>0</v>
      </c>
      <c r="F557" s="10">
        <v>0</v>
      </c>
      <c r="G557" s="10">
        <v>0</v>
      </c>
    </row>
    <row r="558" spans="3:16" ht="61.5" customHeight="1" x14ac:dyDescent="0.25">
      <c r="C558" s="50" t="s">
        <v>198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0" t="s">
        <v>199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0" t="s">
        <v>200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 x14ac:dyDescent="0.25">
      <c r="C561" s="50" t="s">
        <v>201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 x14ac:dyDescent="0.25">
      <c r="C562" s="50" t="s">
        <v>202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 x14ac:dyDescent="0.25">
      <c r="C563" s="50" t="s">
        <v>203</v>
      </c>
      <c r="D563" s="10">
        <v>0</v>
      </c>
      <c r="E563" s="10">
        <v>0</v>
      </c>
      <c r="F563" s="10">
        <v>0</v>
      </c>
      <c r="G563" s="10">
        <v>0</v>
      </c>
    </row>
    <row r="564" spans="3:16" ht="23.25" customHeight="1" x14ac:dyDescent="0.25">
      <c r="C564" s="50" t="s">
        <v>204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 x14ac:dyDescent="0.25">
      <c r="C565" s="50" t="s">
        <v>205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 x14ac:dyDescent="0.25">
      <c r="C566" s="50" t="s">
        <v>206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 x14ac:dyDescent="0.25">
      <c r="C567" s="50" t="s">
        <v>207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 x14ac:dyDescent="0.25">
      <c r="C568" s="50" t="s">
        <v>208</v>
      </c>
      <c r="D568" s="10">
        <v>0</v>
      </c>
      <c r="E568" s="10">
        <v>0</v>
      </c>
      <c r="F568" s="10">
        <v>0</v>
      </c>
      <c r="G568" s="10">
        <v>0</v>
      </c>
    </row>
    <row r="569" spans="3:16" ht="23.25" customHeight="1" x14ac:dyDescent="0.25">
      <c r="C569" s="50" t="s">
        <v>209</v>
      </c>
      <c r="D569" s="10">
        <v>1</v>
      </c>
      <c r="E569" s="10">
        <v>0</v>
      </c>
      <c r="F569" s="10">
        <v>0</v>
      </c>
      <c r="G569" s="10">
        <v>1</v>
      </c>
    </row>
    <row r="570" spans="3:16" ht="65.25" customHeight="1" x14ac:dyDescent="0.25">
      <c r="C570" s="50" t="s">
        <v>210</v>
      </c>
      <c r="D570" s="10">
        <v>0</v>
      </c>
      <c r="E570" s="10">
        <v>0</v>
      </c>
      <c r="F570" s="10">
        <v>0</v>
      </c>
      <c r="G570" s="10">
        <v>0</v>
      </c>
    </row>
    <row r="571" spans="3:16" ht="41.25" customHeight="1" x14ac:dyDescent="0.25">
      <c r="C571" s="50" t="s">
        <v>211</v>
      </c>
      <c r="D571" s="10">
        <v>1</v>
      </c>
      <c r="E571" s="10">
        <v>0</v>
      </c>
      <c r="F571" s="10">
        <v>0</v>
      </c>
      <c r="G571" s="10">
        <v>1</v>
      </c>
    </row>
    <row r="572" spans="3:16" ht="23.25" customHeight="1" x14ac:dyDescent="0.25">
      <c r="C572" s="50" t="s">
        <v>212</v>
      </c>
      <c r="D572" s="10">
        <v>23</v>
      </c>
      <c r="E572" s="10">
        <v>6</v>
      </c>
      <c r="F572" s="10">
        <v>0</v>
      </c>
      <c r="G572" s="10">
        <v>29</v>
      </c>
    </row>
    <row r="573" spans="3:16" ht="23.25" customHeight="1" x14ac:dyDescent="0.25">
      <c r="C573" s="50" t="s">
        <v>121</v>
      </c>
      <c r="D573" s="10">
        <v>22</v>
      </c>
      <c r="E573" s="10">
        <v>2</v>
      </c>
      <c r="F573" s="10">
        <v>0</v>
      </c>
      <c r="G573" s="10">
        <v>24</v>
      </c>
    </row>
    <row r="574" spans="3:16" ht="21" x14ac:dyDescent="0.25">
      <c r="C574" s="46"/>
      <c r="D574" s="36"/>
      <c r="E574" s="36"/>
      <c r="F574" s="36"/>
    </row>
    <row r="575" spans="3:16" ht="23.25" x14ac:dyDescent="0.25">
      <c r="C575" s="72" t="s">
        <v>213</v>
      </c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</row>
    <row r="576" spans="3:16" ht="21" x14ac:dyDescent="0.25">
      <c r="C576" s="46"/>
      <c r="D576" s="36"/>
      <c r="E576" s="36"/>
      <c r="F576" s="36"/>
    </row>
    <row r="577" spans="3:16" ht="23.25" x14ac:dyDescent="0.25">
      <c r="C577" s="77" t="s">
        <v>214</v>
      </c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ht="21" x14ac:dyDescent="0.25">
      <c r="C578" s="46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5</v>
      </c>
      <c r="E580" s="10">
        <v>0</v>
      </c>
      <c r="F580" s="10">
        <v>0</v>
      </c>
      <c r="G580" s="10">
        <v>5</v>
      </c>
    </row>
    <row r="581" spans="3:16" ht="21" x14ac:dyDescent="0.25">
      <c r="C581" s="15" t="s">
        <v>6</v>
      </c>
      <c r="D581" s="10">
        <v>0</v>
      </c>
      <c r="E581" s="10">
        <v>0</v>
      </c>
      <c r="F581" s="10">
        <v>0</v>
      </c>
      <c r="G581" s="10">
        <v>0</v>
      </c>
    </row>
    <row r="582" spans="3:16" ht="21" x14ac:dyDescent="0.25">
      <c r="C582" s="15" t="s">
        <v>121</v>
      </c>
      <c r="D582" s="10">
        <v>42</v>
      </c>
      <c r="E582" s="10">
        <v>8</v>
      </c>
      <c r="F582" s="10">
        <v>0</v>
      </c>
      <c r="G582" s="10">
        <v>50</v>
      </c>
    </row>
    <row r="583" spans="3:16" ht="21" x14ac:dyDescent="0.25">
      <c r="C583" s="46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0.10638297872340426</v>
      </c>
      <c r="E585" s="12">
        <v>0</v>
      </c>
      <c r="F585" s="12">
        <v>0</v>
      </c>
      <c r="G585" s="12">
        <v>9.0909090909090912E-2</v>
      </c>
    </row>
    <row r="586" spans="3:16" ht="21" x14ac:dyDescent="0.25">
      <c r="C586" s="15" t="s">
        <v>6</v>
      </c>
      <c r="D586" s="12">
        <v>0</v>
      </c>
      <c r="E586" s="12">
        <v>0</v>
      </c>
      <c r="F586" s="12">
        <v>0</v>
      </c>
      <c r="G586" s="12">
        <v>0</v>
      </c>
    </row>
    <row r="587" spans="3:16" ht="21" x14ac:dyDescent="0.25">
      <c r="C587" s="15" t="s">
        <v>121</v>
      </c>
      <c r="D587" s="12">
        <v>0.8936170212765957</v>
      </c>
      <c r="E587" s="12">
        <v>1</v>
      </c>
      <c r="F587" s="12">
        <v>0</v>
      </c>
      <c r="G587" s="12">
        <v>0.90909090909090906</v>
      </c>
    </row>
    <row r="588" spans="3:16" ht="21" x14ac:dyDescent="0.25">
      <c r="C588" s="46"/>
      <c r="D588" s="36"/>
      <c r="E588" s="36"/>
      <c r="F588" s="36"/>
    </row>
    <row r="589" spans="3:16" ht="21" x14ac:dyDescent="0.25">
      <c r="C589" s="46"/>
      <c r="D589" s="36"/>
      <c r="E589" s="36"/>
      <c r="F589" s="36"/>
    </row>
    <row r="590" spans="3:16" ht="21" x14ac:dyDescent="0.25">
      <c r="C590" s="46"/>
      <c r="D590" s="36"/>
      <c r="E590" s="36"/>
      <c r="F590" s="36"/>
    </row>
    <row r="591" spans="3:16" ht="21" x14ac:dyDescent="0.25">
      <c r="C591" s="46"/>
      <c r="D591" s="36"/>
      <c r="E591" s="36"/>
      <c r="F591" s="36"/>
    </row>
    <row r="592" spans="3:16" ht="21" x14ac:dyDescent="0.25">
      <c r="C592" s="46"/>
      <c r="D592" s="36"/>
      <c r="E592" s="36"/>
      <c r="F592" s="36"/>
    </row>
    <row r="593" spans="3:16" ht="21" x14ac:dyDescent="0.25">
      <c r="C593" s="46"/>
      <c r="D593" s="36"/>
      <c r="E593" s="36"/>
      <c r="F593" s="36"/>
    </row>
    <row r="594" spans="3:16" ht="23.25" x14ac:dyDescent="0.25">
      <c r="C594" s="77" t="s">
        <v>195</v>
      </c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ht="21" x14ac:dyDescent="0.25">
      <c r="C595" s="46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1" t="s">
        <v>211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1" t="s">
        <v>196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1" t="s">
        <v>202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1" t="s">
        <v>208</v>
      </c>
      <c r="D600" s="10">
        <v>1</v>
      </c>
      <c r="E600" s="10">
        <v>0</v>
      </c>
      <c r="F600" s="10">
        <v>0</v>
      </c>
      <c r="G600" s="10">
        <v>1</v>
      </c>
    </row>
    <row r="601" spans="3:16" ht="42" x14ac:dyDescent="0.25">
      <c r="C601" s="51" t="s">
        <v>203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 x14ac:dyDescent="0.25">
      <c r="C602" s="51" t="s">
        <v>204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1" t="s">
        <v>197</v>
      </c>
      <c r="D603" s="10">
        <v>0</v>
      </c>
      <c r="E603" s="10">
        <v>0</v>
      </c>
      <c r="F603" s="10">
        <v>0</v>
      </c>
      <c r="G603" s="10">
        <v>0</v>
      </c>
    </row>
    <row r="604" spans="3:16" ht="21" x14ac:dyDescent="0.25">
      <c r="C604" s="51" t="s">
        <v>200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1" t="s">
        <v>205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 x14ac:dyDescent="0.25">
      <c r="C606" s="51" t="s">
        <v>206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1" t="s">
        <v>198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1" t="s">
        <v>207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1" t="s">
        <v>212</v>
      </c>
      <c r="D609" s="10">
        <v>4</v>
      </c>
      <c r="E609" s="10">
        <v>0</v>
      </c>
      <c r="F609" s="10">
        <v>0</v>
      </c>
      <c r="G609" s="10">
        <v>4</v>
      </c>
    </row>
    <row r="610" spans="3:16" ht="21" x14ac:dyDescent="0.25">
      <c r="C610" s="51" t="s">
        <v>209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 x14ac:dyDescent="0.25">
      <c r="C611" s="51" t="s">
        <v>210</v>
      </c>
      <c r="D611" s="10">
        <v>0</v>
      </c>
      <c r="E611" s="10">
        <v>0</v>
      </c>
      <c r="F611" s="10">
        <v>0</v>
      </c>
      <c r="G611" s="10">
        <v>0</v>
      </c>
    </row>
    <row r="612" spans="3:16" ht="42" x14ac:dyDescent="0.25">
      <c r="C612" s="51" t="s">
        <v>199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1" t="s">
        <v>201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46"/>
      <c r="D614" s="36"/>
      <c r="E614" s="36"/>
      <c r="F614" s="36"/>
    </row>
    <row r="616" spans="3:16" ht="23.25" x14ac:dyDescent="0.25">
      <c r="C616" s="77" t="s">
        <v>215</v>
      </c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216</v>
      </c>
      <c r="D619" s="10">
        <v>20</v>
      </c>
      <c r="E619" s="10">
        <v>2</v>
      </c>
      <c r="F619" s="10">
        <v>0</v>
      </c>
      <c r="G619" s="10">
        <v>22</v>
      </c>
    </row>
    <row r="620" spans="3:16" ht="21" x14ac:dyDescent="0.25">
      <c r="C620" s="9" t="s">
        <v>217</v>
      </c>
      <c r="D620" s="10">
        <v>8</v>
      </c>
      <c r="E620" s="10">
        <v>0</v>
      </c>
      <c r="F620" s="10">
        <v>0</v>
      </c>
      <c r="G620" s="10">
        <v>8</v>
      </c>
    </row>
    <row r="621" spans="3:16" ht="21" x14ac:dyDescent="0.25">
      <c r="C621" s="9" t="s">
        <v>218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121</v>
      </c>
      <c r="D622" s="10">
        <v>19</v>
      </c>
      <c r="E622" s="10">
        <v>6</v>
      </c>
      <c r="F622" s="10">
        <v>0</v>
      </c>
      <c r="G622" s="10">
        <v>25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216</v>
      </c>
      <c r="D625" s="12">
        <v>0.42553191489361702</v>
      </c>
      <c r="E625" s="12">
        <v>0.25</v>
      </c>
      <c r="F625" s="12">
        <v>0</v>
      </c>
      <c r="G625" s="12">
        <v>0.4</v>
      </c>
    </row>
    <row r="626" spans="3:16" ht="21" x14ac:dyDescent="0.25">
      <c r="C626" s="9" t="s">
        <v>217</v>
      </c>
      <c r="D626" s="12">
        <v>0.1702127659574468</v>
      </c>
      <c r="E626" s="12">
        <v>0</v>
      </c>
      <c r="F626" s="12">
        <v>0</v>
      </c>
      <c r="G626" s="12">
        <v>0.14545454545454545</v>
      </c>
    </row>
    <row r="627" spans="3:16" ht="21" x14ac:dyDescent="0.25">
      <c r="C627" s="9" t="s">
        <v>218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121</v>
      </c>
      <c r="D628" s="12">
        <v>0.40425531914893614</v>
      </c>
      <c r="E628" s="12">
        <v>0.75</v>
      </c>
      <c r="F628" s="12">
        <v>0</v>
      </c>
      <c r="G628" s="12">
        <v>0.45454545454545453</v>
      </c>
    </row>
    <row r="631" spans="3:16" ht="3.75" customHeight="1" x14ac:dyDescent="0.25"/>
    <row r="632" spans="3:16" ht="23.25" x14ac:dyDescent="0.25">
      <c r="C632" s="72" t="s">
        <v>52</v>
      </c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</row>
    <row r="634" spans="3:16" ht="23.25" x14ac:dyDescent="0.25">
      <c r="C634" s="77" t="s">
        <v>53</v>
      </c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357</v>
      </c>
      <c r="E637" s="10">
        <v>12</v>
      </c>
      <c r="F637" s="10">
        <v>2</v>
      </c>
      <c r="G637" s="10">
        <v>0</v>
      </c>
      <c r="H637" s="11">
        <v>371</v>
      </c>
    </row>
    <row r="638" spans="3:16" ht="21" x14ac:dyDescent="0.25">
      <c r="C638" s="15" t="s">
        <v>6</v>
      </c>
      <c r="D638" s="10">
        <v>241</v>
      </c>
      <c r="E638" s="10">
        <v>19</v>
      </c>
      <c r="F638" s="10">
        <v>4</v>
      </c>
      <c r="G638" s="10">
        <v>0</v>
      </c>
      <c r="H638" s="11">
        <v>264</v>
      </c>
    </row>
    <row r="639" spans="3:16" ht="21" x14ac:dyDescent="0.25">
      <c r="C639" s="15" t="s">
        <v>121</v>
      </c>
      <c r="D639" s="10">
        <v>87</v>
      </c>
      <c r="E639" s="10">
        <v>16</v>
      </c>
      <c r="F639" s="10">
        <v>2</v>
      </c>
      <c r="G639" s="10">
        <v>0</v>
      </c>
      <c r="H639" s="11">
        <v>105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0.52040816326530615</v>
      </c>
      <c r="E642" s="12">
        <v>0.25531914893617019</v>
      </c>
      <c r="F642" s="12">
        <v>0.25</v>
      </c>
      <c r="G642" s="12">
        <v>0</v>
      </c>
      <c r="H642" s="13">
        <v>0.50067476383265852</v>
      </c>
    </row>
    <row r="643" spans="3:8" ht="21" x14ac:dyDescent="0.25">
      <c r="C643" s="15" t="s">
        <v>6</v>
      </c>
      <c r="D643" s="12">
        <v>0.35131195335276966</v>
      </c>
      <c r="E643" s="12">
        <v>0.40425531914893614</v>
      </c>
      <c r="F643" s="12">
        <v>0.5</v>
      </c>
      <c r="G643" s="12">
        <v>0</v>
      </c>
      <c r="H643" s="13">
        <v>0.35627530364372467</v>
      </c>
    </row>
    <row r="644" spans="3:8" ht="21" x14ac:dyDescent="0.25">
      <c r="C644" s="15" t="s">
        <v>121</v>
      </c>
      <c r="D644" s="12">
        <v>0.12682215743440234</v>
      </c>
      <c r="E644" s="12">
        <v>0.34042553191489361</v>
      </c>
      <c r="F644" s="12">
        <v>0.25</v>
      </c>
      <c r="G644" s="12">
        <v>0</v>
      </c>
      <c r="H644" s="13">
        <v>0.1417004048582996</v>
      </c>
    </row>
    <row r="658" spans="3:16" ht="23.25" x14ac:dyDescent="0.25">
      <c r="C658" s="72" t="s">
        <v>219</v>
      </c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</row>
    <row r="660" spans="3:16" s="30" customFormat="1" ht="52.5" customHeight="1" x14ac:dyDescent="0.35">
      <c r="C660" s="78" t="s">
        <v>220</v>
      </c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476</v>
      </c>
    </row>
    <row r="664" spans="3:16" ht="21" x14ac:dyDescent="0.25">
      <c r="C664" s="15" t="s">
        <v>6</v>
      </c>
      <c r="D664" s="10">
        <v>52</v>
      </c>
    </row>
    <row r="665" spans="3:16" ht="21" x14ac:dyDescent="0.25">
      <c r="C665" s="15" t="s">
        <v>120</v>
      </c>
      <c r="D665" s="10">
        <v>28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0.85611510791366907</v>
      </c>
    </row>
    <row r="669" spans="3:16" ht="21" x14ac:dyDescent="0.25">
      <c r="C669" s="15" t="s">
        <v>6</v>
      </c>
      <c r="D669" s="12">
        <v>9.3525179856115109E-2</v>
      </c>
    </row>
    <row r="670" spans="3:16" ht="21" x14ac:dyDescent="0.25">
      <c r="C670" s="15" t="s">
        <v>120</v>
      </c>
      <c r="D670" s="12">
        <v>5.0359712230215826E-2</v>
      </c>
    </row>
    <row r="673" spans="3:16" ht="23.25" x14ac:dyDescent="0.25">
      <c r="C673" s="72" t="s">
        <v>221</v>
      </c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</row>
    <row r="675" spans="3:16" ht="54" customHeight="1" x14ac:dyDescent="0.25">
      <c r="C675" s="77" t="s">
        <v>222</v>
      </c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87</v>
      </c>
      <c r="D678" s="10">
        <v>295</v>
      </c>
    </row>
    <row r="679" spans="3:16" ht="21" x14ac:dyDescent="0.25">
      <c r="C679" s="9" t="s">
        <v>118</v>
      </c>
      <c r="D679" s="10">
        <v>222</v>
      </c>
    </row>
    <row r="680" spans="3:16" ht="21" x14ac:dyDescent="0.25">
      <c r="C680" s="9" t="s">
        <v>89</v>
      </c>
      <c r="D680" s="10">
        <v>26</v>
      </c>
    </row>
    <row r="681" spans="3:16" ht="21" x14ac:dyDescent="0.25">
      <c r="C681" s="9" t="s">
        <v>119</v>
      </c>
      <c r="D681" s="10">
        <v>3</v>
      </c>
    </row>
    <row r="682" spans="3:16" ht="21" x14ac:dyDescent="0.25">
      <c r="C682" s="9" t="s">
        <v>120</v>
      </c>
      <c r="D682" s="10">
        <v>10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87</v>
      </c>
      <c r="D685" s="12">
        <v>0.53057553956834536</v>
      </c>
    </row>
    <row r="686" spans="3:16" ht="21" x14ac:dyDescent="0.25">
      <c r="C686" s="9" t="s">
        <v>118</v>
      </c>
      <c r="D686" s="12">
        <v>0.39928057553956836</v>
      </c>
    </row>
    <row r="687" spans="3:16" ht="21" x14ac:dyDescent="0.25">
      <c r="C687" s="9" t="s">
        <v>89</v>
      </c>
      <c r="D687" s="12">
        <v>4.6762589928057555E-2</v>
      </c>
    </row>
    <row r="688" spans="3:16" ht="21" x14ac:dyDescent="0.25">
      <c r="C688" s="9" t="s">
        <v>119</v>
      </c>
      <c r="D688" s="12">
        <v>5.3956834532374104E-3</v>
      </c>
    </row>
    <row r="689" spans="3:16" ht="21" x14ac:dyDescent="0.25">
      <c r="C689" s="9" t="s">
        <v>120</v>
      </c>
      <c r="D689" s="12">
        <v>1.7985611510791366E-2</v>
      </c>
    </row>
    <row r="691" spans="3:16" ht="23.25" x14ac:dyDescent="0.25">
      <c r="C691" s="72" t="s">
        <v>54</v>
      </c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</row>
    <row r="693" spans="3:16" ht="42" customHeight="1" x14ac:dyDescent="0.25">
      <c r="C693" s="78" t="s">
        <v>55</v>
      </c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2</v>
      </c>
      <c r="E696" s="10">
        <v>0</v>
      </c>
      <c r="F696" s="10">
        <v>0</v>
      </c>
      <c r="G696" s="10">
        <v>0</v>
      </c>
      <c r="H696" s="10">
        <v>2</v>
      </c>
    </row>
    <row r="697" spans="3:16" ht="21" x14ac:dyDescent="0.25">
      <c r="C697" s="15">
        <v>2</v>
      </c>
      <c r="D697" s="10">
        <v>2</v>
      </c>
      <c r="E697" s="10">
        <v>1</v>
      </c>
      <c r="F697" s="10">
        <v>1</v>
      </c>
      <c r="G697" s="10">
        <v>0</v>
      </c>
      <c r="H697" s="10">
        <v>4</v>
      </c>
    </row>
    <row r="698" spans="3:16" ht="21" x14ac:dyDescent="0.25">
      <c r="C698" s="15">
        <v>3</v>
      </c>
      <c r="D698" s="10">
        <v>69</v>
      </c>
      <c r="E698" s="10">
        <v>2</v>
      </c>
      <c r="F698" s="10">
        <v>0</v>
      </c>
      <c r="G698" s="10">
        <v>0</v>
      </c>
      <c r="H698" s="10">
        <v>71</v>
      </c>
    </row>
    <row r="699" spans="3:16" ht="21" x14ac:dyDescent="0.25">
      <c r="C699" s="15">
        <v>4</v>
      </c>
      <c r="D699" s="10">
        <v>295</v>
      </c>
      <c r="E699" s="10">
        <v>27</v>
      </c>
      <c r="F699" s="10">
        <v>4</v>
      </c>
      <c r="G699" s="10">
        <v>0</v>
      </c>
      <c r="H699" s="10">
        <v>326</v>
      </c>
    </row>
    <row r="700" spans="3:16" ht="21" x14ac:dyDescent="0.25">
      <c r="C700" s="15">
        <v>5</v>
      </c>
      <c r="D700" s="10">
        <v>226</v>
      </c>
      <c r="E700" s="10">
        <v>14</v>
      </c>
      <c r="F700" s="10">
        <v>3</v>
      </c>
      <c r="G700" s="10">
        <v>0</v>
      </c>
      <c r="H700" s="10">
        <v>243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3.3670033670033669E-3</v>
      </c>
      <c r="E703" s="12">
        <v>0</v>
      </c>
      <c r="F703" s="12">
        <v>0</v>
      </c>
      <c r="G703" s="12">
        <v>0</v>
      </c>
      <c r="H703" s="12">
        <v>3.0959752321981426E-3</v>
      </c>
    </row>
    <row r="704" spans="3:16" ht="21" x14ac:dyDescent="0.25">
      <c r="C704" s="15">
        <v>2</v>
      </c>
      <c r="D704" s="12">
        <v>3.3670033670033669E-3</v>
      </c>
      <c r="E704" s="12">
        <v>2.2727272727272728E-2</v>
      </c>
      <c r="F704" s="12">
        <v>0.125</v>
      </c>
      <c r="G704" s="12">
        <v>0</v>
      </c>
      <c r="H704" s="12">
        <v>6.1919504643962852E-3</v>
      </c>
    </row>
    <row r="705" spans="3:8" ht="21" x14ac:dyDescent="0.25">
      <c r="C705" s="15">
        <v>3</v>
      </c>
      <c r="D705" s="12">
        <v>0.11616161616161616</v>
      </c>
      <c r="E705" s="12">
        <v>4.5454545454545456E-2</v>
      </c>
      <c r="F705" s="12">
        <v>0</v>
      </c>
      <c r="G705" s="12">
        <v>0</v>
      </c>
      <c r="H705" s="12">
        <v>0.10990712074303406</v>
      </c>
    </row>
    <row r="706" spans="3:8" ht="21" x14ac:dyDescent="0.25">
      <c r="C706" s="15">
        <v>4</v>
      </c>
      <c r="D706" s="12">
        <v>0.49663299663299665</v>
      </c>
      <c r="E706" s="12">
        <v>0.61363636363636365</v>
      </c>
      <c r="F706" s="12">
        <v>0.5</v>
      </c>
      <c r="G706" s="12">
        <v>0</v>
      </c>
      <c r="H706" s="12">
        <v>0.50464396284829727</v>
      </c>
    </row>
    <row r="707" spans="3:8" ht="21" x14ac:dyDescent="0.25">
      <c r="C707" s="15">
        <v>5</v>
      </c>
      <c r="D707" s="12">
        <v>0.38047138047138046</v>
      </c>
      <c r="E707" s="12">
        <v>0.31818181818181818</v>
      </c>
      <c r="F707" s="12">
        <v>0.375</v>
      </c>
      <c r="G707" s="12">
        <v>0</v>
      </c>
      <c r="H707" s="12">
        <v>0.37616099071207432</v>
      </c>
    </row>
    <row r="726" spans="3:16" ht="23.25" x14ac:dyDescent="0.25">
      <c r="C726" s="77" t="s">
        <v>223</v>
      </c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8" spans="3:16" ht="23.25" x14ac:dyDescent="0.25">
      <c r="C728" s="8" t="s">
        <v>224</v>
      </c>
      <c r="D728" s="8" t="s">
        <v>14</v>
      </c>
      <c r="E728" s="8" t="s">
        <v>225</v>
      </c>
    </row>
    <row r="729" spans="3:16" ht="21" x14ac:dyDescent="0.25">
      <c r="C729" s="9" t="s">
        <v>226</v>
      </c>
      <c r="D729" s="10">
        <v>56</v>
      </c>
      <c r="E729" s="12">
        <v>9.4276094276094277E-2</v>
      </c>
    </row>
    <row r="730" spans="3:16" ht="21" x14ac:dyDescent="0.25">
      <c r="C730" s="9" t="s">
        <v>227</v>
      </c>
      <c r="D730" s="10">
        <v>15</v>
      </c>
      <c r="E730" s="12">
        <v>2.5252525252525252E-2</v>
      </c>
    </row>
    <row r="731" spans="3:16" ht="42" x14ac:dyDescent="0.25">
      <c r="C731" s="9" t="s">
        <v>228</v>
      </c>
      <c r="D731" s="10">
        <v>20</v>
      </c>
      <c r="E731" s="12">
        <v>3.3670033670033669E-2</v>
      </c>
    </row>
    <row r="732" spans="3:16" ht="63" x14ac:dyDescent="0.25">
      <c r="C732" s="9" t="s">
        <v>229</v>
      </c>
      <c r="D732" s="10">
        <v>11</v>
      </c>
      <c r="E732" s="12">
        <v>1.8518518518518517E-2</v>
      </c>
    </row>
    <row r="733" spans="3:16" ht="84" x14ac:dyDescent="0.25">
      <c r="C733" s="9" t="s">
        <v>230</v>
      </c>
      <c r="D733" s="10">
        <v>17</v>
      </c>
      <c r="E733" s="12">
        <v>2.8619528619528621E-2</v>
      </c>
    </row>
    <row r="734" spans="3:16" ht="21" x14ac:dyDescent="0.25">
      <c r="C734" s="9" t="s">
        <v>231</v>
      </c>
      <c r="D734" s="10">
        <v>131</v>
      </c>
      <c r="E734" s="12">
        <v>0.22053872053872053</v>
      </c>
    </row>
    <row r="735" spans="3:16" ht="21" x14ac:dyDescent="0.25">
      <c r="C735" s="9" t="s">
        <v>121</v>
      </c>
      <c r="D735" s="10">
        <v>166</v>
      </c>
      <c r="E735" s="12">
        <v>0.27946127946127947</v>
      </c>
    </row>
    <row r="736" spans="3:16" ht="37.5" customHeight="1" x14ac:dyDescent="0.25"/>
    <row r="737" spans="3:16" ht="23.25" x14ac:dyDescent="0.25">
      <c r="C737" s="77" t="s">
        <v>232</v>
      </c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87</v>
      </c>
      <c r="D740" s="52">
        <v>142</v>
      </c>
      <c r="E740" s="10">
        <v>1</v>
      </c>
      <c r="F740" s="11">
        <v>143</v>
      </c>
    </row>
    <row r="741" spans="3:16" ht="18.75" customHeight="1" x14ac:dyDescent="0.25">
      <c r="C741" s="9" t="s">
        <v>118</v>
      </c>
      <c r="D741" s="52">
        <v>230</v>
      </c>
      <c r="E741" s="10">
        <v>2</v>
      </c>
      <c r="F741" s="11">
        <v>232</v>
      </c>
    </row>
    <row r="742" spans="3:16" ht="21" x14ac:dyDescent="0.25">
      <c r="C742" s="9" t="s">
        <v>89</v>
      </c>
      <c r="D742" s="52">
        <v>111</v>
      </c>
      <c r="E742" s="10">
        <v>5</v>
      </c>
      <c r="F742" s="11">
        <v>116</v>
      </c>
    </row>
    <row r="743" spans="3:16" ht="21" x14ac:dyDescent="0.25">
      <c r="C743" s="9" t="s">
        <v>119</v>
      </c>
      <c r="D743" s="52">
        <v>36</v>
      </c>
      <c r="E743" s="10">
        <v>1</v>
      </c>
      <c r="F743" s="11">
        <v>37</v>
      </c>
    </row>
    <row r="744" spans="3:16" ht="21" x14ac:dyDescent="0.25">
      <c r="C744" s="9" t="s">
        <v>120</v>
      </c>
      <c r="D744" s="52">
        <v>46</v>
      </c>
      <c r="E744" s="10">
        <v>0</v>
      </c>
      <c r="F744" s="11">
        <v>46</v>
      </c>
    </row>
    <row r="745" spans="3:16" ht="21" x14ac:dyDescent="0.25">
      <c r="C745" s="9" t="s">
        <v>11</v>
      </c>
      <c r="D745" s="52">
        <v>565</v>
      </c>
      <c r="E745" s="52">
        <v>9</v>
      </c>
      <c r="F745" s="53">
        <v>574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87</v>
      </c>
      <c r="D748" s="12">
        <v>0.25132743362831861</v>
      </c>
      <c r="E748" s="12">
        <v>0.1111111111111111</v>
      </c>
      <c r="F748" s="13">
        <v>0.24912891986062718</v>
      </c>
      <c r="G748" s="54"/>
    </row>
    <row r="749" spans="3:16" ht="21" x14ac:dyDescent="0.25">
      <c r="C749" s="9" t="s">
        <v>118</v>
      </c>
      <c r="D749" s="12">
        <v>0.40707964601769914</v>
      </c>
      <c r="E749" s="12">
        <v>0.22222222222222221</v>
      </c>
      <c r="F749" s="13">
        <v>0.40418118466898956</v>
      </c>
    </row>
    <row r="750" spans="3:16" ht="21" x14ac:dyDescent="0.25">
      <c r="C750" s="9" t="s">
        <v>89</v>
      </c>
      <c r="D750" s="12">
        <v>0.19646017699115045</v>
      </c>
      <c r="E750" s="12">
        <v>0.55555555555555558</v>
      </c>
      <c r="F750" s="13">
        <v>0.20209059233449478</v>
      </c>
    </row>
    <row r="751" spans="3:16" ht="21" x14ac:dyDescent="0.25">
      <c r="C751" s="9" t="s">
        <v>119</v>
      </c>
      <c r="D751" s="12">
        <v>6.3716814159292035E-2</v>
      </c>
      <c r="E751" s="12">
        <v>0.1111111111111111</v>
      </c>
      <c r="F751" s="13">
        <v>6.4459930313588848E-2</v>
      </c>
    </row>
    <row r="752" spans="3:16" ht="21" x14ac:dyDescent="0.25">
      <c r="C752" s="9" t="s">
        <v>120</v>
      </c>
      <c r="D752" s="12">
        <v>8.1415929203539822E-2</v>
      </c>
      <c r="E752" s="12">
        <v>0</v>
      </c>
      <c r="F752" s="13">
        <v>8.0139372822299645E-2</v>
      </c>
    </row>
    <row r="753" spans="3:16" ht="40.5" customHeight="1" x14ac:dyDescent="0.25"/>
    <row r="754" spans="3:16" ht="23.25" x14ac:dyDescent="0.25">
      <c r="C754" s="77" t="s">
        <v>233</v>
      </c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234</v>
      </c>
      <c r="D757" s="10">
        <v>1</v>
      </c>
      <c r="E757" s="10">
        <v>5</v>
      </c>
      <c r="F757" s="10">
        <v>0</v>
      </c>
      <c r="G757" s="10">
        <v>6</v>
      </c>
    </row>
    <row r="758" spans="3:16" ht="21" x14ac:dyDescent="0.25">
      <c r="C758" s="9" t="s">
        <v>235</v>
      </c>
      <c r="D758" s="10">
        <v>4</v>
      </c>
      <c r="E758" s="10">
        <v>0</v>
      </c>
      <c r="F758" s="10">
        <v>0</v>
      </c>
      <c r="G758" s="10">
        <v>4</v>
      </c>
    </row>
    <row r="759" spans="3:16" ht="21" x14ac:dyDescent="0.25">
      <c r="C759" s="9" t="s">
        <v>236</v>
      </c>
      <c r="D759" s="10">
        <v>4</v>
      </c>
      <c r="E759" s="10">
        <v>2</v>
      </c>
      <c r="F759" s="10">
        <v>0</v>
      </c>
      <c r="G759" s="10">
        <v>6</v>
      </c>
    </row>
    <row r="760" spans="3:16" ht="21" x14ac:dyDescent="0.25">
      <c r="C760" s="9" t="s">
        <v>237</v>
      </c>
      <c r="D760" s="10">
        <v>0</v>
      </c>
      <c r="E760" s="10">
        <v>0</v>
      </c>
      <c r="F760" s="10">
        <v>0</v>
      </c>
      <c r="G760" s="10">
        <v>0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234</v>
      </c>
      <c r="D781" s="12">
        <v>0.1111111111111111</v>
      </c>
      <c r="E781" s="12">
        <v>0.7142857142857143</v>
      </c>
      <c r="F781" s="12">
        <v>0</v>
      </c>
      <c r="G781" s="12">
        <v>0.375</v>
      </c>
    </row>
    <row r="782" spans="3:7" ht="21" x14ac:dyDescent="0.25">
      <c r="C782" s="9" t="s">
        <v>235</v>
      </c>
      <c r="D782" s="12">
        <v>0.44444444444444442</v>
      </c>
      <c r="E782" s="12">
        <v>0</v>
      </c>
      <c r="F782" s="12">
        <v>0</v>
      </c>
      <c r="G782" s="12">
        <v>0.25</v>
      </c>
    </row>
    <row r="783" spans="3:7" ht="21" x14ac:dyDescent="0.25">
      <c r="C783" s="9" t="s">
        <v>236</v>
      </c>
      <c r="D783" s="12">
        <v>0.44444444444444442</v>
      </c>
      <c r="E783" s="12">
        <v>0.2857142857142857</v>
      </c>
      <c r="F783" s="12">
        <v>0</v>
      </c>
      <c r="G783" s="12">
        <v>0.375</v>
      </c>
    </row>
    <row r="784" spans="3:7" ht="21" x14ac:dyDescent="0.25">
      <c r="C784" s="9" t="s">
        <v>237</v>
      </c>
      <c r="D784" s="12">
        <v>0</v>
      </c>
      <c r="E784" s="12">
        <v>0</v>
      </c>
      <c r="F784" s="12">
        <v>0</v>
      </c>
      <c r="G784" s="12">
        <v>0</v>
      </c>
    </row>
    <row r="785" spans="3:16" ht="98.25" customHeight="1" x14ac:dyDescent="0.25"/>
    <row r="786" spans="3:16" ht="22.5" x14ac:dyDescent="0.25">
      <c r="C786" s="76" t="s">
        <v>238</v>
      </c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</row>
    <row r="788" spans="3:16" ht="23.25" x14ac:dyDescent="0.25">
      <c r="C788" s="8" t="s">
        <v>239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2</v>
      </c>
      <c r="E789" s="10">
        <v>0</v>
      </c>
      <c r="F789" s="10">
        <v>2</v>
      </c>
    </row>
    <row r="790" spans="3:16" ht="21" x14ac:dyDescent="0.25">
      <c r="C790" s="9" t="s">
        <v>240</v>
      </c>
      <c r="D790" s="10">
        <v>4</v>
      </c>
      <c r="E790" s="10">
        <v>0</v>
      </c>
      <c r="F790" s="10">
        <v>4</v>
      </c>
    </row>
    <row r="791" spans="3:16" ht="21" x14ac:dyDescent="0.25">
      <c r="C791" s="9" t="s">
        <v>56</v>
      </c>
      <c r="D791" s="10">
        <v>0</v>
      </c>
      <c r="E791" s="10">
        <v>0</v>
      </c>
      <c r="F791" s="10">
        <v>0</v>
      </c>
    </row>
    <row r="792" spans="3:16" ht="21" x14ac:dyDescent="0.25">
      <c r="C792" s="9" t="s">
        <v>241</v>
      </c>
      <c r="D792" s="10">
        <v>0</v>
      </c>
      <c r="E792" s="10">
        <v>0</v>
      </c>
      <c r="F792" s="10">
        <v>0</v>
      </c>
    </row>
    <row r="793" spans="3:16" ht="21" x14ac:dyDescent="0.25">
      <c r="C793" s="9" t="s">
        <v>242</v>
      </c>
      <c r="D793" s="10">
        <v>1</v>
      </c>
      <c r="E793" s="10">
        <v>0</v>
      </c>
      <c r="F793" s="10">
        <v>1</v>
      </c>
    </row>
    <row r="795" spans="3:16" ht="23.25" x14ac:dyDescent="0.25">
      <c r="C795" s="8" t="s">
        <v>243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0.2857142857142857</v>
      </c>
      <c r="E796" s="12">
        <v>0</v>
      </c>
      <c r="F796" s="12">
        <v>0.2857142857142857</v>
      </c>
    </row>
    <row r="797" spans="3:16" ht="21" x14ac:dyDescent="0.25">
      <c r="C797" s="9" t="s">
        <v>240</v>
      </c>
      <c r="D797" s="12">
        <v>0.5714285714285714</v>
      </c>
      <c r="E797" s="12">
        <v>0</v>
      </c>
      <c r="F797" s="12">
        <v>0.5714285714285714</v>
      </c>
    </row>
    <row r="798" spans="3:16" ht="21" x14ac:dyDescent="0.25">
      <c r="C798" s="9" t="s">
        <v>56</v>
      </c>
      <c r="D798" s="12">
        <v>0</v>
      </c>
      <c r="E798" s="12">
        <v>0</v>
      </c>
      <c r="F798" s="12">
        <v>0</v>
      </c>
    </row>
    <row r="799" spans="3:16" ht="21" x14ac:dyDescent="0.25">
      <c r="C799" s="9" t="s">
        <v>241</v>
      </c>
      <c r="D799" s="12">
        <v>0</v>
      </c>
      <c r="E799" s="12">
        <v>0</v>
      </c>
      <c r="F799" s="12">
        <v>0</v>
      </c>
    </row>
    <row r="800" spans="3:16" ht="21" x14ac:dyDescent="0.25">
      <c r="C800" s="9" t="s">
        <v>242</v>
      </c>
      <c r="D800" s="12">
        <v>0.14285714285714285</v>
      </c>
      <c r="E800" s="12">
        <v>0</v>
      </c>
      <c r="F800" s="12">
        <v>0.14285714285714285</v>
      </c>
    </row>
    <row r="802" spans="3:6" ht="23.25" x14ac:dyDescent="0.25">
      <c r="C802" s="32" t="s">
        <v>244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3</v>
      </c>
      <c r="E803" s="10">
        <v>0</v>
      </c>
      <c r="F803" s="10">
        <v>3</v>
      </c>
    </row>
    <row r="804" spans="3:6" ht="21" x14ac:dyDescent="0.25">
      <c r="C804" s="9" t="s">
        <v>240</v>
      </c>
      <c r="D804" s="10">
        <v>3</v>
      </c>
      <c r="E804" s="10">
        <v>0</v>
      </c>
      <c r="F804" s="10">
        <v>3</v>
      </c>
    </row>
    <row r="805" spans="3:6" ht="21" x14ac:dyDescent="0.25">
      <c r="C805" s="9" t="s">
        <v>56</v>
      </c>
      <c r="D805" s="10">
        <v>0</v>
      </c>
      <c r="E805" s="10">
        <v>0</v>
      </c>
      <c r="F805" s="10">
        <v>0</v>
      </c>
    </row>
    <row r="806" spans="3:6" ht="21" x14ac:dyDescent="0.25">
      <c r="C806" s="9" t="s">
        <v>241</v>
      </c>
      <c r="D806" s="10">
        <v>0</v>
      </c>
      <c r="E806" s="10">
        <v>0</v>
      </c>
      <c r="F806" s="10">
        <v>0</v>
      </c>
    </row>
    <row r="807" spans="3:6" ht="21" x14ac:dyDescent="0.25">
      <c r="C807" s="9" t="s">
        <v>242</v>
      </c>
      <c r="D807" s="10">
        <v>1</v>
      </c>
      <c r="E807" s="10">
        <v>0</v>
      </c>
      <c r="F807" s="10">
        <v>1</v>
      </c>
    </row>
    <row r="809" spans="3:6" ht="46.5" x14ac:dyDescent="0.25">
      <c r="C809" s="32" t="s">
        <v>245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0.42857142857142855</v>
      </c>
      <c r="E810" s="12">
        <v>0</v>
      </c>
      <c r="F810" s="12">
        <v>0.42857142857142855</v>
      </c>
    </row>
    <row r="811" spans="3:6" ht="21" x14ac:dyDescent="0.25">
      <c r="C811" s="9" t="s">
        <v>240</v>
      </c>
      <c r="D811" s="12">
        <v>0.42857142857142855</v>
      </c>
      <c r="E811" s="12">
        <v>0</v>
      </c>
      <c r="F811" s="12">
        <v>0.42857142857142855</v>
      </c>
    </row>
    <row r="812" spans="3:6" ht="21" x14ac:dyDescent="0.25">
      <c r="C812" s="9" t="s">
        <v>56</v>
      </c>
      <c r="D812" s="12">
        <v>0</v>
      </c>
      <c r="E812" s="12">
        <v>0</v>
      </c>
      <c r="F812" s="12">
        <v>0</v>
      </c>
    </row>
    <row r="813" spans="3:6" ht="21" x14ac:dyDescent="0.25">
      <c r="C813" s="9" t="s">
        <v>241</v>
      </c>
      <c r="D813" s="12">
        <v>0</v>
      </c>
      <c r="E813" s="12">
        <v>0</v>
      </c>
      <c r="F813" s="12">
        <v>0</v>
      </c>
    </row>
    <row r="814" spans="3:6" ht="21" x14ac:dyDescent="0.25">
      <c r="C814" s="9" t="s">
        <v>242</v>
      </c>
      <c r="D814" s="12">
        <v>0.14285714285714285</v>
      </c>
      <c r="E814" s="12">
        <v>0</v>
      </c>
      <c r="F814" s="12">
        <v>0.14285714285714285</v>
      </c>
    </row>
    <row r="816" spans="3:6" ht="23.25" x14ac:dyDescent="0.25">
      <c r="C816" s="8" t="s">
        <v>246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2</v>
      </c>
      <c r="E817" s="10">
        <v>0</v>
      </c>
      <c r="F817" s="10">
        <v>2</v>
      </c>
    </row>
    <row r="818" spans="3:6" ht="21" x14ac:dyDescent="0.25">
      <c r="C818" s="9" t="s">
        <v>240</v>
      </c>
      <c r="D818" s="10">
        <v>4</v>
      </c>
      <c r="E818" s="10">
        <v>0</v>
      </c>
      <c r="F818" s="10">
        <v>4</v>
      </c>
    </row>
    <row r="819" spans="3:6" ht="21" x14ac:dyDescent="0.25">
      <c r="C819" s="9" t="s">
        <v>56</v>
      </c>
      <c r="D819" s="10">
        <v>0</v>
      </c>
      <c r="E819" s="10">
        <v>0</v>
      </c>
      <c r="F819" s="10">
        <v>0</v>
      </c>
    </row>
    <row r="820" spans="3:6" ht="21" x14ac:dyDescent="0.25">
      <c r="C820" s="9" t="s">
        <v>241</v>
      </c>
      <c r="D820" s="10">
        <v>0</v>
      </c>
      <c r="E820" s="10">
        <v>0</v>
      </c>
      <c r="F820" s="10">
        <v>0</v>
      </c>
    </row>
    <row r="821" spans="3:6" ht="21" x14ac:dyDescent="0.25">
      <c r="C821" s="9" t="s">
        <v>242</v>
      </c>
      <c r="D821" s="10">
        <v>1</v>
      </c>
      <c r="E821" s="10">
        <v>0</v>
      </c>
      <c r="F821" s="10">
        <v>1</v>
      </c>
    </row>
    <row r="825" spans="3:6" ht="23.25" x14ac:dyDescent="0.25">
      <c r="C825" s="32" t="s">
        <v>247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0.2857142857142857</v>
      </c>
      <c r="E826" s="12">
        <v>0</v>
      </c>
      <c r="F826" s="12">
        <v>0.2857142857142857</v>
      </c>
    </row>
    <row r="827" spans="3:6" ht="21" x14ac:dyDescent="0.25">
      <c r="C827" s="9" t="s">
        <v>240</v>
      </c>
      <c r="D827" s="12">
        <v>0.5714285714285714</v>
      </c>
      <c r="E827" s="12">
        <v>0</v>
      </c>
      <c r="F827" s="12">
        <v>0.5714285714285714</v>
      </c>
    </row>
    <row r="828" spans="3:6" ht="21" x14ac:dyDescent="0.25">
      <c r="C828" s="9" t="s">
        <v>56</v>
      </c>
      <c r="D828" s="12">
        <v>0</v>
      </c>
      <c r="E828" s="12">
        <v>0</v>
      </c>
      <c r="F828" s="12">
        <v>0</v>
      </c>
    </row>
    <row r="829" spans="3:6" ht="21" x14ac:dyDescent="0.25">
      <c r="C829" s="9" t="s">
        <v>241</v>
      </c>
      <c r="D829" s="12">
        <v>0</v>
      </c>
      <c r="E829" s="12">
        <v>0</v>
      </c>
      <c r="F829" s="12">
        <v>0</v>
      </c>
    </row>
    <row r="830" spans="3:6" ht="21" x14ac:dyDescent="0.25">
      <c r="C830" s="9" t="s">
        <v>242</v>
      </c>
      <c r="D830" s="12">
        <v>0.14285714285714285</v>
      </c>
      <c r="E830" s="12">
        <v>0</v>
      </c>
      <c r="F830" s="12">
        <v>0.14285714285714285</v>
      </c>
    </row>
    <row r="833" spans="3:6" ht="23.25" x14ac:dyDescent="0.25">
      <c r="C833" s="8" t="s">
        <v>248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2</v>
      </c>
      <c r="E834" s="10">
        <v>0</v>
      </c>
      <c r="F834" s="10">
        <v>2</v>
      </c>
    </row>
    <row r="835" spans="3:6" ht="21" x14ac:dyDescent="0.25">
      <c r="C835" s="9" t="s">
        <v>240</v>
      </c>
      <c r="D835" s="10">
        <v>0</v>
      </c>
      <c r="E835" s="10">
        <v>0</v>
      </c>
      <c r="F835" s="10">
        <v>0</v>
      </c>
    </row>
    <row r="836" spans="3:6" ht="21" x14ac:dyDescent="0.25">
      <c r="C836" s="9" t="s">
        <v>56</v>
      </c>
      <c r="D836" s="10">
        <v>3</v>
      </c>
      <c r="E836" s="10">
        <v>0</v>
      </c>
      <c r="F836" s="10">
        <v>3</v>
      </c>
    </row>
    <row r="837" spans="3:6" ht="21" x14ac:dyDescent="0.25">
      <c r="C837" s="9" t="s">
        <v>241</v>
      </c>
      <c r="D837" s="10">
        <v>1</v>
      </c>
      <c r="E837" s="10">
        <v>0</v>
      </c>
      <c r="F837" s="10">
        <v>1</v>
      </c>
    </row>
    <row r="838" spans="3:6" ht="21" x14ac:dyDescent="0.25">
      <c r="C838" s="9" t="s">
        <v>242</v>
      </c>
      <c r="D838" s="10">
        <v>1</v>
      </c>
      <c r="E838" s="10">
        <v>0</v>
      </c>
      <c r="F838" s="10">
        <v>1</v>
      </c>
    </row>
    <row r="841" spans="3:6" ht="23.25" x14ac:dyDescent="0.25">
      <c r="C841" s="32" t="s">
        <v>249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0.2857142857142857</v>
      </c>
      <c r="E842" s="12">
        <v>0</v>
      </c>
      <c r="F842" s="12">
        <v>0.2857142857142857</v>
      </c>
    </row>
    <row r="843" spans="3:6" ht="21" x14ac:dyDescent="0.25">
      <c r="C843" s="9" t="s">
        <v>240</v>
      </c>
      <c r="D843" s="12">
        <v>0</v>
      </c>
      <c r="E843" s="12">
        <v>0</v>
      </c>
      <c r="F843" s="12">
        <v>0</v>
      </c>
    </row>
    <row r="844" spans="3:6" ht="21" x14ac:dyDescent="0.25">
      <c r="C844" s="9" t="s">
        <v>56</v>
      </c>
      <c r="D844" s="12">
        <v>0.42857142857142855</v>
      </c>
      <c r="E844" s="12">
        <v>0</v>
      </c>
      <c r="F844" s="12">
        <v>0.42857142857142855</v>
      </c>
    </row>
    <row r="845" spans="3:6" ht="21" x14ac:dyDescent="0.25">
      <c r="C845" s="9" t="s">
        <v>241</v>
      </c>
      <c r="D845" s="12">
        <v>0.14285714285714285</v>
      </c>
      <c r="E845" s="12">
        <v>0</v>
      </c>
      <c r="F845" s="12">
        <v>0.14285714285714285</v>
      </c>
    </row>
    <row r="846" spans="3:6" ht="21" x14ac:dyDescent="0.25">
      <c r="C846" s="9" t="s">
        <v>242</v>
      </c>
      <c r="D846" s="12">
        <v>0.14285714285714285</v>
      </c>
      <c r="E846" s="12">
        <v>0</v>
      </c>
      <c r="F846" s="12">
        <v>0.14285714285714285</v>
      </c>
    </row>
    <row r="848" spans="3:6" ht="23.25" x14ac:dyDescent="0.25">
      <c r="C848" s="8" t="s">
        <v>250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4</v>
      </c>
      <c r="E849" s="10">
        <v>0</v>
      </c>
      <c r="F849" s="10">
        <v>4</v>
      </c>
    </row>
    <row r="850" spans="3:6" ht="21" x14ac:dyDescent="0.25">
      <c r="C850" s="9" t="s">
        <v>240</v>
      </c>
      <c r="D850" s="10">
        <v>2</v>
      </c>
      <c r="E850" s="10">
        <v>0</v>
      </c>
      <c r="F850" s="10">
        <v>2</v>
      </c>
    </row>
    <row r="851" spans="3:6" ht="21" x14ac:dyDescent="0.25">
      <c r="C851" s="9" t="s">
        <v>56</v>
      </c>
      <c r="D851" s="10">
        <v>0</v>
      </c>
      <c r="E851" s="10">
        <v>0</v>
      </c>
      <c r="F851" s="10">
        <v>0</v>
      </c>
    </row>
    <row r="852" spans="3:6" ht="21" x14ac:dyDescent="0.25">
      <c r="C852" s="9" t="s">
        <v>241</v>
      </c>
      <c r="D852" s="10">
        <v>0</v>
      </c>
      <c r="E852" s="10">
        <v>0</v>
      </c>
      <c r="F852" s="10">
        <v>0</v>
      </c>
    </row>
    <row r="853" spans="3:6" ht="21" x14ac:dyDescent="0.25">
      <c r="C853" s="9" t="s">
        <v>242</v>
      </c>
      <c r="D853" s="10">
        <v>1</v>
      </c>
      <c r="E853" s="10">
        <v>0</v>
      </c>
      <c r="F853" s="10">
        <v>1</v>
      </c>
    </row>
    <row r="856" spans="3:6" ht="23.25" x14ac:dyDescent="0.25">
      <c r="C856" s="32" t="s">
        <v>251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0.5714285714285714</v>
      </c>
      <c r="E857" s="12">
        <v>0</v>
      </c>
      <c r="F857" s="12">
        <v>0.5714285714285714</v>
      </c>
    </row>
    <row r="858" spans="3:6" ht="21" x14ac:dyDescent="0.25">
      <c r="C858" s="9" t="s">
        <v>240</v>
      </c>
      <c r="D858" s="12">
        <v>0.2857142857142857</v>
      </c>
      <c r="E858" s="12">
        <v>0</v>
      </c>
      <c r="F858" s="12">
        <v>0.2857142857142857</v>
      </c>
    </row>
    <row r="859" spans="3:6" ht="21" x14ac:dyDescent="0.25">
      <c r="C859" s="9" t="s">
        <v>56</v>
      </c>
      <c r="D859" s="12">
        <v>0</v>
      </c>
      <c r="E859" s="12">
        <v>0</v>
      </c>
      <c r="F859" s="12">
        <v>0</v>
      </c>
    </row>
    <row r="860" spans="3:6" ht="21" x14ac:dyDescent="0.25">
      <c r="C860" s="9" t="s">
        <v>241</v>
      </c>
      <c r="D860" s="12">
        <v>0</v>
      </c>
      <c r="E860" s="12">
        <v>0</v>
      </c>
      <c r="F860" s="12">
        <v>0</v>
      </c>
    </row>
    <row r="861" spans="3:6" ht="21" x14ac:dyDescent="0.25">
      <c r="C861" s="9" t="s">
        <v>242</v>
      </c>
      <c r="D861" s="12">
        <v>0.14285714285714285</v>
      </c>
      <c r="E861" s="12">
        <v>0</v>
      </c>
      <c r="F861" s="12">
        <v>0.14285714285714285</v>
      </c>
    </row>
    <row r="863" spans="3:6" ht="46.5" x14ac:dyDescent="0.25">
      <c r="C863" s="32" t="s">
        <v>252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4</v>
      </c>
      <c r="E864" s="10">
        <v>0</v>
      </c>
      <c r="F864" s="10">
        <v>4</v>
      </c>
    </row>
    <row r="865" spans="3:16" ht="21" x14ac:dyDescent="0.25">
      <c r="C865" s="9" t="s">
        <v>240</v>
      </c>
      <c r="D865" s="10">
        <v>1</v>
      </c>
      <c r="E865" s="10">
        <v>0</v>
      </c>
      <c r="F865" s="10">
        <v>1</v>
      </c>
    </row>
    <row r="866" spans="3:16" ht="21" x14ac:dyDescent="0.25">
      <c r="C866" s="9" t="s">
        <v>56</v>
      </c>
      <c r="D866" s="10">
        <v>1</v>
      </c>
      <c r="E866" s="10">
        <v>0</v>
      </c>
      <c r="F866" s="10">
        <v>1</v>
      </c>
    </row>
    <row r="867" spans="3:16" ht="21" x14ac:dyDescent="0.25">
      <c r="C867" s="9" t="s">
        <v>241</v>
      </c>
      <c r="D867" s="10">
        <v>0</v>
      </c>
      <c r="E867" s="10">
        <v>0</v>
      </c>
      <c r="F867" s="10">
        <v>0</v>
      </c>
    </row>
    <row r="868" spans="3:16" ht="21" x14ac:dyDescent="0.25">
      <c r="C868" s="9" t="s">
        <v>242</v>
      </c>
      <c r="D868" s="10">
        <v>1</v>
      </c>
      <c r="E868" s="10">
        <v>0</v>
      </c>
      <c r="F868" s="10">
        <v>1</v>
      </c>
    </row>
    <row r="870" spans="3:16" ht="46.5" x14ac:dyDescent="0.25">
      <c r="C870" s="32" t="s">
        <v>253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0.5714285714285714</v>
      </c>
      <c r="E871" s="12">
        <v>0</v>
      </c>
      <c r="F871" s="12">
        <v>0.5714285714285714</v>
      </c>
    </row>
    <row r="872" spans="3:16" ht="21" x14ac:dyDescent="0.25">
      <c r="C872" s="9" t="s">
        <v>240</v>
      </c>
      <c r="D872" s="12">
        <v>0.14285714285714285</v>
      </c>
      <c r="E872" s="12">
        <v>0</v>
      </c>
      <c r="F872" s="12">
        <v>0.14285714285714285</v>
      </c>
    </row>
    <row r="873" spans="3:16" ht="21" x14ac:dyDescent="0.25">
      <c r="C873" s="9" t="s">
        <v>56</v>
      </c>
      <c r="D873" s="12">
        <v>0.14285714285714285</v>
      </c>
      <c r="E873" s="12">
        <v>0</v>
      </c>
      <c r="F873" s="12">
        <v>0.14285714285714285</v>
      </c>
    </row>
    <row r="874" spans="3:16" ht="21" x14ac:dyDescent="0.25">
      <c r="C874" s="9" t="s">
        <v>241</v>
      </c>
      <c r="D874" s="12">
        <v>0</v>
      </c>
      <c r="E874" s="12">
        <v>0</v>
      </c>
      <c r="F874" s="12">
        <v>0</v>
      </c>
    </row>
    <row r="875" spans="3:16" ht="21" x14ac:dyDescent="0.25">
      <c r="C875" s="9" t="s">
        <v>242</v>
      </c>
      <c r="D875" s="12">
        <v>0.14285714285714285</v>
      </c>
      <c r="E875" s="12">
        <v>0</v>
      </c>
      <c r="F875" s="12">
        <v>0.14285714285714285</v>
      </c>
    </row>
    <row r="877" spans="3:16" s="30" customFormat="1" ht="45.75" customHeight="1" x14ac:dyDescent="0.35">
      <c r="C877" s="78" t="s">
        <v>254</v>
      </c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</row>
    <row r="879" spans="3:16" ht="23.25" x14ac:dyDescent="0.25">
      <c r="C879" s="32" t="s">
        <v>57</v>
      </c>
      <c r="D879" s="8" t="s">
        <v>14</v>
      </c>
      <c r="E879" s="8" t="s">
        <v>58</v>
      </c>
    </row>
    <row r="880" spans="3:16" ht="21" x14ac:dyDescent="0.25">
      <c r="C880" s="9" t="s">
        <v>8</v>
      </c>
      <c r="D880" s="10">
        <v>133</v>
      </c>
      <c r="E880" s="12">
        <v>0.19387755102040816</v>
      </c>
    </row>
    <row r="881" spans="3:16" ht="21" x14ac:dyDescent="0.25">
      <c r="C881" s="9" t="s">
        <v>59</v>
      </c>
      <c r="D881" s="10">
        <v>74</v>
      </c>
      <c r="E881" s="12">
        <v>0.10787172011661808</v>
      </c>
    </row>
    <row r="882" spans="3:16" ht="21" x14ac:dyDescent="0.25">
      <c r="C882" s="9" t="s">
        <v>56</v>
      </c>
      <c r="D882" s="10">
        <v>3</v>
      </c>
      <c r="E882" s="12">
        <v>4.3731778425655978E-3</v>
      </c>
    </row>
    <row r="883" spans="3:16" ht="21" x14ac:dyDescent="0.25">
      <c r="C883" s="9" t="s">
        <v>255</v>
      </c>
      <c r="D883" s="10">
        <v>0</v>
      </c>
      <c r="E883" s="12">
        <v>0</v>
      </c>
    </row>
    <row r="884" spans="3:16" ht="21" x14ac:dyDescent="0.25">
      <c r="C884" s="9" t="s">
        <v>121</v>
      </c>
      <c r="D884" s="10">
        <v>384</v>
      </c>
      <c r="E884" s="12">
        <v>0.55976676384839652</v>
      </c>
    </row>
    <row r="885" spans="3:16" ht="123" customHeight="1" x14ac:dyDescent="0.25"/>
    <row r="886" spans="3:16" ht="22.5" x14ac:dyDescent="0.25">
      <c r="C886" s="76" t="s">
        <v>256</v>
      </c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</row>
    <row r="887" spans="3:16" ht="45.75" customHeight="1" x14ac:dyDescent="0.25"/>
    <row r="888" spans="3:16" ht="23.25" x14ac:dyDescent="0.25">
      <c r="C888" s="32" t="s">
        <v>224</v>
      </c>
      <c r="D888" s="8" t="s">
        <v>15</v>
      </c>
      <c r="E888" s="8" t="s">
        <v>257</v>
      </c>
    </row>
    <row r="889" spans="3:16" ht="21" x14ac:dyDescent="0.25">
      <c r="C889" s="9" t="s">
        <v>87</v>
      </c>
      <c r="D889" s="10">
        <v>6</v>
      </c>
      <c r="E889" s="12">
        <v>0.1276595744680851</v>
      </c>
    </row>
    <row r="890" spans="3:16" ht="21" x14ac:dyDescent="0.25">
      <c r="C890" s="9" t="s">
        <v>118</v>
      </c>
      <c r="D890" s="10">
        <v>3</v>
      </c>
      <c r="E890" s="12">
        <v>6.3829787234042548E-2</v>
      </c>
    </row>
    <row r="891" spans="3:16" ht="21" x14ac:dyDescent="0.25">
      <c r="C891" s="9" t="s">
        <v>89</v>
      </c>
      <c r="D891" s="10">
        <v>0</v>
      </c>
      <c r="E891" s="12">
        <v>0</v>
      </c>
    </row>
    <row r="892" spans="3:16" ht="21" x14ac:dyDescent="0.25">
      <c r="C892" s="9" t="s">
        <v>119</v>
      </c>
      <c r="D892" s="10">
        <v>0</v>
      </c>
      <c r="E892" s="12">
        <v>0</v>
      </c>
    </row>
    <row r="893" spans="3:16" ht="21" x14ac:dyDescent="0.25">
      <c r="C893" s="9" t="s">
        <v>121</v>
      </c>
      <c r="D893" s="10">
        <v>38</v>
      </c>
      <c r="E893" s="12">
        <v>0.80851063829787229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zoomScale="110" zoomScaleNormal="110" workbookViewId="0">
      <selection activeCell="C34" sqref="C34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 x14ac:dyDescent="0.3">
      <c r="C30" s="33" t="s">
        <v>85</v>
      </c>
    </row>
    <row r="31" spans="3:6" ht="18.75" x14ac:dyDescent="0.3">
      <c r="C31" s="55" t="s">
        <v>265</v>
      </c>
      <c r="F31" s="56"/>
    </row>
    <row r="32" spans="3:6" ht="18.75" x14ac:dyDescent="0.3">
      <c r="C32" s="33" t="s">
        <v>264</v>
      </c>
    </row>
    <row r="33" spans="2:19" ht="18.75" x14ac:dyDescent="0.3">
      <c r="C33" s="33" t="s">
        <v>263</v>
      </c>
    </row>
    <row r="34" spans="2:19" ht="18.75" x14ac:dyDescent="0.3">
      <c r="C34" s="55" t="s">
        <v>266</v>
      </c>
    </row>
    <row r="36" spans="2:19" ht="39" customHeight="1" x14ac:dyDescent="0.25">
      <c r="B36" s="6"/>
      <c r="C36" s="72" t="s">
        <v>12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R36" s="34"/>
      <c r="S36" s="7"/>
    </row>
    <row r="37" spans="2:19" ht="19.5" customHeight="1" x14ac:dyDescent="0.25"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34"/>
      <c r="S37" s="7"/>
    </row>
    <row r="38" spans="2:19" ht="23.25" x14ac:dyDescent="0.25">
      <c r="B38" s="6"/>
      <c r="C38" s="73" t="s">
        <v>13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19.5" customHeight="1" x14ac:dyDescent="0.25">
      <c r="B40" s="6"/>
      <c r="C40" s="8" t="s">
        <v>9</v>
      </c>
      <c r="D40" s="8" t="s">
        <v>14</v>
      </c>
      <c r="E40" s="8" t="s">
        <v>15</v>
      </c>
      <c r="F40" s="8" t="s">
        <v>16</v>
      </c>
      <c r="G40" s="8" t="s">
        <v>17</v>
      </c>
      <c r="H40" s="8" t="s">
        <v>11</v>
      </c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9" t="s">
        <v>18</v>
      </c>
      <c r="D41" s="10">
        <v>82</v>
      </c>
      <c r="E41" s="10">
        <v>1</v>
      </c>
      <c r="F41" s="10">
        <v>0</v>
      </c>
      <c r="G41" s="10">
        <v>0</v>
      </c>
      <c r="H41" s="11">
        <f>SUM(D41:G41)</f>
        <v>83</v>
      </c>
      <c r="I41" s="2"/>
      <c r="J41" s="2"/>
      <c r="K41" s="2"/>
      <c r="L41" s="2"/>
      <c r="M41" s="2"/>
      <c r="N41" s="2"/>
      <c r="O41" s="2"/>
      <c r="P41" s="2"/>
      <c r="Q41" s="29"/>
      <c r="R41" s="34"/>
      <c r="S41" s="7"/>
    </row>
    <row r="42" spans="2:19" ht="19.5" customHeight="1" x14ac:dyDescent="0.25">
      <c r="B42" s="6"/>
      <c r="C42" s="9" t="s">
        <v>19</v>
      </c>
      <c r="D42" s="10">
        <v>81</v>
      </c>
      <c r="E42" s="10">
        <v>2</v>
      </c>
      <c r="F42" s="10">
        <v>0</v>
      </c>
      <c r="G42" s="10">
        <v>0</v>
      </c>
      <c r="H42" s="11">
        <f>SUM(D42:G42)</f>
        <v>83</v>
      </c>
      <c r="I42" s="2"/>
      <c r="J42" s="2"/>
      <c r="K42" s="2"/>
      <c r="L42" s="2"/>
      <c r="M42" s="2"/>
      <c r="N42" s="2"/>
      <c r="O42" s="2"/>
      <c r="P42" s="2"/>
      <c r="R42" s="34"/>
      <c r="S42" s="7"/>
    </row>
    <row r="43" spans="2:19" ht="19.5" customHeight="1" x14ac:dyDescent="0.25">
      <c r="B43" s="6"/>
      <c r="C43" s="9" t="s">
        <v>11</v>
      </c>
      <c r="D43" s="10">
        <f>D41+D42</f>
        <v>163</v>
      </c>
      <c r="E43" s="10">
        <f t="shared" ref="E43:G43" si="0">E41+E42</f>
        <v>3</v>
      </c>
      <c r="F43" s="10">
        <f t="shared" si="0"/>
        <v>0</v>
      </c>
      <c r="G43" s="10">
        <f t="shared" si="0"/>
        <v>0</v>
      </c>
      <c r="H43" s="10">
        <f>H41+H42</f>
        <v>166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f>D41/D43</f>
        <v>0.50306748466257667</v>
      </c>
      <c r="E46" s="12">
        <f>E41/E43</f>
        <v>0.33333333333333331</v>
      </c>
      <c r="F46" s="12" t="e">
        <f>F41/F43</f>
        <v>#DIV/0!</v>
      </c>
      <c r="G46" s="12" t="e">
        <f>G41/G43</f>
        <v>#DIV/0!</v>
      </c>
      <c r="H46" s="13">
        <f>H41/H43</f>
        <v>0.5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f>D42/D43</f>
        <v>0.49693251533742333</v>
      </c>
      <c r="E47" s="12">
        <f>E42/E43</f>
        <v>0.66666666666666663</v>
      </c>
      <c r="F47" s="12" t="e">
        <f>F42/F43</f>
        <v>#DIV/0!</v>
      </c>
      <c r="G47" s="12" t="e">
        <f>G42/G43</f>
        <v>#DIV/0!</v>
      </c>
      <c r="H47" s="13">
        <f>H42/H43</f>
        <v>0.5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73" t="s">
        <v>20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150</v>
      </c>
      <c r="E52" s="10">
        <v>3</v>
      </c>
      <c r="F52" s="10">
        <v>0</v>
      </c>
      <c r="G52" s="10">
        <v>0</v>
      </c>
      <c r="H52" s="10">
        <f>SUM(D52:G52)</f>
        <v>153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13</v>
      </c>
      <c r="E53" s="10">
        <v>0</v>
      </c>
      <c r="F53" s="10">
        <v>0</v>
      </c>
      <c r="G53" s="10">
        <v>0</v>
      </c>
      <c r="H53" s="10">
        <f t="shared" ref="H53:H54" si="1">SUM(D53:G53)</f>
        <v>13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"/>
        <v>0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9" t="s">
        <v>11</v>
      </c>
      <c r="D55" s="10">
        <f>SUM(D52:D54)</f>
        <v>163</v>
      </c>
      <c r="E55" s="10">
        <f t="shared" ref="E55:H55" si="2">SUM(E52:E54)</f>
        <v>3</v>
      </c>
      <c r="F55" s="10">
        <f t="shared" si="2"/>
        <v>0</v>
      </c>
      <c r="G55" s="10">
        <f t="shared" si="2"/>
        <v>0</v>
      </c>
      <c r="H55" s="10">
        <f t="shared" si="2"/>
        <v>166</v>
      </c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8" t="s">
        <v>10</v>
      </c>
      <c r="D57" s="8" t="s">
        <v>14</v>
      </c>
      <c r="E57" s="8" t="s">
        <v>15</v>
      </c>
      <c r="F57" s="8" t="s">
        <v>16</v>
      </c>
      <c r="G57" s="8" t="s">
        <v>17</v>
      </c>
      <c r="H57" s="8" t="s">
        <v>11</v>
      </c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19.5" customHeight="1" x14ac:dyDescent="0.25">
      <c r="B58" s="6"/>
      <c r="C58" s="9" t="s">
        <v>21</v>
      </c>
      <c r="D58" s="12">
        <f>D52/D55</f>
        <v>0.92024539877300615</v>
      </c>
      <c r="E58" s="12">
        <f>E52/E55</f>
        <v>1</v>
      </c>
      <c r="F58" s="12" t="e">
        <f>F52/F55</f>
        <v>#DIV/0!</v>
      </c>
      <c r="G58" s="12" t="e">
        <f>G52/G55</f>
        <v>#DIV/0!</v>
      </c>
      <c r="H58" s="12">
        <f>H52/H55</f>
        <v>0.92168674698795183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23.25" x14ac:dyDescent="0.25">
      <c r="B59" s="6"/>
      <c r="C59" s="9" t="s">
        <v>22</v>
      </c>
      <c r="D59" s="12">
        <f>D53/D55</f>
        <v>7.9754601226993863E-2</v>
      </c>
      <c r="E59" s="12">
        <f>E53/E55</f>
        <v>0</v>
      </c>
      <c r="F59" s="12" t="e">
        <f>F53/F55</f>
        <v>#DIV/0!</v>
      </c>
      <c r="G59" s="12" t="e">
        <f>G53/G55</f>
        <v>#DIV/0!</v>
      </c>
      <c r="H59" s="12">
        <f>H53/H55</f>
        <v>7.8313253012048195E-2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19.5" customHeight="1" x14ac:dyDescent="0.25">
      <c r="B60" s="6"/>
      <c r="C60" s="9" t="s">
        <v>23</v>
      </c>
      <c r="D60" s="12">
        <f>D54/D55</f>
        <v>0</v>
      </c>
      <c r="E60" s="12">
        <f>E54/E55</f>
        <v>0</v>
      </c>
      <c r="F60" s="12" t="e">
        <f>F54/F55</f>
        <v>#DIV/0!</v>
      </c>
      <c r="G60" s="12" t="e">
        <f>G54/G55</f>
        <v>#DIV/0!</v>
      </c>
      <c r="H60" s="12">
        <f>H54/H55</f>
        <v>0</v>
      </c>
      <c r="I60" s="14"/>
      <c r="J60" s="2"/>
      <c r="K60" s="2"/>
      <c r="L60" s="2"/>
      <c r="M60" s="2"/>
      <c r="N60" s="2"/>
      <c r="O60" s="2"/>
      <c r="P60" s="2"/>
      <c r="R60" s="34"/>
      <c r="S60" s="7"/>
    </row>
    <row r="61" spans="2:19" ht="78.75" customHeight="1" x14ac:dyDescent="0.25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34"/>
      <c r="S61" s="7"/>
    </row>
    <row r="62" spans="2:19" ht="23.25" x14ac:dyDescent="0.25">
      <c r="C62" s="73" t="s">
        <v>24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R62" s="34"/>
      <c r="S62" s="7"/>
    </row>
    <row r="63" spans="2:19" ht="18.75" x14ac:dyDescent="0.25">
      <c r="C63" s="3"/>
      <c r="D63" s="57"/>
      <c r="E63" s="3"/>
      <c r="R63" s="34"/>
      <c r="S63" s="7"/>
    </row>
    <row r="64" spans="2:19" ht="23.25" x14ac:dyDescent="0.25">
      <c r="C64" s="15">
        <v>0</v>
      </c>
      <c r="D64" s="48">
        <v>154</v>
      </c>
      <c r="E64" s="16">
        <f>D64/D68</f>
        <v>0.92771084337349397</v>
      </c>
      <c r="F64" s="17"/>
      <c r="G64" s="17"/>
      <c r="H64" s="17"/>
      <c r="I64" s="17"/>
      <c r="R64" s="34"/>
      <c r="S64" s="7"/>
    </row>
    <row r="65" spans="3:19" ht="23.25" x14ac:dyDescent="0.25">
      <c r="C65" s="15">
        <v>1</v>
      </c>
      <c r="D65" s="48">
        <v>9</v>
      </c>
      <c r="E65" s="16">
        <f>D65/D68</f>
        <v>5.4216867469879519E-2</v>
      </c>
      <c r="F65" s="17"/>
      <c r="G65" s="17"/>
      <c r="H65" s="17"/>
      <c r="I65" s="17"/>
      <c r="R65" s="34"/>
      <c r="S65" s="7"/>
    </row>
    <row r="66" spans="3:19" ht="23.25" x14ac:dyDescent="0.25">
      <c r="C66" s="15">
        <v>2</v>
      </c>
      <c r="D66" s="48">
        <v>3</v>
      </c>
      <c r="E66" s="16">
        <f>D66/D68</f>
        <v>1.8072289156626505E-2</v>
      </c>
      <c r="F66" s="17"/>
      <c r="G66" s="17"/>
      <c r="H66" s="17"/>
      <c r="I66" s="17"/>
      <c r="R66" s="34"/>
      <c r="S66" s="7"/>
    </row>
    <row r="67" spans="3:19" ht="23.25" x14ac:dyDescent="0.25">
      <c r="C67" s="15" t="s">
        <v>258</v>
      </c>
      <c r="D67" s="48">
        <v>0</v>
      </c>
      <c r="E67" s="16">
        <f>D67/D68</f>
        <v>0</v>
      </c>
      <c r="F67" s="17"/>
      <c r="G67" s="17"/>
      <c r="H67" s="17"/>
      <c r="I67" s="17"/>
      <c r="R67" s="34"/>
      <c r="S67" s="7"/>
    </row>
    <row r="68" spans="3:19" ht="21" x14ac:dyDescent="0.25">
      <c r="C68" s="15" t="s">
        <v>11</v>
      </c>
      <c r="D68" s="48">
        <f>SUM(D64:D67)</f>
        <v>166</v>
      </c>
      <c r="E68" s="58"/>
      <c r="R68" s="34"/>
      <c r="S68" s="7"/>
    </row>
    <row r="69" spans="3:19" x14ac:dyDescent="0.25"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ht="34.5" customHeight="1" x14ac:dyDescent="0.25">
      <c r="C74" s="72" t="s">
        <v>25</v>
      </c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R74" s="34"/>
      <c r="S74" s="7"/>
    </row>
    <row r="75" spans="3:19" x14ac:dyDescent="0.25">
      <c r="R75" s="34"/>
      <c r="S75" s="7"/>
    </row>
    <row r="76" spans="3:19" ht="23.25" x14ac:dyDescent="0.25">
      <c r="C76" s="73" t="s">
        <v>26</v>
      </c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R76" s="34"/>
      <c r="S76" s="7"/>
    </row>
    <row r="77" spans="3:19" x14ac:dyDescent="0.25">
      <c r="R77" s="34"/>
      <c r="S77" s="7"/>
    </row>
    <row r="78" spans="3:19" ht="23.25" x14ac:dyDescent="0.25">
      <c r="C78" s="15" t="s">
        <v>27</v>
      </c>
      <c r="D78" s="12">
        <v>0.99399999999999999</v>
      </c>
      <c r="F78" s="17"/>
      <c r="R78" s="34"/>
      <c r="S78" s="7"/>
    </row>
    <row r="79" spans="3:19" ht="23.25" x14ac:dyDescent="0.25">
      <c r="C79" s="59"/>
      <c r="D79" s="43"/>
      <c r="F79" s="17"/>
      <c r="R79" s="34"/>
      <c r="S79" s="7"/>
    </row>
    <row r="80" spans="3:19" ht="23.25" x14ac:dyDescent="0.25">
      <c r="C80" s="59"/>
      <c r="D80" s="43"/>
      <c r="F80" s="17"/>
      <c r="R80" s="34"/>
      <c r="S80" s="7"/>
    </row>
    <row r="81" spans="3:19" ht="23.25" x14ac:dyDescent="0.25">
      <c r="C81" s="44" t="s">
        <v>27</v>
      </c>
      <c r="D81" s="40">
        <v>1</v>
      </c>
      <c r="E81" s="40">
        <v>2</v>
      </c>
      <c r="F81" s="40">
        <v>3</v>
      </c>
      <c r="G81" s="40">
        <v>4</v>
      </c>
      <c r="H81" s="40">
        <v>5</v>
      </c>
      <c r="R81" s="34"/>
      <c r="S81" s="7"/>
    </row>
    <row r="82" spans="3:19" ht="21" x14ac:dyDescent="0.25">
      <c r="C82" s="15" t="s">
        <v>28</v>
      </c>
      <c r="D82" s="48">
        <v>0</v>
      </c>
      <c r="E82" s="48">
        <v>0</v>
      </c>
      <c r="F82" s="48">
        <v>2</v>
      </c>
      <c r="G82" s="48">
        <v>44</v>
      </c>
      <c r="H82" s="48">
        <v>120</v>
      </c>
      <c r="R82" s="34"/>
      <c r="S82" s="7"/>
    </row>
    <row r="83" spans="3:19" ht="21" x14ac:dyDescent="0.25">
      <c r="C83" s="15" t="s">
        <v>29</v>
      </c>
      <c r="D83" s="48">
        <v>1</v>
      </c>
      <c r="E83" s="48">
        <v>0</v>
      </c>
      <c r="F83" s="48">
        <v>8</v>
      </c>
      <c r="G83" s="48">
        <v>65</v>
      </c>
      <c r="H83" s="48">
        <v>92</v>
      </c>
      <c r="R83" s="34"/>
      <c r="S83" s="7"/>
    </row>
    <row r="84" spans="3:19" ht="21" x14ac:dyDescent="0.25">
      <c r="C84" s="15" t="s">
        <v>30</v>
      </c>
      <c r="D84" s="48">
        <v>1</v>
      </c>
      <c r="E84" s="48">
        <v>2</v>
      </c>
      <c r="F84" s="48">
        <v>4</v>
      </c>
      <c r="G84" s="48">
        <v>60</v>
      </c>
      <c r="H84" s="48">
        <v>99</v>
      </c>
      <c r="R84" s="34"/>
      <c r="S84" s="7"/>
    </row>
    <row r="85" spans="3:19" ht="21" x14ac:dyDescent="0.25">
      <c r="C85" s="15" t="s">
        <v>31</v>
      </c>
      <c r="D85" s="48">
        <v>1</v>
      </c>
      <c r="E85" s="48">
        <v>1</v>
      </c>
      <c r="F85" s="48">
        <v>3</v>
      </c>
      <c r="G85" s="48">
        <v>48</v>
      </c>
      <c r="H85" s="48">
        <v>113</v>
      </c>
      <c r="R85" s="34"/>
      <c r="S85" s="7"/>
    </row>
    <row r="86" spans="3:19" ht="21" x14ac:dyDescent="0.25">
      <c r="C86" s="15" t="s">
        <v>11</v>
      </c>
      <c r="D86" s="60">
        <f>SUM(D82:D85)</f>
        <v>3</v>
      </c>
      <c r="E86" s="60">
        <f t="shared" ref="E86:H86" si="3">SUM(E82:E85)</f>
        <v>3</v>
      </c>
      <c r="F86" s="60">
        <f t="shared" si="3"/>
        <v>17</v>
      </c>
      <c r="G86" s="60">
        <f t="shared" si="3"/>
        <v>217</v>
      </c>
      <c r="H86" s="60">
        <f t="shared" si="3"/>
        <v>424</v>
      </c>
      <c r="R86" s="34"/>
      <c r="S86" s="7"/>
    </row>
    <row r="87" spans="3:19" ht="23.25" x14ac:dyDescent="0.25">
      <c r="C87" s="59"/>
      <c r="D87" s="43"/>
      <c r="F87" s="17"/>
      <c r="R87" s="34"/>
      <c r="S87" s="7"/>
    </row>
    <row r="88" spans="3:19" ht="23.25" x14ac:dyDescent="0.25">
      <c r="C88" s="21" t="s">
        <v>27</v>
      </c>
      <c r="D88" s="40">
        <v>1</v>
      </c>
      <c r="E88" s="40">
        <v>2</v>
      </c>
      <c r="F88" s="40">
        <v>3</v>
      </c>
      <c r="G88" s="40">
        <v>4</v>
      </c>
      <c r="H88" s="40">
        <v>5</v>
      </c>
      <c r="R88" s="34"/>
      <c r="S88" s="7"/>
    </row>
    <row r="89" spans="3:19" ht="21" x14ac:dyDescent="0.25">
      <c r="C89" s="15" t="s">
        <v>28</v>
      </c>
      <c r="D89" s="12">
        <f>D82/D86</f>
        <v>0</v>
      </c>
      <c r="E89" s="12">
        <f t="shared" ref="E89:H89" si="4">E82/E86</f>
        <v>0</v>
      </c>
      <c r="F89" s="12">
        <f t="shared" si="4"/>
        <v>0.11764705882352941</v>
      </c>
      <c r="G89" s="12">
        <f t="shared" si="4"/>
        <v>0.20276497695852536</v>
      </c>
      <c r="H89" s="12">
        <f t="shared" si="4"/>
        <v>0.28301886792452829</v>
      </c>
      <c r="R89" s="34"/>
      <c r="S89" s="7"/>
    </row>
    <row r="90" spans="3:19" ht="21" x14ac:dyDescent="0.25">
      <c r="C90" s="15" t="s">
        <v>29</v>
      </c>
      <c r="D90" s="12">
        <f>D83/D86</f>
        <v>0.33333333333333331</v>
      </c>
      <c r="E90" s="12">
        <f t="shared" ref="E90:H90" si="5">E83/E86</f>
        <v>0</v>
      </c>
      <c r="F90" s="12">
        <f t="shared" si="5"/>
        <v>0.47058823529411764</v>
      </c>
      <c r="G90" s="12">
        <f t="shared" si="5"/>
        <v>0.29953917050691242</v>
      </c>
      <c r="H90" s="12">
        <f t="shared" si="5"/>
        <v>0.21698113207547171</v>
      </c>
      <c r="R90" s="34"/>
      <c r="S90" s="7"/>
    </row>
    <row r="91" spans="3:19" ht="21" x14ac:dyDescent="0.25">
      <c r="C91" s="15" t="s">
        <v>30</v>
      </c>
      <c r="D91" s="12">
        <f>D84/D86</f>
        <v>0.33333333333333331</v>
      </c>
      <c r="E91" s="12">
        <f t="shared" ref="E91:H91" si="6">E84/E86</f>
        <v>0.66666666666666663</v>
      </c>
      <c r="F91" s="12">
        <f t="shared" si="6"/>
        <v>0.23529411764705882</v>
      </c>
      <c r="G91" s="12">
        <f t="shared" si="6"/>
        <v>0.27649769585253459</v>
      </c>
      <c r="H91" s="12">
        <f t="shared" si="6"/>
        <v>0.23349056603773585</v>
      </c>
      <c r="R91" s="34"/>
      <c r="S91" s="7"/>
    </row>
    <row r="92" spans="3:19" ht="21" x14ac:dyDescent="0.25">
      <c r="C92" s="15" t="s">
        <v>31</v>
      </c>
      <c r="D92" s="12">
        <f>D85/D86</f>
        <v>0.33333333333333331</v>
      </c>
      <c r="E92" s="12">
        <f t="shared" ref="E92:H92" si="7">E85/E86</f>
        <v>0.33333333333333331</v>
      </c>
      <c r="F92" s="12">
        <f t="shared" si="7"/>
        <v>0.17647058823529413</v>
      </c>
      <c r="G92" s="12">
        <f t="shared" si="7"/>
        <v>0.22119815668202766</v>
      </c>
      <c r="H92" s="12">
        <f t="shared" si="7"/>
        <v>0.26650943396226418</v>
      </c>
      <c r="R92" s="34"/>
      <c r="S92" s="7"/>
    </row>
    <row r="93" spans="3:19" ht="41.25" customHeight="1" x14ac:dyDescent="0.25">
      <c r="R93" s="34"/>
      <c r="S93" s="7"/>
    </row>
    <row r="94" spans="3:19" ht="27" customHeight="1" x14ac:dyDescent="0.25">
      <c r="R94" s="34"/>
      <c r="S94" s="7"/>
    </row>
    <row r="95" spans="3:19" ht="23.25" x14ac:dyDescent="0.25">
      <c r="C95" s="73" t="s">
        <v>32</v>
      </c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R95" s="34"/>
      <c r="S95" s="7"/>
    </row>
    <row r="96" spans="3:19" ht="17.25" customHeight="1" x14ac:dyDescent="0.25">
      <c r="R96" s="34"/>
      <c r="S96" s="7"/>
    </row>
    <row r="97" spans="2:19" ht="23.25" x14ac:dyDescent="0.25">
      <c r="B97" s="20" t="s">
        <v>6</v>
      </c>
      <c r="C97" s="74" t="s">
        <v>33</v>
      </c>
      <c r="D97" s="74"/>
      <c r="E97" s="74"/>
      <c r="F97" s="74"/>
      <c r="G97" s="74"/>
      <c r="H97" s="74"/>
      <c r="I97" s="74"/>
      <c r="J97" s="22" t="s">
        <v>34</v>
      </c>
      <c r="M97" s="34"/>
      <c r="N97" s="7"/>
    </row>
    <row r="98" spans="2:19" ht="18.75" x14ac:dyDescent="0.25">
      <c r="B98" s="5">
        <v>1</v>
      </c>
      <c r="C98" s="71" t="s">
        <v>62</v>
      </c>
      <c r="D98" s="71"/>
      <c r="E98" s="71"/>
      <c r="F98" s="71"/>
      <c r="G98" s="71"/>
      <c r="H98" s="71"/>
      <c r="I98" s="71"/>
      <c r="J98" s="23">
        <v>4.3</v>
      </c>
      <c r="M98" s="34"/>
      <c r="N98" s="7"/>
    </row>
    <row r="99" spans="2:19" ht="18.75" x14ac:dyDescent="0.25">
      <c r="B99" s="5">
        <v>2</v>
      </c>
      <c r="C99" s="71" t="s">
        <v>63</v>
      </c>
      <c r="D99" s="71"/>
      <c r="E99" s="71"/>
      <c r="F99" s="71"/>
      <c r="G99" s="71"/>
      <c r="H99" s="71"/>
      <c r="I99" s="71"/>
      <c r="J99" s="23">
        <v>4.4000000000000004</v>
      </c>
      <c r="M99" s="34"/>
      <c r="N99" s="7"/>
    </row>
    <row r="100" spans="2:19" ht="18.75" x14ac:dyDescent="0.25">
      <c r="B100" s="5">
        <v>3</v>
      </c>
      <c r="C100" s="71" t="s">
        <v>64</v>
      </c>
      <c r="D100" s="71"/>
      <c r="E100" s="71"/>
      <c r="F100" s="71"/>
      <c r="G100" s="71"/>
      <c r="H100" s="71"/>
      <c r="I100" s="71"/>
      <c r="J100" s="23">
        <v>4.3</v>
      </c>
      <c r="M100" s="34"/>
      <c r="N100" s="7"/>
    </row>
    <row r="101" spans="2:19" ht="30.75" customHeight="1" x14ac:dyDescent="0.25">
      <c r="B101" s="5">
        <v>4</v>
      </c>
      <c r="C101" s="71" t="s">
        <v>65</v>
      </c>
      <c r="D101" s="71"/>
      <c r="E101" s="71"/>
      <c r="F101" s="71"/>
      <c r="G101" s="71"/>
      <c r="H101" s="71"/>
      <c r="I101" s="71"/>
      <c r="J101" s="23">
        <v>4.4000000000000004</v>
      </c>
      <c r="M101" s="34"/>
      <c r="N101" s="7"/>
    </row>
    <row r="102" spans="2:19" ht="18.75" x14ac:dyDescent="0.25">
      <c r="B102" s="5">
        <v>5</v>
      </c>
      <c r="C102" s="71" t="s">
        <v>66</v>
      </c>
      <c r="D102" s="71"/>
      <c r="E102" s="71"/>
      <c r="F102" s="71"/>
      <c r="G102" s="71"/>
      <c r="H102" s="71"/>
      <c r="I102" s="71"/>
      <c r="J102" s="23">
        <v>4.2</v>
      </c>
      <c r="M102" s="34"/>
      <c r="N102" s="7"/>
    </row>
    <row r="103" spans="2:19" ht="28.5" customHeight="1" x14ac:dyDescent="0.25">
      <c r="B103" s="5">
        <v>6</v>
      </c>
      <c r="C103" s="71" t="s">
        <v>67</v>
      </c>
      <c r="D103" s="71"/>
      <c r="E103" s="71"/>
      <c r="F103" s="71"/>
      <c r="G103" s="71"/>
      <c r="H103" s="71"/>
      <c r="I103" s="71"/>
      <c r="J103" s="23">
        <v>4.4000000000000004</v>
      </c>
      <c r="M103" s="34"/>
      <c r="N103" s="7"/>
    </row>
    <row r="104" spans="2:19" ht="18.75" x14ac:dyDescent="0.25">
      <c r="B104" s="5">
        <v>7</v>
      </c>
      <c r="C104" s="71" t="s">
        <v>68</v>
      </c>
      <c r="D104" s="71"/>
      <c r="E104" s="71"/>
      <c r="F104" s="71"/>
      <c r="G104" s="71"/>
      <c r="H104" s="71"/>
      <c r="I104" s="71"/>
      <c r="J104" s="23">
        <v>4.7</v>
      </c>
      <c r="M104" s="34"/>
      <c r="N104" s="7"/>
    </row>
    <row r="105" spans="2:19" x14ac:dyDescent="0.25">
      <c r="R105" s="34"/>
      <c r="S105" s="7"/>
    </row>
    <row r="106" spans="2:19" x14ac:dyDescent="0.25">
      <c r="R106" s="34"/>
      <c r="S106" s="7"/>
    </row>
    <row r="107" spans="2:19" x14ac:dyDescent="0.25">
      <c r="R107" s="34"/>
      <c r="S107" s="7"/>
    </row>
    <row r="108" spans="2:19" x14ac:dyDescent="0.25">
      <c r="R108" s="34"/>
      <c r="S108" s="7"/>
    </row>
    <row r="109" spans="2:19" x14ac:dyDescent="0.25">
      <c r="R109" s="34"/>
      <c r="S109" s="7"/>
    </row>
    <row r="110" spans="2:19" x14ac:dyDescent="0.25">
      <c r="R110" s="34"/>
      <c r="S110" s="7"/>
    </row>
    <row r="111" spans="2:19" x14ac:dyDescent="0.25">
      <c r="R111" s="34"/>
      <c r="S111" s="7"/>
    </row>
    <row r="112" spans="2:19" x14ac:dyDescent="0.25"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x14ac:dyDescent="0.25">
      <c r="R116" s="34"/>
      <c r="S116" s="7"/>
    </row>
    <row r="117" spans="3:19" x14ac:dyDescent="0.25">
      <c r="R117" s="34"/>
      <c r="S117" s="7"/>
    </row>
    <row r="118" spans="3:19" x14ac:dyDescent="0.25">
      <c r="R118" s="34"/>
      <c r="S118" s="7"/>
    </row>
    <row r="119" spans="3:19" x14ac:dyDescent="0.25">
      <c r="R119" s="34"/>
      <c r="S119" s="7"/>
    </row>
    <row r="120" spans="3:19" ht="27.75" customHeight="1" x14ac:dyDescent="0.25">
      <c r="R120" s="34"/>
      <c r="S120" s="7"/>
    </row>
    <row r="121" spans="3:19" ht="14.25" customHeight="1" x14ac:dyDescent="0.25">
      <c r="R121" s="34"/>
      <c r="S121" s="7"/>
    </row>
    <row r="122" spans="3:19" ht="44.25" customHeight="1" x14ac:dyDescent="0.25">
      <c r="C122" s="72" t="s">
        <v>35</v>
      </c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R122" s="34"/>
      <c r="S122" s="7"/>
    </row>
    <row r="123" spans="3:19" ht="20.25" customHeight="1" x14ac:dyDescent="0.25">
      <c r="C123" s="35"/>
      <c r="D123" s="35"/>
      <c r="E123" s="35"/>
      <c r="F123" s="35"/>
      <c r="G123" s="35"/>
      <c r="H123" s="35"/>
      <c r="I123" s="35"/>
      <c r="J123" s="36"/>
      <c r="K123" s="36"/>
      <c r="L123" s="36"/>
      <c r="M123" s="36"/>
      <c r="N123" s="36"/>
      <c r="R123" s="34"/>
      <c r="S123" s="7"/>
    </row>
    <row r="124" spans="3:19" ht="57.75" customHeight="1" x14ac:dyDescent="0.25">
      <c r="C124" s="76" t="s">
        <v>69</v>
      </c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R124" s="34"/>
      <c r="S124" s="7"/>
    </row>
    <row r="125" spans="3:19" ht="15.75" customHeight="1" x14ac:dyDescent="0.25">
      <c r="C125" s="35"/>
      <c r="D125" s="35"/>
      <c r="E125" s="35"/>
      <c r="F125" s="35"/>
      <c r="G125" s="35"/>
      <c r="H125" s="35"/>
      <c r="I125" s="35"/>
      <c r="J125" s="36"/>
      <c r="K125" s="36"/>
      <c r="L125" s="36"/>
      <c r="M125" s="36"/>
      <c r="N125" s="36"/>
      <c r="R125" s="34"/>
      <c r="S125" s="7"/>
    </row>
    <row r="126" spans="3:19" ht="20.25" customHeight="1" x14ac:dyDescent="0.25">
      <c r="C126" s="21" t="s">
        <v>70</v>
      </c>
      <c r="D126" s="8" t="s">
        <v>71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R126" s="34"/>
      <c r="S126" s="7"/>
    </row>
    <row r="127" spans="3:19" ht="20.25" customHeight="1" x14ac:dyDescent="0.25">
      <c r="C127" s="15">
        <v>1</v>
      </c>
      <c r="D127" s="10">
        <v>0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R127" s="34"/>
      <c r="S127" s="7"/>
    </row>
    <row r="128" spans="3:19" ht="20.25" customHeight="1" x14ac:dyDescent="0.25">
      <c r="C128" s="15">
        <v>2</v>
      </c>
      <c r="D128" s="10">
        <v>1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R128" s="34"/>
      <c r="S128" s="7"/>
    </row>
    <row r="129" spans="3:19" ht="20.25" customHeight="1" x14ac:dyDescent="0.25">
      <c r="C129" s="15">
        <v>3</v>
      </c>
      <c r="D129" s="10">
        <v>18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R129" s="34"/>
      <c r="S129" s="7"/>
    </row>
    <row r="130" spans="3:19" ht="20.25" customHeight="1" x14ac:dyDescent="0.25">
      <c r="C130" s="15">
        <v>4</v>
      </c>
      <c r="D130" s="10">
        <v>69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R130" s="34"/>
      <c r="S130" s="7"/>
    </row>
    <row r="131" spans="3:19" ht="20.25" customHeight="1" x14ac:dyDescent="0.25">
      <c r="C131" s="15">
        <v>5</v>
      </c>
      <c r="D131" s="10">
        <v>78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R131" s="34"/>
      <c r="S131" s="7"/>
    </row>
    <row r="132" spans="3:19" ht="20.25" customHeight="1" x14ac:dyDescent="0.25">
      <c r="C132" s="15" t="s">
        <v>11</v>
      </c>
      <c r="D132" s="10">
        <f>SUM(D127:D131)</f>
        <v>166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R132" s="34"/>
      <c r="S132" s="7"/>
    </row>
    <row r="133" spans="3:19" ht="20.25" customHeight="1" x14ac:dyDescent="0.25">
      <c r="C133" s="35"/>
      <c r="D133" s="35"/>
      <c r="E133" s="35"/>
      <c r="F133" s="35"/>
      <c r="G133" s="35"/>
      <c r="H133" s="35"/>
      <c r="I133" s="35"/>
      <c r="J133" s="36"/>
      <c r="K133" s="36"/>
      <c r="L133" s="36"/>
      <c r="M133" s="36"/>
      <c r="N133" s="36"/>
      <c r="R133" s="34"/>
      <c r="S133" s="7"/>
    </row>
    <row r="134" spans="3:19" ht="20.25" customHeight="1" x14ac:dyDescent="0.25">
      <c r="C134" s="39" t="s">
        <v>70</v>
      </c>
      <c r="D134" s="8" t="s">
        <v>72</v>
      </c>
      <c r="E134" s="35"/>
      <c r="F134" s="35"/>
      <c r="G134" s="35"/>
      <c r="H134" s="35"/>
      <c r="I134" s="35"/>
      <c r="J134" s="36"/>
      <c r="K134" s="36"/>
      <c r="L134" s="36"/>
      <c r="M134" s="36"/>
      <c r="N134" s="36"/>
      <c r="R134" s="34"/>
      <c r="S134" s="7"/>
    </row>
    <row r="135" spans="3:19" ht="20.25" customHeight="1" x14ac:dyDescent="0.25">
      <c r="C135" s="15">
        <v>1</v>
      </c>
      <c r="D135" s="12">
        <f>D127/$D$132</f>
        <v>0</v>
      </c>
      <c r="E135" s="35"/>
      <c r="F135" s="35"/>
      <c r="G135" s="35"/>
      <c r="H135" s="35"/>
      <c r="I135" s="35"/>
      <c r="J135" s="36"/>
      <c r="K135" s="36"/>
      <c r="L135" s="36"/>
      <c r="M135" s="36"/>
      <c r="N135" s="36"/>
      <c r="R135" s="34"/>
      <c r="S135" s="7"/>
    </row>
    <row r="136" spans="3:19" ht="20.25" customHeight="1" x14ac:dyDescent="0.25">
      <c r="C136" s="15">
        <v>2</v>
      </c>
      <c r="D136" s="12">
        <f t="shared" ref="D136:D139" si="8">D128/$D$132</f>
        <v>6.024096385542169E-3</v>
      </c>
      <c r="E136" s="35"/>
      <c r="F136" s="35"/>
      <c r="G136" s="35"/>
      <c r="H136" s="35"/>
      <c r="I136" s="35"/>
      <c r="J136" s="36"/>
      <c r="K136" s="36"/>
      <c r="L136" s="36"/>
      <c r="M136" s="36"/>
      <c r="N136" s="36"/>
      <c r="R136" s="34"/>
      <c r="S136" s="7"/>
    </row>
    <row r="137" spans="3:19" ht="20.25" customHeight="1" x14ac:dyDescent="0.25">
      <c r="C137" s="15">
        <v>3</v>
      </c>
      <c r="D137" s="12">
        <f t="shared" si="8"/>
        <v>0.10843373493975904</v>
      </c>
      <c r="E137" s="35"/>
      <c r="F137" s="35"/>
      <c r="G137" s="35"/>
      <c r="H137" s="35"/>
      <c r="I137" s="35"/>
      <c r="J137" s="36"/>
      <c r="K137" s="36"/>
      <c r="L137" s="36"/>
      <c r="M137" s="36"/>
      <c r="N137" s="36"/>
      <c r="R137" s="34"/>
      <c r="S137" s="7"/>
    </row>
    <row r="138" spans="3:19" ht="20.25" customHeight="1" x14ac:dyDescent="0.25">
      <c r="C138" s="15">
        <v>4</v>
      </c>
      <c r="D138" s="12">
        <f t="shared" si="8"/>
        <v>0.41566265060240964</v>
      </c>
      <c r="R138" s="34"/>
      <c r="S138" s="7"/>
    </row>
    <row r="139" spans="3:19" ht="20.25" customHeight="1" x14ac:dyDescent="0.25">
      <c r="C139" s="15">
        <v>5</v>
      </c>
      <c r="D139" s="12">
        <f t="shared" si="8"/>
        <v>0.46987951807228917</v>
      </c>
      <c r="R139" s="34"/>
      <c r="S139" s="7"/>
    </row>
    <row r="140" spans="3:19" ht="17.25" customHeight="1" x14ac:dyDescent="0.25">
      <c r="R140" s="34"/>
      <c r="S140" s="7"/>
    </row>
    <row r="141" spans="3:19" ht="23.25" x14ac:dyDescent="0.25">
      <c r="C141" s="72" t="s">
        <v>36</v>
      </c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R141" s="34"/>
      <c r="S141" s="7"/>
    </row>
    <row r="143" spans="3:19" ht="22.5" customHeight="1" x14ac:dyDescent="0.25"/>
    <row r="144" spans="3:19" ht="22.5" customHeight="1" x14ac:dyDescent="0.25"/>
    <row r="145" spans="3:16" ht="23.25" x14ac:dyDescent="0.25">
      <c r="C145" s="73" t="s">
        <v>73</v>
      </c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3:16" ht="39.75" customHeight="1" x14ac:dyDescent="0.25"/>
    <row r="147" spans="3:16" ht="23.25" x14ac:dyDescent="0.25">
      <c r="C147" s="8" t="s">
        <v>9</v>
      </c>
      <c r="D147" s="24" t="s">
        <v>14</v>
      </c>
      <c r="E147" s="24" t="s">
        <v>75</v>
      </c>
      <c r="F147" s="24" t="s">
        <v>76</v>
      </c>
      <c r="G147" s="24" t="s">
        <v>17</v>
      </c>
      <c r="H147" s="24" t="s">
        <v>77</v>
      </c>
    </row>
    <row r="148" spans="3:16" ht="21" x14ac:dyDescent="0.25">
      <c r="C148" s="15" t="s">
        <v>7</v>
      </c>
      <c r="D148" s="10">
        <v>142</v>
      </c>
      <c r="E148" s="10">
        <v>3</v>
      </c>
      <c r="F148" s="10">
        <v>0</v>
      </c>
      <c r="G148" s="10">
        <v>0</v>
      </c>
      <c r="H148" s="10">
        <f>SUM(D148:G148)</f>
        <v>145</v>
      </c>
    </row>
    <row r="149" spans="3:16" ht="21" x14ac:dyDescent="0.25">
      <c r="C149" s="15" t="s">
        <v>6</v>
      </c>
      <c r="D149" s="10">
        <v>21</v>
      </c>
      <c r="E149" s="10">
        <v>0</v>
      </c>
      <c r="F149" s="10">
        <v>0</v>
      </c>
      <c r="G149" s="10">
        <v>0</v>
      </c>
      <c r="H149" s="10">
        <f>SUM(D149:G149)</f>
        <v>21</v>
      </c>
    </row>
    <row r="150" spans="3:16" ht="21" x14ac:dyDescent="0.25">
      <c r="C150" s="15" t="s">
        <v>11</v>
      </c>
      <c r="D150" s="10">
        <f>D148+D149</f>
        <v>163</v>
      </c>
      <c r="E150" s="10">
        <f t="shared" ref="E150:H150" si="9">E148+E149</f>
        <v>3</v>
      </c>
      <c r="F150" s="10">
        <f t="shared" si="9"/>
        <v>0</v>
      </c>
      <c r="G150" s="10">
        <f t="shared" si="9"/>
        <v>0</v>
      </c>
      <c r="H150" s="10">
        <f t="shared" si="9"/>
        <v>166</v>
      </c>
    </row>
    <row r="152" spans="3:16" ht="23.25" x14ac:dyDescent="0.25">
      <c r="C152" s="8" t="s">
        <v>10</v>
      </c>
      <c r="D152" s="24" t="s">
        <v>14</v>
      </c>
      <c r="E152" s="24" t="s">
        <v>75</v>
      </c>
      <c r="F152" s="24" t="s">
        <v>76</v>
      </c>
      <c r="G152" s="24" t="s">
        <v>17</v>
      </c>
      <c r="H152" s="24" t="s">
        <v>77</v>
      </c>
    </row>
    <row r="153" spans="3:16" ht="21" x14ac:dyDescent="0.25">
      <c r="C153" s="15" t="s">
        <v>7</v>
      </c>
      <c r="D153" s="12">
        <f>D148/$D$150</f>
        <v>0.87116564417177911</v>
      </c>
      <c r="E153" s="12">
        <f>E148/$E$150</f>
        <v>1</v>
      </c>
      <c r="F153" s="12" t="e">
        <f>F148/$F$150</f>
        <v>#DIV/0!</v>
      </c>
      <c r="G153" s="12" t="e">
        <f>G148/$G$150</f>
        <v>#DIV/0!</v>
      </c>
      <c r="H153" s="12">
        <f>H148/$H$150</f>
        <v>0.87349397590361444</v>
      </c>
    </row>
    <row r="154" spans="3:16" ht="21" x14ac:dyDescent="0.25">
      <c r="C154" s="15" t="s">
        <v>6</v>
      </c>
      <c r="D154" s="12">
        <f>D149/$D$150</f>
        <v>0.12883435582822086</v>
      </c>
      <c r="E154" s="12">
        <f>E149/$E$150</f>
        <v>0</v>
      </c>
      <c r="F154" s="12" t="e">
        <f>F149/$F$150</f>
        <v>#DIV/0!</v>
      </c>
      <c r="G154" s="12" t="e">
        <f>G149/$G$150</f>
        <v>#DIV/0!</v>
      </c>
      <c r="H154" s="12">
        <f>H149/$H$150</f>
        <v>0.12650602409638553</v>
      </c>
    </row>
    <row r="155" spans="3:16" ht="25.5" customHeight="1" x14ac:dyDescent="0.25">
      <c r="C155" s="14"/>
      <c r="D155" s="36"/>
      <c r="E155" s="36"/>
    </row>
    <row r="156" spans="3:16" ht="11.25" customHeight="1" x14ac:dyDescent="0.25">
      <c r="C156" s="14"/>
      <c r="D156" s="36"/>
      <c r="E156" s="36"/>
    </row>
    <row r="157" spans="3:16" ht="11.25" customHeight="1" x14ac:dyDescent="0.25">
      <c r="C157" s="14"/>
      <c r="D157" s="36"/>
      <c r="E157" s="36"/>
    </row>
    <row r="158" spans="3:16" ht="23.25" x14ac:dyDescent="0.25">
      <c r="C158" s="73" t="s">
        <v>74</v>
      </c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3:16" ht="43.5" customHeight="1" x14ac:dyDescent="0.25"/>
    <row r="160" spans="3:16" ht="43.5" customHeight="1" x14ac:dyDescent="0.25">
      <c r="C160" s="8" t="s">
        <v>9</v>
      </c>
      <c r="D160" s="24" t="s">
        <v>14</v>
      </c>
      <c r="E160" s="24" t="s">
        <v>75</v>
      </c>
      <c r="F160" s="24" t="s">
        <v>76</v>
      </c>
      <c r="G160" s="24" t="s">
        <v>17</v>
      </c>
      <c r="H160" s="24" t="s">
        <v>77</v>
      </c>
    </row>
    <row r="161" spans="3:16" ht="21" x14ac:dyDescent="0.25">
      <c r="C161" s="9" t="s">
        <v>37</v>
      </c>
      <c r="D161" s="10">
        <v>12</v>
      </c>
      <c r="E161" s="10">
        <v>0</v>
      </c>
      <c r="F161" s="10">
        <v>0</v>
      </c>
      <c r="G161" s="10">
        <v>0</v>
      </c>
      <c r="H161" s="10">
        <f>SUM(D161:G161)</f>
        <v>12</v>
      </c>
    </row>
    <row r="162" spans="3:16" ht="21" x14ac:dyDescent="0.25">
      <c r="C162" s="9" t="s">
        <v>38</v>
      </c>
      <c r="D162" s="10">
        <v>126</v>
      </c>
      <c r="E162" s="10">
        <v>3</v>
      </c>
      <c r="F162" s="10">
        <v>0</v>
      </c>
      <c r="G162" s="10">
        <v>0</v>
      </c>
      <c r="H162" s="10">
        <f t="shared" ref="H162:H163" si="10">SUM(D162:G162)</f>
        <v>129</v>
      </c>
    </row>
    <row r="163" spans="3:16" ht="21" x14ac:dyDescent="0.25">
      <c r="C163" s="25" t="s">
        <v>39</v>
      </c>
      <c r="D163" s="10">
        <v>6</v>
      </c>
      <c r="E163" s="10">
        <v>0</v>
      </c>
      <c r="F163" s="10">
        <v>0</v>
      </c>
      <c r="G163" s="10">
        <v>0</v>
      </c>
      <c r="H163" s="10">
        <f t="shared" si="10"/>
        <v>6</v>
      </c>
    </row>
    <row r="164" spans="3:16" ht="21" x14ac:dyDescent="0.25">
      <c r="C164" s="9" t="s">
        <v>259</v>
      </c>
      <c r="D164" s="10">
        <f>SUM(D161:D163)</f>
        <v>144</v>
      </c>
      <c r="E164" s="10">
        <f t="shared" ref="E164:H164" si="11">SUM(E161:E163)</f>
        <v>3</v>
      </c>
      <c r="F164" s="10">
        <f t="shared" si="11"/>
        <v>0</v>
      </c>
      <c r="G164" s="10">
        <f t="shared" si="11"/>
        <v>0</v>
      </c>
      <c r="H164" s="10">
        <f t="shared" si="11"/>
        <v>147</v>
      </c>
    </row>
    <row r="165" spans="3:16" ht="21" x14ac:dyDescent="0.25">
      <c r="C165" s="41"/>
      <c r="D165" s="42"/>
      <c r="E165" s="42"/>
      <c r="F165" s="42"/>
    </row>
    <row r="167" spans="3:16" ht="23.25" x14ac:dyDescent="0.25">
      <c r="C167" s="8" t="s">
        <v>10</v>
      </c>
      <c r="D167" s="24" t="s">
        <v>14</v>
      </c>
      <c r="E167" s="24" t="s">
        <v>75</v>
      </c>
      <c r="F167" s="24" t="s">
        <v>76</v>
      </c>
      <c r="G167" s="24" t="s">
        <v>17</v>
      </c>
      <c r="H167" s="24" t="s">
        <v>77</v>
      </c>
    </row>
    <row r="168" spans="3:16" ht="21" x14ac:dyDescent="0.25">
      <c r="C168" s="9" t="s">
        <v>37</v>
      </c>
      <c r="D168" s="12">
        <f>D161/$D$164</f>
        <v>8.3333333333333329E-2</v>
      </c>
      <c r="E168" s="12">
        <f>E161/$E$164</f>
        <v>0</v>
      </c>
      <c r="F168" s="12" t="e">
        <f>F161/$F$164</f>
        <v>#DIV/0!</v>
      </c>
      <c r="G168" s="12" t="e">
        <f>G161/$G$164</f>
        <v>#DIV/0!</v>
      </c>
      <c r="H168" s="12">
        <f>H161/$H$164</f>
        <v>8.1632653061224483E-2</v>
      </c>
    </row>
    <row r="169" spans="3:16" ht="21" x14ac:dyDescent="0.25">
      <c r="C169" s="9" t="s">
        <v>38</v>
      </c>
      <c r="D169" s="12">
        <f t="shared" ref="D169" si="12">D162/$D$164</f>
        <v>0.875</v>
      </c>
      <c r="E169" s="12">
        <f t="shared" ref="E169:E170" si="13">E162/$E$164</f>
        <v>1</v>
      </c>
      <c r="F169" s="12" t="e">
        <f t="shared" ref="F169:F170" si="14">F162/$F$164</f>
        <v>#DIV/0!</v>
      </c>
      <c r="G169" s="12" t="e">
        <f t="shared" ref="G169:G170" si="15">G162/$G$164</f>
        <v>#DIV/0!</v>
      </c>
      <c r="H169" s="12">
        <f t="shared" ref="H169:H170" si="16">H162/$H$164</f>
        <v>0.87755102040816324</v>
      </c>
    </row>
    <row r="170" spans="3:16" ht="21" x14ac:dyDescent="0.25">
      <c r="C170" s="25" t="s">
        <v>39</v>
      </c>
      <c r="D170" s="12">
        <f>D163/$D$164</f>
        <v>4.1666666666666664E-2</v>
      </c>
      <c r="E170" s="12">
        <f t="shared" si="13"/>
        <v>0</v>
      </c>
      <c r="F170" s="12" t="e">
        <f t="shared" si="14"/>
        <v>#DIV/0!</v>
      </c>
      <c r="G170" s="12" t="e">
        <f t="shared" si="15"/>
        <v>#DIV/0!</v>
      </c>
      <c r="H170" s="12">
        <f t="shared" si="16"/>
        <v>4.0816326530612242E-2</v>
      </c>
    </row>
    <row r="171" spans="3:16" ht="26.25" customHeight="1" x14ac:dyDescent="0.25">
      <c r="C171" s="26"/>
      <c r="D171" s="28"/>
      <c r="E171" s="28"/>
      <c r="F171" s="28"/>
    </row>
    <row r="172" spans="3:16" ht="33.75" customHeight="1" x14ac:dyDescent="0.25"/>
    <row r="173" spans="3:16" ht="54.75" customHeight="1" x14ac:dyDescent="0.25">
      <c r="C173" s="77" t="s">
        <v>78</v>
      </c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ht="29.25" customHeight="1" x14ac:dyDescent="0.25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3:16" ht="75.75" customHeight="1" x14ac:dyDescent="0.25">
      <c r="D175" s="24" t="s">
        <v>14</v>
      </c>
      <c r="E175" s="24" t="s">
        <v>15</v>
      </c>
      <c r="F175" s="24" t="s">
        <v>16</v>
      </c>
      <c r="G175" s="24" t="s">
        <v>17</v>
      </c>
    </row>
    <row r="176" spans="3:16" ht="42" x14ac:dyDescent="0.25">
      <c r="C176" s="9" t="s">
        <v>40</v>
      </c>
      <c r="D176" s="48">
        <v>6</v>
      </c>
      <c r="E176" s="48">
        <v>0</v>
      </c>
      <c r="F176" s="48">
        <v>0</v>
      </c>
      <c r="G176" s="48">
        <v>0</v>
      </c>
    </row>
    <row r="177" spans="3:16" ht="21" x14ac:dyDescent="0.25">
      <c r="C177" s="9" t="s">
        <v>41</v>
      </c>
      <c r="D177" s="48">
        <v>3</v>
      </c>
      <c r="E177" s="48">
        <v>0</v>
      </c>
      <c r="F177" s="48">
        <v>0</v>
      </c>
      <c r="G177" s="48">
        <v>0</v>
      </c>
    </row>
    <row r="178" spans="3:16" ht="63" x14ac:dyDescent="0.25">
      <c r="C178" s="9" t="s">
        <v>42</v>
      </c>
      <c r="D178" s="48">
        <v>5</v>
      </c>
      <c r="E178" s="48">
        <v>0</v>
      </c>
      <c r="F178" s="48">
        <v>0</v>
      </c>
      <c r="G178" s="48">
        <v>0</v>
      </c>
    </row>
    <row r="179" spans="3:16" ht="42" x14ac:dyDescent="0.25">
      <c r="C179" s="9" t="s">
        <v>79</v>
      </c>
      <c r="D179" s="48">
        <v>0</v>
      </c>
      <c r="E179" s="48">
        <v>0</v>
      </c>
      <c r="F179" s="48">
        <v>0</v>
      </c>
      <c r="G179" s="48">
        <v>0</v>
      </c>
    </row>
    <row r="180" spans="3:16" ht="21" x14ac:dyDescent="0.25">
      <c r="C180" s="9" t="s">
        <v>43</v>
      </c>
      <c r="D180" s="48">
        <v>4</v>
      </c>
      <c r="E180" s="48">
        <v>0</v>
      </c>
      <c r="F180" s="48">
        <v>0</v>
      </c>
      <c r="G180" s="48">
        <v>0</v>
      </c>
    </row>
    <row r="181" spans="3:16" ht="21" x14ac:dyDescent="0.25">
      <c r="C181" s="9" t="s">
        <v>44</v>
      </c>
      <c r="D181" s="48">
        <v>148</v>
      </c>
      <c r="E181" s="48">
        <v>3</v>
      </c>
      <c r="F181" s="48">
        <v>0</v>
      </c>
      <c r="G181" s="48">
        <v>0</v>
      </c>
    </row>
    <row r="182" spans="3:16" ht="21" x14ac:dyDescent="0.25">
      <c r="C182" s="9" t="s">
        <v>11</v>
      </c>
      <c r="D182" s="48">
        <f>SUM(D176:D181)</f>
        <v>166</v>
      </c>
      <c r="E182" s="48">
        <f t="shared" ref="E182:G182" si="17">SUM(E176:E181)</f>
        <v>3</v>
      </c>
      <c r="F182" s="48">
        <f t="shared" si="17"/>
        <v>0</v>
      </c>
      <c r="G182" s="48">
        <f t="shared" si="17"/>
        <v>0</v>
      </c>
    </row>
    <row r="183" spans="3:16" ht="21" x14ac:dyDescent="0.25">
      <c r="C183" s="41"/>
      <c r="D183" s="43"/>
      <c r="E183" s="43"/>
      <c r="F183" s="43"/>
      <c r="G183" s="43"/>
    </row>
    <row r="184" spans="3:16" ht="23.25" x14ac:dyDescent="0.25">
      <c r="D184" s="24" t="s">
        <v>14</v>
      </c>
      <c r="E184" s="24" t="s">
        <v>15</v>
      </c>
      <c r="F184" s="24" t="s">
        <v>16</v>
      </c>
      <c r="G184" s="24" t="s">
        <v>17</v>
      </c>
    </row>
    <row r="185" spans="3:16" ht="42" x14ac:dyDescent="0.25">
      <c r="C185" s="9" t="s">
        <v>40</v>
      </c>
      <c r="D185" s="12">
        <f>D176/$D$182</f>
        <v>3.614457831325301E-2</v>
      </c>
      <c r="E185" s="12">
        <f>E176/$E$182</f>
        <v>0</v>
      </c>
      <c r="F185" s="12" t="e">
        <f>F176/$F$182</f>
        <v>#DIV/0!</v>
      </c>
      <c r="G185" s="12" t="e">
        <f>G176/$G$182</f>
        <v>#DIV/0!</v>
      </c>
    </row>
    <row r="186" spans="3:16" ht="21" x14ac:dyDescent="0.25">
      <c r="C186" s="9" t="s">
        <v>41</v>
      </c>
      <c r="D186" s="12">
        <f t="shared" ref="D186:D190" si="18">D177/$D$182</f>
        <v>1.8072289156626505E-2</v>
      </c>
      <c r="E186" s="12">
        <f t="shared" ref="E186:E190" si="19">E177/$E$182</f>
        <v>0</v>
      </c>
      <c r="F186" s="12" t="e">
        <f t="shared" ref="F186:F190" si="20">F177/$F$182</f>
        <v>#DIV/0!</v>
      </c>
      <c r="G186" s="12" t="e">
        <f t="shared" ref="G186:G190" si="21">G177/$G$182</f>
        <v>#DIV/0!</v>
      </c>
    </row>
    <row r="187" spans="3:16" ht="63" x14ac:dyDescent="0.25">
      <c r="C187" s="9" t="s">
        <v>42</v>
      </c>
      <c r="D187" s="12">
        <f>D178/$D$182</f>
        <v>3.0120481927710843E-2</v>
      </c>
      <c r="E187" s="12">
        <f t="shared" si="19"/>
        <v>0</v>
      </c>
      <c r="F187" s="12" t="e">
        <f t="shared" si="20"/>
        <v>#DIV/0!</v>
      </c>
      <c r="G187" s="12" t="e">
        <f t="shared" si="21"/>
        <v>#DIV/0!</v>
      </c>
    </row>
    <row r="188" spans="3:16" ht="42" x14ac:dyDescent="0.25">
      <c r="C188" s="9" t="s">
        <v>79</v>
      </c>
      <c r="D188" s="12">
        <f t="shared" si="18"/>
        <v>0</v>
      </c>
      <c r="E188" s="12">
        <f t="shared" si="19"/>
        <v>0</v>
      </c>
      <c r="F188" s="12" t="e">
        <f t="shared" si="20"/>
        <v>#DIV/0!</v>
      </c>
      <c r="G188" s="12" t="e">
        <f t="shared" si="21"/>
        <v>#DIV/0!</v>
      </c>
    </row>
    <row r="189" spans="3:16" ht="21" x14ac:dyDescent="0.25">
      <c r="C189" s="9" t="s">
        <v>43</v>
      </c>
      <c r="D189" s="12">
        <f t="shared" si="18"/>
        <v>2.4096385542168676E-2</v>
      </c>
      <c r="E189" s="12">
        <f t="shared" si="19"/>
        <v>0</v>
      </c>
      <c r="F189" s="12" t="e">
        <f t="shared" si="20"/>
        <v>#DIV/0!</v>
      </c>
      <c r="G189" s="12" t="e">
        <f t="shared" si="21"/>
        <v>#DIV/0!</v>
      </c>
    </row>
    <row r="190" spans="3:16" ht="21" x14ac:dyDescent="0.25">
      <c r="C190" s="9" t="s">
        <v>44</v>
      </c>
      <c r="D190" s="12">
        <f t="shared" si="18"/>
        <v>0.89156626506024095</v>
      </c>
      <c r="E190" s="12">
        <f t="shared" si="19"/>
        <v>1</v>
      </c>
      <c r="F190" s="12" t="e">
        <f t="shared" si="20"/>
        <v>#DIV/0!</v>
      </c>
      <c r="G190" s="12" t="e">
        <f t="shared" si="21"/>
        <v>#DIV/0!</v>
      </c>
    </row>
    <row r="191" spans="3:16" ht="21" x14ac:dyDescent="0.25">
      <c r="C191" s="37"/>
      <c r="D191" s="36"/>
      <c r="E191" s="36"/>
      <c r="F191" s="36"/>
      <c r="G191" s="36"/>
    </row>
    <row r="192" spans="3:16" ht="23.25" x14ac:dyDescent="0.25">
      <c r="C192" s="72" t="s">
        <v>45</v>
      </c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</row>
    <row r="194" spans="3:16" ht="23.25" x14ac:dyDescent="0.25">
      <c r="C194" s="77" t="s">
        <v>80</v>
      </c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ht="57" customHeight="1" x14ac:dyDescent="0.25"/>
    <row r="196" spans="3:16" ht="30" customHeight="1" x14ac:dyDescent="0.25">
      <c r="C196" s="24" t="s">
        <v>9</v>
      </c>
      <c r="D196" s="8" t="s">
        <v>15</v>
      </c>
      <c r="E196" s="8" t="s">
        <v>16</v>
      </c>
      <c r="F196" s="8" t="s">
        <v>17</v>
      </c>
    </row>
    <row r="197" spans="3:16" ht="21" x14ac:dyDescent="0.25">
      <c r="C197" s="15" t="s">
        <v>7</v>
      </c>
      <c r="D197" s="10">
        <v>2</v>
      </c>
      <c r="E197" s="10">
        <v>0</v>
      </c>
      <c r="F197" s="10">
        <v>0</v>
      </c>
      <c r="G197" s="29"/>
    </row>
    <row r="198" spans="3:16" ht="21" x14ac:dyDescent="0.25">
      <c r="C198" s="15" t="s">
        <v>6</v>
      </c>
      <c r="D198" s="10">
        <v>1</v>
      </c>
      <c r="E198" s="10">
        <v>0</v>
      </c>
      <c r="F198" s="10">
        <v>0</v>
      </c>
    </row>
    <row r="199" spans="3:16" ht="21" x14ac:dyDescent="0.25">
      <c r="C199" s="15" t="s">
        <v>11</v>
      </c>
      <c r="D199" s="10">
        <f>SUM(D197:D198)</f>
        <v>3</v>
      </c>
      <c r="E199" s="10">
        <f t="shared" ref="E199:F199" si="22">SUM(E197:E198)</f>
        <v>0</v>
      </c>
      <c r="F199" s="10">
        <f t="shared" si="22"/>
        <v>0</v>
      </c>
    </row>
    <row r="200" spans="3:16" ht="17.25" customHeight="1" x14ac:dyDescent="0.25"/>
    <row r="201" spans="3:16" ht="23.25" x14ac:dyDescent="0.25">
      <c r="C201" s="24" t="s">
        <v>10</v>
      </c>
      <c r="D201" s="8" t="s">
        <v>15</v>
      </c>
      <c r="E201" s="8" t="s">
        <v>16</v>
      </c>
      <c r="F201" s="8" t="s">
        <v>17</v>
      </c>
    </row>
    <row r="202" spans="3:16" ht="21" x14ac:dyDescent="0.25">
      <c r="C202" s="15" t="s">
        <v>7</v>
      </c>
      <c r="D202" s="12">
        <f>D197/$D$199</f>
        <v>0.66666666666666663</v>
      </c>
      <c r="E202" s="12" t="e">
        <f>E197/$E$199</f>
        <v>#DIV/0!</v>
      </c>
      <c r="F202" s="12" t="e">
        <f>F197/$F$199</f>
        <v>#DIV/0!</v>
      </c>
    </row>
    <row r="203" spans="3:16" ht="21" x14ac:dyDescent="0.25">
      <c r="C203" s="15" t="s">
        <v>6</v>
      </c>
      <c r="D203" s="12">
        <f>D198/$D$199</f>
        <v>0.33333333333333331</v>
      </c>
      <c r="E203" s="12" t="e">
        <f>E198/$E$199</f>
        <v>#DIV/0!</v>
      </c>
      <c r="F203" s="12" t="e">
        <f>F198/$F$199</f>
        <v>#DIV/0!</v>
      </c>
    </row>
    <row r="204" spans="3:16" ht="88.5" customHeight="1" x14ac:dyDescent="0.25"/>
    <row r="205" spans="3:16" ht="23.25" x14ac:dyDescent="0.25">
      <c r="C205" s="72" t="s">
        <v>46</v>
      </c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</row>
    <row r="207" spans="3:16" ht="23.25" x14ac:dyDescent="0.25">
      <c r="C207" s="77" t="s">
        <v>47</v>
      </c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ht="21.75" customHeight="1" x14ac:dyDescent="0.25"/>
    <row r="209" spans="3:16" ht="21.75" customHeight="1" x14ac:dyDescent="0.25">
      <c r="C209" s="8" t="s">
        <v>9</v>
      </c>
      <c r="D209" s="8" t="s">
        <v>15</v>
      </c>
      <c r="E209" s="8" t="s">
        <v>16</v>
      </c>
      <c r="F209" s="8" t="s">
        <v>17</v>
      </c>
      <c r="G209" s="8" t="s">
        <v>11</v>
      </c>
    </row>
    <row r="210" spans="3:16" ht="21.75" customHeight="1" x14ac:dyDescent="0.25">
      <c r="C210" s="9" t="s">
        <v>81</v>
      </c>
      <c r="D210" s="10">
        <v>0</v>
      </c>
      <c r="E210" s="10">
        <v>0</v>
      </c>
      <c r="F210" s="10">
        <v>0</v>
      </c>
      <c r="G210" s="10">
        <f>SUM(D210:F210)</f>
        <v>0</v>
      </c>
    </row>
    <row r="211" spans="3:16" ht="21.75" customHeight="1" x14ac:dyDescent="0.25">
      <c r="C211" s="9" t="s">
        <v>48</v>
      </c>
      <c r="D211" s="10">
        <v>0</v>
      </c>
      <c r="E211" s="10">
        <v>0</v>
      </c>
      <c r="F211" s="10">
        <v>0</v>
      </c>
      <c r="G211" s="10">
        <f t="shared" ref="G211:G214" si="23">SUM(D211:F211)</f>
        <v>0</v>
      </c>
    </row>
    <row r="212" spans="3:16" ht="21.75" customHeight="1" x14ac:dyDescent="0.25">
      <c r="C212" s="9" t="s">
        <v>49</v>
      </c>
      <c r="D212" s="10">
        <v>0</v>
      </c>
      <c r="E212" s="10">
        <v>0</v>
      </c>
      <c r="F212" s="10">
        <v>0</v>
      </c>
      <c r="G212" s="10">
        <f>SUM(D212:F212)</f>
        <v>0</v>
      </c>
    </row>
    <row r="213" spans="3:16" ht="21.75" customHeight="1" x14ac:dyDescent="0.25">
      <c r="C213" s="9" t="s">
        <v>50</v>
      </c>
      <c r="D213" s="10">
        <v>3</v>
      </c>
      <c r="E213" s="10">
        <v>0</v>
      </c>
      <c r="F213" s="10">
        <v>0</v>
      </c>
      <c r="G213" s="10">
        <f t="shared" si="23"/>
        <v>3</v>
      </c>
    </row>
    <row r="214" spans="3:16" ht="21" x14ac:dyDescent="0.25">
      <c r="C214" s="9" t="s">
        <v>11</v>
      </c>
      <c r="D214" s="10">
        <f>SUM(D210:D213)</f>
        <v>3</v>
      </c>
      <c r="E214" s="10">
        <f t="shared" ref="E214:F214" si="24">SUM(E210:E213)</f>
        <v>0</v>
      </c>
      <c r="F214" s="10">
        <f t="shared" si="24"/>
        <v>0</v>
      </c>
      <c r="G214" s="10">
        <f t="shared" si="23"/>
        <v>3</v>
      </c>
    </row>
    <row r="215" spans="3:16" ht="21" x14ac:dyDescent="0.25">
      <c r="C215" s="37"/>
      <c r="D215" s="38"/>
      <c r="E215" s="38"/>
      <c r="F215" s="38"/>
      <c r="G215" s="38"/>
    </row>
    <row r="216" spans="3:16" ht="21.75" customHeight="1" x14ac:dyDescent="0.25"/>
    <row r="217" spans="3:16" ht="23.25" x14ac:dyDescent="0.25">
      <c r="C217" s="8" t="s">
        <v>10</v>
      </c>
      <c r="D217" s="8" t="s">
        <v>15</v>
      </c>
      <c r="E217" s="8" t="s">
        <v>16</v>
      </c>
      <c r="F217" s="8" t="s">
        <v>17</v>
      </c>
      <c r="G217" s="8" t="s">
        <v>11</v>
      </c>
    </row>
    <row r="218" spans="3:16" ht="21" x14ac:dyDescent="0.25">
      <c r="C218" s="9" t="s">
        <v>81</v>
      </c>
      <c r="D218" s="12">
        <f>D210/$D$214</f>
        <v>0</v>
      </c>
      <c r="E218" s="12" t="e">
        <f>E210/$E$214</f>
        <v>#DIV/0!</v>
      </c>
      <c r="F218" s="12" t="e">
        <f>F210/$F$214</f>
        <v>#DIV/0!</v>
      </c>
      <c r="G218" s="12">
        <f>G210/$G$214</f>
        <v>0</v>
      </c>
    </row>
    <row r="219" spans="3:16" ht="21" x14ac:dyDescent="0.25">
      <c r="C219" s="9" t="s">
        <v>48</v>
      </c>
      <c r="D219" s="12">
        <f t="shared" ref="D219:D221" si="25">D211/$D$214</f>
        <v>0</v>
      </c>
      <c r="E219" s="12" t="e">
        <f t="shared" ref="E219:E221" si="26">E211/$E$214</f>
        <v>#DIV/0!</v>
      </c>
      <c r="F219" s="12" t="e">
        <f t="shared" ref="F219:F221" si="27">F211/$F$214</f>
        <v>#DIV/0!</v>
      </c>
      <c r="G219" s="12">
        <f t="shared" ref="G219:G221" si="28">G211/$G$214</f>
        <v>0</v>
      </c>
    </row>
    <row r="220" spans="3:16" ht="21" x14ac:dyDescent="0.25">
      <c r="C220" s="9" t="s">
        <v>49</v>
      </c>
      <c r="D220" s="12">
        <f t="shared" si="25"/>
        <v>0</v>
      </c>
      <c r="E220" s="12" t="e">
        <f t="shared" si="26"/>
        <v>#DIV/0!</v>
      </c>
      <c r="F220" s="12" t="e">
        <f t="shared" si="27"/>
        <v>#DIV/0!</v>
      </c>
      <c r="G220" s="12">
        <f t="shared" si="28"/>
        <v>0</v>
      </c>
    </row>
    <row r="221" spans="3:16" ht="21" x14ac:dyDescent="0.25">
      <c r="C221" s="9" t="s">
        <v>50</v>
      </c>
      <c r="D221" s="12">
        <f t="shared" si="25"/>
        <v>1</v>
      </c>
      <c r="E221" s="12" t="e">
        <f t="shared" si="26"/>
        <v>#DIV/0!</v>
      </c>
      <c r="F221" s="12" t="e">
        <f t="shared" si="27"/>
        <v>#DIV/0!</v>
      </c>
      <c r="G221" s="12">
        <f t="shared" si="28"/>
        <v>1</v>
      </c>
    </row>
    <row r="222" spans="3:16" ht="37.5" customHeight="1" x14ac:dyDescent="0.25"/>
    <row r="223" spans="3:16" ht="32.25" hidden="1" customHeight="1" x14ac:dyDescent="0.25">
      <c r="C223" s="77" t="s">
        <v>51</v>
      </c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5" spans="3:16" ht="3.75" customHeight="1" x14ac:dyDescent="0.25"/>
    <row r="226" spans="3:16" ht="23.25" x14ac:dyDescent="0.25">
      <c r="C226" s="72" t="s">
        <v>52</v>
      </c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</row>
    <row r="228" spans="3:16" ht="23.25" x14ac:dyDescent="0.25">
      <c r="C228" s="77" t="s">
        <v>53</v>
      </c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30" spans="3:16" ht="23.25" x14ac:dyDescent="0.25">
      <c r="C230" s="8" t="s">
        <v>9</v>
      </c>
      <c r="D230" s="8" t="s">
        <v>14</v>
      </c>
      <c r="E230" s="8" t="s">
        <v>15</v>
      </c>
      <c r="F230" s="8" t="s">
        <v>16</v>
      </c>
      <c r="G230" s="8" t="s">
        <v>17</v>
      </c>
      <c r="H230" s="8" t="s">
        <v>11</v>
      </c>
    </row>
    <row r="231" spans="3:16" ht="21" x14ac:dyDescent="0.25">
      <c r="C231" s="15" t="s">
        <v>7</v>
      </c>
      <c r="D231" s="10">
        <v>119</v>
      </c>
      <c r="E231" s="10">
        <v>2</v>
      </c>
      <c r="F231" s="10">
        <v>0</v>
      </c>
      <c r="G231" s="10">
        <v>0</v>
      </c>
      <c r="H231" s="11">
        <f>SUM(D231:G231)</f>
        <v>121</v>
      </c>
    </row>
    <row r="232" spans="3:16" ht="21" x14ac:dyDescent="0.25">
      <c r="C232" s="15" t="s">
        <v>6</v>
      </c>
      <c r="D232" s="10">
        <v>41</v>
      </c>
      <c r="E232" s="10">
        <v>1</v>
      </c>
      <c r="F232" s="10">
        <v>0</v>
      </c>
      <c r="G232" s="10">
        <v>0</v>
      </c>
      <c r="H232" s="11">
        <f t="shared" ref="H232:H234" si="29">SUM(D232:G232)</f>
        <v>42</v>
      </c>
    </row>
    <row r="233" spans="3:16" ht="42" x14ac:dyDescent="0.25">
      <c r="C233" s="15" t="s">
        <v>82</v>
      </c>
      <c r="D233" s="10">
        <v>3</v>
      </c>
      <c r="E233" s="10">
        <v>0</v>
      </c>
      <c r="F233" s="10">
        <v>0</v>
      </c>
      <c r="G233" s="10">
        <v>0</v>
      </c>
      <c r="H233" s="11">
        <f t="shared" si="29"/>
        <v>3</v>
      </c>
    </row>
    <row r="234" spans="3:16" ht="21.75" customHeight="1" x14ac:dyDescent="0.25">
      <c r="C234" s="15" t="s">
        <v>11</v>
      </c>
      <c r="D234" s="10">
        <f>SUM(D231:D233)</f>
        <v>163</v>
      </c>
      <c r="E234" s="10">
        <f t="shared" ref="E234:G234" si="30">SUM(E231:E233)</f>
        <v>3</v>
      </c>
      <c r="F234" s="10">
        <f t="shared" si="30"/>
        <v>0</v>
      </c>
      <c r="G234" s="10">
        <f t="shared" si="30"/>
        <v>0</v>
      </c>
      <c r="H234" s="11">
        <f t="shared" si="29"/>
        <v>166</v>
      </c>
    </row>
    <row r="236" spans="3:16" ht="23.25" x14ac:dyDescent="0.25">
      <c r="C236" s="8" t="s">
        <v>10</v>
      </c>
      <c r="D236" s="8" t="s">
        <v>14</v>
      </c>
      <c r="E236" s="8" t="s">
        <v>15</v>
      </c>
      <c r="F236" s="8" t="s">
        <v>16</v>
      </c>
      <c r="G236" s="8" t="s">
        <v>17</v>
      </c>
      <c r="H236" s="8" t="s">
        <v>11</v>
      </c>
    </row>
    <row r="237" spans="3:16" ht="21" x14ac:dyDescent="0.25">
      <c r="C237" s="15" t="s">
        <v>7</v>
      </c>
      <c r="D237" s="12">
        <f>D231/$D$234</f>
        <v>0.73006134969325154</v>
      </c>
      <c r="E237" s="12">
        <f>E231/$E$234</f>
        <v>0.66666666666666663</v>
      </c>
      <c r="F237" s="12" t="e">
        <f>F231/$F$234</f>
        <v>#DIV/0!</v>
      </c>
      <c r="G237" s="12" t="e">
        <f>G231/$G$234</f>
        <v>#DIV/0!</v>
      </c>
      <c r="H237" s="13">
        <f>H231/$H$234</f>
        <v>0.72891566265060237</v>
      </c>
    </row>
    <row r="238" spans="3:16" ht="21" x14ac:dyDescent="0.25">
      <c r="C238" s="15" t="s">
        <v>6</v>
      </c>
      <c r="D238" s="12">
        <f t="shared" ref="D238:D239" si="31">D232/$D$234</f>
        <v>0.25153374233128833</v>
      </c>
      <c r="E238" s="12">
        <f t="shared" ref="E238:E239" si="32">E232/$E$234</f>
        <v>0.33333333333333331</v>
      </c>
      <c r="F238" s="12" t="e">
        <f t="shared" ref="F238:F239" si="33">F232/$F$234</f>
        <v>#DIV/0!</v>
      </c>
      <c r="G238" s="12" t="e">
        <f t="shared" ref="G238:G239" si="34">G232/$G$234</f>
        <v>#DIV/0!</v>
      </c>
      <c r="H238" s="13">
        <f t="shared" ref="H238:H239" si="35">H232/$H$234</f>
        <v>0.25301204819277107</v>
      </c>
    </row>
    <row r="239" spans="3:16" ht="42" x14ac:dyDescent="0.25">
      <c r="C239" s="15" t="s">
        <v>82</v>
      </c>
      <c r="D239" s="12">
        <f t="shared" si="31"/>
        <v>1.8404907975460124E-2</v>
      </c>
      <c r="E239" s="12">
        <f t="shared" si="32"/>
        <v>0</v>
      </c>
      <c r="F239" s="12" t="e">
        <f t="shared" si="33"/>
        <v>#DIV/0!</v>
      </c>
      <c r="G239" s="12" t="e">
        <f t="shared" si="34"/>
        <v>#DIV/0!</v>
      </c>
      <c r="H239" s="13">
        <f t="shared" si="35"/>
        <v>1.8072289156626505E-2</v>
      </c>
    </row>
    <row r="244" spans="3:16" ht="23.25" x14ac:dyDescent="0.25">
      <c r="C244" s="72" t="s">
        <v>54</v>
      </c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</row>
    <row r="246" spans="3:16" ht="42" customHeight="1" x14ac:dyDescent="0.25">
      <c r="C246" s="78" t="s">
        <v>55</v>
      </c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</row>
    <row r="248" spans="3:16" ht="23.25" x14ac:dyDescent="0.25">
      <c r="C248" s="8" t="s">
        <v>9</v>
      </c>
      <c r="D248" s="8" t="s">
        <v>14</v>
      </c>
      <c r="E248" s="8" t="s">
        <v>15</v>
      </c>
      <c r="F248" s="8" t="s">
        <v>16</v>
      </c>
      <c r="G248" s="8" t="s">
        <v>17</v>
      </c>
      <c r="H248" s="8" t="s">
        <v>11</v>
      </c>
    </row>
    <row r="249" spans="3:16" ht="21" x14ac:dyDescent="0.25">
      <c r="C249" s="15">
        <v>1</v>
      </c>
      <c r="D249" s="10">
        <v>0</v>
      </c>
      <c r="E249" s="10">
        <v>0</v>
      </c>
      <c r="F249" s="10">
        <v>0</v>
      </c>
      <c r="G249" s="10">
        <v>0</v>
      </c>
      <c r="H249" s="10">
        <f>SUM(D249:G249)</f>
        <v>0</v>
      </c>
    </row>
    <row r="250" spans="3:16" ht="21" x14ac:dyDescent="0.25">
      <c r="C250" s="15">
        <v>2</v>
      </c>
      <c r="D250" s="10">
        <v>0</v>
      </c>
      <c r="E250" s="10">
        <v>0</v>
      </c>
      <c r="F250" s="10">
        <v>0</v>
      </c>
      <c r="G250" s="10">
        <v>0</v>
      </c>
      <c r="H250" s="10">
        <f t="shared" ref="H250:H253" si="36">SUM(D250:G250)</f>
        <v>0</v>
      </c>
    </row>
    <row r="251" spans="3:16" ht="21" x14ac:dyDescent="0.25">
      <c r="C251" s="15">
        <v>3</v>
      </c>
      <c r="D251" s="10">
        <v>10</v>
      </c>
      <c r="E251" s="10">
        <v>0</v>
      </c>
      <c r="F251" s="10">
        <v>0</v>
      </c>
      <c r="G251" s="10">
        <v>0</v>
      </c>
      <c r="H251" s="10">
        <f t="shared" si="36"/>
        <v>10</v>
      </c>
    </row>
    <row r="252" spans="3:16" ht="21" x14ac:dyDescent="0.25">
      <c r="C252" s="15">
        <v>4</v>
      </c>
      <c r="D252" s="10">
        <v>74</v>
      </c>
      <c r="E252" s="10">
        <v>1</v>
      </c>
      <c r="F252" s="10">
        <v>0</v>
      </c>
      <c r="G252" s="10">
        <v>0</v>
      </c>
      <c r="H252" s="10">
        <f t="shared" si="36"/>
        <v>75</v>
      </c>
    </row>
    <row r="253" spans="3:16" ht="21" x14ac:dyDescent="0.25">
      <c r="C253" s="15">
        <v>5</v>
      </c>
      <c r="D253" s="10">
        <v>79</v>
      </c>
      <c r="E253" s="10">
        <v>2</v>
      </c>
      <c r="F253" s="10">
        <v>0</v>
      </c>
      <c r="G253" s="10">
        <v>0</v>
      </c>
      <c r="H253" s="10">
        <f t="shared" si="36"/>
        <v>81</v>
      </c>
    </row>
    <row r="254" spans="3:16" ht="21" x14ac:dyDescent="0.25">
      <c r="C254" s="15" t="s">
        <v>11</v>
      </c>
      <c r="D254" s="10">
        <f>SUM(D249:D253)</f>
        <v>163</v>
      </c>
      <c r="E254" s="10">
        <f t="shared" ref="E254:H254" si="37">SUM(E249:E253)</f>
        <v>3</v>
      </c>
      <c r="F254" s="10">
        <f t="shared" si="37"/>
        <v>0</v>
      </c>
      <c r="G254" s="10">
        <f t="shared" si="37"/>
        <v>0</v>
      </c>
      <c r="H254" s="10">
        <f t="shared" si="37"/>
        <v>166</v>
      </c>
    </row>
    <row r="256" spans="3:16" ht="23.25" x14ac:dyDescent="0.25">
      <c r="C256" s="31" t="s">
        <v>10</v>
      </c>
      <c r="D256" s="8" t="s">
        <v>14</v>
      </c>
      <c r="E256" s="8" t="s">
        <v>15</v>
      </c>
      <c r="F256" s="8" t="s">
        <v>16</v>
      </c>
      <c r="G256" s="8" t="s">
        <v>17</v>
      </c>
      <c r="H256" s="8" t="s">
        <v>11</v>
      </c>
    </row>
    <row r="257" spans="3:16" ht="21" x14ac:dyDescent="0.25">
      <c r="C257" s="15">
        <v>1</v>
      </c>
      <c r="D257" s="12">
        <f>D249/$D$254</f>
        <v>0</v>
      </c>
      <c r="E257" s="12">
        <f>E249/$E$254</f>
        <v>0</v>
      </c>
      <c r="F257" s="12" t="e">
        <f>F249/$F$254</f>
        <v>#DIV/0!</v>
      </c>
      <c r="G257" s="12" t="e">
        <f>G249/$G$254</f>
        <v>#DIV/0!</v>
      </c>
      <c r="H257" s="12">
        <f>H249/$H$254</f>
        <v>0</v>
      </c>
    </row>
    <row r="258" spans="3:16" ht="21" x14ac:dyDescent="0.25">
      <c r="C258" s="15">
        <v>2</v>
      </c>
      <c r="D258" s="12">
        <f t="shared" ref="D258:D261" si="38">D250/$D$254</f>
        <v>0</v>
      </c>
      <c r="E258" s="12">
        <f t="shared" ref="E258:E261" si="39">E250/$E$254</f>
        <v>0</v>
      </c>
      <c r="F258" s="12" t="e">
        <f t="shared" ref="F258:F261" si="40">F250/$F$254</f>
        <v>#DIV/0!</v>
      </c>
      <c r="G258" s="12" t="e">
        <f t="shared" ref="G258:G261" si="41">G250/$G$254</f>
        <v>#DIV/0!</v>
      </c>
      <c r="H258" s="12">
        <f t="shared" ref="H258:H261" si="42">H250/$H$254</f>
        <v>0</v>
      </c>
    </row>
    <row r="259" spans="3:16" ht="21" x14ac:dyDescent="0.25">
      <c r="C259" s="15">
        <v>3</v>
      </c>
      <c r="D259" s="12">
        <f t="shared" si="38"/>
        <v>6.1349693251533742E-2</v>
      </c>
      <c r="E259" s="12">
        <f t="shared" si="39"/>
        <v>0</v>
      </c>
      <c r="F259" s="12" t="e">
        <f t="shared" si="40"/>
        <v>#DIV/0!</v>
      </c>
      <c r="G259" s="12" t="e">
        <f t="shared" si="41"/>
        <v>#DIV/0!</v>
      </c>
      <c r="H259" s="12">
        <f t="shared" si="42"/>
        <v>6.0240963855421686E-2</v>
      </c>
    </row>
    <row r="260" spans="3:16" ht="21" x14ac:dyDescent="0.25">
      <c r="C260" s="15">
        <v>4</v>
      </c>
      <c r="D260" s="12">
        <f t="shared" si="38"/>
        <v>0.45398773006134968</v>
      </c>
      <c r="E260" s="12">
        <f t="shared" si="39"/>
        <v>0.33333333333333331</v>
      </c>
      <c r="F260" s="12" t="e">
        <f t="shared" si="40"/>
        <v>#DIV/0!</v>
      </c>
      <c r="G260" s="12" t="e">
        <f t="shared" si="41"/>
        <v>#DIV/0!</v>
      </c>
      <c r="H260" s="12">
        <f t="shared" si="42"/>
        <v>0.45180722891566266</v>
      </c>
    </row>
    <row r="261" spans="3:16" ht="21" x14ac:dyDescent="0.25">
      <c r="C261" s="15">
        <v>5</v>
      </c>
      <c r="D261" s="12">
        <f t="shared" si="38"/>
        <v>0.48466257668711654</v>
      </c>
      <c r="E261" s="12">
        <f t="shared" si="39"/>
        <v>0.66666666666666663</v>
      </c>
      <c r="F261" s="12" t="e">
        <f t="shared" si="40"/>
        <v>#DIV/0!</v>
      </c>
      <c r="G261" s="12" t="e">
        <f t="shared" si="41"/>
        <v>#DIV/0!</v>
      </c>
      <c r="H261" s="12">
        <f t="shared" si="42"/>
        <v>0.48795180722891568</v>
      </c>
    </row>
    <row r="265" spans="3:16" s="30" customFormat="1" ht="45.75" customHeight="1" x14ac:dyDescent="0.35">
      <c r="C265" s="78" t="s">
        <v>83</v>
      </c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</row>
    <row r="267" spans="3:16" ht="46.5" x14ac:dyDescent="0.25">
      <c r="C267" s="32" t="s">
        <v>57</v>
      </c>
      <c r="D267" s="8" t="s">
        <v>14</v>
      </c>
      <c r="E267" s="8" t="s">
        <v>58</v>
      </c>
    </row>
    <row r="268" spans="3:16" ht="21" x14ac:dyDescent="0.25">
      <c r="C268" s="9" t="s">
        <v>8</v>
      </c>
      <c r="D268" s="10">
        <v>109</v>
      </c>
      <c r="E268" s="12">
        <f>D268/$D$272</f>
        <v>0.66871165644171782</v>
      </c>
    </row>
    <row r="269" spans="3:16" ht="21" x14ac:dyDescent="0.25">
      <c r="C269" s="9" t="s">
        <v>59</v>
      </c>
      <c r="D269" s="10">
        <v>52</v>
      </c>
      <c r="E269" s="12">
        <f t="shared" ref="E269:E270" si="43">D269/$D$272</f>
        <v>0.31901840490797545</v>
      </c>
    </row>
    <row r="270" spans="3:16" ht="21" x14ac:dyDescent="0.25">
      <c r="C270" s="9" t="s">
        <v>56</v>
      </c>
      <c r="D270" s="10">
        <v>2</v>
      </c>
      <c r="E270" s="12">
        <f t="shared" si="43"/>
        <v>1.2269938650306749E-2</v>
      </c>
    </row>
    <row r="271" spans="3:16" ht="21" x14ac:dyDescent="0.25">
      <c r="C271" s="9" t="s">
        <v>255</v>
      </c>
      <c r="D271" s="10">
        <v>0</v>
      </c>
      <c r="E271" s="12">
        <f>D271/$D$272</f>
        <v>0</v>
      </c>
    </row>
    <row r="272" spans="3:16" ht="21" x14ac:dyDescent="0.25">
      <c r="C272" s="9" t="s">
        <v>11</v>
      </c>
      <c r="D272" s="10">
        <f>SUM(D268:D271)</f>
        <v>163</v>
      </c>
    </row>
    <row r="273" spans="3:5" ht="21" x14ac:dyDescent="0.25">
      <c r="C273" s="41"/>
      <c r="D273" s="42"/>
      <c r="E273" s="43"/>
    </row>
    <row r="274" spans="3:5" ht="21" x14ac:dyDescent="0.25">
      <c r="C274" s="41"/>
      <c r="D274" s="42"/>
      <c r="E274" s="43"/>
    </row>
    <row r="275" spans="3:5" ht="33" customHeight="1" x14ac:dyDescent="0.25"/>
  </sheetData>
  <mergeCells count="31">
    <mergeCell ref="C74:P74"/>
    <mergeCell ref="C36:P36"/>
    <mergeCell ref="C38:P38"/>
    <mergeCell ref="C49:P49"/>
    <mergeCell ref="C62:P62"/>
    <mergeCell ref="C76:P76"/>
    <mergeCell ref="C95:P95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22:P122"/>
    <mergeCell ref="C124:P124"/>
    <mergeCell ref="C141:P141"/>
    <mergeCell ref="C145:P145"/>
    <mergeCell ref="C158:P158"/>
    <mergeCell ref="C173:P173"/>
    <mergeCell ref="C192:P192"/>
    <mergeCell ref="C194:P194"/>
    <mergeCell ref="C205:P205"/>
    <mergeCell ref="C207:P207"/>
    <mergeCell ref="C246:P246"/>
    <mergeCell ref="C265:P265"/>
    <mergeCell ref="C223:P223"/>
    <mergeCell ref="C244:P244"/>
    <mergeCell ref="C226:P226"/>
    <mergeCell ref="C228:P228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topLeftCell="A16" workbookViewId="0">
      <selection activeCell="O55" sqref="O54:O55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10" x14ac:dyDescent="0.25">
      <c r="A2" s="79"/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10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10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10" x14ac:dyDescent="0.25">
      <c r="A7" s="79"/>
      <c r="B7" s="79"/>
      <c r="C7" s="79"/>
      <c r="D7" s="79"/>
      <c r="E7" s="79"/>
      <c r="F7" s="79"/>
      <c r="G7" s="79"/>
      <c r="H7" s="79"/>
      <c r="I7" s="79"/>
    </row>
    <row r="8" spans="1:10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10" ht="36" x14ac:dyDescent="0.25">
      <c r="A9" s="79"/>
      <c r="B9" s="79"/>
      <c r="C9" s="79"/>
      <c r="D9" s="79"/>
      <c r="E9" s="79"/>
      <c r="F9" s="79"/>
      <c r="G9" s="79"/>
      <c r="H9" s="79"/>
      <c r="I9" s="79"/>
      <c r="J9" s="80" t="s">
        <v>286</v>
      </c>
    </row>
    <row r="10" spans="1:10" ht="23.25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81"/>
    </row>
    <row r="11" spans="1:10" ht="23.25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81"/>
    </row>
    <row r="12" spans="1:10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10" x14ac:dyDescent="0.25">
      <c r="A13" s="79"/>
      <c r="B13" s="79"/>
      <c r="C13" s="79"/>
      <c r="D13" s="79"/>
      <c r="E13" s="79"/>
      <c r="F13" s="79"/>
      <c r="G13" s="79"/>
      <c r="H13" s="79"/>
      <c r="I13" s="79"/>
    </row>
    <row r="14" spans="1:10" x14ac:dyDescent="0.25">
      <c r="A14" s="79"/>
      <c r="B14" s="79"/>
      <c r="C14" s="79"/>
      <c r="D14" s="79"/>
      <c r="E14" s="79"/>
      <c r="F14" s="79"/>
      <c r="G14" s="79"/>
      <c r="H14" s="79"/>
      <c r="I14" s="79"/>
    </row>
    <row r="35" spans="2:19" ht="18.75" x14ac:dyDescent="0.3">
      <c r="B35" s="33" t="s">
        <v>288</v>
      </c>
    </row>
    <row r="36" spans="2:19" ht="18.75" x14ac:dyDescent="0.3">
      <c r="B36" s="33" t="s">
        <v>287</v>
      </c>
    </row>
    <row r="38" spans="2:19" ht="39" customHeight="1" x14ac:dyDescent="0.25">
      <c r="B38" s="6"/>
      <c r="C38" s="72" t="s">
        <v>12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23.25" x14ac:dyDescent="0.25">
      <c r="B40" s="6"/>
      <c r="C40" s="82" t="s">
        <v>20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R40" s="34"/>
      <c r="S40" s="7"/>
    </row>
    <row r="43" spans="2:19" x14ac:dyDescent="0.25">
      <c r="C43" s="83" t="s">
        <v>267</v>
      </c>
      <c r="D43" s="83" t="s">
        <v>9</v>
      </c>
      <c r="E43" s="83" t="s">
        <v>10</v>
      </c>
    </row>
    <row r="44" spans="2:19" ht="30" x14ac:dyDescent="0.25">
      <c r="C44" s="84" t="s">
        <v>22</v>
      </c>
      <c r="D44" s="85">
        <v>22</v>
      </c>
      <c r="E44" s="86">
        <v>0.08</v>
      </c>
    </row>
    <row r="45" spans="2:19" x14ac:dyDescent="0.25">
      <c r="C45" s="84" t="s">
        <v>23</v>
      </c>
      <c r="D45" s="85">
        <v>5</v>
      </c>
      <c r="E45" s="86">
        <v>0.01</v>
      </c>
    </row>
    <row r="46" spans="2:19" x14ac:dyDescent="0.25">
      <c r="C46" s="87" t="s">
        <v>268</v>
      </c>
      <c r="D46" s="85">
        <v>244</v>
      </c>
      <c r="E46" s="86">
        <v>0.91</v>
      </c>
    </row>
    <row r="47" spans="2:19" x14ac:dyDescent="0.25">
      <c r="C47" s="87" t="s">
        <v>259</v>
      </c>
      <c r="D47" s="87">
        <f>SUM(D44:D46)</f>
        <v>271</v>
      </c>
      <c r="E47" s="86">
        <f>E44+E46+E45</f>
        <v>1</v>
      </c>
    </row>
    <row r="57" spans="3:19" ht="23.25" x14ac:dyDescent="0.25">
      <c r="C57" s="82" t="s">
        <v>24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R57" s="34"/>
      <c r="S57" s="7"/>
    </row>
    <row r="59" spans="3:19" x14ac:dyDescent="0.25">
      <c r="C59" s="88" t="s">
        <v>269</v>
      </c>
      <c r="D59" s="89" t="s">
        <v>9</v>
      </c>
      <c r="E59" s="90" t="s">
        <v>10</v>
      </c>
    </row>
    <row r="60" spans="3:19" x14ac:dyDescent="0.25">
      <c r="C60" s="91">
        <v>0</v>
      </c>
      <c r="D60" s="85">
        <v>262</v>
      </c>
      <c r="E60" s="86">
        <v>0.93</v>
      </c>
    </row>
    <row r="61" spans="3:19" ht="14.25" customHeight="1" x14ac:dyDescent="0.25">
      <c r="C61" s="91">
        <v>1</v>
      </c>
      <c r="D61" s="85">
        <v>9</v>
      </c>
      <c r="E61" s="86">
        <v>0.06</v>
      </c>
    </row>
    <row r="62" spans="3:19" ht="14.25" customHeight="1" x14ac:dyDescent="0.25">
      <c r="C62" s="91">
        <v>2</v>
      </c>
      <c r="D62" s="85">
        <v>0</v>
      </c>
      <c r="E62" s="86">
        <v>0</v>
      </c>
    </row>
    <row r="63" spans="3:19" ht="14.25" customHeight="1" x14ac:dyDescent="0.25">
      <c r="C63" s="91" t="s">
        <v>270</v>
      </c>
      <c r="D63" s="85">
        <v>0</v>
      </c>
      <c r="E63" s="86">
        <v>0.01</v>
      </c>
    </row>
    <row r="64" spans="3:19" x14ac:dyDescent="0.25">
      <c r="C64" s="87" t="s">
        <v>259</v>
      </c>
      <c r="D64" s="87">
        <f>+D61+D60+D62+D63</f>
        <v>271</v>
      </c>
      <c r="E64" s="92">
        <f>G60+E61+E60+E62+E63</f>
        <v>1</v>
      </c>
    </row>
    <row r="74" spans="3:19" ht="34.5" customHeight="1" x14ac:dyDescent="0.25">
      <c r="C74" s="72" t="s">
        <v>271</v>
      </c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R74" s="34"/>
      <c r="S74" s="7"/>
    </row>
    <row r="76" spans="3:19" ht="57.75" customHeight="1" x14ac:dyDescent="0.25">
      <c r="C76" s="93" t="s">
        <v>69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R76" s="34"/>
      <c r="S76" s="7"/>
    </row>
    <row r="78" spans="3:19" x14ac:dyDescent="0.25">
      <c r="C78" s="83" t="s">
        <v>70</v>
      </c>
      <c r="D78" s="83" t="s">
        <v>71</v>
      </c>
      <c r="E78" s="90" t="s">
        <v>10</v>
      </c>
    </row>
    <row r="79" spans="3:19" x14ac:dyDescent="0.25">
      <c r="C79" s="91">
        <v>1</v>
      </c>
      <c r="D79" s="94">
        <v>1</v>
      </c>
      <c r="E79" s="86">
        <v>0.02</v>
      </c>
    </row>
    <row r="80" spans="3:19" x14ac:dyDescent="0.25">
      <c r="C80" s="91">
        <v>2</v>
      </c>
      <c r="D80" s="94">
        <v>0</v>
      </c>
      <c r="E80" s="86">
        <v>7.0000000000000007E-2</v>
      </c>
    </row>
    <row r="81" spans="3:19" x14ac:dyDescent="0.25">
      <c r="C81" s="95">
        <v>3</v>
      </c>
      <c r="D81" s="94">
        <v>27</v>
      </c>
      <c r="E81" s="86">
        <v>0.22</v>
      </c>
    </row>
    <row r="82" spans="3:19" x14ac:dyDescent="0.25">
      <c r="C82" s="95">
        <v>4</v>
      </c>
      <c r="D82" s="94">
        <v>83</v>
      </c>
      <c r="E82" s="86">
        <v>0.4</v>
      </c>
    </row>
    <row r="83" spans="3:19" x14ac:dyDescent="0.25">
      <c r="C83" s="96">
        <v>5</v>
      </c>
      <c r="D83" s="94">
        <v>160</v>
      </c>
      <c r="E83" s="86">
        <v>0.28999999999999998</v>
      </c>
    </row>
    <row r="84" spans="3:19" x14ac:dyDescent="0.25">
      <c r="C84" s="95" t="s">
        <v>11</v>
      </c>
      <c r="D84" s="95">
        <f>SUM(D79:D83)</f>
        <v>271</v>
      </c>
      <c r="E84" s="92">
        <f>G79+E81+E80+E79+E82+E83</f>
        <v>1</v>
      </c>
    </row>
    <row r="93" spans="3:19" ht="23.25" x14ac:dyDescent="0.25">
      <c r="C93" s="72" t="s">
        <v>36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R93" s="34"/>
      <c r="S93" s="7"/>
    </row>
    <row r="95" spans="3:19" ht="22.5" customHeight="1" x14ac:dyDescent="0.25"/>
    <row r="96" spans="3:19" ht="23.25" x14ac:dyDescent="0.25">
      <c r="C96" s="82" t="s">
        <v>73</v>
      </c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</row>
    <row r="98" spans="3:5" x14ac:dyDescent="0.25">
      <c r="C98" s="88" t="s">
        <v>272</v>
      </c>
      <c r="D98" s="89" t="s">
        <v>9</v>
      </c>
      <c r="E98" s="90" t="s">
        <v>10</v>
      </c>
    </row>
    <row r="99" spans="3:5" x14ac:dyDescent="0.25">
      <c r="C99" s="91" t="s">
        <v>61</v>
      </c>
      <c r="D99" s="87">
        <v>194</v>
      </c>
      <c r="E99" s="86">
        <v>0.72</v>
      </c>
    </row>
    <row r="100" spans="3:5" x14ac:dyDescent="0.25">
      <c r="C100" s="91" t="s">
        <v>273</v>
      </c>
      <c r="D100" s="87">
        <v>77</v>
      </c>
      <c r="E100" s="86">
        <v>0.28000000000000003</v>
      </c>
    </row>
    <row r="101" spans="3:5" x14ac:dyDescent="0.25">
      <c r="C101" s="87" t="s">
        <v>259</v>
      </c>
      <c r="D101" s="87">
        <f>+D100+D99</f>
        <v>271</v>
      </c>
      <c r="E101" s="92">
        <f>G99+E100+E99</f>
        <v>1</v>
      </c>
    </row>
    <row r="113" spans="3:16" ht="23.25" x14ac:dyDescent="0.25">
      <c r="C113" s="82" t="s">
        <v>74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</row>
    <row r="115" spans="3:16" x14ac:dyDescent="0.25">
      <c r="C115" s="5" t="s">
        <v>274</v>
      </c>
      <c r="D115" s="83" t="s">
        <v>9</v>
      </c>
      <c r="E115" s="83" t="s">
        <v>10</v>
      </c>
    </row>
    <row r="116" spans="3:16" x14ac:dyDescent="0.25">
      <c r="C116" s="5" t="s">
        <v>39</v>
      </c>
      <c r="D116" s="85">
        <v>4</v>
      </c>
      <c r="E116" s="97">
        <v>0.02</v>
      </c>
    </row>
    <row r="117" spans="3:16" x14ac:dyDescent="0.25">
      <c r="C117" s="98" t="s">
        <v>275</v>
      </c>
      <c r="D117" s="85">
        <v>12</v>
      </c>
      <c r="E117" s="97">
        <v>0.04</v>
      </c>
    </row>
    <row r="118" spans="3:16" x14ac:dyDescent="0.25">
      <c r="C118" s="98" t="s">
        <v>38</v>
      </c>
      <c r="D118" s="85">
        <v>180</v>
      </c>
      <c r="E118" s="97">
        <v>0.66</v>
      </c>
    </row>
    <row r="119" spans="3:16" x14ac:dyDescent="0.25">
      <c r="C119" s="98" t="s">
        <v>119</v>
      </c>
      <c r="D119" s="85">
        <v>75</v>
      </c>
      <c r="E119" s="97">
        <v>0.28000000000000003</v>
      </c>
    </row>
    <row r="120" spans="3:16" x14ac:dyDescent="0.25">
      <c r="C120" s="98" t="s">
        <v>11</v>
      </c>
      <c r="D120" s="87">
        <f>SUM(D116:D119)</f>
        <v>271</v>
      </c>
      <c r="E120" s="92">
        <f>SUM(E116:E119)</f>
        <v>1</v>
      </c>
    </row>
    <row r="129" spans="3:16" ht="15.75" customHeight="1" x14ac:dyDescent="0.25"/>
    <row r="130" spans="3:16" ht="23.25" x14ac:dyDescent="0.25">
      <c r="C130" s="72" t="s">
        <v>45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2" spans="3:16" ht="23.25" x14ac:dyDescent="0.25">
      <c r="C132" s="99" t="s">
        <v>80</v>
      </c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</row>
    <row r="134" spans="3:16" x14ac:dyDescent="0.25">
      <c r="C134" s="88" t="s">
        <v>272</v>
      </c>
      <c r="D134" s="89" t="s">
        <v>9</v>
      </c>
      <c r="E134" s="90" t="s">
        <v>10</v>
      </c>
    </row>
    <row r="135" spans="3:16" x14ac:dyDescent="0.25">
      <c r="C135" s="91" t="s">
        <v>61</v>
      </c>
      <c r="D135" s="87">
        <v>72</v>
      </c>
      <c r="E135" s="86">
        <v>0.73</v>
      </c>
    </row>
    <row r="136" spans="3:16" x14ac:dyDescent="0.25">
      <c r="C136" s="91" t="s">
        <v>273</v>
      </c>
      <c r="D136" s="87">
        <v>199</v>
      </c>
      <c r="E136" s="86">
        <v>0.27</v>
      </c>
    </row>
    <row r="137" spans="3:16" x14ac:dyDescent="0.25">
      <c r="C137" s="87" t="s">
        <v>259</v>
      </c>
      <c r="D137" s="87">
        <f>+D136+D135</f>
        <v>271</v>
      </c>
      <c r="E137" s="92">
        <f>G135+E136+E135</f>
        <v>1</v>
      </c>
    </row>
    <row r="149" spans="3:16" ht="23.25" x14ac:dyDescent="0.25">
      <c r="C149" s="72" t="s">
        <v>46</v>
      </c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1" spans="3:16" ht="23.25" x14ac:dyDescent="0.25">
      <c r="C151" s="99" t="s">
        <v>47</v>
      </c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</row>
    <row r="153" spans="3:16" x14ac:dyDescent="0.25">
      <c r="C153" s="5" t="s">
        <v>276</v>
      </c>
      <c r="D153" s="5" t="s">
        <v>9</v>
      </c>
      <c r="E153" s="83" t="s">
        <v>10</v>
      </c>
    </row>
    <row r="154" spans="3:16" x14ac:dyDescent="0.25">
      <c r="C154" s="98" t="s">
        <v>277</v>
      </c>
      <c r="D154" s="85">
        <v>50</v>
      </c>
      <c r="E154" s="86">
        <v>0.15</v>
      </c>
    </row>
    <row r="155" spans="3:16" x14ac:dyDescent="0.25">
      <c r="C155" s="98" t="s">
        <v>278</v>
      </c>
      <c r="D155" s="85">
        <v>72</v>
      </c>
      <c r="E155" s="86">
        <v>0.43</v>
      </c>
    </row>
    <row r="156" spans="3:16" x14ac:dyDescent="0.25">
      <c r="C156" s="98" t="s">
        <v>49</v>
      </c>
      <c r="D156" s="85">
        <v>18</v>
      </c>
      <c r="E156" s="97">
        <v>0.11</v>
      </c>
    </row>
    <row r="157" spans="3:16" x14ac:dyDescent="0.25">
      <c r="C157" s="98" t="s">
        <v>279</v>
      </c>
      <c r="D157" s="85">
        <v>131</v>
      </c>
      <c r="E157" s="97">
        <v>0.31</v>
      </c>
    </row>
    <row r="158" spans="3:16" x14ac:dyDescent="0.25">
      <c r="C158" s="5" t="s">
        <v>11</v>
      </c>
      <c r="D158" s="5">
        <f>SUM(D154:D157)</f>
        <v>271</v>
      </c>
      <c r="E158" s="92">
        <v>1</v>
      </c>
    </row>
    <row r="168" spans="3:16" ht="23.25" x14ac:dyDescent="0.25">
      <c r="C168" s="72" t="s">
        <v>280</v>
      </c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</row>
    <row r="170" spans="3:16" ht="23.25" x14ac:dyDescent="0.25">
      <c r="C170" s="99" t="s">
        <v>281</v>
      </c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</row>
    <row r="172" spans="3:16" x14ac:dyDescent="0.25">
      <c r="C172" s="88" t="s">
        <v>272</v>
      </c>
      <c r="D172" s="89" t="s">
        <v>9</v>
      </c>
      <c r="E172" s="90" t="s">
        <v>10</v>
      </c>
    </row>
    <row r="173" spans="3:16" x14ac:dyDescent="0.25">
      <c r="C173" s="91" t="s">
        <v>61</v>
      </c>
      <c r="D173" s="87">
        <v>129</v>
      </c>
      <c r="E173" s="86">
        <v>0.48</v>
      </c>
    </row>
    <row r="174" spans="3:16" x14ac:dyDescent="0.25">
      <c r="C174" s="91" t="s">
        <v>273</v>
      </c>
      <c r="D174" s="87">
        <v>127</v>
      </c>
      <c r="E174" s="86">
        <v>0.47</v>
      </c>
    </row>
    <row r="175" spans="3:16" ht="45" x14ac:dyDescent="0.25">
      <c r="C175" s="100" t="s">
        <v>282</v>
      </c>
      <c r="D175" s="87">
        <v>15</v>
      </c>
      <c r="E175" s="86">
        <v>0.05</v>
      </c>
    </row>
    <row r="176" spans="3:16" x14ac:dyDescent="0.25">
      <c r="C176" s="87" t="s">
        <v>259</v>
      </c>
      <c r="D176" s="87">
        <f>+D174+D173+D175</f>
        <v>271</v>
      </c>
      <c r="E176" s="92">
        <f>G173+E174+E173+E175</f>
        <v>1</v>
      </c>
    </row>
    <row r="180" spans="3:16" x14ac:dyDescent="0.25">
      <c r="N180" s="1" t="s">
        <v>283</v>
      </c>
    </row>
    <row r="188" spans="3:16" ht="23.25" x14ac:dyDescent="0.25">
      <c r="C188" s="72" t="s">
        <v>284</v>
      </c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</row>
    <row r="190" spans="3:16" ht="42" customHeight="1" x14ac:dyDescent="0.25">
      <c r="C190" s="101" t="s">
        <v>55</v>
      </c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</row>
    <row r="192" spans="3:16" x14ac:dyDescent="0.25">
      <c r="C192" s="83" t="s">
        <v>70</v>
      </c>
      <c r="D192" s="83" t="s">
        <v>71</v>
      </c>
      <c r="E192" s="90" t="s">
        <v>10</v>
      </c>
    </row>
    <row r="193" spans="3:16" x14ac:dyDescent="0.25">
      <c r="C193" s="91">
        <v>1</v>
      </c>
      <c r="D193" s="94">
        <v>0</v>
      </c>
      <c r="E193" s="86">
        <v>0.01</v>
      </c>
    </row>
    <row r="194" spans="3:16" x14ac:dyDescent="0.25">
      <c r="C194" s="91">
        <v>2</v>
      </c>
      <c r="D194" s="94">
        <v>3</v>
      </c>
      <c r="E194" s="86">
        <v>0</v>
      </c>
    </row>
    <row r="195" spans="3:16" x14ac:dyDescent="0.25">
      <c r="C195" s="102">
        <v>3</v>
      </c>
      <c r="D195" s="94">
        <v>11</v>
      </c>
      <c r="E195" s="86">
        <v>0.14000000000000001</v>
      </c>
    </row>
    <row r="196" spans="3:16" x14ac:dyDescent="0.25">
      <c r="C196" s="102">
        <v>4</v>
      </c>
      <c r="D196" s="94">
        <v>96</v>
      </c>
      <c r="E196" s="86">
        <v>0.45</v>
      </c>
    </row>
    <row r="197" spans="3:16" x14ac:dyDescent="0.25">
      <c r="C197" s="102">
        <v>5</v>
      </c>
      <c r="D197" s="94">
        <v>161</v>
      </c>
      <c r="E197" s="86">
        <v>0.4</v>
      </c>
    </row>
    <row r="198" spans="3:16" x14ac:dyDescent="0.25">
      <c r="C198" s="95" t="s">
        <v>11</v>
      </c>
      <c r="D198" s="95">
        <f>SUM(D193:D197)</f>
        <v>271</v>
      </c>
      <c r="E198" s="92">
        <f>G193+E195+E194+E193+E196+E197</f>
        <v>1</v>
      </c>
    </row>
    <row r="208" spans="3:16" s="30" customFormat="1" ht="45.75" customHeight="1" x14ac:dyDescent="0.35">
      <c r="C208" s="101" t="s">
        <v>83</v>
      </c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</row>
    <row r="211" spans="3:5" x14ac:dyDescent="0.25">
      <c r="C211" s="88" t="s">
        <v>285</v>
      </c>
      <c r="D211" s="83" t="s">
        <v>9</v>
      </c>
      <c r="E211" s="90" t="s">
        <v>10</v>
      </c>
    </row>
    <row r="212" spans="3:5" x14ac:dyDescent="0.25">
      <c r="C212" s="103" t="s">
        <v>59</v>
      </c>
      <c r="D212" s="85">
        <v>60</v>
      </c>
      <c r="E212" s="104">
        <v>0.28000000000000003</v>
      </c>
    </row>
    <row r="213" spans="3:5" x14ac:dyDescent="0.25">
      <c r="C213" s="103" t="s">
        <v>8</v>
      </c>
      <c r="D213" s="85">
        <v>209</v>
      </c>
      <c r="E213" s="104">
        <v>0.66</v>
      </c>
    </row>
    <row r="214" spans="3:5" x14ac:dyDescent="0.25">
      <c r="C214" s="103" t="s">
        <v>255</v>
      </c>
      <c r="D214" s="85">
        <v>0</v>
      </c>
      <c r="E214" s="104">
        <v>0.03</v>
      </c>
    </row>
    <row r="215" spans="3:5" x14ac:dyDescent="0.25">
      <c r="C215" s="103" t="s">
        <v>56</v>
      </c>
      <c r="D215" s="85">
        <v>2</v>
      </c>
      <c r="E215" s="104">
        <v>0.03</v>
      </c>
    </row>
    <row r="216" spans="3:5" x14ac:dyDescent="0.25">
      <c r="C216" s="87" t="s">
        <v>259</v>
      </c>
      <c r="D216" s="87">
        <f>+D213+D212+D214+D215</f>
        <v>271</v>
      </c>
      <c r="E216" s="92">
        <f>G212+E213+E212+E214+E215</f>
        <v>1</v>
      </c>
    </row>
  </sheetData>
  <mergeCells count="18">
    <mergeCell ref="C151:P151"/>
    <mergeCell ref="C168:P168"/>
    <mergeCell ref="C170:P170"/>
    <mergeCell ref="C188:P188"/>
    <mergeCell ref="C190:P190"/>
    <mergeCell ref="C208:P208"/>
    <mergeCell ref="C93:P93"/>
    <mergeCell ref="C96:P96"/>
    <mergeCell ref="C113:P113"/>
    <mergeCell ref="C130:P130"/>
    <mergeCell ref="C132:P132"/>
    <mergeCell ref="C149:P149"/>
    <mergeCell ref="A1:I14"/>
    <mergeCell ref="C38:P38"/>
    <mergeCell ref="C40:P40"/>
    <mergeCell ref="C57:P57"/>
    <mergeCell ref="C74:P74"/>
    <mergeCell ref="C76:P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 2020</vt:lpstr>
      <vt:lpstr>Egresados 2021-2024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2024-04-30T16:41:26Z</dcterms:modified>
</cp:coreProperties>
</file>