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charts/chart74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75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76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77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78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79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80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81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82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83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esktop\Gestión de Egresados 2024\Descargas encuestas\INFORMES\FACULTAD DE CIENCIAS BÁSICAS\"/>
    </mc:Choice>
  </mc:AlternateContent>
  <bookViews>
    <workbookView xWindow="0" yWindow="0" windowWidth="28800" windowHeight="11385" activeTab="3"/>
  </bookViews>
  <sheets>
    <sheet name="Presentación" sheetId="2" r:id="rId1"/>
    <sheet name="Informe hasta el 2019" sheetId="14" r:id="rId2"/>
    <sheet name="Egresados 2020" sheetId="7" r:id="rId3"/>
    <sheet name="Egresados 2021-2023" sheetId="15" r:id="rId4"/>
    <sheet name="Empleadores" sheetId="5" r:id="rId5"/>
    <sheet name="OLE" sheetId="3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5" i="15" l="1"/>
  <c r="D215" i="15"/>
  <c r="E175" i="15"/>
  <c r="D175" i="15"/>
  <c r="E64" i="15"/>
  <c r="D64" i="15"/>
  <c r="E197" i="15" l="1"/>
  <c r="D197" i="15"/>
  <c r="D157" i="15"/>
  <c r="E136" i="15"/>
  <c r="D136" i="15"/>
  <c r="E119" i="15"/>
  <c r="D119" i="15"/>
  <c r="E101" i="15"/>
  <c r="D101" i="15"/>
  <c r="E84" i="15"/>
  <c r="D84" i="15"/>
  <c r="E47" i="15"/>
  <c r="D47" i="15"/>
  <c r="D278" i="7" l="1"/>
  <c r="E274" i="7" s="1"/>
  <c r="D170" i="7"/>
  <c r="E170" i="7"/>
  <c r="F170" i="7"/>
  <c r="G170" i="7"/>
  <c r="E277" i="7" l="1"/>
  <c r="H168" i="7"/>
  <c r="H169" i="7"/>
  <c r="H167" i="7"/>
  <c r="H155" i="7"/>
  <c r="H154" i="7"/>
  <c r="E275" i="7" l="1"/>
  <c r="H256" i="7"/>
  <c r="H257" i="7"/>
  <c r="H258" i="7"/>
  <c r="H259" i="7"/>
  <c r="H255" i="7"/>
  <c r="E260" i="7"/>
  <c r="E267" i="7" s="1"/>
  <c r="F260" i="7"/>
  <c r="F265" i="7" s="1"/>
  <c r="G260" i="7"/>
  <c r="G265" i="7" s="1"/>
  <c r="D260" i="7"/>
  <c r="D266" i="7" s="1"/>
  <c r="E240" i="7"/>
  <c r="E243" i="7" s="1"/>
  <c r="F240" i="7"/>
  <c r="F243" i="7" s="1"/>
  <c r="G240" i="7"/>
  <c r="G243" i="7" s="1"/>
  <c r="D240" i="7"/>
  <c r="D244" i="7" s="1"/>
  <c r="H238" i="7"/>
  <c r="H239" i="7"/>
  <c r="H237" i="7"/>
  <c r="G218" i="7"/>
  <c r="G217" i="7"/>
  <c r="G219" i="7"/>
  <c r="G216" i="7"/>
  <c r="E220" i="7"/>
  <c r="E224" i="7" s="1"/>
  <c r="F220" i="7"/>
  <c r="F224" i="7" s="1"/>
  <c r="D220" i="7"/>
  <c r="D227" i="7" s="1"/>
  <c r="E205" i="7"/>
  <c r="E209" i="7" s="1"/>
  <c r="F205" i="7"/>
  <c r="F208" i="7" s="1"/>
  <c r="D205" i="7"/>
  <c r="D209" i="7" s="1"/>
  <c r="E188" i="7"/>
  <c r="E193" i="7" s="1"/>
  <c r="F188" i="7"/>
  <c r="F195" i="7" s="1"/>
  <c r="G188" i="7"/>
  <c r="G194" i="7" s="1"/>
  <c r="D188" i="7"/>
  <c r="D195" i="7" s="1"/>
  <c r="E175" i="7"/>
  <c r="F174" i="7"/>
  <c r="G176" i="7"/>
  <c r="H170" i="7"/>
  <c r="H175" i="7" s="1"/>
  <c r="D176" i="7"/>
  <c r="G244" i="7" l="1"/>
  <c r="F209" i="7"/>
  <c r="F267" i="7"/>
  <c r="F264" i="7"/>
  <c r="G195" i="7"/>
  <c r="E276" i="7"/>
  <c r="H260" i="7"/>
  <c r="H266" i="7" s="1"/>
  <c r="F266" i="7"/>
  <c r="E266" i="7"/>
  <c r="F263" i="7"/>
  <c r="G263" i="7"/>
  <c r="G264" i="7"/>
  <c r="G245" i="7"/>
  <c r="F245" i="7"/>
  <c r="D225" i="7"/>
  <c r="D224" i="7"/>
  <c r="D226" i="7"/>
  <c r="D208" i="7"/>
  <c r="D194" i="7"/>
  <c r="F193" i="7"/>
  <c r="G193" i="7"/>
  <c r="G191" i="7"/>
  <c r="G192" i="7"/>
  <c r="F194" i="7"/>
  <c r="F191" i="7"/>
  <c r="G196" i="7"/>
  <c r="G175" i="7"/>
  <c r="E192" i="7"/>
  <c r="D265" i="7"/>
  <c r="D191" i="7"/>
  <c r="E195" i="7"/>
  <c r="E226" i="7"/>
  <c r="H240" i="7"/>
  <c r="H243" i="7" s="1"/>
  <c r="D243" i="7"/>
  <c r="E245" i="7"/>
  <c r="F244" i="7"/>
  <c r="D263" i="7"/>
  <c r="D264" i="7"/>
  <c r="E265" i="7"/>
  <c r="G267" i="7"/>
  <c r="D196" i="7"/>
  <c r="D193" i="7"/>
  <c r="E194" i="7"/>
  <c r="F196" i="7"/>
  <c r="F192" i="7"/>
  <c r="E208" i="7"/>
  <c r="D245" i="7"/>
  <c r="E244" i="7"/>
  <c r="D267" i="7"/>
  <c r="E263" i="7"/>
  <c r="E264" i="7"/>
  <c r="G266" i="7"/>
  <c r="E196" i="7"/>
  <c r="D192" i="7"/>
  <c r="F176" i="7"/>
  <c r="E191" i="7"/>
  <c r="F227" i="7"/>
  <c r="E227" i="7"/>
  <c r="G220" i="7"/>
  <c r="G224" i="7" s="1"/>
  <c r="F226" i="7"/>
  <c r="E225" i="7"/>
  <c r="F225" i="7"/>
  <c r="E174" i="7"/>
  <c r="D174" i="7"/>
  <c r="E176" i="7"/>
  <c r="F175" i="7"/>
  <c r="H174" i="7"/>
  <c r="D175" i="7"/>
  <c r="G174" i="7"/>
  <c r="H176" i="7"/>
  <c r="E156" i="7"/>
  <c r="E160" i="7" s="1"/>
  <c r="F156" i="7"/>
  <c r="F160" i="7" s="1"/>
  <c r="G156" i="7"/>
  <c r="G160" i="7" s="1"/>
  <c r="H156" i="7"/>
  <c r="H160" i="7" s="1"/>
  <c r="D156" i="7"/>
  <c r="D160" i="7" s="1"/>
  <c r="D138" i="7"/>
  <c r="D143" i="7" s="1"/>
  <c r="E92" i="7"/>
  <c r="E95" i="7" s="1"/>
  <c r="F92" i="7"/>
  <c r="F97" i="7" s="1"/>
  <c r="G92" i="7"/>
  <c r="G96" i="7" s="1"/>
  <c r="H92" i="7"/>
  <c r="H95" i="7" s="1"/>
  <c r="D92" i="7"/>
  <c r="D95" i="7" s="1"/>
  <c r="D74" i="7"/>
  <c r="E72" i="7" s="1"/>
  <c r="H59" i="7"/>
  <c r="H60" i="7"/>
  <c r="H58" i="7"/>
  <c r="H48" i="7"/>
  <c r="H47" i="7"/>
  <c r="E61" i="7"/>
  <c r="E65" i="7" s="1"/>
  <c r="F61" i="7"/>
  <c r="F66" i="7" s="1"/>
  <c r="G61" i="7"/>
  <c r="G65" i="7" s="1"/>
  <c r="D61" i="7"/>
  <c r="D66" i="7" s="1"/>
  <c r="E49" i="7"/>
  <c r="E53" i="7" s="1"/>
  <c r="F49" i="7"/>
  <c r="F53" i="7" s="1"/>
  <c r="G49" i="7"/>
  <c r="G53" i="7" s="1"/>
  <c r="D49" i="7"/>
  <c r="D53" i="7" s="1"/>
  <c r="H267" i="7" l="1"/>
  <c r="H263" i="7"/>
  <c r="H265" i="7"/>
  <c r="H264" i="7"/>
  <c r="G226" i="7"/>
  <c r="G225" i="7"/>
  <c r="D142" i="7"/>
  <c r="H244" i="7"/>
  <c r="H49" i="7"/>
  <c r="H52" i="7" s="1"/>
  <c r="D141" i="7"/>
  <c r="H245" i="7"/>
  <c r="G227" i="7"/>
  <c r="D96" i="7"/>
  <c r="E70" i="7"/>
  <c r="E159" i="7"/>
  <c r="H98" i="7"/>
  <c r="F96" i="7"/>
  <c r="G159" i="7"/>
  <c r="G95" i="7"/>
  <c r="D97" i="7"/>
  <c r="F95" i="7"/>
  <c r="H97" i="7"/>
  <c r="G98" i="7"/>
  <c r="D145" i="7"/>
  <c r="D98" i="7"/>
  <c r="H96" i="7"/>
  <c r="G97" i="7"/>
  <c r="F98" i="7"/>
  <c r="D144" i="7"/>
  <c r="D159" i="7"/>
  <c r="F159" i="7"/>
  <c r="H159" i="7"/>
  <c r="E96" i="7"/>
  <c r="E97" i="7"/>
  <c r="E98" i="7"/>
  <c r="G52" i="7"/>
  <c r="E64" i="7"/>
  <c r="G64" i="7"/>
  <c r="E52" i="7"/>
  <c r="E66" i="7"/>
  <c r="G66" i="7"/>
  <c r="E71" i="7"/>
  <c r="E73" i="7"/>
  <c r="F52" i="7"/>
  <c r="D64" i="7"/>
  <c r="D65" i="7"/>
  <c r="F65" i="7"/>
  <c r="F64" i="7"/>
  <c r="D52" i="7"/>
  <c r="H61" i="7"/>
  <c r="H65" i="7" s="1"/>
  <c r="H64" i="7" l="1"/>
  <c r="H66" i="7"/>
  <c r="H53" i="7"/>
</calcChain>
</file>

<file path=xl/sharedStrings.xml><?xml version="1.0" encoding="utf-8"?>
<sst xmlns="http://schemas.openxmlformats.org/spreadsheetml/2006/main" count="1374" uniqueCount="403">
  <si>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</si>
  <si>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</si>
  <si>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</si>
  <si>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</si>
  <si>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</si>
  <si>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</si>
  <si>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</si>
  <si>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</si>
  <si>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</si>
  <si>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</si>
  <si>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</si>
  <si>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</si>
  <si>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</si>
  <si>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</si>
  <si>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</si>
  <si>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</si>
  <si>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</si>
  <si>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</si>
  <si>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</si>
  <si>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</si>
  <si>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</si>
  <si>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</si>
  <si>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</si>
  <si>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</si>
  <si>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</si>
  <si>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</si>
  <si>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</si>
  <si>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</si>
  <si>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</si>
  <si>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</si>
  <si>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</si>
  <si>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</si>
  <si>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</si>
  <si>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</si>
  <si>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</si>
  <si>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</si>
  <si>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</si>
  <si>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</si>
  <si>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</si>
  <si>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</si>
  <si>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</si>
  <si>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</si>
  <si>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</si>
  <si>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</si>
  <si>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</si>
  <si>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</si>
  <si>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</si>
  <si>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</si>
  <si>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</si>
  <si>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</si>
  <si>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</si>
  <si>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</si>
  <si>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</si>
  <si>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</si>
  <si>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</si>
  <si>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</si>
  <si>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</si>
  <si>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</si>
  <si>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</si>
  <si>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</si>
  <si>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</si>
  <si>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</si>
  <si>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</si>
  <si>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</si>
  <si>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</si>
  <si>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</si>
  <si>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</si>
  <si>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</si>
  <si>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</si>
  <si>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</si>
  <si>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</si>
  <si>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</si>
  <si>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</si>
  <si>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</si>
  <si>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</si>
  <si>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</si>
  <si>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</si>
  <si>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</si>
  <si>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</si>
  <si>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</si>
  <si>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</si>
  <si>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</si>
  <si>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</si>
  <si>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</si>
  <si>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</si>
  <si>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</si>
  <si>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</si>
  <si>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</si>
  <si>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</si>
  <si>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</si>
  <si>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</si>
  <si>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</si>
  <si>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</si>
  <si>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</si>
  <si>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</si>
  <si>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</si>
  <si>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</si>
  <si>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</si>
  <si>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</si>
  <si>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</si>
  <si>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</si>
  <si>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</si>
  <si>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</si>
  <si>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</si>
  <si>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</si>
  <si>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</si>
  <si>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</si>
  <si>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</si>
  <si>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</si>
  <si>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</si>
  <si>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</si>
  <si>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</si>
  <si>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 xml:space="preserve">Califique la calidad de la formación que imparten los programas académicos sobre sus estudiantes y su desempeño a nivel laboral 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</si>
  <si>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</si>
  <si>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</si>
  <si>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</si>
  <si>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</si>
  <si>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</si>
  <si>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</si>
  <si>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</si>
  <si>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</si>
  <si>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</si>
  <si>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</si>
  <si>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</si>
  <si>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</si>
  <si>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</si>
  <si>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</si>
  <si>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</si>
  <si>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</si>
  <si>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</si>
  <si>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</si>
  <si>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</si>
  <si>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</si>
  <si>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</si>
  <si>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</si>
  <si>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</si>
  <si>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</si>
  <si>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Fecha de corte: 30-06-2019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</si>
  <si>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</si>
  <si>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</si>
  <si>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</si>
  <si>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</si>
  <si>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</si>
  <si>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</si>
  <si>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</si>
  <si>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</si>
  <si>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</si>
  <si>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</si>
  <si>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</si>
  <si>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</si>
  <si>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</si>
  <si>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</si>
  <si>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</si>
  <si>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</si>
  <si>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</si>
  <si>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</si>
  <si>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</si>
  <si>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</si>
  <si>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</si>
  <si>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</si>
  <si>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</si>
  <si>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</si>
  <si>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</si>
  <si>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</si>
  <si>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</si>
  <si>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</si>
  <si>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</si>
  <si>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</si>
  <si>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</si>
  <si>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</si>
  <si>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</si>
  <si>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</si>
  <si>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</si>
  <si>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</si>
  <si>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</si>
  <si>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</si>
  <si>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</si>
  <si>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</si>
  <si>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</si>
  <si>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</si>
  <si>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</si>
  <si>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</si>
  <si>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</si>
  <si>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</si>
  <si>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</si>
  <si>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</si>
  <si>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</si>
  <si>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</si>
  <si>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</si>
  <si>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</si>
  <si>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</si>
  <si>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</si>
  <si>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</si>
  <si>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</si>
  <si>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</si>
  <si>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</si>
  <si>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</si>
  <si>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</si>
  <si>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</si>
  <si>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</si>
  <si>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</si>
  <si>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</si>
  <si>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</si>
  <si>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</si>
  <si>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</si>
  <si>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</si>
  <si>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</si>
  <si>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</si>
  <si>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</si>
  <si>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</si>
  <si>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</si>
  <si>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</si>
  <si>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</si>
  <si>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</si>
  <si>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</si>
  <si>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</si>
  <si>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</si>
  <si>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</si>
  <si>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</si>
  <si>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</si>
  <si>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</si>
  <si>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</si>
  <si>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</si>
  <si>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</si>
  <si>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</si>
  <si>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</si>
  <si>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</si>
  <si>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</si>
  <si>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</si>
  <si>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</si>
  <si>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</si>
  <si>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</si>
  <si>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</si>
  <si>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</si>
  <si>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</si>
  <si>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</si>
  <si>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</si>
  <si>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</si>
  <si>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</si>
  <si>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</si>
  <si>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</si>
  <si>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</si>
  <si>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</si>
  <si>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</si>
  <si>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</si>
  <si>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</si>
  <si>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</si>
  <si>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</si>
  <si>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</si>
  <si>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</si>
  <si>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</si>
  <si>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</si>
  <si>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</si>
  <si>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</si>
  <si>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</si>
  <si>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</si>
  <si>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</si>
  <si>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</si>
  <si>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</si>
  <si>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</si>
  <si>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</si>
  <si>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</si>
  <si>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</si>
  <si>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</si>
  <si>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</si>
  <si>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</si>
  <si>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</si>
  <si>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</si>
  <si>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</si>
  <si>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</si>
  <si>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</si>
  <si>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</si>
  <si>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</si>
  <si>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</si>
  <si>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</si>
  <si>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</si>
  <si>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</si>
  <si>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</si>
  <si>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</si>
  <si>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</si>
  <si>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</si>
  <si>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</si>
  <si>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</si>
  <si>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</si>
  <si>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</si>
  <si>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</si>
  <si>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</si>
  <si>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</si>
  <si>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</si>
  <si>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</si>
  <si>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</si>
  <si>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</si>
  <si>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</si>
  <si>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</si>
  <si>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</si>
  <si>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</si>
  <si>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</si>
  <si>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</si>
  <si>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</si>
  <si>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</si>
  <si>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</si>
  <si>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</si>
  <si>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</si>
  <si>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</si>
  <si>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</si>
  <si>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</si>
  <si>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</si>
  <si>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</si>
  <si>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</si>
  <si>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</si>
  <si>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</si>
  <si>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</si>
  <si>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</si>
  <si>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>Pereira</t>
  </si>
  <si>
    <t xml:space="preserve">Educación </t>
  </si>
  <si>
    <t>Pública</t>
  </si>
  <si>
    <t>FISCALIA GENERAL DE LA NACIÓN</t>
  </si>
  <si>
    <t>FISCALIA GENERAL DE LA NACIÓN.</t>
  </si>
  <si>
    <t>PALACIO DE JUSTICIA PEREIRA, CRRA 7a CALLE 42 ESQ.</t>
  </si>
  <si>
    <t>3515117</t>
  </si>
  <si>
    <t>fiscalia@gov.co</t>
  </si>
  <si>
    <t>PEREIRA</t>
  </si>
  <si>
    <t>RISARALDA</t>
  </si>
  <si>
    <t>Otro. Cuál?</t>
  </si>
  <si>
    <t>Bajo grado</t>
  </si>
  <si>
    <t>LA FGN LOS ESPECIALIZA EN EL ÁREA FORENSE</t>
  </si>
  <si>
    <t xml:space="preserve">Alto grado </t>
  </si>
  <si>
    <t>3</t>
  </si>
  <si>
    <t>2</t>
  </si>
  <si>
    <t>1</t>
  </si>
  <si>
    <t>LAS ESPECIALES O RELACIONADAS CON LA PARTE FORENSE.</t>
  </si>
  <si>
    <t>Total encuestas: 192</t>
  </si>
  <si>
    <t>Total graduados: 720</t>
  </si>
  <si>
    <t>Total encuestas 2019: 192</t>
  </si>
  <si>
    <t>Total graduados: 731</t>
  </si>
  <si>
    <t>Licenciatura en Matemáticas y Física</t>
  </si>
  <si>
    <t>INSTITUCIÓN EDUCATIVA IE COMBIA</t>
  </si>
  <si>
    <t>JAVIER MAURICIO GALEANO ZAPATA</t>
  </si>
  <si>
    <t>Institución Educativa Hugo ángel Jaramillo</t>
  </si>
  <si>
    <t>Unión temporal ALMA MATER -UTP</t>
  </si>
  <si>
    <t>Institución Educativa Ciudad Boquía</t>
  </si>
  <si>
    <t>Luz Elcira Espinosa Bedoya</t>
  </si>
  <si>
    <t>Institución Educativa Nacional Jesús Maria Ocampo</t>
  </si>
  <si>
    <t>Alvaro Lozano Ospina</t>
  </si>
  <si>
    <t>INSTITUCIÓN EDUCATIVA EMPRESARIAL</t>
  </si>
  <si>
    <t>HUMBERTO QUIROGA QUIROGA</t>
  </si>
  <si>
    <t>CORREGIMIENTO COMBIA</t>
  </si>
  <si>
    <t xml:space="preserve">Unión temporal en la UTP Colegio en el Barrio Málaga, Parque Industrial  </t>
  </si>
  <si>
    <t>Carrera 6A # 63-50 Sector E Ciudadela del Café  Parque Industrial</t>
  </si>
  <si>
    <t xml:space="preserve">Cr 19A 39-01 Barrio Miraflores </t>
  </si>
  <si>
    <t>LA BADEA</t>
  </si>
  <si>
    <t>3005743602</t>
  </si>
  <si>
    <t>jm_maryjane@hotmail.com</t>
  </si>
  <si>
    <t>3128850 317 668 89 900</t>
  </si>
  <si>
    <t>iehaj@educandoenred.edu.co</t>
  </si>
  <si>
    <t>3297333</t>
  </si>
  <si>
    <t>ciudadboquia@hotmail.com</t>
  </si>
  <si>
    <t>7486911</t>
  </si>
  <si>
    <t>colegionacional2012@hotmail.com</t>
  </si>
  <si>
    <t>3300434</t>
  </si>
  <si>
    <t>i.e.empresarial@dosquebradas.gov.co</t>
  </si>
  <si>
    <t xml:space="preserve">Armenia </t>
  </si>
  <si>
    <t>Dosquebradas</t>
  </si>
  <si>
    <t>Quindio</t>
  </si>
  <si>
    <t>Ver numeral 2.</t>
  </si>
  <si>
    <t>Por ser una institución de educación pública 
considero que si corresponde al perfil ofrecido</t>
  </si>
  <si>
    <t>Porque los docentes que tenemos tienen 
buen desempeño en su área de formación</t>
  </si>
  <si>
    <t>El egresado que labora en la insitucion es muy 
competente</t>
  </si>
  <si>
    <t>Muchos de los profesionales no se ocupan 
directamente en las áreas de formación, y cumplen otras actividades que les ofrece el mercado laboral.</t>
  </si>
  <si>
    <t>NA</t>
  </si>
  <si>
    <t>Mayor énfasis en didáctica</t>
  </si>
  <si>
    <t>no al respecto</t>
  </si>
  <si>
    <t>Replantear todo el proceso de formación 
docente, y alinearlo con el centro de su actividad, la práctica docente.</t>
  </si>
  <si>
    <t>Implementar nuevas asignaturas o 
contenidos  acordes a la expectativa regional y adelantos científicos.</t>
  </si>
  <si>
    <t>SE DEBERÍAN HACER DIPLOMADOS O 
ESPECIALIZACIONES EN LA CAMPO DE LA MEDICINA FORENSE, QUÍMICA Y FÍSICA FORENSE.</t>
  </si>
  <si>
    <t>Interacción con el entorno</t>
  </si>
  <si>
    <t>liderazgo y compromiso</t>
  </si>
  <si>
    <t>Considero que la inteligencia emocional es un tema que debe ser trabajado como una materia 
fundamental en el desarrollo de un profesional</t>
  </si>
  <si>
    <t>Formación y fundamentación filosófica y epistemológica. desarrollar competencias que le 
posibiliten la reflexión sobre su profesión y práctica profesional. Mejorar sustancialmente la cualificación en investigación para la producción de conocimiento en su profesión. Capaz de trabajar eficiente y eficazmente en equipo. Alta Formación ética y sensibilidad social.</t>
  </si>
  <si>
    <t>Competencia investigadora de tal forma que con base en resultados, propongan alternativas de solución a las problemáticas cotidianas.</t>
  </si>
  <si>
    <t>Total encuestas 2020: 37</t>
  </si>
  <si>
    <t>Nivel de seguimiento: 31,3%</t>
  </si>
  <si>
    <t>Estado Civil</t>
  </si>
  <si>
    <t>Soltero</t>
  </si>
  <si>
    <t>Hijos</t>
  </si>
  <si>
    <t>2. CONTRIBUCIÓN DEL FORTALECIMIENTO DEL PROYECTO DE VIDA</t>
  </si>
  <si>
    <t>Interesado</t>
  </si>
  <si>
    <t>NO</t>
  </si>
  <si>
    <t>Programa</t>
  </si>
  <si>
    <t xml:space="preserve">Especialización  </t>
  </si>
  <si>
    <t>Actividad</t>
  </si>
  <si>
    <t>Buscando empleo</t>
  </si>
  <si>
    <t>Estudiando</t>
  </si>
  <si>
    <t>Trabajando</t>
  </si>
  <si>
    <t>6.EMPRENDIMIENTO DE LOS EGRESADOS</t>
  </si>
  <si>
    <t>• ¿Tiene interés por crear un emprendimiento?</t>
  </si>
  <si>
    <t>7.EGRESADOS E IMPACTO EN EL MEDIO</t>
  </si>
  <si>
    <t>Imagen</t>
  </si>
  <si>
    <t xml:space="preserve">                                    Licenciatura en Física </t>
  </si>
  <si>
    <t>Total graduados: 71</t>
  </si>
  <si>
    <t>Total encuestas:71</t>
  </si>
  <si>
    <t xml:space="preserve">Más de 2 </t>
  </si>
  <si>
    <t>Ya tengo un Emprendimiento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</si>
</sst>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_);[Red]\(&quot;$&quot;\ #,##0\)"/>
    <numFmt numFmtId="165" formatCode="0.0%"/>
    <numFmt numFmtId="166" formatCode="0.0"/>
  </numFmts>
  <fonts count="3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u/>
      <sz val="28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8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9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3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3" fontId="25" fillId="2" borderId="0" xfId="2" applyNumberFormat="1" applyFont="1" applyFill="1" applyBorder="1" applyAlignment="1">
      <alignment horizontal="center" vertical="center"/>
    </xf>
    <xf numFmtId="10" fontId="25" fillId="2" borderId="0" xfId="2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vertical="center" wrapText="1"/>
    </xf>
    <xf numFmtId="2" fontId="20" fillId="2" borderId="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20" fillId="8" borderId="0" xfId="0" applyFont="1" applyFill="1"/>
    <xf numFmtId="0" fontId="0" fillId="2" borderId="0" xfId="0" applyFill="1" applyAlignment="1">
      <alignment horizontal="center"/>
    </xf>
    <xf numFmtId="165" fontId="25" fillId="2" borderId="0" xfId="2" applyNumberFormat="1" applyFont="1" applyFill="1" applyBorder="1" applyAlignment="1">
      <alignment horizontal="left" vertical="center"/>
    </xf>
    <xf numFmtId="1" fontId="25" fillId="2" borderId="0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5" fillId="2" borderId="1" xfId="2" applyNumberFormat="1" applyFont="1" applyFill="1" applyBorder="1" applyAlignment="1">
      <alignment horizontal="center" vertical="center"/>
    </xf>
    <xf numFmtId="0" fontId="0" fillId="7" borderId="1" xfId="0" applyFill="1" applyBorder="1"/>
    <xf numFmtId="0" fontId="9" fillId="2" borderId="1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0" fillId="7" borderId="1" xfId="0" applyFill="1" applyBorder="1" applyAlignment="1">
      <alignment horizontal="center"/>
    </xf>
    <xf numFmtId="0" fontId="23" fillId="3" borderId="1" xfId="0" applyFont="1" applyFill="1" applyBorder="1" applyAlignment="1">
      <alignment horizontal="center" vertical="center" wrapText="1"/>
    </xf>
    <xf numFmtId="10" fontId="25" fillId="2" borderId="2" xfId="2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7" borderId="15" xfId="0" applyFill="1" applyBorder="1"/>
    <xf numFmtId="0" fontId="0" fillId="0" borderId="15" xfId="0" applyBorder="1"/>
    <xf numFmtId="0" fontId="0" fillId="7" borderId="15" xfId="0" applyFill="1" applyBorder="1" applyAlignment="1">
      <alignment wrapText="1"/>
    </xf>
    <xf numFmtId="0" fontId="0" fillId="0" borderId="15" xfId="0" applyBorder="1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justify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2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0" fillId="0" borderId="1" xfId="0" applyBorder="1"/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7" borderId="1" xfId="0" applyFill="1" applyBorder="1"/>
    <xf numFmtId="0" fontId="0" fillId="7" borderId="1" xfId="0" applyFill="1" applyBorder="1" applyAlignment="1">
      <alignment wrapText="1"/>
    </xf>
    <xf numFmtId="165" fontId="1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23" fillId="2" borderId="0" xfId="0" applyFont="1" applyFill="1" applyAlignment="1">
      <alignment horizontal="left" vertical="center"/>
    </xf>
    <xf numFmtId="0" fontId="18" fillId="9" borderId="1" xfId="0" applyFont="1" applyFill="1" applyBorder="1"/>
    <xf numFmtId="0" fontId="13" fillId="2" borderId="1" xfId="0" applyFont="1" applyFill="1" applyBorder="1" applyAlignment="1">
      <alignment wrapText="1"/>
    </xf>
    <xf numFmtId="0" fontId="0" fillId="2" borderId="1" xfId="0" applyNumberFormat="1" applyFill="1" applyBorder="1"/>
    <xf numFmtId="9" fontId="13" fillId="2" borderId="1" xfId="0" applyNumberFormat="1" applyFont="1" applyFill="1" applyBorder="1"/>
    <xf numFmtId="0" fontId="13" fillId="2" borderId="1" xfId="0" applyFont="1" applyFill="1" applyBorder="1"/>
    <xf numFmtId="0" fontId="18" fillId="9" borderId="16" xfId="0" applyFont="1" applyFill="1" applyBorder="1"/>
    <xf numFmtId="0" fontId="18" fillId="9" borderId="17" xfId="0" applyFont="1" applyFill="1" applyBorder="1"/>
    <xf numFmtId="0" fontId="18" fillId="9" borderId="18" xfId="0" applyFont="1" applyFill="1" applyBorder="1"/>
    <xf numFmtId="0" fontId="13" fillId="2" borderId="1" xfId="0" applyFont="1" applyFill="1" applyBorder="1" applyAlignment="1">
      <alignment horizontal="center"/>
    </xf>
    <xf numFmtId="10" fontId="13" fillId="2" borderId="1" xfId="0" applyNumberFormat="1" applyFont="1" applyFill="1" applyBorder="1"/>
    <xf numFmtId="0" fontId="28" fillId="2" borderId="0" xfId="0" applyFont="1" applyFill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9" fontId="0" fillId="2" borderId="1" xfId="0" applyNumberFormat="1" applyFill="1" applyBorder="1"/>
    <xf numFmtId="0" fontId="23" fillId="2" borderId="0" xfId="0" applyFont="1" applyFill="1" applyAlignment="1">
      <alignment horizontal="left" vertical="center" wrapText="1"/>
    </xf>
    <xf numFmtId="0" fontId="27" fillId="2" borderId="0" xfId="0" applyFont="1" applyFill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9" fontId="13" fillId="2" borderId="7" xfId="0" applyNumberFormat="1" applyFont="1" applyFill="1" applyBorder="1"/>
    <xf numFmtId="0" fontId="34" fillId="0" borderId="0" xfId="0" applyFont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right"/>
    </xf>
    <xf numFmtId="0" fontId="13" fillId="2" borderId="1" xfId="0" applyFont="1" applyFill="1" applyBorder="1" applyAlignment="1">
      <alignment horizontal="center" wrapText="1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4.5454545454545456E-2</c:v>
              </c:pt>
              <c:pt idx="3">
                <c:v>0.13636363636363635</c:v>
              </c:pt>
              <c:pt idx="4">
                <c:v>9.0909090909090912E-2</c:v>
              </c:pt>
              <c:pt idx="5">
                <c:v>0.13636363636363635</c:v>
              </c:pt>
              <c:pt idx="6">
                <c:v>0.18181818181818182</c:v>
              </c:pt>
              <c:pt idx="7">
                <c:v>0.40909090909090912</c:v>
              </c:pt>
              <c:pt idx="8">
                <c:v>0.40909090909090912</c:v>
              </c:pt>
            </c:numLit>
          </c:val>
          <c:extLst>
            <c:ext xmlns:c16="http://schemas.microsoft.com/office/drawing/2014/chart" uri="{C3380CC4-5D6E-409C-BE32-E72D297353CC}">
              <c16:uniqueId val="{00000000-17EA-48D9-BCE0-FAC0C7A80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415680"/>
        <c:axId val="451850216"/>
      </c:barChart>
      <c:catAx>
        <c:axId val="145415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850216"/>
        <c:crosses val="autoZero"/>
        <c:auto val="1"/>
        <c:lblAlgn val="ctr"/>
        <c:lblOffset val="100"/>
        <c:noMultiLvlLbl val="0"/>
      </c:catAx>
      <c:valAx>
        <c:axId val="451850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4541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9.0909090909090912E-2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4BB-4785-B093-B15E918AEAEF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0.31818181818181818</c:v>
              </c:pt>
              <c:pt idx="1">
                <c:v>0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1-84BB-4785-B093-B15E918AEAEF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0.13636363636363635</c:v>
              </c:pt>
              <c:pt idx="1">
                <c:v>0.46153846153846156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2-84BB-4785-B093-B15E918AEAEF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4.5454545454545456E-2</c:v>
              </c:pt>
              <c:pt idx="1">
                <c:v>7.6923076923076927E-2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3-84BB-4785-B093-B15E918AEAEF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4-84BB-4785-B093-B15E918AEAEF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4BB-4785-B093-B15E918AEAEF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6-84BB-4785-B093-B15E918AEA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2521320"/>
        <c:axId val="452858344"/>
      </c:barChart>
      <c:catAx>
        <c:axId val="452521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858344"/>
        <c:crosses val="autoZero"/>
        <c:auto val="1"/>
        <c:lblAlgn val="ctr"/>
        <c:lblOffset val="100"/>
        <c:noMultiLvlLbl val="0"/>
      </c:catAx>
      <c:valAx>
        <c:axId val="4528583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5213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0.46979865771812079</c:v>
              </c:pt>
              <c:pt idx="1">
                <c:v>0.40909090909090912</c:v>
              </c:pt>
              <c:pt idx="2">
                <c:v>0.61538461538461542</c:v>
              </c:pt>
              <c:pt idx="3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0-4777-495E-9A60-0AA0D4A06A9E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0.38926174496644295</c:v>
              </c:pt>
              <c:pt idx="1">
                <c:v>0.31818181818181818</c:v>
              </c:pt>
              <c:pt idx="2">
                <c:v>0.38461538461538464</c:v>
              </c:pt>
              <c:pt idx="3">
                <c:v>0.625</c:v>
              </c:pt>
            </c:numLit>
          </c:val>
          <c:extLst>
            <c:ext xmlns:c16="http://schemas.microsoft.com/office/drawing/2014/chart" uri="{C3380CC4-5D6E-409C-BE32-E72D297353CC}">
              <c16:uniqueId val="{00000001-4777-495E-9A60-0AA0D4A06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859128"/>
        <c:axId val="453183448"/>
      </c:barChart>
      <c:catAx>
        <c:axId val="452859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183448"/>
        <c:crosses val="autoZero"/>
        <c:auto val="1"/>
        <c:lblAlgn val="ctr"/>
        <c:lblOffset val="100"/>
        <c:noMultiLvlLbl val="0"/>
      </c:catAx>
      <c:valAx>
        <c:axId val="4531834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85912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5CF4-4056-A0D1-5D36F68F0E12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F4-4056-A0D1-5D36F68F0E12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F4-4056-A0D1-5D36F68F0E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0.46875</c:v>
              </c:pt>
              <c:pt idx="1">
                <c:v>0.390625</c:v>
              </c:pt>
            </c:numLit>
          </c:val>
          <c:extLst>
            <c:ext xmlns:c16="http://schemas.microsoft.com/office/drawing/2014/chart" uri="{C3380CC4-5D6E-409C-BE32-E72D297353CC}">
              <c16:uniqueId val="{00000003-5CF4-4056-A0D1-5D36F68F0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9602-4F67-8C1C-937A4395EA4F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9602-4F67-8C1C-937A4395EA4F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602-4F67-8C1C-937A4395EA4F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602-4F67-8C1C-937A4395EA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0.67708333333333337</c:v>
              </c:pt>
              <c:pt idx="1">
                <c:v>0.32291666666666669</c:v>
              </c:pt>
            </c:numLit>
          </c:val>
          <c:extLst>
            <c:ext xmlns:c16="http://schemas.microsoft.com/office/drawing/2014/chart" uri="{C3380CC4-5D6E-409C-BE32-E72D297353CC}">
              <c16:uniqueId val="{00000004-9602-4F67-8C1C-937A4395E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B280-425C-BDE7-CABFAF6F63F6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80-425C-BDE7-CABFAF6F63F6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80-425C-BDE7-CABFAF6F63F6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80-425C-BDE7-CABFAF6F63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0.55729166666666663</c:v>
              </c:pt>
              <c:pt idx="1">
                <c:v>0.30729166666666669</c:v>
              </c:pt>
              <c:pt idx="2">
                <c:v>0.13541666666666666</c:v>
              </c:pt>
            </c:numLit>
          </c:val>
          <c:extLst>
            <c:ext xmlns:c16="http://schemas.microsoft.com/office/drawing/2014/chart" uri="{C3380CC4-5D6E-409C-BE32-E72D297353CC}">
              <c16:uniqueId val="{00000004-B280-425C-BDE7-CABFAF6F6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36-4166-9A08-AB3F499A0A19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236-4166-9A08-AB3F499A0A19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236-4166-9A08-AB3F499A0A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0.8545454545454545</c:v>
              </c:pt>
              <c:pt idx="1">
                <c:v>0.10909090909090909</c:v>
              </c:pt>
              <c:pt idx="2">
                <c:v>3.6363636363636362E-2</c:v>
              </c:pt>
            </c:numLit>
          </c:val>
          <c:extLst>
            <c:ext xmlns:c16="http://schemas.microsoft.com/office/drawing/2014/chart" uri="{C3380CC4-5D6E-409C-BE32-E72D297353CC}">
              <c16:uniqueId val="{00000003-D236-4166-9A08-AB3F499A0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</c:v>
              </c:pt>
              <c:pt idx="1">
                <c:v>0.5</c:v>
              </c:pt>
              <c:pt idx="2">
                <c:v>5.4545454545454543E-2</c:v>
              </c:pt>
              <c:pt idx="3">
                <c:v>2.7272727272727271E-2</c:v>
              </c:pt>
              <c:pt idx="4">
                <c:v>1.8181818181818181E-2</c:v>
              </c:pt>
            </c:numLit>
          </c:val>
          <c:extLst>
            <c:ext xmlns:c16="http://schemas.microsoft.com/office/drawing/2014/chart" uri="{C3380CC4-5D6E-409C-BE32-E72D297353CC}">
              <c16:uniqueId val="{00000000-1821-42F2-B184-F50CD83C7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185800"/>
        <c:axId val="453186192"/>
      </c:barChart>
      <c:catAx>
        <c:axId val="453185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3186192"/>
        <c:crosses val="autoZero"/>
        <c:auto val="1"/>
        <c:lblAlgn val="ctr"/>
        <c:lblOffset val="100"/>
        <c:noMultiLvlLbl val="0"/>
      </c:catAx>
      <c:valAx>
        <c:axId val="4531861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185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9.6385542168674704E-2</c:v>
              </c:pt>
              <c:pt idx="1">
                <c:v>0.10909090909090909</c:v>
              </c:pt>
              <c:pt idx="2">
                <c:v>0.29090909090909089</c:v>
              </c:pt>
              <c:pt idx="3">
                <c:v>0.18902439024390244</c:v>
              </c:pt>
            </c:numLit>
          </c:val>
          <c:extLst>
            <c:ext xmlns:c16="http://schemas.microsoft.com/office/drawing/2014/chart" uri="{C3380CC4-5D6E-409C-BE32-E72D297353CC}">
              <c16:uniqueId val="{00000000-2D57-44ED-BC62-9EFE978F5C6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0.51204819277108438</c:v>
              </c:pt>
              <c:pt idx="1">
                <c:v>0.46666666666666667</c:v>
              </c:pt>
              <c:pt idx="2">
                <c:v>0.5636363636363636</c:v>
              </c:pt>
              <c:pt idx="3">
                <c:v>0.56097560975609762</c:v>
              </c:pt>
            </c:numLit>
          </c:val>
          <c:extLst>
            <c:ext xmlns:c16="http://schemas.microsoft.com/office/drawing/2014/chart" uri="{C3380CC4-5D6E-409C-BE32-E72D297353CC}">
              <c16:uniqueId val="{00000001-2D57-44ED-BC62-9EFE978F5C6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0.39156626506024095</c:v>
              </c:pt>
              <c:pt idx="1">
                <c:v>0.42424242424242425</c:v>
              </c:pt>
              <c:pt idx="2">
                <c:v>0.14545454545454545</c:v>
              </c:pt>
              <c:pt idx="3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2-2D57-44ED-BC62-9EFE978F5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186976"/>
        <c:axId val="453918552"/>
      </c:barChart>
      <c:catAx>
        <c:axId val="453186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918552"/>
        <c:crosses val="autoZero"/>
        <c:auto val="1"/>
        <c:lblAlgn val="ctr"/>
        <c:lblOffset val="100"/>
        <c:noMultiLvlLbl val="0"/>
      </c:catAx>
      <c:valAx>
        <c:axId val="4539185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1869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9.3023255813953487E-2</c:v>
              </c:pt>
              <c:pt idx="1">
                <c:v>0.13953488372093023</c:v>
              </c:pt>
              <c:pt idx="2">
                <c:v>0.19047619047619047</c:v>
              </c:pt>
              <c:pt idx="3">
                <c:v>0.11904761904761904</c:v>
              </c:pt>
            </c:numLit>
          </c:val>
          <c:extLst>
            <c:ext xmlns:c16="http://schemas.microsoft.com/office/drawing/2014/chart" uri="{C3380CC4-5D6E-409C-BE32-E72D297353CC}">
              <c16:uniqueId val="{00000000-5E1D-42D4-84BE-416B06B92AAE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0.44186046511627908</c:v>
              </c:pt>
              <c:pt idx="1">
                <c:v>0.37209302325581395</c:v>
              </c:pt>
              <c:pt idx="2">
                <c:v>0.42857142857142855</c:v>
              </c:pt>
              <c:pt idx="3">
                <c:v>0.47619047619047616</c:v>
              </c:pt>
            </c:numLit>
          </c:val>
          <c:extLst>
            <c:ext xmlns:c16="http://schemas.microsoft.com/office/drawing/2014/chart" uri="{C3380CC4-5D6E-409C-BE32-E72D297353CC}">
              <c16:uniqueId val="{00000001-5E1D-42D4-84BE-416B06B92AAE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0.46511627906976744</c:v>
              </c:pt>
              <c:pt idx="1">
                <c:v>0.48837209302325579</c:v>
              </c:pt>
              <c:pt idx="2">
                <c:v>0.38095238095238093</c:v>
              </c:pt>
              <c:pt idx="3">
                <c:v>0.40476190476190477</c:v>
              </c:pt>
            </c:numLit>
          </c:val>
          <c:extLst>
            <c:ext xmlns:c16="http://schemas.microsoft.com/office/drawing/2014/chart" uri="{C3380CC4-5D6E-409C-BE32-E72D297353CC}">
              <c16:uniqueId val="{00000002-5E1D-42D4-84BE-416B06B92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919336"/>
        <c:axId val="453919728"/>
      </c:barChart>
      <c:catAx>
        <c:axId val="453919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919728"/>
        <c:crosses val="autoZero"/>
        <c:auto val="1"/>
        <c:lblAlgn val="ctr"/>
        <c:lblOffset val="100"/>
        <c:noMultiLvlLbl val="0"/>
      </c:catAx>
      <c:valAx>
        <c:axId val="4539197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39193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0.1871345029239766</c:v>
              </c:pt>
              <c:pt idx="1">
                <c:v>0.11695906432748537</c:v>
              </c:pt>
              <c:pt idx="2">
                <c:v>0</c:v>
              </c:pt>
              <c:pt idx="3">
                <c:v>5.8479532163742687E-3</c:v>
              </c:pt>
              <c:pt idx="4">
                <c:v>5.8479532163742687E-3</c:v>
              </c:pt>
            </c:numLit>
          </c:val>
          <c:extLst>
            <c:ext xmlns:c16="http://schemas.microsoft.com/office/drawing/2014/chart" uri="{C3380CC4-5D6E-409C-BE32-E72D297353CC}">
              <c16:uniqueId val="{00000000-59B5-4551-A31B-B627FE1FC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920512"/>
        <c:axId val="453920904"/>
      </c:barChart>
      <c:catAx>
        <c:axId val="453920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920904"/>
        <c:crosses val="autoZero"/>
        <c:auto val="1"/>
        <c:lblAlgn val="ctr"/>
        <c:lblOffset val="100"/>
        <c:noMultiLvlLbl val="0"/>
      </c:catAx>
      <c:valAx>
        <c:axId val="4539209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920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4.878048780487805E-2</c:v>
              </c:pt>
              <c:pt idx="1">
                <c:v>0.90243902439024393</c:v>
              </c:pt>
              <c:pt idx="2">
                <c:v>0</c:v>
              </c:pt>
              <c:pt idx="3">
                <c:v>1.2195121951219513E-2</c:v>
              </c:pt>
              <c:pt idx="4">
                <c:v>0</c:v>
              </c:pt>
              <c:pt idx="5">
                <c:v>1.2195121951219513E-2</c:v>
              </c:pt>
              <c:pt idx="6">
                <c:v>0</c:v>
              </c:pt>
              <c:pt idx="7">
                <c:v>2.4390243902439025E-2</c:v>
              </c:pt>
              <c:pt idx="8">
                <c:v>3.6585365853658534E-2</c:v>
              </c:pt>
            </c:numLit>
          </c:val>
          <c:extLst>
            <c:ext xmlns:c16="http://schemas.microsoft.com/office/drawing/2014/chart" uri="{C3380CC4-5D6E-409C-BE32-E72D297353CC}">
              <c16:uniqueId val="{00000000-2040-45B3-973F-54031808B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51000"/>
        <c:axId val="451851392"/>
      </c:barChart>
      <c:catAx>
        <c:axId val="451851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851392"/>
        <c:crosses val="autoZero"/>
        <c:auto val="1"/>
        <c:lblAlgn val="ctr"/>
        <c:lblOffset val="100"/>
        <c:noMultiLvlLbl val="0"/>
      </c:catAx>
      <c:valAx>
        <c:axId val="4518513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851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8.1871345029239762E-2</c:v>
              </c:pt>
              <c:pt idx="1">
                <c:v>0.11695906432748537</c:v>
              </c:pt>
              <c:pt idx="2">
                <c:v>0.12865497076023391</c:v>
              </c:pt>
              <c:pt idx="3">
                <c:v>3.5087719298245612E-2</c:v>
              </c:pt>
              <c:pt idx="4">
                <c:v>5.8479532163742687E-3</c:v>
              </c:pt>
            </c:numLit>
          </c:val>
          <c:extLst>
            <c:ext xmlns:c16="http://schemas.microsoft.com/office/drawing/2014/chart" uri="{C3380CC4-5D6E-409C-BE32-E72D297353CC}">
              <c16:uniqueId val="{00000000-1FA1-4D10-B853-00B2C76F78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3921688"/>
        <c:axId val="453922080"/>
      </c:barChart>
      <c:catAx>
        <c:axId val="453921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922080"/>
        <c:crosses val="autoZero"/>
        <c:auto val="1"/>
        <c:lblAlgn val="ctr"/>
        <c:lblOffset val="100"/>
        <c:noMultiLvlLbl val="0"/>
      </c:catAx>
      <c:valAx>
        <c:axId val="4539220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921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0.23391812865497075</c:v>
              </c:pt>
              <c:pt idx="1">
                <c:v>0.10526315789473684</c:v>
              </c:pt>
              <c:pt idx="2">
                <c:v>1.7543859649122806E-2</c:v>
              </c:pt>
              <c:pt idx="3">
                <c:v>5.8479532163742687E-3</c:v>
              </c:pt>
              <c:pt idx="4">
                <c:v>5.8479532163742687E-3</c:v>
              </c:pt>
            </c:numLit>
          </c:val>
          <c:extLst>
            <c:ext xmlns:c16="http://schemas.microsoft.com/office/drawing/2014/chart" uri="{C3380CC4-5D6E-409C-BE32-E72D297353CC}">
              <c16:uniqueId val="{00000000-6867-4D66-90A4-FE0329ECE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828104"/>
        <c:axId val="453828496"/>
      </c:barChart>
      <c:catAx>
        <c:axId val="453828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828496"/>
        <c:crosses val="autoZero"/>
        <c:auto val="1"/>
        <c:lblAlgn val="ctr"/>
        <c:lblOffset val="100"/>
        <c:noMultiLvlLbl val="0"/>
      </c:catAx>
      <c:valAx>
        <c:axId val="4538284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8281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0.10526315789473684</c:v>
              </c:pt>
              <c:pt idx="1">
                <c:v>0.17543859649122806</c:v>
              </c:pt>
              <c:pt idx="2">
                <c:v>4.6783625730994149E-2</c:v>
              </c:pt>
              <c:pt idx="3">
                <c:v>2.3391812865497075E-2</c:v>
              </c:pt>
              <c:pt idx="4">
                <c:v>1.7543859649122806E-2</c:v>
              </c:pt>
            </c:numLit>
          </c:val>
          <c:extLst>
            <c:ext xmlns:c16="http://schemas.microsoft.com/office/drawing/2014/chart" uri="{C3380CC4-5D6E-409C-BE32-E72D297353CC}">
              <c16:uniqueId val="{00000000-6F40-4370-9394-23803DD45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829280"/>
        <c:axId val="453829672"/>
      </c:barChart>
      <c:catAx>
        <c:axId val="453829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829672"/>
        <c:crosses val="autoZero"/>
        <c:auto val="1"/>
        <c:lblAlgn val="ctr"/>
        <c:lblOffset val="100"/>
        <c:noMultiLvlLbl val="0"/>
      </c:catAx>
      <c:valAx>
        <c:axId val="4538296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8292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0.11695906432748537</c:v>
              </c:pt>
              <c:pt idx="1">
                <c:v>0.14035087719298245</c:v>
              </c:pt>
              <c:pt idx="2">
                <c:v>7.6023391812865493E-2</c:v>
              </c:pt>
              <c:pt idx="3">
                <c:v>1.7543859649122806E-2</c:v>
              </c:pt>
              <c:pt idx="4">
                <c:v>1.7543859649122806E-2</c:v>
              </c:pt>
            </c:numLit>
          </c:val>
          <c:extLst>
            <c:ext xmlns:c16="http://schemas.microsoft.com/office/drawing/2014/chart" uri="{C3380CC4-5D6E-409C-BE32-E72D297353CC}">
              <c16:uniqueId val="{00000000-81D4-4DD2-BE1B-6A6755B37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830456"/>
        <c:axId val="453830848"/>
      </c:barChart>
      <c:catAx>
        <c:axId val="453830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3830848"/>
        <c:crosses val="autoZero"/>
        <c:auto val="1"/>
        <c:lblAlgn val="ctr"/>
        <c:lblOffset val="100"/>
        <c:noMultiLvlLbl val="0"/>
      </c:catAx>
      <c:valAx>
        <c:axId val="4538308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38304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8.1871345029239762E-2</c:v>
              </c:pt>
              <c:pt idx="1">
                <c:v>0.22807017543859648</c:v>
              </c:pt>
              <c:pt idx="2">
                <c:v>2.9239766081871343E-2</c:v>
              </c:pt>
              <c:pt idx="3">
                <c:v>2.3391812865497075E-2</c:v>
              </c:pt>
              <c:pt idx="4">
                <c:v>5.8479532163742687E-3</c:v>
              </c:pt>
            </c:numLit>
          </c:val>
          <c:extLst>
            <c:ext xmlns:c16="http://schemas.microsoft.com/office/drawing/2014/chart" uri="{C3380CC4-5D6E-409C-BE32-E72D297353CC}">
              <c16:uniqueId val="{00000000-9305-4AD1-AE53-96A0D0EC5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000472"/>
        <c:axId val="454000864"/>
      </c:barChart>
      <c:catAx>
        <c:axId val="454000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000864"/>
        <c:crosses val="autoZero"/>
        <c:auto val="1"/>
        <c:lblAlgn val="ctr"/>
        <c:lblOffset val="100"/>
        <c:noMultiLvlLbl val="0"/>
      </c:catAx>
      <c:valAx>
        <c:axId val="4540008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000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A8-482F-9EB6-19EB8E136E67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A8-482F-9EB6-19EB8E136E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0.52631578947368418</c:v>
              </c:pt>
              <c:pt idx="1">
                <c:v>0.42105263157894735</c:v>
              </c:pt>
            </c:numLit>
          </c:val>
          <c:extLst>
            <c:ext xmlns:c16="http://schemas.microsoft.com/office/drawing/2014/chart" uri="{C3380CC4-5D6E-409C-BE32-E72D297353CC}">
              <c16:uniqueId val="{00000002-E9A8-482F-9EB6-19EB8E136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FAB3-4F94-8F0E-FB4B6611E9FB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B3-4F94-8F0E-FB4B6611E9FB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B3-4F94-8F0E-FB4B6611E9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0.55033557046979864</c:v>
              </c:pt>
              <c:pt idx="1">
                <c:v>6.7114093959731542E-3</c:v>
              </c:pt>
            </c:numLit>
          </c:val>
          <c:extLst>
            <c:ext xmlns:c16="http://schemas.microsoft.com/office/drawing/2014/chart" uri="{C3380CC4-5D6E-409C-BE32-E72D297353CC}">
              <c16:uniqueId val="{00000003-FAB3-4F94-8F0E-FB4B6611E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F9-4417-AB16-E10C0CFBB323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9-4417-AB16-E10C0CFBB323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9-4417-AB16-E10C0CFBB323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9-4417-AB16-E10C0CFBB323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9-4417-AB16-E10C0CFBB32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9-4417-AB16-E10C0CFBB3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0.53488372093023251</c:v>
              </c:pt>
              <c:pt idx="1">
                <c:v>6.9767441860465115E-2</c:v>
              </c:pt>
              <c:pt idx="2">
                <c:v>0.11627906976744186</c:v>
              </c:pt>
              <c:pt idx="3">
                <c:v>2.3255813953488372E-2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6F9-4417-AB16-E10C0CFBB32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0.63636363636363635</c:v>
              </c:pt>
              <c:pt idx="1">
                <c:v>0.69230769230769229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4D2-4611-9C55-ABC2A57A357A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0.13636363636363635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4D2-4611-9C55-ABC2A57A357A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0.13636363636363635</c:v>
              </c:pt>
              <c:pt idx="1">
                <c:v>0.15384615384615385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4D2-4611-9C55-ABC2A57A357A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4.5454545454545456E-2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4D2-4611-9C55-ABC2A57A357A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D2-4611-9C55-ABC2A57A35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4D2-4611-9C55-ABC2A57A3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002824"/>
        <c:axId val="454003216"/>
      </c:barChart>
      <c:catAx>
        <c:axId val="454002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4003216"/>
        <c:crosses val="autoZero"/>
        <c:auto val="1"/>
        <c:lblAlgn val="ctr"/>
        <c:lblOffset val="100"/>
        <c:noMultiLvlLbl val="0"/>
      </c:catAx>
      <c:valAx>
        <c:axId val="454003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002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3B-453E-AA78-60F229DC1F7C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7.8125E-3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23B-453E-AA78-60F229DC1F7C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0.1171875</c:v>
              </c:pt>
              <c:pt idx="1">
                <c:v>0.14285714285714285</c:v>
              </c:pt>
              <c:pt idx="2">
                <c:v>9.0909090909090912E-2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23B-453E-AA78-60F229DC1F7C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0.5390625</c:v>
              </c:pt>
              <c:pt idx="1">
                <c:v>0.52380952380952384</c:v>
              </c:pt>
              <c:pt idx="2">
                <c:v>0.54545454545454541</c:v>
              </c:pt>
              <c:pt idx="3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3-823B-453E-AA78-60F229DC1F7C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0.3359375</c:v>
              </c:pt>
              <c:pt idx="1">
                <c:v>0.33333333333333331</c:v>
              </c:pt>
              <c:pt idx="2">
                <c:v>0.36363636363636365</c:v>
              </c:pt>
              <c:pt idx="3">
                <c:v>0.625</c:v>
              </c:pt>
            </c:numLit>
          </c:val>
          <c:extLst>
            <c:ext xmlns:c16="http://schemas.microsoft.com/office/drawing/2014/chart" uri="{C3380CC4-5D6E-409C-BE32-E72D297353CC}">
              <c16:uniqueId val="{00000004-823B-453E-AA78-60F229DC1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004000"/>
        <c:axId val="454342832"/>
      </c:barChart>
      <c:catAx>
        <c:axId val="454004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342832"/>
        <c:crosses val="autoZero"/>
        <c:auto val="1"/>
        <c:lblAlgn val="ctr"/>
        <c:lblOffset val="100"/>
        <c:noMultiLvlLbl val="0"/>
      </c:catAx>
      <c:valAx>
        <c:axId val="4543428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40040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0.30769230769230771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B77-4B4C-BFC5-DB3D67BB53B3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0.15384615384615385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B77-4B4C-BFC5-DB3D67BB53B3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0.23076923076923078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B77-4B4C-BFC5-DB3D67BB53B3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B77-4B4C-BFC5-DB3D67BB53B3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B77-4B4C-BFC5-DB3D67BB5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52176"/>
        <c:axId val="451852568"/>
      </c:barChart>
      <c:catAx>
        <c:axId val="4518521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852568"/>
        <c:crosses val="autoZero"/>
        <c:auto val="1"/>
        <c:lblAlgn val="ctr"/>
        <c:lblOffset val="100"/>
        <c:noMultiLvlLbl val="0"/>
      </c:catAx>
      <c:valAx>
        <c:axId val="4518525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852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FD-4914-81C6-10DE3766EDBF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FD-4914-81C6-10DE3766EDBF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FD-4914-81C6-10DE3766EDBF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FD-4914-81C6-10DE3766EDBF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FD-4914-81C6-10DE3766ED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0</c:v>
              </c:pt>
              <c:pt idx="1">
                <c:v>5.9523809523809521E-3</c:v>
              </c:pt>
              <c:pt idx="2">
                <c:v>0.1130952380952381</c:v>
              </c:pt>
              <c:pt idx="3">
                <c:v>0.52976190476190477</c:v>
              </c:pt>
              <c:pt idx="4">
                <c:v>0.35119047619047616</c:v>
              </c:pt>
            </c:numLit>
          </c:val>
          <c:extLst>
            <c:ext xmlns:c16="http://schemas.microsoft.com/office/drawing/2014/chart" uri="{C3380CC4-5D6E-409C-BE32-E72D297353CC}">
              <c16:uniqueId val="{00000005-92FD-4914-81C6-10DE3766E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9.375E-2</c:v>
              </c:pt>
              <c:pt idx="1">
                <c:v>1.5625E-2</c:v>
              </c:pt>
              <c:pt idx="2">
                <c:v>2.34375E-2</c:v>
              </c:pt>
              <c:pt idx="3">
                <c:v>3.125E-2</c:v>
              </c:pt>
              <c:pt idx="4">
                <c:v>3.90625E-2</c:v>
              </c:pt>
              <c:pt idx="5">
                <c:v>0.1953125</c:v>
              </c:pt>
            </c:numLit>
          </c:val>
          <c:extLst>
            <c:ext xmlns:c16="http://schemas.microsoft.com/office/drawing/2014/chart" uri="{C3380CC4-5D6E-409C-BE32-E72D297353CC}">
              <c16:uniqueId val="{00000000-3056-44D1-88E4-0CA1F9D2F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344008"/>
        <c:axId val="454344400"/>
      </c:barChart>
      <c:catAx>
        <c:axId val="45434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344400"/>
        <c:crosses val="autoZero"/>
        <c:auto val="1"/>
        <c:lblAlgn val="ctr"/>
        <c:lblOffset val="100"/>
        <c:noMultiLvlLbl val="0"/>
      </c:catAx>
      <c:valAx>
        <c:axId val="4543444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43440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0.18421052631578946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F24-423F-96BA-4C681236E23D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0.35964912280701755</c:v>
              </c:pt>
              <c:pt idx="1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7F24-423F-96BA-4C681236E23D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0.30701754385964913</c:v>
              </c:pt>
              <c:pt idx="1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2-7F24-423F-96BA-4C681236E23D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7.0175438596491224E-2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F24-423F-96BA-4C681236E23D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24-423F-96BA-4C681236E23D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24-423F-96BA-4C681236E2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7.8947368421052627E-2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F24-423F-96BA-4C681236E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345184"/>
        <c:axId val="454345576"/>
      </c:barChart>
      <c:catAx>
        <c:axId val="454345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345576"/>
        <c:crosses val="autoZero"/>
        <c:auto val="1"/>
        <c:lblAlgn val="ctr"/>
        <c:lblOffset val="100"/>
        <c:noMultiLvlLbl val="0"/>
      </c:catAx>
      <c:valAx>
        <c:axId val="4543455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43451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9C-4899-864E-4614F3CE376F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9C-4899-864E-4614F3CE376F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9C-4899-864E-4614F3CE376F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9C-4899-864E-4614F3CE376F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9C-4899-864E-4614F3CE37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0.18103448275862069</c:v>
              </c:pt>
              <c:pt idx="1">
                <c:v>0.36206896551724138</c:v>
              </c:pt>
              <c:pt idx="2">
                <c:v>0.31034482758620691</c:v>
              </c:pt>
              <c:pt idx="3">
                <c:v>6.8965517241379309E-2</c:v>
              </c:pt>
              <c:pt idx="4">
                <c:v>7.7586206896551727E-2</c:v>
              </c:pt>
            </c:numLit>
          </c:val>
          <c:extLst>
            <c:ext xmlns:c16="http://schemas.microsoft.com/office/drawing/2014/chart" uri="{C3380CC4-5D6E-409C-BE32-E72D297353CC}">
              <c16:uniqueId val="{00000005-529C-4899-864E-4614F3CE37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0-F70D-43A3-8121-192D1A0BAF51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0.66666666666666663</c:v>
              </c:pt>
              <c:pt idx="2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1-F70D-43A3-8121-192D1A0BAF51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0.33333333333333331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2-F70D-43A3-8121-192D1A0BAF51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0D-43A3-8121-192D1A0BAF51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0D-43A3-8121-192D1A0BAF51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0D-43A3-8121-192D1A0BAF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70D-43A3-8121-192D1A0BA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774680"/>
        <c:axId val="454775072"/>
      </c:barChart>
      <c:catAx>
        <c:axId val="454774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4775072"/>
        <c:crosses val="autoZero"/>
        <c:auto val="1"/>
        <c:lblAlgn val="ctr"/>
        <c:lblOffset val="100"/>
        <c:noMultiLvlLbl val="0"/>
      </c:catAx>
      <c:valAx>
        <c:axId val="4547750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47746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15-4051-B3DE-6350164C6CD9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15-4051-B3DE-6350164C6CD9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15-4051-B3DE-6350164C6CD9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15-4051-B3DE-6350164C6CD9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15-4051-B3DE-6350164C6C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0.30769230769230771</c:v>
              </c:pt>
              <c:pt idx="1">
                <c:v>0.46153846153846156</c:v>
              </c:pt>
              <c:pt idx="2">
                <c:v>0.23076923076923078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515-4051-B3DE-6350164C6CD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BA-42FD-AC70-6AD4A7602DEA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BA-42FD-AC70-6AD4A7602DEA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BA-42FD-AC70-6AD4A7602DE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BA-42FD-AC70-6AD4A7602DE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BA-42FD-AC70-6AD4A7602D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0.18181818181818182</c:v>
              </c:pt>
              <c:pt idx="1">
                <c:v>0.36363636363636365</c:v>
              </c:pt>
              <c:pt idx="2">
                <c:v>9.0909090909090912E-2</c:v>
              </c:pt>
              <c:pt idx="3">
                <c:v>9.0909090909090912E-2</c:v>
              </c:pt>
              <c:pt idx="4">
                <c:v>0.27272727272727271</c:v>
              </c:pt>
            </c:numLit>
          </c:val>
          <c:extLst>
            <c:ext xmlns:c16="http://schemas.microsoft.com/office/drawing/2014/chart" uri="{C3380CC4-5D6E-409C-BE32-E72D297353CC}">
              <c16:uniqueId val="{00000005-57BA-42FD-AC70-6AD4A7602DE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FE-4684-B3D0-3406D002F5F7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FE-4684-B3D0-3406D002F5F7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FE-4684-B3D0-3406D002F5F7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FE-4684-B3D0-3406D002F5F7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FE-4684-B3D0-3406D002F5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0.27272727272727271</c:v>
              </c:pt>
              <c:pt idx="1">
                <c:v>0.27272727272727271</c:v>
              </c:pt>
              <c:pt idx="2">
                <c:v>9.0909090909090912E-2</c:v>
              </c:pt>
              <c:pt idx="3">
                <c:v>9.0909090909090912E-2</c:v>
              </c:pt>
              <c:pt idx="4">
                <c:v>0.27272727272727271</c:v>
              </c:pt>
            </c:numLit>
          </c:val>
          <c:extLst>
            <c:ext xmlns:c16="http://schemas.microsoft.com/office/drawing/2014/chart" uri="{C3380CC4-5D6E-409C-BE32-E72D297353CC}">
              <c16:uniqueId val="{00000005-84FE-4684-B3D0-3406D002F5F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83-4D2D-AD14-1731F8F79A8A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3-4D2D-AD14-1731F8F79A8A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83-4D2D-AD14-1731F8F79A8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83-4D2D-AD14-1731F8F79A8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83-4D2D-AD14-1731F8F79A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0.36363636363636365</c:v>
              </c:pt>
              <c:pt idx="1">
                <c:v>0.36363636363636365</c:v>
              </c:pt>
              <c:pt idx="2">
                <c:v>0</c:v>
              </c:pt>
              <c:pt idx="3">
                <c:v>9.0909090909090912E-2</c:v>
              </c:pt>
              <c:pt idx="4">
                <c:v>0.18181818181818182</c:v>
              </c:pt>
            </c:numLit>
          </c:val>
          <c:extLst>
            <c:ext xmlns:c16="http://schemas.microsoft.com/office/drawing/2014/chart" uri="{C3380CC4-5D6E-409C-BE32-E72D297353CC}">
              <c16:uniqueId val="{00000005-7383-4D2D-AD14-1731F8F79A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87-40B3-AEED-D05577EDA70D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87-40B3-AEED-D05577EDA70D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87-40B3-AEED-D05577EDA70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87-40B3-AEED-D05577EDA70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87-40B3-AEED-D05577EDA7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0.27272727272727271</c:v>
              </c:pt>
              <c:pt idx="1">
                <c:v>0.36363636363636365</c:v>
              </c:pt>
              <c:pt idx="2">
                <c:v>0</c:v>
              </c:pt>
              <c:pt idx="3">
                <c:v>0.18181818181818182</c:v>
              </c:pt>
              <c:pt idx="4">
                <c:v>0.18181818181818182</c:v>
              </c:pt>
            </c:numLit>
          </c:val>
          <c:extLst>
            <c:ext xmlns:c16="http://schemas.microsoft.com/office/drawing/2014/chart" uri="{C3380CC4-5D6E-409C-BE32-E72D297353CC}">
              <c16:uniqueId val="{00000005-2D87-40B3-AEED-D05577EDA7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66C-4A67-A031-5BBEA6A348A1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0.7142857142857143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66C-4A67-A031-5BBEA6A348A1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0.42857142857142855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66C-4A67-A031-5BBEA6A34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53352"/>
        <c:axId val="451853744"/>
      </c:barChart>
      <c:catAx>
        <c:axId val="4518533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51853744"/>
        <c:crosses val="autoZero"/>
        <c:auto val="1"/>
        <c:lblAlgn val="ctr"/>
        <c:lblOffset val="100"/>
        <c:noMultiLvlLbl val="0"/>
      </c:catAx>
      <c:valAx>
        <c:axId val="4518537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853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99-4811-8604-58C20C7CC461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99-4811-8604-58C20C7CC461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99-4811-8604-58C20C7CC46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99-4811-8604-58C20C7CC46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99-4811-8604-58C20C7CC4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0.36363636363636365</c:v>
              </c:pt>
              <c:pt idx="1">
                <c:v>0.27272727272727271</c:v>
              </c:pt>
              <c:pt idx="2">
                <c:v>0</c:v>
              </c:pt>
              <c:pt idx="3">
                <c:v>9.0909090909090912E-2</c:v>
              </c:pt>
              <c:pt idx="4">
                <c:v>0.27272727272727271</c:v>
              </c:pt>
            </c:numLit>
          </c:val>
          <c:extLst>
            <c:ext xmlns:c16="http://schemas.microsoft.com/office/drawing/2014/chart" uri="{C3380CC4-5D6E-409C-BE32-E72D297353CC}">
              <c16:uniqueId val="{00000005-1F99-4811-8604-58C20C7CC46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7E-4571-BFF9-31A16213AF6B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7E-4571-BFF9-31A16213AF6B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7E-4571-BFF9-31A16213AF6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7E-4571-BFF9-31A16213AF6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7E-4571-BFF9-31A16213AF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0.27272727272727271</c:v>
              </c:pt>
              <c:pt idx="1">
                <c:v>0.36363636363636365</c:v>
              </c:pt>
              <c:pt idx="2">
                <c:v>0</c:v>
              </c:pt>
              <c:pt idx="3">
                <c:v>9.0909090909090912E-2</c:v>
              </c:pt>
              <c:pt idx="4">
                <c:v>0.27272727272727271</c:v>
              </c:pt>
            </c:numLit>
          </c:val>
          <c:extLst>
            <c:ext xmlns:c16="http://schemas.microsoft.com/office/drawing/2014/chart" uri="{C3380CC4-5D6E-409C-BE32-E72D297353CC}">
              <c16:uniqueId val="{00000005-637E-4571-BFF9-31A16213AF6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2B-44EE-8DED-E34A7C36F0CE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2B-44EE-8DED-E34A7C36F0CE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2B-44EE-8DED-E34A7C36F0CE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2B-44EE-8DED-E34A7C36F0C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2B-44EE-8DED-E34A7C36F0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9.0909090909090912E-2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82B-44EE-8DED-E34A7C36F0C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88-4578-A2E6-183CA418068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388-4578-A2E6-183CA41806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0.2</c:v>
              </c:pt>
              <c:pt idx="1">
                <c:v>0.5</c:v>
              </c:pt>
              <c:pt idx="2">
                <c:v>0.3</c:v>
              </c:pt>
            </c:numLit>
          </c:val>
          <c:extLst>
            <c:ext xmlns:c16="http://schemas.microsoft.com/office/drawing/2014/chart" uri="{C3380CC4-5D6E-409C-BE32-E72D297353CC}">
              <c16:uniqueId val="{00000004-8388-4578-A2E6-183CA4180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635248"/>
        <c:axId val="455635640"/>
      </c:barChart>
      <c:catAx>
        <c:axId val="45563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635640"/>
        <c:crosses val="autoZero"/>
        <c:auto val="1"/>
        <c:lblAlgn val="ctr"/>
        <c:lblOffset val="100"/>
        <c:noMultiLvlLbl val="0"/>
      </c:catAx>
      <c:valAx>
        <c:axId val="45563564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5635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0.58682634730538918</c:v>
              </c:pt>
              <c:pt idx="1">
                <c:v>0.16766467065868262</c:v>
              </c:pt>
              <c:pt idx="2">
                <c:v>0.10778443113772455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838-4EFA-8D65-25F3FDF58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636424"/>
        <c:axId val="455636816"/>
      </c:barChart>
      <c:catAx>
        <c:axId val="455636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636816"/>
        <c:crosses val="autoZero"/>
        <c:auto val="1"/>
        <c:lblAlgn val="ctr"/>
        <c:lblOffset val="100"/>
        <c:noMultiLvlLbl val="0"/>
      </c:catAx>
      <c:valAx>
        <c:axId val="45563681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5636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CD-4D1F-85AF-B3C17EFE53D5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CD-4D1F-85AF-B3C17EFE53D5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CD-4D1F-85AF-B3C17EFE53D5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CD-4D1F-85AF-B3C17EFE53D5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CD-4D1F-85AF-B3C17EFE53D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CD-4D1F-85AF-B3C17EFE53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1.1904761904761904E-2</c:v>
              </c:pt>
              <c:pt idx="1">
                <c:v>1.7857142857142856E-2</c:v>
              </c:pt>
              <c:pt idx="2">
                <c:v>5.9523809523809521E-3</c:v>
              </c:pt>
              <c:pt idx="3">
                <c:v>0.17857142857142858</c:v>
              </c:pt>
            </c:numLit>
          </c:val>
          <c:extLst>
            <c:ext xmlns:c16="http://schemas.microsoft.com/office/drawing/2014/chart" uri="{C3380CC4-5D6E-409C-BE32-E72D297353CC}">
              <c16:uniqueId val="{00000006-2BCD-4D1F-85AF-B3C17EFE53D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76-4C87-BE78-5339E3E4A957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76-4C87-BE78-5339E3E4A957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76-4C87-BE78-5339E3E4A957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76-4C87-BE78-5339E3E4A957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76-4C87-BE78-5339E3E4A95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76-4C87-BE78-5339E3E4A9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0</c:v>
              </c:pt>
              <c:pt idx="1">
                <c:v>0.40104166666666669</c:v>
              </c:pt>
              <c:pt idx="2">
                <c:v>0.13541666666666666</c:v>
              </c:pt>
              <c:pt idx="3">
                <c:v>5.208333333333333E-3</c:v>
              </c:pt>
              <c:pt idx="4">
                <c:v>5.2083333333333336E-2</c:v>
              </c:pt>
            </c:numLit>
          </c:val>
          <c:extLst>
            <c:ext xmlns:c16="http://schemas.microsoft.com/office/drawing/2014/chart" uri="{C3380CC4-5D6E-409C-BE32-E72D297353CC}">
              <c16:uniqueId val="{00000006-AC76-4C87-BE78-5339E3E4A9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91-4EDD-B5CA-ADBB512473C2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91-4EDD-B5CA-ADBB512473C2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91-4EDD-B5CA-ADBB512473C2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91-4EDD-B5CA-ADBB512473C2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91-4EDD-B5CA-ADBB512473C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91-4EDD-B5CA-ADBB512473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0.11627906976744186</c:v>
              </c:pt>
              <c:pt idx="1">
                <c:v>0.18604651162790697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191-4EDD-B5CA-ADBB512473C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8BD-4767-9776-23CCE58ED56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8BD-4767-9776-23CCE58ED56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8BD-4767-9776-23CCE58ED56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8BD-4767-9776-23CCE58ED56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8BD-4767-9776-23CCE58ED56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8BD-4767-9776-23CCE58ED56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8BD-4767-9776-23CCE58ED56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8BD-4767-9776-23CCE58ED56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8BD-4767-9776-23CCE58ED56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8BD-4767-9776-23CCE58ED56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8BD-4767-9776-23CCE58ED56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8BD-4767-9776-23CCE58ED56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8BD-4767-9776-23CCE58ED56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8BD-4767-9776-23CCE58ED56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8BD-4767-9776-23CCE58ED56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8BD-4767-9776-23CCE58ED56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8BD-4767-9776-23CCE58ED5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0</c:v>
              </c:pt>
              <c:pt idx="15">
                <c:v>0</c:v>
              </c:pt>
              <c:pt idx="16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22-38BD-4767-9776-23CCE58ED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5761840"/>
        <c:axId val="455762232"/>
      </c:barChart>
      <c:catAx>
        <c:axId val="455761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762232"/>
        <c:crosses val="autoZero"/>
        <c:auto val="1"/>
        <c:lblAlgn val="ctr"/>
        <c:lblOffset val="100"/>
        <c:noMultiLvlLbl val="0"/>
      </c:catAx>
      <c:valAx>
        <c:axId val="45576223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5761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86-4C6E-A63F-3CFFFF38253B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86-4C6E-A63F-3CFFFF38253B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86-4C6E-A63F-3CFFFF38253B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86-4C6E-A63F-3CFFFF38253B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86-4C6E-A63F-3CFFFF38253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86-4C6E-A63F-3CFFFF3825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4.6511627906976744E-2</c:v>
              </c:pt>
            </c:numLit>
          </c:val>
          <c:extLst>
            <c:ext xmlns:c16="http://schemas.microsoft.com/office/drawing/2014/chart" uri="{C3380CC4-5D6E-409C-BE32-E72D297353CC}">
              <c16:uniqueId val="{00000006-8D86-4C6E-A63F-3CFFFF38253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EE0-4521-BAC6-22098F8121A4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4.0268456375838924E-2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EE0-4521-BAC6-22098F8121A4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6.7114093959731542E-3</c:v>
              </c:pt>
              <c:pt idx="1">
                <c:v>4.5454545454545456E-2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EE0-4521-BAC6-22098F8121A4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1.3422818791946308E-2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EE0-4521-BAC6-22098F8121A4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</c:v>
              </c:pt>
              <c:pt idx="1">
                <c:v>9.0909090909090912E-2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0EE0-4521-BAC6-22098F8121A4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1.3422818791946308E-2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EE0-4521-BAC6-22098F8121A4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2.0134228187919462E-2</c:v>
              </c:pt>
              <c:pt idx="1">
                <c:v>0</c:v>
              </c:pt>
              <c:pt idx="2">
                <c:v>7.6923076923076927E-2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EE0-4521-BAC6-22098F8121A4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0.38926174496644295</c:v>
              </c:pt>
              <c:pt idx="1">
                <c:v>0.68181818181818177</c:v>
              </c:pt>
              <c:pt idx="2">
                <c:v>0.61538461538461542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0EE0-4521-BAC6-22098F812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522888"/>
        <c:axId val="452523280"/>
      </c:barChart>
      <c:catAx>
        <c:axId val="452522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523280"/>
        <c:crosses val="autoZero"/>
        <c:auto val="1"/>
        <c:lblAlgn val="ctr"/>
        <c:lblOffset val="100"/>
        <c:noMultiLvlLbl val="0"/>
      </c:catAx>
      <c:valAx>
        <c:axId val="4525232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522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B92-4E6C-B8A2-0FB678B3825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B92-4E6C-B8A2-0FB678B3825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B92-4E6C-B8A2-0FB678B3825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B92-4E6C-B8A2-0FB678B3825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B92-4E6C-B8A2-0FB678B3825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B92-4E6C-B8A2-0FB678B3825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B92-4E6C-B8A2-0FB678B3825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B92-4E6C-B8A2-0FB678B3825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B92-4E6C-B8A2-0FB678B3825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B92-4E6C-B8A2-0FB678B3825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B92-4E6C-B8A2-0FB678B3825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B92-4E6C-B8A2-0FB678B3825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B92-4E6C-B8A2-0FB678B3825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B92-4E6C-B8A2-0FB678B3825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B92-4E6C-B8A2-0FB678B3825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B92-4E6C-B8A2-0FB678B3825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5B92-4E6C-B8A2-0FB678B382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5B92-4E6C-B8A2-0FB678B38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5763408"/>
        <c:axId val="455763800"/>
      </c:barChart>
      <c:catAx>
        <c:axId val="455763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763800"/>
        <c:crosses val="autoZero"/>
        <c:auto val="1"/>
        <c:lblAlgn val="ctr"/>
        <c:lblOffset val="100"/>
        <c:noMultiLvlLbl val="0"/>
      </c:catAx>
      <c:valAx>
        <c:axId val="4557638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576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4.333333333333333</c:v>
              </c:pt>
              <c:pt idx="1">
                <c:v>4.1538461538461542</c:v>
              </c:pt>
              <c:pt idx="2">
                <c:v>4.2564102564102564</c:v>
              </c:pt>
              <c:pt idx="3">
                <c:v>4.2820512820512819</c:v>
              </c:pt>
              <c:pt idx="4">
                <c:v>4.4102564102564106</c:v>
              </c:pt>
              <c:pt idx="5">
                <c:v>4.6410256410256414</c:v>
              </c:pt>
              <c:pt idx="6">
                <c:v>4.4102564102564106</c:v>
              </c:pt>
              <c:pt idx="7">
                <c:v>4.2051282051282053</c:v>
              </c:pt>
            </c:numLit>
          </c:val>
          <c:extLst>
            <c:ext xmlns:c16="http://schemas.microsoft.com/office/drawing/2014/chart" uri="{C3380CC4-5D6E-409C-BE32-E72D297353CC}">
              <c16:uniqueId val="{00000000-548A-4330-B996-E873A63CD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5764584"/>
        <c:axId val="455764976"/>
      </c:barChart>
      <c:catAx>
        <c:axId val="455764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764976"/>
        <c:crosses val="autoZero"/>
        <c:auto val="1"/>
        <c:lblAlgn val="ctr"/>
        <c:lblOffset val="100"/>
        <c:noMultiLvlLbl val="0"/>
      </c:catAx>
      <c:valAx>
        <c:axId val="45576497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7645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4.25</c:v>
              </c:pt>
              <c:pt idx="1">
                <c:v>4.3203125</c:v>
              </c:pt>
              <c:pt idx="2">
                <c:v>4.1640625</c:v>
              </c:pt>
              <c:pt idx="3">
                <c:v>3.8984375</c:v>
              </c:pt>
              <c:pt idx="4">
                <c:v>4.4140625</c:v>
              </c:pt>
              <c:pt idx="5">
                <c:v>4.28125</c:v>
              </c:pt>
              <c:pt idx="6">
                <c:v>4.4140625</c:v>
              </c:pt>
              <c:pt idx="7">
                <c:v>4.2734375</c:v>
              </c:pt>
              <c:pt idx="8">
                <c:v>4.421875</c:v>
              </c:pt>
              <c:pt idx="9">
                <c:v>4.109375</c:v>
              </c:pt>
              <c:pt idx="10">
                <c:v>3.3515625</c:v>
              </c:pt>
              <c:pt idx="11">
                <c:v>3.6640625</c:v>
              </c:pt>
              <c:pt idx="12">
                <c:v>3.6328125</c:v>
              </c:pt>
              <c:pt idx="13">
                <c:v>3.6640625</c:v>
              </c:pt>
              <c:pt idx="14">
                <c:v>3.7109375</c:v>
              </c:pt>
              <c:pt idx="15">
                <c:v>3.765625</c:v>
              </c:pt>
            </c:numLit>
          </c:val>
          <c:extLst>
            <c:ext xmlns:c16="http://schemas.microsoft.com/office/drawing/2014/chart" uri="{C3380CC4-5D6E-409C-BE32-E72D297353CC}">
              <c16:uniqueId val="{00000000-A431-4485-B665-DF4192DD8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6059336"/>
        <c:axId val="456059728"/>
      </c:barChart>
      <c:catAx>
        <c:axId val="4560593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059728"/>
        <c:crosses val="autoZero"/>
        <c:auto val="1"/>
        <c:lblAlgn val="ctr"/>
        <c:lblOffset val="100"/>
        <c:noMultiLvlLbl val="0"/>
      </c:catAx>
      <c:valAx>
        <c:axId val="45605972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059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0.10526315789473684</c:v>
              </c:pt>
              <c:pt idx="1">
                <c:v>5.8479532163742687E-2</c:v>
              </c:pt>
              <c:pt idx="2">
                <c:v>0</c:v>
              </c:pt>
              <c:pt idx="3">
                <c:v>0</c:v>
              </c:pt>
              <c:pt idx="4">
                <c:v>2.3391812865497075E-2</c:v>
              </c:pt>
            </c:numLit>
          </c:val>
          <c:extLst>
            <c:ext xmlns:c16="http://schemas.microsoft.com/office/drawing/2014/chart" uri="{C3380CC4-5D6E-409C-BE32-E72D297353CC}">
              <c16:uniqueId val="{00000000-26A0-42EE-AB7C-0032E5B624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6060512"/>
        <c:axId val="456060904"/>
      </c:barChart>
      <c:catAx>
        <c:axId val="456060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6060904"/>
        <c:crosses val="autoZero"/>
        <c:auto val="1"/>
        <c:lblAlgn val="ctr"/>
        <c:lblOffset val="100"/>
        <c:noMultiLvlLbl val="0"/>
      </c:catAx>
      <c:valAx>
        <c:axId val="4560609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6060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0.10526315789473684</c:v>
              </c:pt>
              <c:pt idx="1">
                <c:v>0.16959064327485379</c:v>
              </c:pt>
              <c:pt idx="2">
                <c:v>7.6023391812865493E-2</c:v>
              </c:pt>
              <c:pt idx="3">
                <c:v>1.7543859649122806E-2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BD6-4B9F-AA0F-34322FD6F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061688"/>
        <c:axId val="456062080"/>
      </c:barChart>
      <c:catAx>
        <c:axId val="456061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6062080"/>
        <c:crosses val="autoZero"/>
        <c:auto val="1"/>
        <c:lblAlgn val="ctr"/>
        <c:lblOffset val="100"/>
        <c:noMultiLvlLbl val="0"/>
      </c:catAx>
      <c:valAx>
        <c:axId val="4560620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6061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0.1476510067114094</c:v>
              </c:pt>
              <c:pt idx="1">
                <c:v>6.7114093959731544E-2</c:v>
              </c:pt>
              <c:pt idx="2">
                <c:v>6.7114093959731542E-3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B4F-4EB5-B957-0A1269F16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6062864"/>
        <c:axId val="456204384"/>
        <c:axId val="0"/>
      </c:bar3DChart>
      <c:catAx>
        <c:axId val="4560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204384"/>
        <c:crosses val="autoZero"/>
        <c:auto val="1"/>
        <c:lblAlgn val="ctr"/>
        <c:lblOffset val="100"/>
        <c:noMultiLvlLbl val="0"/>
      </c:catAx>
      <c:valAx>
        <c:axId val="456204384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06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0.19047619047619047</c:v>
              </c:pt>
              <c:pt idx="1">
                <c:v>0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0-8165-402F-8F2E-B436A7BC769D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0.80952380952380953</c:v>
              </c:pt>
              <c:pt idx="1">
                <c:v>1</c:v>
              </c:pt>
              <c:pt idx="2">
                <c:v>0.75</c:v>
              </c:pt>
            </c:numLit>
          </c:val>
          <c:extLst>
            <c:ext xmlns:c16="http://schemas.microsoft.com/office/drawing/2014/chart" uri="{C3380CC4-5D6E-409C-BE32-E72D297353CC}">
              <c16:uniqueId val="{00000001-8165-402F-8F2E-B436A7BC7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524456"/>
        <c:axId val="452855600"/>
      </c:barChart>
      <c:catAx>
        <c:axId val="452524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855600"/>
        <c:crosses val="autoZero"/>
        <c:auto val="1"/>
        <c:lblAlgn val="ctr"/>
        <c:lblOffset val="100"/>
        <c:noMultiLvlLbl val="0"/>
      </c:catAx>
      <c:valAx>
        <c:axId val="4528556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5244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2020'!$C$52:$C$53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2020'!$H$52:$H$53</c:f>
              <c:numCache>
                <c:formatCode>0.00%</c:formatCode>
                <c:ptCount val="2"/>
                <c:pt idx="0">
                  <c:v>0.70270270270270274</c:v>
                </c:pt>
                <c:pt idx="1">
                  <c:v>0.29729729729729731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2020'!$C$64:$C$66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2020'!$H$64:$H$66</c:f>
              <c:numCache>
                <c:formatCode>0.00%</c:formatCode>
                <c:ptCount val="3"/>
                <c:pt idx="0">
                  <c:v>0.6216216216216216</c:v>
                </c:pt>
                <c:pt idx="1">
                  <c:v>0.29729729729729731</c:v>
                </c:pt>
                <c:pt idx="2">
                  <c:v>8.1081081081081086E-2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2020'!$C$70:$C$72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'Egresados 2020'!$E$70:$E$72</c:f>
              <c:numCache>
                <c:formatCode>0.0%</c:formatCode>
                <c:ptCount val="3"/>
                <c:pt idx="0">
                  <c:v>0.72972972972972971</c:v>
                </c:pt>
                <c:pt idx="1">
                  <c:v>0.16216216216216217</c:v>
                </c:pt>
                <c:pt idx="2">
                  <c:v>2.7027027027027029E-2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2020'!$I$103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2020'!$C$104:$C$110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2020'!$I$104:$I$110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2020'!$J$103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2020'!$C$104:$C$110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2020'!$J$104:$J$110</c:f>
              <c:numCache>
                <c:formatCode>0.0</c:formatCode>
                <c:ptCount val="7"/>
                <c:pt idx="0">
                  <c:v>4.4000000000000004</c:v>
                </c:pt>
                <c:pt idx="1">
                  <c:v>4.5</c:v>
                </c:pt>
                <c:pt idx="2">
                  <c:v>4.2</c:v>
                </c:pt>
                <c:pt idx="3">
                  <c:v>4.5</c:v>
                </c:pt>
                <c:pt idx="4">
                  <c:v>4.0999999999999996</c:v>
                </c:pt>
                <c:pt idx="5">
                  <c:v>4.5</c:v>
                </c:pt>
                <c:pt idx="6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2020'!$D$104:$D$110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2020'!$E$104:$E$110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2020'!$F$104:$F$110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2020'!$G$104:$G$110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2020'!$C$104:$C$110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2020'!$H$104:$H$110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2020'!$C$141:$C$145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2020'!$D$141:$D$145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0.24324324324324326</c:v>
                </c:pt>
                <c:pt idx="3">
                  <c:v>0.51351351351351349</c:v>
                </c:pt>
                <c:pt idx="4">
                  <c:v>0.24324324324324326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2020'!$C$159:$C$160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2020'!$H$159:$H$160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2020'!$C$174:$C$176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2020'!$H$174:$H$176</c:f>
              <c:numCache>
                <c:formatCode>0.00%</c:formatCode>
                <c:ptCount val="3"/>
                <c:pt idx="0">
                  <c:v>2.7027027027027029E-2</c:v>
                </c:pt>
                <c:pt idx="1">
                  <c:v>0.94594594594594594</c:v>
                </c:pt>
                <c:pt idx="2">
                  <c:v>2.7027027027027029E-2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2020'!$D$191:$D$196</c:f>
              <c:numCache>
                <c:formatCode>0.00%</c:formatCode>
                <c:ptCount val="6"/>
                <c:pt idx="0">
                  <c:v>8.5714285714285715E-2</c:v>
                </c:pt>
                <c:pt idx="1">
                  <c:v>5.7142857142857141E-2</c:v>
                </c:pt>
                <c:pt idx="2">
                  <c:v>5.7142857142857141E-2</c:v>
                </c:pt>
                <c:pt idx="3">
                  <c:v>0</c:v>
                </c:pt>
                <c:pt idx="4">
                  <c:v>0</c:v>
                </c:pt>
                <c:pt idx="5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2020'!$E$191:$E$196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2020'!$F$191:$F$196</c:f>
              <c:numCache>
                <c:formatCode>0.00%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2020'!$C$191:$C$196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2020'!$G$191:$G$196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2020'!$C$208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2020'!$D$208:$F$208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2020'!$C$209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2020'!$D$209:$F$209</c:f>
              <c:numCache>
                <c:formatCode>0.00%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2020'!$C$224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2020'!$D$224:$F$224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2020'!$C$225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2020'!$D$225:$F$225</c:f>
              <c:numCache>
                <c:formatCode>0.00%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2020'!$C$226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2020'!$D$226:$F$226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2020'!$C$227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2020'!$D$227:$F$227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0.54545454545454541</c:v>
              </c:pt>
              <c:pt idx="1">
                <c:v>0.77777777777777779</c:v>
              </c:pt>
              <c:pt idx="2">
                <c:v>0.875</c:v>
              </c:pt>
            </c:numLit>
          </c:val>
          <c:extLst>
            <c:ext xmlns:c16="http://schemas.microsoft.com/office/drawing/2014/chart" uri="{C3380CC4-5D6E-409C-BE32-E72D297353CC}">
              <c16:uniqueId val="{00000000-3D94-4EAB-8549-DFCBCA265A96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94-4EAB-8549-DFCBCA265A96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94-4EAB-8549-DFCBCA265A96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94-4EAB-8549-DFCBCA265A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4.5454545454545456E-2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D94-4EAB-8549-DFCBCA265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52856384"/>
        <c:axId val="452856776"/>
      </c:barChart>
      <c:catAx>
        <c:axId val="452856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856776"/>
        <c:crosses val="autoZero"/>
        <c:auto val="1"/>
        <c:lblAlgn val="ctr"/>
        <c:lblOffset val="100"/>
        <c:noMultiLvlLbl val="0"/>
      </c:catAx>
      <c:valAx>
        <c:axId val="4528567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856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2020'!$C$243:$C$245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2020'!$H$243:$H$245</c:f>
              <c:numCache>
                <c:formatCode>0.00%</c:formatCode>
                <c:ptCount val="3"/>
                <c:pt idx="0">
                  <c:v>0.6216216216216216</c:v>
                </c:pt>
                <c:pt idx="1">
                  <c:v>0.35135135135135137</c:v>
                </c:pt>
                <c:pt idx="2">
                  <c:v>2.7027027027027029E-2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2020'!$C$263:$C$267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2020'!$H$263:$H$267</c:f>
              <c:numCache>
                <c:formatCode>0.00%</c:formatCode>
                <c:ptCount val="5"/>
                <c:pt idx="0">
                  <c:v>0</c:v>
                </c:pt>
                <c:pt idx="1">
                  <c:v>2.7027027027027029E-2</c:v>
                </c:pt>
                <c:pt idx="2">
                  <c:v>0.1891891891891892</c:v>
                </c:pt>
                <c:pt idx="3">
                  <c:v>0.59459459459459463</c:v>
                </c:pt>
                <c:pt idx="4">
                  <c:v>0.1891891891891892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2020'!$C$274:$C$277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2020'!$E$274:$E$277</c:f>
              <c:numCache>
                <c:formatCode>0.00%</c:formatCode>
                <c:ptCount val="4"/>
                <c:pt idx="0">
                  <c:v>0.38235294117647056</c:v>
                </c:pt>
                <c:pt idx="1">
                  <c:v>0.58823529411764708</c:v>
                </c:pt>
                <c:pt idx="2">
                  <c:v>2.9411764705882353E-2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2020'!$C$95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2020'!$D$95:$H$95</c:f>
              <c:numCache>
                <c:formatCode>0.00%</c:formatCode>
                <c:ptCount val="5"/>
                <c:pt idx="0">
                  <c:v>0</c:v>
                </c:pt>
                <c:pt idx="1">
                  <c:v>0.26470588235294118</c:v>
                </c:pt>
                <c:pt idx="2">
                  <c:v>0.31428571428571428</c:v>
                </c:pt>
                <c:pt idx="3">
                  <c:v>0.16666666666666666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2020'!$C$96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2020'!$D$96:$H$96</c:f>
              <c:numCache>
                <c:formatCode>0.00%</c:formatCode>
                <c:ptCount val="5"/>
                <c:pt idx="0">
                  <c:v>1</c:v>
                </c:pt>
                <c:pt idx="1">
                  <c:v>0.44117647058823528</c:v>
                </c:pt>
                <c:pt idx="2">
                  <c:v>0.2</c:v>
                </c:pt>
                <c:pt idx="3">
                  <c:v>0.1111111111111111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2020'!$C$97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2020'!$D$97:$H$97</c:f>
              <c:numCache>
                <c:formatCode>0.00%</c:formatCode>
                <c:ptCount val="5"/>
                <c:pt idx="0">
                  <c:v>0</c:v>
                </c:pt>
                <c:pt idx="1">
                  <c:v>8.8235294117647065E-2</c:v>
                </c:pt>
                <c:pt idx="2">
                  <c:v>0.21428571428571427</c:v>
                </c:pt>
                <c:pt idx="3">
                  <c:v>0.41666666666666669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2020'!$C$98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2020'!$D$98:$H$98</c:f>
              <c:numCache>
                <c:formatCode>0.00%</c:formatCode>
                <c:ptCount val="5"/>
                <c:pt idx="0">
                  <c:v>0</c:v>
                </c:pt>
                <c:pt idx="1">
                  <c:v>0.20588235294117646</c:v>
                </c:pt>
                <c:pt idx="2">
                  <c:v>0.27142857142857141</c:v>
                </c:pt>
                <c:pt idx="3">
                  <c:v>0.30555555555555558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776-449C-8109-8CA9475B21E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776-449C-8109-8CA9475B21E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776-449C-8109-8CA9475B21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Casado (a)/Unión libre</c:v>
              </c:pt>
              <c:pt idx="1">
                <c:v>Otro</c:v>
              </c:pt>
              <c:pt idx="2">
                <c:v>Soltero (a)</c:v>
              </c:pt>
            </c:strLit>
          </c:cat>
          <c:val>
            <c:numLit>
              <c:formatCode>General</c:formatCode>
              <c:ptCount val="3"/>
              <c:pt idx="0">
                <c:v>11</c:v>
              </c:pt>
              <c:pt idx="1">
                <c:v>1</c:v>
              </c:pt>
              <c:pt idx="2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6-3776-449C-8109-8CA9475B21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9EC-4585-AFD5-5CB58F3E5A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9EC-4585-AFD5-5CB58F3E5A2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9EC-4585-AFD5-5CB58F3E5A2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9EC-4585-AFD5-5CB58F3E5A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Más de 2</c:v>
              </c:pt>
            </c:strLit>
          </c:cat>
          <c:val>
            <c:numLit>
              <c:formatCode>General</c:formatCode>
              <c:ptCount val="4"/>
              <c:pt idx="0">
                <c:v>58</c:v>
              </c:pt>
              <c:pt idx="1">
                <c:v>9</c:v>
              </c:pt>
              <c:pt idx="2">
                <c:v>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59EC-4585-AFD5-5CB58F3E5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5.0890585241729347E-3"/>
              <c:y val="-4.4202816315882027E-17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5.0890585241729347E-3"/>
              <c:y val="-4.4202816315882027E-17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C97-4A4C-A25A-26DD96F413F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97-4A4C-A25A-26DD96F413F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97-4A4C-A25A-26DD96F413F1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97-4A4C-A25A-26DD96F413F1}"/>
                </c:ext>
              </c:extLst>
            </c:dLbl>
            <c:dLbl>
              <c:idx val="4"/>
              <c:layout>
                <c:manualLayout>
                  <c:x val="5.0890585241729347E-3"/>
                  <c:y val="-4.4202816315882027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C97-4A4C-A25A-26DD96F413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2</c:v>
              </c:pt>
              <c:pt idx="1">
                <c:v>1</c:v>
              </c:pt>
              <c:pt idx="2">
                <c:v>7</c:v>
              </c:pt>
              <c:pt idx="3">
                <c:v>21</c:v>
              </c:pt>
              <c:pt idx="4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5-4C97-4A4C-A25A-26DD96F413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538616264"/>
        <c:axId val="538616920"/>
        <c:axId val="488415568"/>
      </c:bar3DChart>
      <c:catAx>
        <c:axId val="538616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8616920"/>
        <c:crosses val="autoZero"/>
        <c:auto val="1"/>
        <c:lblAlgn val="ctr"/>
        <c:lblOffset val="100"/>
        <c:noMultiLvlLbl val="0"/>
      </c:catAx>
      <c:valAx>
        <c:axId val="538616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8616264"/>
        <c:crosses val="autoZero"/>
        <c:crossBetween val="between"/>
      </c:valAx>
      <c:serAx>
        <c:axId val="48841556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8616920"/>
        <c:crosses val="autoZero"/>
      </c:ser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4700481189851269"/>
          <c:y val="6.7129629629629636E-2"/>
          <c:w val="0.52777777777777779"/>
          <c:h val="0.87962962962962965"/>
        </c:manualLayout>
      </c:layout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C4-4BEF-AE98-35E0057FA5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BC4-4BEF-AE98-35E0057FA5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3</c:v>
              </c:pt>
              <c:pt idx="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4-3BC4-4BEF-AE98-35E0057FA58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/>
                  <a:t>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1%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10%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30%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layout>
            <c:manualLayout>
              <c:x val="5.0890585241729347E-3"/>
              <c:y val="-4.4202816315882027E-17"/>
            </c:manualLayout>
          </c:layout>
          <c:tx>
            <c:rich>
              <a:bodyPr/>
              <a:lstStyle/>
              <a:p>
                <a:r>
                  <a:rPr lang="en-US"/>
                  <a:t>56%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1.5267175572519083E-2"/>
              <c:y val="-3.8577448975058694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93%</a:t>
                </a:r>
              </a:p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5.0890585241730284E-3"/>
              <c:y val="-0.11091016580329374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1.5267175572519083E-2"/>
              <c:y val="-3.8577448975058694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93%</a:t>
                </a:r>
              </a:p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5.0890585241730284E-3"/>
              <c:y val="-0.11091016580329374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6079221013403855E-2"/>
          <c:y val="7.4707735955587315E-2"/>
          <c:w val="0.75473663120354229"/>
          <c:h val="0.83508975901624471"/>
        </c:manualLayout>
      </c:layout>
      <c:bar3DChart>
        <c:barDir val="col"/>
        <c:grouping val="standar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5267175572519083E-2"/>
                  <c:y val="-3.85774489750586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A02-47AC-AB85-5F4FBEF5DB8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93%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A02-47AC-AB85-5F4FBEF5DB85}"/>
                </c:ext>
              </c:extLst>
            </c:dLbl>
            <c:dLbl>
              <c:idx val="2"/>
              <c:layout>
                <c:manualLayout>
                  <c:x val="5.0890585241730284E-3"/>
                  <c:y val="-0.1109101658032937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A02-47AC-AB85-5F4FBEF5DB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  </c:v>
              </c:pt>
              <c:pt idx="1">
                <c:v>Maestría</c:v>
              </c:pt>
              <c:pt idx="2">
                <c:v>Ninguno</c:v>
              </c:pt>
            </c:strLit>
          </c:cat>
          <c:val>
            <c:numLit>
              <c:formatCode>General</c:formatCode>
              <c:ptCount val="3"/>
              <c:pt idx="0">
                <c:v>2</c:v>
              </c:pt>
              <c:pt idx="1">
                <c:v>66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3A02-47AC-AB85-5F4FBEF5DB8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538616264"/>
        <c:axId val="538616920"/>
        <c:axId val="488415568"/>
      </c:bar3DChart>
      <c:catAx>
        <c:axId val="538616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8616920"/>
        <c:crosses val="autoZero"/>
        <c:auto val="1"/>
        <c:lblAlgn val="ctr"/>
        <c:lblOffset val="100"/>
        <c:noMultiLvlLbl val="0"/>
      </c:catAx>
      <c:valAx>
        <c:axId val="538616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8616264"/>
        <c:crosses val="autoZero"/>
        <c:crossBetween val="between"/>
      </c:valAx>
      <c:serAx>
        <c:axId val="48841556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8616920"/>
        <c:crosses val="autoZero"/>
      </c:ser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/>
                  <a:t>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1%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10%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30%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layout>
            <c:manualLayout>
              <c:x val="5.0890585241729347E-3"/>
              <c:y val="-4.4202816315882027E-17"/>
            </c:manualLayout>
          </c:layout>
          <c:tx>
            <c:rich>
              <a:bodyPr/>
              <a:lstStyle/>
              <a:p>
                <a:r>
                  <a:rPr lang="en-US"/>
                  <a:t>56%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layout>
            <c:manualLayout>
              <c:x val="1.5267175572519083E-2"/>
              <c:y val="-3.8577448975058694E-2"/>
            </c:manualLayout>
          </c:layout>
          <c:tx>
            <c:rich>
              <a:bodyPr/>
              <a:lstStyle/>
              <a:p>
                <a:r>
                  <a:rPr lang="en-US"/>
                  <a:t>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tx>
            <c:rich>
              <a:bodyPr/>
              <a:lstStyle/>
              <a:p>
                <a:r>
                  <a:rPr lang="en-US"/>
                  <a:t>93%</a:t>
                </a:r>
              </a:p>
              <a:p>
                <a:endParaRPr lang="en-US"/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layout>
            <c:manualLayout>
              <c:x val="5.0890585241730284E-3"/>
              <c:y val="-0.11091016580329374"/>
            </c:manualLayout>
          </c:layout>
          <c:tx>
            <c:rich>
              <a:bodyPr/>
              <a:lstStyle/>
              <a:p>
                <a:r>
                  <a:rPr lang="en-US"/>
                  <a:t>4%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9158101420528555E-2"/>
          <c:y val="7.2332716828235041E-2"/>
          <c:w val="0.75473663120354229"/>
          <c:h val="0.83508975901624471"/>
        </c:manualLayout>
      </c:layout>
      <c:bar3DChart>
        <c:barDir val="col"/>
        <c:grouping val="standar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69%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96-4BBF-BA4A-8BED7C737DEF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31%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96-4BBF-BA4A-8BED7C737D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49</c:v>
              </c:pt>
              <c:pt idx="1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E196-4BBF-BA4A-8BED7C737D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538616264"/>
        <c:axId val="538616920"/>
        <c:axId val="488415568"/>
      </c:bar3DChart>
      <c:catAx>
        <c:axId val="538616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8616920"/>
        <c:crosses val="autoZero"/>
        <c:auto val="1"/>
        <c:lblAlgn val="ctr"/>
        <c:lblOffset val="100"/>
        <c:noMultiLvlLbl val="0"/>
      </c:catAx>
      <c:valAx>
        <c:axId val="538616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8616264"/>
        <c:crosses val="autoZero"/>
        <c:crossBetween val="between"/>
      </c:valAx>
      <c:serAx>
        <c:axId val="48841556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8616920"/>
        <c:crosses val="autoZero"/>
      </c:ser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0.30769230769230771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71F-4D4B-9FED-B2236FD214B0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0.18181818181818182</c:v>
              </c:pt>
              <c:pt idx="1">
                <c:v>0.38461538461538464</c:v>
              </c:pt>
              <c:pt idx="2">
                <c:v>0.75</c:v>
              </c:pt>
            </c:numLit>
          </c:val>
          <c:extLst>
            <c:ext xmlns:c16="http://schemas.microsoft.com/office/drawing/2014/chart" uri="{C3380CC4-5D6E-409C-BE32-E72D297353CC}">
              <c16:uniqueId val="{00000001-771F-4D4B-9FED-B2236FD214B0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71F-4D4B-9FED-B2236FD214B0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1F-4D4B-9FED-B2236FD214B0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1F-4D4B-9FED-B2236FD214B0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1F-4D4B-9FED-B2236FD214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7.6923076923076927E-2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6-771F-4D4B-9FED-B2236FD21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524064"/>
        <c:axId val="452857560"/>
      </c:barChart>
      <c:catAx>
        <c:axId val="4525240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2857560"/>
        <c:crosses val="autoZero"/>
        <c:auto val="1"/>
        <c:lblAlgn val="ctr"/>
        <c:lblOffset val="100"/>
        <c:noMultiLvlLbl val="0"/>
      </c:catAx>
      <c:valAx>
        <c:axId val="4528575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252406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/>
                  <a:t>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1%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10%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30%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layout>
            <c:manualLayout>
              <c:x val="5.0890585241729347E-3"/>
              <c:y val="-4.4202816315882027E-17"/>
            </c:manualLayout>
          </c:layout>
          <c:tx>
            <c:rich>
              <a:bodyPr/>
              <a:lstStyle/>
              <a:p>
                <a:r>
                  <a:rPr lang="en-US"/>
                  <a:t>56%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layout>
            <c:manualLayout>
              <c:x val="1.5267175572519083E-2"/>
              <c:y val="-3.8577448975058694E-2"/>
            </c:manualLayout>
          </c:layout>
          <c:tx>
            <c:rich>
              <a:bodyPr/>
              <a:lstStyle/>
              <a:p>
                <a:r>
                  <a:rPr lang="en-US"/>
                  <a:t>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tx>
            <c:rich>
              <a:bodyPr/>
              <a:lstStyle/>
              <a:p>
                <a:r>
                  <a:rPr lang="en-US"/>
                  <a:t>93%</a:t>
                </a:r>
              </a:p>
              <a:p>
                <a:endParaRPr lang="en-US"/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layout>
            <c:manualLayout>
              <c:x val="5.0890585241730284E-3"/>
              <c:y val="-0.11091016580329374"/>
            </c:manualLayout>
          </c:layout>
          <c:tx>
            <c:rich>
              <a:bodyPr/>
              <a:lstStyle/>
              <a:p>
                <a:r>
                  <a:rPr lang="en-US"/>
                  <a:t>4%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2.2900763358778532E-2"/>
              <c:y val="-2.8933086731294019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2.2900763358778532E-2"/>
              <c:y val="-2.8933086731294019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8267516178798264E-2"/>
          <c:y val="3.8577448975058694E-2"/>
          <c:w val="0.75473663120354229"/>
          <c:h val="0.78211790954271676"/>
        </c:manualLayout>
      </c:layout>
      <c:bar3DChart>
        <c:barDir val="col"/>
        <c:grouping val="standar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03D-4C09-A5C5-2E9D04D4568F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3D-4C09-A5C5-2E9D04D4568F}"/>
                </c:ext>
              </c:extLst>
            </c:dLbl>
            <c:dLbl>
              <c:idx val="2"/>
              <c:layout>
                <c:manualLayout>
                  <c:x val="2.2900763358778532E-2"/>
                  <c:y val="-2.89330867312940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03D-4C09-A5C5-2E9D04D4568F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3D-4C09-A5C5-2E9D04D456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Buscando empleo</c:v>
              </c:pt>
              <c:pt idx="1">
                <c:v>Estudiando</c:v>
              </c:pt>
              <c:pt idx="2">
                <c:v>Otra actividad</c:v>
              </c:pt>
              <c:pt idx="3">
                <c:v>Trabajando</c:v>
              </c:pt>
            </c:strLit>
          </c:cat>
          <c:val>
            <c:numLit>
              <c:formatCode>General</c:formatCode>
              <c:ptCount val="4"/>
              <c:pt idx="0">
                <c:v>10</c:v>
              </c:pt>
              <c:pt idx="1">
                <c:v>25</c:v>
              </c:pt>
              <c:pt idx="2">
                <c:v>1</c:v>
              </c:pt>
              <c:pt idx="3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4-603D-4C09-A5C5-2E9D04D456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538616264"/>
        <c:axId val="538616920"/>
        <c:axId val="488415568"/>
      </c:bar3DChart>
      <c:catAx>
        <c:axId val="538616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8616920"/>
        <c:crosses val="autoZero"/>
        <c:auto val="1"/>
        <c:lblAlgn val="ctr"/>
        <c:lblOffset val="100"/>
        <c:noMultiLvlLbl val="0"/>
      </c:catAx>
      <c:valAx>
        <c:axId val="538616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8616264"/>
        <c:crosses val="autoZero"/>
        <c:crossBetween val="between"/>
      </c:valAx>
      <c:serAx>
        <c:axId val="48841556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8616920"/>
        <c:crosses val="autoZero"/>
      </c:ser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046-4BF3-87AA-C7172D0B41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046-4BF3-87AA-C7172D0B41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046-4BF3-87AA-C7172D0B41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NO</c:v>
              </c:pt>
              <c:pt idx="1">
                <c:v>SI</c:v>
              </c:pt>
              <c:pt idx="2">
                <c:v>Ya tengo un Emprendimiento</c:v>
              </c:pt>
            </c:strLit>
          </c:cat>
          <c:val>
            <c:numLit>
              <c:formatCode>General</c:formatCode>
              <c:ptCount val="3"/>
              <c:pt idx="0">
                <c:v>24</c:v>
              </c:pt>
              <c:pt idx="1">
                <c:v>44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6-A046-4BF3-87AA-C7172D0B41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ABD-40BF-9CE1-5ACD1CB25A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ABD-40BF-9CE1-5ACD1CB25A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ABD-40BF-9CE1-5ACD1CB25A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ABD-40BF-9CE1-5ACD1CB25A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1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</c:strLit>
          </c:cat>
          <c:val>
            <c:numLit>
              <c:formatCode>General</c:formatCode>
              <c:ptCount val="4"/>
              <c:pt idx="0">
                <c:v>1</c:v>
              </c:pt>
              <c:pt idx="1">
                <c:v>10</c:v>
              </c:pt>
              <c:pt idx="2">
                <c:v>32</c:v>
              </c:pt>
              <c:pt idx="3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8-AABD-40BF-9CE1-5ACD1CB25A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67-460A-A6A2-63A9C483C5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67-460A-A6A2-63A9C483C5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67-460A-A6A2-63A9C483C5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67-460A-A6A2-63A9C483C5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Buena  </c:v>
              </c:pt>
              <c:pt idx="1">
                <c:v>Excelente  </c:v>
              </c:pt>
              <c:pt idx="2">
                <c:v>Mala </c:v>
              </c:pt>
              <c:pt idx="3">
                <c:v>Regular  </c:v>
              </c:pt>
            </c:strLit>
          </c:cat>
          <c:val>
            <c:numLit>
              <c:formatCode>General</c:formatCode>
              <c:ptCount val="4"/>
              <c:pt idx="0">
                <c:v>20</c:v>
              </c:pt>
              <c:pt idx="1">
                <c:v>47</c:v>
              </c:pt>
              <c:pt idx="2">
                <c:v>2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8-8067-460A-A6A2-63A9C483C5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0.59090909090909094</c:v>
              </c:pt>
              <c:pt idx="1">
                <c:v>0.69230769230769229</c:v>
              </c:pt>
              <c:pt idx="2">
                <c:v>0.875</c:v>
              </c:pt>
            </c:numLit>
          </c:val>
          <c:extLst>
            <c:ext xmlns:c16="http://schemas.microsoft.com/office/drawing/2014/chart" uri="{C3380CC4-5D6E-409C-BE32-E72D297353CC}">
              <c16:uniqueId val="{00000000-6244-4135-A40A-DA3573DCF575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9.0909090909090912E-2</c:v>
              </c:pt>
              <c:pt idx="1">
                <c:v>7.6923076923076927E-2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244-4135-A40A-DA3573DCF57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52522496"/>
        <c:axId val="452522104"/>
      </c:barChart>
      <c:catAx>
        <c:axId val="452522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52522104"/>
        <c:crosses val="autoZero"/>
        <c:auto val="1"/>
        <c:lblAlgn val="ctr"/>
        <c:lblOffset val="100"/>
        <c:noMultiLvlLbl val="0"/>
      </c:catAx>
      <c:valAx>
        <c:axId val="45252210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252249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5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7.xml"/><Relationship Id="rId13" Type="http://schemas.openxmlformats.org/officeDocument/2006/relationships/chart" Target="../charts/chart82.xml"/><Relationship Id="rId3" Type="http://schemas.openxmlformats.org/officeDocument/2006/relationships/image" Target="../media/image8.jpeg"/><Relationship Id="rId7" Type="http://schemas.openxmlformats.org/officeDocument/2006/relationships/chart" Target="../charts/chart76.xml"/><Relationship Id="rId12" Type="http://schemas.openxmlformats.org/officeDocument/2006/relationships/chart" Target="../charts/chart81.xml"/><Relationship Id="rId2" Type="http://schemas.openxmlformats.org/officeDocument/2006/relationships/image" Target="../media/image7.png"/><Relationship Id="rId1" Type="http://schemas.openxmlformats.org/officeDocument/2006/relationships/image" Target="../media/image6.jpeg"/><Relationship Id="rId6" Type="http://schemas.openxmlformats.org/officeDocument/2006/relationships/chart" Target="../charts/chart75.xml"/><Relationship Id="rId11" Type="http://schemas.openxmlformats.org/officeDocument/2006/relationships/chart" Target="../charts/chart80.xml"/><Relationship Id="rId5" Type="http://schemas.openxmlformats.org/officeDocument/2006/relationships/chart" Target="../charts/chart74.xml"/><Relationship Id="rId10" Type="http://schemas.openxmlformats.org/officeDocument/2006/relationships/chart" Target="../charts/chart79.xml"/><Relationship Id="rId4" Type="http://schemas.openxmlformats.org/officeDocument/2006/relationships/image" Target="../media/image9.png"/><Relationship Id="rId9" Type="http://schemas.openxmlformats.org/officeDocument/2006/relationships/chart" Target="../charts/chart78.xml"/><Relationship Id="rId14" Type="http://schemas.openxmlformats.org/officeDocument/2006/relationships/chart" Target="../charts/chart8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Física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268AD348-741C-46D8-A4A2-69DE80D12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EDE2CD13-B95E-4E51-A3E6-E5B5124846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FBF88112-C6BD-4F5A-8341-9BB14C5E5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6B8934A0-A08A-4523-B459-9FC4DA440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F322909D-06EA-4FA8-8D0D-573999805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52630200-082C-45E5-B899-A9CD581E9A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92998F22-AC25-44E4-A9B5-914758DD2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9CD5B838-874F-444B-97FD-836125184E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3DB2FC83-6509-44C1-BCC3-BEA08C13C8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21B93038-53D9-4FBA-A56D-54CA3195A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C6CCCF37-207A-458F-8022-9CACCC01C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8EEFFC12-CED4-4847-B405-5AE45FF9E7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5F998195-9B43-469D-BD2C-F44682942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7F5F89C9-6BB2-473D-BF3A-4FCBB8D522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E830CCDF-6EAE-4593-8C2F-DDA73D132B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E35F30F6-073A-4F55-BF30-C088297AF4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D7F40BE0-C857-47D6-8B1A-F1EE7CA1D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C0ADAC70-418D-480F-9288-55BFBF82D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9EFAFD9D-89E7-4E6F-A73C-4DF6C8D54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0E8D1910-CA72-426C-BA98-8F4EA319E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DBFF8A16-8E1D-46FE-8097-72DAAD4983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4A6EC60C-F6FF-4516-8F63-FBD7B1AE4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3717F590-4CFB-4084-A251-F16CB8611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476AA0A0-A610-40CA-8232-D60CAAE328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A8E9CDE9-41DE-4E63-A866-93BFE5A027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FCECFB1B-3B82-488B-9033-2E188B20F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8FC7199F-44B9-4B9D-B6BE-39959660A9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CDB70B3A-4249-4347-B4DB-5B730D9B32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C142C807-2893-4528-80B0-75C6FE93FB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28B909D1-8A7F-44A4-8C3F-BC6AF368ED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929F5FFE-779E-4761-ADAF-289EDBFD7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3E7E7C13-BE55-4977-94DE-1C950CCF0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4194F627-6A99-4CD9-B099-99E616224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6547FB59-0429-492E-941A-5E3136D235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14BBEDE7-AF05-4991-8B04-331BB0686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0EED5BC6-376A-43C0-8013-378A8D5DE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905E2C3E-3B91-4D8F-BC5F-C377D61B0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E31C9D33-D32D-4985-9C74-D566971C39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A664D10B-37E0-4158-9847-7D45140BF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40C961BA-1B4C-4EDE-9454-8C6D0A294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1E1B1FE2-A1D1-448E-8A41-4BD72EC8DF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3FF08A4A-4F91-43F0-9BA8-59983405E5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03DBB4F5-B444-4ECB-AF5E-61A76E1A8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D31D19FD-B9BF-4E2D-973F-9953079870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152F1E36-22D9-4BA0-91D8-BFF6F3BB1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07A8B64B-C549-414B-A346-2A407B1775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DCEE481E-B92B-4DEB-B04C-4D57CF5525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9400A1BB-4BD6-4D3E-9C41-D76F9C0F63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586951B4-EE1F-4C10-92E7-0BA4FDF4AA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4386531F-D0AE-42AC-B48F-2C252309C8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B0F518D9-7753-4C25-9016-5F9073A6DB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73E7C3EA-8ADB-428E-8E7E-0060F538D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5789E9A3-0BF3-46C6-96F5-2DA0554FD5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C12CACDE-637B-44FA-82FD-8DFAB09EC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8ED9EA67-91C5-40B1-B38F-E07F262FE2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AEE70058-2216-4F9B-8473-92FC4F763038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Matemáticas y Física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A5FB2F88-B8AA-4ECE-86E8-C967D6FC8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1609725</xdr:colOff>
      <xdr:row>12</xdr:row>
      <xdr:rowOff>161925</xdr:rowOff>
    </xdr:from>
    <xdr:to>
      <xdr:col>13</xdr:col>
      <xdr:colOff>408495</xdr:colOff>
      <xdr:row>30</xdr:row>
      <xdr:rowOff>171020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4EAAF2FA-3ACE-4150-BF1A-80398840B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133600" y="2447925"/>
          <a:ext cx="8638095" cy="34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44</xdr:row>
      <xdr:rowOff>141193</xdr:rowOff>
    </xdr:from>
    <xdr:to>
      <xdr:col>14</xdr:col>
      <xdr:colOff>224918</xdr:colOff>
      <xdr:row>53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55</xdr:row>
      <xdr:rowOff>180973</xdr:rowOff>
    </xdr:from>
    <xdr:to>
      <xdr:col>16</xdr:col>
      <xdr:colOff>136070</xdr:colOff>
      <xdr:row>66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248</xdr:row>
      <xdr:rowOff>0</xdr:rowOff>
    </xdr:from>
    <xdr:to>
      <xdr:col>14</xdr:col>
      <xdr:colOff>9524</xdr:colOff>
      <xdr:row>248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143</xdr:row>
      <xdr:rowOff>0</xdr:rowOff>
    </xdr:from>
    <xdr:to>
      <xdr:col>14</xdr:col>
      <xdr:colOff>1197429</xdr:colOff>
      <xdr:row>143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Física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44</xdr:row>
      <xdr:rowOff>226483</xdr:rowOff>
    </xdr:from>
    <xdr:to>
      <xdr:col>15</xdr:col>
      <xdr:colOff>74084</xdr:colOff>
      <xdr:row>53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55</xdr:row>
      <xdr:rowOff>241878</xdr:rowOff>
    </xdr:from>
    <xdr:to>
      <xdr:col>14</xdr:col>
      <xdr:colOff>1171865</xdr:colOff>
      <xdr:row>66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68</xdr:row>
      <xdr:rowOff>178858</xdr:rowOff>
    </xdr:from>
    <xdr:to>
      <xdr:col>13</xdr:col>
      <xdr:colOff>10584</xdr:colOff>
      <xdr:row>76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111</xdr:row>
      <xdr:rowOff>67734</xdr:rowOff>
    </xdr:from>
    <xdr:to>
      <xdr:col>9</xdr:col>
      <xdr:colOff>42334</xdr:colOff>
      <xdr:row>125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131</xdr:row>
      <xdr:rowOff>215900</xdr:rowOff>
    </xdr:from>
    <xdr:to>
      <xdr:col>13</xdr:col>
      <xdr:colOff>31750</xdr:colOff>
      <xdr:row>143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151</xdr:row>
      <xdr:rowOff>289986</xdr:rowOff>
    </xdr:from>
    <xdr:to>
      <xdr:col>14</xdr:col>
      <xdr:colOff>317500</xdr:colOff>
      <xdr:row>160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164</xdr:row>
      <xdr:rowOff>508000</xdr:rowOff>
    </xdr:from>
    <xdr:to>
      <xdr:col>15</xdr:col>
      <xdr:colOff>84665</xdr:colOff>
      <xdr:row>176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180</xdr:row>
      <xdr:rowOff>748530</xdr:rowOff>
    </xdr:from>
    <xdr:to>
      <xdr:col>14</xdr:col>
      <xdr:colOff>1139150</xdr:colOff>
      <xdr:row>189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200</xdr:row>
      <xdr:rowOff>448733</xdr:rowOff>
    </xdr:from>
    <xdr:to>
      <xdr:col>13</xdr:col>
      <xdr:colOff>666750</xdr:colOff>
      <xdr:row>209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214</xdr:row>
      <xdr:rowOff>46567</xdr:rowOff>
    </xdr:from>
    <xdr:to>
      <xdr:col>15</xdr:col>
      <xdr:colOff>10584</xdr:colOff>
      <xdr:row>226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235</xdr:row>
      <xdr:rowOff>110066</xdr:rowOff>
    </xdr:from>
    <xdr:to>
      <xdr:col>14</xdr:col>
      <xdr:colOff>1058333</xdr:colOff>
      <xdr:row>244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253</xdr:row>
      <xdr:rowOff>116417</xdr:rowOff>
    </xdr:from>
    <xdr:to>
      <xdr:col>15</xdr:col>
      <xdr:colOff>232832</xdr:colOff>
      <xdr:row>266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271</xdr:row>
      <xdr:rowOff>131233</xdr:rowOff>
    </xdr:from>
    <xdr:to>
      <xdr:col>12</xdr:col>
      <xdr:colOff>719666</xdr:colOff>
      <xdr:row>280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82</xdr:row>
      <xdr:rowOff>110066</xdr:rowOff>
    </xdr:from>
    <xdr:to>
      <xdr:col>14</xdr:col>
      <xdr:colOff>836083</xdr:colOff>
      <xdr:row>99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3</xdr:col>
      <xdr:colOff>502229</xdr:colOff>
      <xdr:row>14</xdr:row>
      <xdr:rowOff>43296</xdr:rowOff>
    </xdr:from>
    <xdr:to>
      <xdr:col>13</xdr:col>
      <xdr:colOff>589465</xdr:colOff>
      <xdr:row>31</xdr:row>
      <xdr:rowOff>71427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46D708-A379-4B28-8370-629541CA2C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/>
        <a:srcRect t="8044"/>
        <a:stretch/>
      </xdr:blipFill>
      <xdr:spPr>
        <a:xfrm>
          <a:off x="3403024" y="2710296"/>
          <a:ext cx="8685714" cy="32666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3</xdr:row>
      <xdr:rowOff>142875</xdr:rowOff>
    </xdr:from>
    <xdr:to>
      <xdr:col>5</xdr:col>
      <xdr:colOff>536575</xdr:colOff>
      <xdr:row>7</xdr:row>
      <xdr:rowOff>34925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E990AD6D-E208-4CF0-A8C9-10F2D7C63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591"/>
        <a:stretch>
          <a:fillRect/>
        </a:stretch>
      </xdr:blipFill>
      <xdr:spPr bwMode="auto">
        <a:xfrm>
          <a:off x="2600325" y="714375"/>
          <a:ext cx="1746250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509587</xdr:colOff>
      <xdr:row>3</xdr:row>
      <xdr:rowOff>97632</xdr:rowOff>
    </xdr:from>
    <xdr:to>
      <xdr:col>7</xdr:col>
      <xdr:colOff>690563</xdr:colOff>
      <xdr:row>8</xdr:row>
      <xdr:rowOff>11615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EA05BC-0D2D-4CCA-8FDC-7043CD504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9587" y="669132"/>
          <a:ext cx="1704976" cy="866483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1</xdr:row>
      <xdr:rowOff>171450</xdr:rowOff>
    </xdr:from>
    <xdr:to>
      <xdr:col>3</xdr:col>
      <xdr:colOff>38100</xdr:colOff>
      <xdr:row>10</xdr:row>
      <xdr:rowOff>256674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D8957DB7-0639-4BDF-B377-2A3E50D2D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361950"/>
          <a:ext cx="1352550" cy="2171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17</xdr:col>
      <xdr:colOff>103524</xdr:colOff>
      <xdr:row>34</xdr:row>
      <xdr:rowOff>85262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48000" y="3333750"/>
          <a:ext cx="10009524" cy="3704762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</xdr:row>
      <xdr:rowOff>38100</xdr:rowOff>
    </xdr:from>
    <xdr:to>
      <xdr:col>12</xdr:col>
      <xdr:colOff>0</xdr:colOff>
      <xdr:row>54</xdr:row>
      <xdr:rowOff>114300</xdr:rowOff>
    </xdr:to>
    <xdr:graphicFrame macro="">
      <xdr:nvGraphicFramePr>
        <xdr:cNvPr id="23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56</xdr:row>
      <xdr:rowOff>133350</xdr:rowOff>
    </xdr:from>
    <xdr:to>
      <xdr:col>12</xdr:col>
      <xdr:colOff>0</xdr:colOff>
      <xdr:row>70</xdr:row>
      <xdr:rowOff>133350</xdr:rowOff>
    </xdr:to>
    <xdr:graphicFrame macro="">
      <xdr:nvGraphicFramePr>
        <xdr:cNvPr id="24" name="Grá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133350</xdr:colOff>
      <xdr:row>76</xdr:row>
      <xdr:rowOff>66675</xdr:rowOff>
    </xdr:from>
    <xdr:to>
      <xdr:col>12</xdr:col>
      <xdr:colOff>552450</xdr:colOff>
      <xdr:row>90</xdr:row>
      <xdr:rowOff>33338</xdr:rowOff>
    </xdr:to>
    <xdr:graphicFrame macro="">
      <xdr:nvGraphicFramePr>
        <xdr:cNvPr id="25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57150</xdr:colOff>
      <xdr:row>96</xdr:row>
      <xdr:rowOff>85725</xdr:rowOff>
    </xdr:from>
    <xdr:to>
      <xdr:col>12</xdr:col>
      <xdr:colOff>57150</xdr:colOff>
      <xdr:row>110</xdr:row>
      <xdr:rowOff>161925</xdr:rowOff>
    </xdr:to>
    <xdr:graphicFrame macro="">
      <xdr:nvGraphicFramePr>
        <xdr:cNvPr id="26" name="Gráfico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113</xdr:row>
      <xdr:rowOff>47625</xdr:rowOff>
    </xdr:from>
    <xdr:to>
      <xdr:col>12</xdr:col>
      <xdr:colOff>419100</xdr:colOff>
      <xdr:row>127</xdr:row>
      <xdr:rowOff>14288</xdr:rowOff>
    </xdr:to>
    <xdr:graphicFrame macro="">
      <xdr:nvGraphicFramePr>
        <xdr:cNvPr id="27" name="Gráfico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131</xdr:row>
      <xdr:rowOff>0</xdr:rowOff>
    </xdr:from>
    <xdr:to>
      <xdr:col>12</xdr:col>
      <xdr:colOff>419100</xdr:colOff>
      <xdr:row>144</xdr:row>
      <xdr:rowOff>157163</xdr:rowOff>
    </xdr:to>
    <xdr:graphicFrame macro="">
      <xdr:nvGraphicFramePr>
        <xdr:cNvPr id="29" name="Gráfico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685800</xdr:colOff>
      <xdr:row>151</xdr:row>
      <xdr:rowOff>0</xdr:rowOff>
    </xdr:from>
    <xdr:to>
      <xdr:col>12</xdr:col>
      <xdr:colOff>342900</xdr:colOff>
      <xdr:row>164</xdr:row>
      <xdr:rowOff>157163</xdr:rowOff>
    </xdr:to>
    <xdr:graphicFrame macro="">
      <xdr:nvGraphicFramePr>
        <xdr:cNvPr id="30" name="Gráfico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170</xdr:row>
      <xdr:rowOff>0</xdr:rowOff>
    </xdr:from>
    <xdr:to>
      <xdr:col>12</xdr:col>
      <xdr:colOff>0</xdr:colOff>
      <xdr:row>182</xdr:row>
      <xdr:rowOff>76200</xdr:rowOff>
    </xdr:to>
    <xdr:graphicFrame macro="">
      <xdr:nvGraphicFramePr>
        <xdr:cNvPr id="31" name="Gráfico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0</xdr:colOff>
      <xdr:row>190</xdr:row>
      <xdr:rowOff>0</xdr:rowOff>
    </xdr:from>
    <xdr:to>
      <xdr:col>13</xdr:col>
      <xdr:colOff>114300</xdr:colOff>
      <xdr:row>204</xdr:row>
      <xdr:rowOff>133350</xdr:rowOff>
    </xdr:to>
    <xdr:graphicFrame macro="">
      <xdr:nvGraphicFramePr>
        <xdr:cNvPr id="32" name="Gráfico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9525</xdr:colOff>
      <xdr:row>209</xdr:row>
      <xdr:rowOff>47625</xdr:rowOff>
    </xdr:from>
    <xdr:to>
      <xdr:col>13</xdr:col>
      <xdr:colOff>133351</xdr:colOff>
      <xdr:row>225</xdr:row>
      <xdr:rowOff>133349</xdr:rowOff>
    </xdr:to>
    <xdr:graphicFrame macro="">
      <xdr:nvGraphicFramePr>
        <xdr:cNvPr id="33" name="Gráfico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Licenciatura en Física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Licenciatura en Física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egresados@utp.edu.co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opLeftCell="A22" workbookViewId="0">
      <selection activeCell="B40" sqref="B40:N49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8" t="s">
        <v>0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</row>
    <row r="33" spans="2:15" ht="68.25" customHeight="1">
      <c r="B33" s="109" t="s">
        <v>1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</row>
    <row r="34" spans="2:15" ht="43.5" customHeight="1">
      <c r="B34" s="109" t="s">
        <v>2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</row>
    <row r="35" spans="2:15" ht="167.25" customHeight="1">
      <c r="B35" s="110" t="s">
        <v>135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</row>
    <row r="36" spans="2:15" ht="89.25" customHeight="1">
      <c r="B36" s="111" t="s">
        <v>3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</row>
    <row r="37" spans="2:15" ht="58.5" customHeight="1">
      <c r="B37" s="111" t="s">
        <v>4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04" t="s">
        <v>311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2:15" ht="14.45" customHeight="1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2:15" ht="14.45" customHeight="1"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2:15" ht="14.45" customHeight="1"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2:15" ht="14.45" customHeight="1"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2:15" ht="14.45" customHeight="1"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2:15" ht="14.45" customHeight="1"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</row>
    <row r="47" spans="2:15" ht="14.45" customHeight="1"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</row>
    <row r="48" spans="2:15" ht="14.45" customHeight="1"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</row>
    <row r="49" spans="2:14" ht="34.5" customHeight="1"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</row>
    <row r="51" spans="2:14" ht="87.75" customHeight="1">
      <c r="B51" s="106" t="s">
        <v>105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workbookViewId="0">
      <selection activeCell="E33" sqref="E33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58" t="s">
        <v>137</v>
      </c>
    </row>
    <row r="34" spans="2:19" ht="18.75">
      <c r="C34" s="58" t="s">
        <v>331</v>
      </c>
    </row>
    <row r="35" spans="2:19" ht="18.75">
      <c r="C35" s="58" t="s">
        <v>332</v>
      </c>
    </row>
    <row r="37" spans="2:19" ht="39" customHeight="1">
      <c r="B37" s="31"/>
      <c r="C37" s="113" t="s">
        <v>57</v>
      </c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R37" s="59"/>
      <c r="S37" s="32"/>
    </row>
    <row r="38" spans="2:19" ht="19.5" customHeight="1">
      <c r="B38" s="31"/>
      <c r="C38" s="3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59"/>
      <c r="S38" s="32"/>
    </row>
    <row r="39" spans="2:19" ht="23.25">
      <c r="B39" s="31"/>
      <c r="C39" s="114" t="s">
        <v>58</v>
      </c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R39" s="59"/>
      <c r="S39" s="32"/>
    </row>
    <row r="40" spans="2:19" ht="19.5" customHeight="1">
      <c r="B40" s="31"/>
      <c r="C40" s="3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3" t="s">
        <v>54</v>
      </c>
      <c r="D41" s="33" t="s">
        <v>59</v>
      </c>
      <c r="E41" s="33" t="s">
        <v>60</v>
      </c>
      <c r="F41" s="33" t="s">
        <v>61</v>
      </c>
      <c r="G41" s="33" t="s">
        <v>62</v>
      </c>
      <c r="H41" s="33" t="s">
        <v>56</v>
      </c>
      <c r="I41" s="2"/>
      <c r="J41" s="2"/>
      <c r="K41" s="2"/>
      <c r="L41" s="2"/>
      <c r="M41" s="2"/>
      <c r="N41" s="2"/>
      <c r="O41" s="2"/>
      <c r="P41" s="2"/>
      <c r="R41" s="59"/>
      <c r="S41" s="32"/>
    </row>
    <row r="42" spans="2:19" ht="19.5" customHeight="1">
      <c r="B42" s="31"/>
      <c r="C42" s="34" t="s">
        <v>63</v>
      </c>
      <c r="D42" s="35">
        <v>96</v>
      </c>
      <c r="E42" s="35">
        <v>18</v>
      </c>
      <c r="F42" s="35">
        <v>11</v>
      </c>
      <c r="G42" s="35">
        <v>5</v>
      </c>
      <c r="H42" s="36">
        <v>130</v>
      </c>
      <c r="I42" s="2"/>
      <c r="J42" s="2"/>
      <c r="K42" s="2"/>
      <c r="L42" s="2"/>
      <c r="M42" s="2"/>
      <c r="N42" s="2"/>
      <c r="O42" s="2"/>
      <c r="P42" s="2"/>
      <c r="Q42" s="54"/>
      <c r="R42" s="59"/>
      <c r="S42" s="32"/>
    </row>
    <row r="43" spans="2:19" ht="19.5" customHeight="1">
      <c r="B43" s="31"/>
      <c r="C43" s="34" t="s">
        <v>64</v>
      </c>
      <c r="D43" s="35">
        <v>53</v>
      </c>
      <c r="E43" s="35">
        <v>4</v>
      </c>
      <c r="F43" s="35">
        <v>2</v>
      </c>
      <c r="G43" s="35">
        <v>3</v>
      </c>
      <c r="H43" s="36">
        <v>62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v>0.64429530201342278</v>
      </c>
      <c r="E46" s="37">
        <v>0.81818181818181823</v>
      </c>
      <c r="F46" s="37">
        <v>0.84615384615384615</v>
      </c>
      <c r="G46" s="37">
        <v>0.625</v>
      </c>
      <c r="H46" s="38">
        <v>0.67708333333333337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v>0.35570469798657717</v>
      </c>
      <c r="E47" s="37">
        <v>0.18181818181818182</v>
      </c>
      <c r="F47" s="37">
        <v>0.15384615384615385</v>
      </c>
      <c r="G47" s="37">
        <v>0.375</v>
      </c>
      <c r="H47" s="38">
        <v>0.32291666666666669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4" t="s">
        <v>65</v>
      </c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84</v>
      </c>
      <c r="E52" s="35">
        <v>15</v>
      </c>
      <c r="F52" s="35">
        <v>8</v>
      </c>
      <c r="G52" s="35">
        <v>0</v>
      </c>
      <c r="H52" s="35">
        <v>107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43</v>
      </c>
      <c r="E53" s="35">
        <v>5</v>
      </c>
      <c r="F53" s="35">
        <v>3</v>
      </c>
      <c r="G53" s="35">
        <v>8</v>
      </c>
      <c r="H53" s="35">
        <v>59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22</v>
      </c>
      <c r="E54" s="35">
        <v>2</v>
      </c>
      <c r="F54" s="35">
        <v>2</v>
      </c>
      <c r="G54" s="35">
        <v>0</v>
      </c>
      <c r="H54" s="35">
        <v>26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3" t="s">
        <v>55</v>
      </c>
      <c r="D56" s="33" t="s">
        <v>59</v>
      </c>
      <c r="E56" s="33" t="s">
        <v>60</v>
      </c>
      <c r="F56" s="33" t="s">
        <v>61</v>
      </c>
      <c r="G56" s="33" t="s">
        <v>62</v>
      </c>
      <c r="H56" s="33" t="s">
        <v>56</v>
      </c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4" t="s">
        <v>66</v>
      </c>
      <c r="D57" s="37">
        <v>0.56375838926174493</v>
      </c>
      <c r="E57" s="37">
        <v>0.68181818181818177</v>
      </c>
      <c r="F57" s="37">
        <v>0.61538461538461542</v>
      </c>
      <c r="G57" s="37">
        <v>0</v>
      </c>
      <c r="H57" s="37">
        <v>0.55729166666666663</v>
      </c>
      <c r="I57" s="39"/>
      <c r="J57" s="2"/>
      <c r="K57" s="2"/>
      <c r="L57" s="2"/>
      <c r="M57" s="2"/>
      <c r="N57" s="2"/>
      <c r="O57" s="2"/>
      <c r="P57" s="2"/>
      <c r="R57" s="59"/>
      <c r="S57" s="32"/>
    </row>
    <row r="58" spans="2:19" ht="23.25">
      <c r="B58" s="31"/>
      <c r="C58" s="34" t="s">
        <v>67</v>
      </c>
      <c r="D58" s="37">
        <v>0.28859060402684567</v>
      </c>
      <c r="E58" s="37">
        <v>0.22727272727272727</v>
      </c>
      <c r="F58" s="37">
        <v>0.23076923076923078</v>
      </c>
      <c r="G58" s="37">
        <v>1</v>
      </c>
      <c r="H58" s="37">
        <v>0.30729166666666669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68</v>
      </c>
      <c r="D59" s="37">
        <v>0.1476510067114094</v>
      </c>
      <c r="E59" s="37">
        <v>9.0909090909090912E-2</v>
      </c>
      <c r="F59" s="37">
        <v>0.15384615384615385</v>
      </c>
      <c r="G59" s="37">
        <v>0</v>
      </c>
      <c r="H59" s="37">
        <v>0.13541666666666666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78.75" customHeight="1">
      <c r="B60" s="31"/>
      <c r="C60" s="3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23.25">
      <c r="C61" s="114" t="s">
        <v>69</v>
      </c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R61" s="59"/>
      <c r="S61" s="32"/>
    </row>
    <row r="62" spans="2:19">
      <c r="R62" s="59"/>
      <c r="S62" s="32"/>
    </row>
    <row r="63" spans="2:19" ht="23.25">
      <c r="C63" s="40">
        <v>0</v>
      </c>
      <c r="D63" s="41">
        <v>0.58682634730538918</v>
      </c>
      <c r="E63" s="42"/>
      <c r="F63" s="42"/>
      <c r="G63" s="42"/>
      <c r="H63" s="42"/>
      <c r="I63" s="42"/>
      <c r="R63" s="59"/>
      <c r="S63" s="32"/>
    </row>
    <row r="64" spans="2:19" ht="23.25">
      <c r="C64" s="40">
        <v>1</v>
      </c>
      <c r="D64" s="41">
        <v>0.16766467065868262</v>
      </c>
      <c r="E64" s="42"/>
      <c r="F64" s="42"/>
      <c r="G64" s="42"/>
      <c r="H64" s="42"/>
      <c r="I64" s="42"/>
      <c r="R64" s="59"/>
      <c r="S64" s="32"/>
    </row>
    <row r="65" spans="3:19" ht="23.25">
      <c r="C65" s="40">
        <v>2</v>
      </c>
      <c r="D65" s="41">
        <v>0.10778443113772455</v>
      </c>
      <c r="E65" s="42"/>
      <c r="F65" s="42"/>
      <c r="G65" s="42"/>
      <c r="H65" s="42"/>
      <c r="I65" s="42"/>
      <c r="R65" s="59"/>
      <c r="S65" s="32"/>
    </row>
    <row r="66" spans="3:19" ht="23.25">
      <c r="C66" s="40">
        <v>3</v>
      </c>
      <c r="D66" s="41">
        <v>0</v>
      </c>
      <c r="E66" s="42"/>
      <c r="F66" s="42"/>
      <c r="G66" s="42"/>
      <c r="H66" s="42"/>
      <c r="I66" s="42"/>
      <c r="R66" s="59"/>
      <c r="S66" s="32"/>
    </row>
    <row r="67" spans="3:19" ht="23.25">
      <c r="C67" s="40">
        <v>4</v>
      </c>
      <c r="D67" s="41">
        <v>0</v>
      </c>
      <c r="E67" s="42"/>
      <c r="F67" s="42"/>
      <c r="G67" s="42"/>
      <c r="H67" s="42"/>
      <c r="I67" s="42"/>
      <c r="R67" s="59"/>
      <c r="S67" s="32"/>
    </row>
    <row r="68" spans="3:19" ht="23.25">
      <c r="C68" s="40">
        <v>5</v>
      </c>
      <c r="D68" s="41">
        <v>0</v>
      </c>
      <c r="E68" s="42"/>
      <c r="F68" s="42"/>
      <c r="G68" s="42"/>
      <c r="H68" s="42"/>
      <c r="I68" s="42"/>
      <c r="R68" s="59"/>
      <c r="S68" s="32"/>
    </row>
    <row r="69" spans="3:19" ht="23.25">
      <c r="C69" s="40">
        <v>6</v>
      </c>
      <c r="D69" s="41">
        <v>0</v>
      </c>
      <c r="E69" s="43"/>
      <c r="F69" s="43"/>
      <c r="G69" s="43"/>
      <c r="H69" s="43"/>
      <c r="I69" s="43"/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>
      <c r="R74" s="59"/>
      <c r="S74" s="32"/>
    </row>
    <row r="75" spans="3:19">
      <c r="R75" s="59"/>
      <c r="S75" s="32"/>
    </row>
    <row r="76" spans="3:19" ht="34.5" customHeight="1">
      <c r="C76" s="113" t="s">
        <v>70</v>
      </c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R76" s="59"/>
      <c r="S76" s="32"/>
    </row>
    <row r="77" spans="3:19">
      <c r="R77" s="59"/>
      <c r="S77" s="32"/>
    </row>
    <row r="78" spans="3:19" ht="23.25">
      <c r="C78" s="114" t="s">
        <v>71</v>
      </c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R78" s="59"/>
      <c r="S78" s="32"/>
    </row>
    <row r="79" spans="3:19">
      <c r="R79" s="59"/>
      <c r="S79" s="32"/>
    </row>
    <row r="80" spans="3:19" ht="21">
      <c r="C80" s="40" t="s">
        <v>72</v>
      </c>
      <c r="D80" s="37">
        <v>0.55729166666666663</v>
      </c>
      <c r="R80" s="59"/>
      <c r="S80" s="32"/>
    </row>
    <row r="81" spans="3:19" ht="23.25">
      <c r="C81" s="43"/>
      <c r="D81" s="44"/>
      <c r="R81" s="59"/>
      <c r="S81" s="32"/>
    </row>
    <row r="82" spans="3:19" ht="23.25">
      <c r="C82" s="95" t="s">
        <v>72</v>
      </c>
      <c r="D82" s="33" t="s">
        <v>138</v>
      </c>
      <c r="E82" s="33" t="s">
        <v>139</v>
      </c>
      <c r="F82" s="33" t="s">
        <v>140</v>
      </c>
      <c r="R82" s="59"/>
      <c r="S82" s="32"/>
    </row>
    <row r="83" spans="3:19" ht="21">
      <c r="C83" s="40" t="s">
        <v>73</v>
      </c>
      <c r="D83" s="37">
        <v>9.6385542168674704E-2</v>
      </c>
      <c r="E83" s="37">
        <v>0.51204819277108438</v>
      </c>
      <c r="F83" s="37">
        <v>0.39156626506024095</v>
      </c>
      <c r="R83" s="59"/>
      <c r="S83" s="32"/>
    </row>
    <row r="84" spans="3:19" ht="21">
      <c r="C84" s="40" t="s">
        <v>74</v>
      </c>
      <c r="D84" s="37">
        <v>0.10909090909090909</v>
      </c>
      <c r="E84" s="37">
        <v>0.46666666666666667</v>
      </c>
      <c r="F84" s="37">
        <v>0.42424242424242425</v>
      </c>
      <c r="R84" s="59"/>
      <c r="S84" s="32"/>
    </row>
    <row r="85" spans="3:19" ht="21">
      <c r="C85" s="40" t="s">
        <v>75</v>
      </c>
      <c r="D85" s="37">
        <v>0.29090909090909089</v>
      </c>
      <c r="E85" s="37">
        <v>0.5636363636363636</v>
      </c>
      <c r="F85" s="37">
        <v>0.14545454545454545</v>
      </c>
      <c r="R85" s="59"/>
      <c r="S85" s="32"/>
    </row>
    <row r="86" spans="3:19" ht="21">
      <c r="C86" s="40" t="s">
        <v>76</v>
      </c>
      <c r="D86" s="37">
        <v>0.18902439024390244</v>
      </c>
      <c r="E86" s="37">
        <v>0.56097560975609762</v>
      </c>
      <c r="F86" s="37">
        <v>0.25</v>
      </c>
      <c r="R86" s="59"/>
      <c r="S86" s="32"/>
    </row>
    <row r="87" spans="3:19" ht="41.25" customHeight="1">
      <c r="R87" s="59"/>
      <c r="S87" s="32"/>
    </row>
    <row r="88" spans="3:19" ht="21">
      <c r="C88" s="40" t="s">
        <v>141</v>
      </c>
      <c r="D88" s="37">
        <v>2.6041666666666668E-2</v>
      </c>
      <c r="R88" s="59"/>
      <c r="S88" s="32"/>
    </row>
    <row r="89" spans="3:19">
      <c r="R89" s="59"/>
      <c r="S89" s="32"/>
    </row>
    <row r="90" spans="3:19" ht="23.25">
      <c r="C90" s="95" t="s">
        <v>141</v>
      </c>
      <c r="D90" s="33" t="s">
        <v>138</v>
      </c>
      <c r="E90" s="33" t="s">
        <v>139</v>
      </c>
      <c r="F90" s="33" t="s">
        <v>140</v>
      </c>
      <c r="R90" s="59"/>
      <c r="S90" s="32"/>
    </row>
    <row r="91" spans="3:19" ht="21">
      <c r="C91" s="40" t="s">
        <v>73</v>
      </c>
      <c r="D91" s="37">
        <v>9.3023255813953487E-2</v>
      </c>
      <c r="E91" s="37">
        <v>0.44186046511627908</v>
      </c>
      <c r="F91" s="37">
        <v>0.46511627906976744</v>
      </c>
      <c r="R91" s="59"/>
      <c r="S91" s="32"/>
    </row>
    <row r="92" spans="3:19" ht="21">
      <c r="C92" s="40" t="s">
        <v>74</v>
      </c>
      <c r="D92" s="37">
        <v>0.13953488372093023</v>
      </c>
      <c r="E92" s="37">
        <v>0.37209302325581395</v>
      </c>
      <c r="F92" s="37">
        <v>0.48837209302325579</v>
      </c>
      <c r="R92" s="59"/>
      <c r="S92" s="32"/>
    </row>
    <row r="93" spans="3:19" ht="21">
      <c r="C93" s="40" t="s">
        <v>75</v>
      </c>
      <c r="D93" s="37">
        <v>0.19047619047619047</v>
      </c>
      <c r="E93" s="37">
        <v>0.42857142857142855</v>
      </c>
      <c r="F93" s="37">
        <v>0.38095238095238093</v>
      </c>
      <c r="R93" s="59"/>
      <c r="S93" s="32"/>
    </row>
    <row r="94" spans="3:19" ht="21">
      <c r="C94" s="40" t="s">
        <v>76</v>
      </c>
      <c r="D94" s="37">
        <v>0.11904761904761904</v>
      </c>
      <c r="E94" s="37">
        <v>0.47619047619047616</v>
      </c>
      <c r="F94" s="37">
        <v>0.40476190476190477</v>
      </c>
      <c r="R94" s="59"/>
      <c r="S94" s="32"/>
    </row>
    <row r="95" spans="3:19" ht="27" customHeight="1">
      <c r="R95" s="59"/>
      <c r="S95" s="32"/>
    </row>
    <row r="96" spans="3:19" ht="23.25">
      <c r="C96" s="114" t="s">
        <v>77</v>
      </c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R96" s="59"/>
      <c r="S96" s="32"/>
    </row>
    <row r="97" spans="2:19" ht="17.25" customHeight="1">
      <c r="R97" s="59"/>
      <c r="S97" s="32"/>
    </row>
    <row r="98" spans="2:19" ht="23.25">
      <c r="B98" s="45" t="s">
        <v>17</v>
      </c>
      <c r="C98" s="115" t="s">
        <v>78</v>
      </c>
      <c r="D98" s="115"/>
      <c r="E98" s="115"/>
      <c r="F98" s="115"/>
      <c r="G98" s="115"/>
      <c r="H98" s="115"/>
      <c r="I98" s="115"/>
      <c r="J98" s="47">
        <v>1</v>
      </c>
      <c r="K98" s="47">
        <v>2</v>
      </c>
      <c r="L98" s="47">
        <v>3</v>
      </c>
      <c r="M98" s="47">
        <v>4</v>
      </c>
      <c r="N98" s="47">
        <v>5</v>
      </c>
      <c r="O98" s="47" t="s">
        <v>79</v>
      </c>
      <c r="R98" s="59"/>
      <c r="S98" s="32"/>
    </row>
    <row r="99" spans="2:19" ht="18.75">
      <c r="B99" s="30">
        <v>1</v>
      </c>
      <c r="C99" s="112" t="s">
        <v>142</v>
      </c>
      <c r="D99" s="112"/>
      <c r="E99" s="112"/>
      <c r="F99" s="112"/>
      <c r="G99" s="112"/>
      <c r="H99" s="112"/>
      <c r="I99" s="112"/>
      <c r="J99" s="37">
        <v>7.8125E-3</v>
      </c>
      <c r="K99" s="37">
        <v>7.8125E-3</v>
      </c>
      <c r="L99" s="37">
        <v>3.90625E-2</v>
      </c>
      <c r="M99" s="37">
        <v>0.6171875</v>
      </c>
      <c r="N99" s="37">
        <v>0.328125</v>
      </c>
      <c r="O99" s="48">
        <v>4.25</v>
      </c>
      <c r="R99" s="59"/>
      <c r="S99" s="32"/>
    </row>
    <row r="100" spans="2:19" ht="18.75">
      <c r="B100" s="30">
        <v>2</v>
      </c>
      <c r="C100" s="112" t="s">
        <v>143</v>
      </c>
      <c r="D100" s="112"/>
      <c r="E100" s="112"/>
      <c r="F100" s="112"/>
      <c r="G100" s="112"/>
      <c r="H100" s="112"/>
      <c r="I100" s="112"/>
      <c r="J100" s="37">
        <v>1.5625E-2</v>
      </c>
      <c r="K100" s="37">
        <v>7.8125E-3</v>
      </c>
      <c r="L100" s="37">
        <v>3.90625E-2</v>
      </c>
      <c r="M100" s="37">
        <v>0.515625</v>
      </c>
      <c r="N100" s="37">
        <v>0.421875</v>
      </c>
      <c r="O100" s="48">
        <v>4.3203125</v>
      </c>
      <c r="R100" s="59"/>
      <c r="S100" s="32"/>
    </row>
    <row r="101" spans="2:19" ht="18.75">
      <c r="B101" s="30">
        <v>3</v>
      </c>
      <c r="C101" s="112" t="s">
        <v>144</v>
      </c>
      <c r="D101" s="112"/>
      <c r="E101" s="112"/>
      <c r="F101" s="112"/>
      <c r="G101" s="112"/>
      <c r="H101" s="112"/>
      <c r="I101" s="112"/>
      <c r="J101" s="37">
        <v>2.34375E-2</v>
      </c>
      <c r="K101" s="37">
        <v>2.34375E-2</v>
      </c>
      <c r="L101" s="37">
        <v>5.46875E-2</v>
      </c>
      <c r="M101" s="37">
        <v>0.5625</v>
      </c>
      <c r="N101" s="37">
        <v>0.3359375</v>
      </c>
      <c r="O101" s="48">
        <v>4.1640625</v>
      </c>
      <c r="R101" s="59"/>
      <c r="S101" s="32"/>
    </row>
    <row r="102" spans="2:19" ht="30.75" customHeight="1">
      <c r="B102" s="30">
        <v>4</v>
      </c>
      <c r="C102" s="112" t="s">
        <v>145</v>
      </c>
      <c r="D102" s="112"/>
      <c r="E102" s="112"/>
      <c r="F102" s="112"/>
      <c r="G102" s="112"/>
      <c r="H102" s="112"/>
      <c r="I102" s="112"/>
      <c r="J102" s="37">
        <v>5.46875E-2</v>
      </c>
      <c r="K102" s="37">
        <v>7.8125E-2</v>
      </c>
      <c r="L102" s="37">
        <v>5.46875E-2</v>
      </c>
      <c r="M102" s="37">
        <v>0.5390625</v>
      </c>
      <c r="N102" s="37">
        <v>0.2734375</v>
      </c>
      <c r="O102" s="48">
        <v>3.8984375</v>
      </c>
      <c r="R102" s="59"/>
      <c r="S102" s="32"/>
    </row>
    <row r="103" spans="2:19" ht="18.75">
      <c r="B103" s="30">
        <v>5</v>
      </c>
      <c r="C103" s="112" t="s">
        <v>146</v>
      </c>
      <c r="D103" s="112"/>
      <c r="E103" s="112"/>
      <c r="F103" s="112"/>
      <c r="G103" s="112"/>
      <c r="H103" s="112"/>
      <c r="I103" s="112"/>
      <c r="J103" s="37">
        <v>2.34375E-2</v>
      </c>
      <c r="K103" s="37">
        <v>7.8125E-3</v>
      </c>
      <c r="L103" s="37">
        <v>1.5625E-2</v>
      </c>
      <c r="M103" s="37">
        <v>0.4375</v>
      </c>
      <c r="N103" s="37">
        <v>0.515625</v>
      </c>
      <c r="O103" s="48">
        <v>4.4140625</v>
      </c>
      <c r="R103" s="59"/>
      <c r="S103" s="32"/>
    </row>
    <row r="104" spans="2:19" ht="28.5" customHeight="1">
      <c r="B104" s="30">
        <v>6</v>
      </c>
      <c r="C104" s="112" t="s">
        <v>147</v>
      </c>
      <c r="D104" s="112"/>
      <c r="E104" s="112"/>
      <c r="F104" s="112"/>
      <c r="G104" s="112"/>
      <c r="H104" s="112"/>
      <c r="I104" s="112"/>
      <c r="J104" s="37">
        <v>1.5625E-2</v>
      </c>
      <c r="K104" s="37">
        <v>4.6875E-2</v>
      </c>
      <c r="L104" s="37">
        <v>1.5625E-2</v>
      </c>
      <c r="M104" s="37">
        <v>0.484375</v>
      </c>
      <c r="N104" s="37">
        <v>0.4375</v>
      </c>
      <c r="O104" s="48">
        <v>4.28125</v>
      </c>
      <c r="R104" s="59"/>
      <c r="S104" s="32"/>
    </row>
    <row r="105" spans="2:19" ht="18.75">
      <c r="B105" s="30">
        <v>7</v>
      </c>
      <c r="C105" s="112" t="s">
        <v>148</v>
      </c>
      <c r="D105" s="112"/>
      <c r="E105" s="112"/>
      <c r="F105" s="112"/>
      <c r="G105" s="112"/>
      <c r="H105" s="112"/>
      <c r="I105" s="112"/>
      <c r="J105" s="37">
        <v>7.8125E-3</v>
      </c>
      <c r="K105" s="37">
        <v>2.34375E-2</v>
      </c>
      <c r="L105" s="37">
        <v>0</v>
      </c>
      <c r="M105" s="37">
        <v>0.484375</v>
      </c>
      <c r="N105" s="37">
        <v>0.484375</v>
      </c>
      <c r="O105" s="48">
        <v>4.4140625</v>
      </c>
      <c r="R105" s="59"/>
      <c r="S105" s="32"/>
    </row>
    <row r="106" spans="2:19" ht="18.75">
      <c r="B106" s="30">
        <v>8</v>
      </c>
      <c r="C106" s="112" t="s">
        <v>149</v>
      </c>
      <c r="D106" s="112"/>
      <c r="E106" s="112"/>
      <c r="F106" s="112"/>
      <c r="G106" s="112"/>
      <c r="H106" s="112"/>
      <c r="I106" s="112"/>
      <c r="J106" s="37">
        <v>7.8125E-3</v>
      </c>
      <c r="K106" s="37">
        <v>3.125E-2</v>
      </c>
      <c r="L106" s="37">
        <v>5.46875E-2</v>
      </c>
      <c r="M106" s="37">
        <v>0.4921875</v>
      </c>
      <c r="N106" s="37">
        <v>0.4140625</v>
      </c>
      <c r="O106" s="48">
        <v>4.2734375</v>
      </c>
      <c r="R106" s="59"/>
      <c r="S106" s="32"/>
    </row>
    <row r="107" spans="2:19" ht="18.75">
      <c r="B107" s="30">
        <v>9</v>
      </c>
      <c r="C107" s="112" t="s">
        <v>150</v>
      </c>
      <c r="D107" s="112"/>
      <c r="E107" s="112"/>
      <c r="F107" s="112"/>
      <c r="G107" s="112"/>
      <c r="H107" s="112"/>
      <c r="I107" s="112"/>
      <c r="J107" s="37">
        <v>7.8125E-3</v>
      </c>
      <c r="K107" s="37">
        <v>7.8125E-3</v>
      </c>
      <c r="L107" s="37">
        <v>7.8125E-3</v>
      </c>
      <c r="M107" s="37">
        <v>0.5078125</v>
      </c>
      <c r="N107" s="37">
        <v>0.46875</v>
      </c>
      <c r="O107" s="48">
        <v>4.421875</v>
      </c>
      <c r="R107" s="59"/>
      <c r="S107" s="32"/>
    </row>
    <row r="108" spans="2:19" ht="18.75">
      <c r="B108" s="30">
        <v>10</v>
      </c>
      <c r="C108" s="112" t="s">
        <v>151</v>
      </c>
      <c r="D108" s="112"/>
      <c r="E108" s="112"/>
      <c r="F108" s="112"/>
      <c r="G108" s="112"/>
      <c r="H108" s="112"/>
      <c r="I108" s="112"/>
      <c r="J108" s="37">
        <v>1.5625E-2</v>
      </c>
      <c r="K108" s="37">
        <v>5.46875E-2</v>
      </c>
      <c r="L108" s="37">
        <v>4.6875E-2</v>
      </c>
      <c r="M108" s="37">
        <v>0.5703125</v>
      </c>
      <c r="N108" s="37">
        <v>0.3125</v>
      </c>
      <c r="O108" s="48">
        <v>4.109375</v>
      </c>
      <c r="R108" s="59"/>
      <c r="S108" s="32"/>
    </row>
    <row r="109" spans="2:19" ht="18.75">
      <c r="B109" s="30">
        <v>11</v>
      </c>
      <c r="C109" s="112" t="s">
        <v>152</v>
      </c>
      <c r="D109" s="112"/>
      <c r="E109" s="112"/>
      <c r="F109" s="112"/>
      <c r="G109" s="112"/>
      <c r="H109" s="112"/>
      <c r="I109" s="112"/>
      <c r="J109" s="37">
        <v>7.8125E-3</v>
      </c>
      <c r="K109" s="37">
        <v>7.8125E-2</v>
      </c>
      <c r="L109" s="37">
        <v>1.5625E-2</v>
      </c>
      <c r="M109" s="37">
        <v>0.4921875</v>
      </c>
      <c r="N109" s="37">
        <v>0.234375</v>
      </c>
      <c r="O109" s="48">
        <v>3.3515625</v>
      </c>
      <c r="R109" s="59"/>
      <c r="S109" s="32"/>
    </row>
    <row r="110" spans="2:19" ht="18.75">
      <c r="B110" s="30">
        <v>12</v>
      </c>
      <c r="C110" s="112" t="s">
        <v>153</v>
      </c>
      <c r="D110" s="112"/>
      <c r="E110" s="112"/>
      <c r="F110" s="112"/>
      <c r="G110" s="112"/>
      <c r="H110" s="112"/>
      <c r="I110" s="112"/>
      <c r="J110" s="37">
        <v>7.8125E-3</v>
      </c>
      <c r="K110" s="37">
        <v>7.8125E-3</v>
      </c>
      <c r="L110" s="37">
        <v>0</v>
      </c>
      <c r="M110" s="37">
        <v>0.421875</v>
      </c>
      <c r="N110" s="37">
        <v>0.390625</v>
      </c>
      <c r="O110" s="48">
        <v>3.6640625</v>
      </c>
      <c r="R110" s="59"/>
      <c r="S110" s="32"/>
    </row>
    <row r="111" spans="2:19" ht="18.75">
      <c r="B111" s="30">
        <v>13</v>
      </c>
      <c r="C111" s="112" t="s">
        <v>154</v>
      </c>
      <c r="D111" s="112"/>
      <c r="E111" s="112"/>
      <c r="F111" s="112"/>
      <c r="G111" s="112"/>
      <c r="H111" s="112"/>
      <c r="I111" s="112"/>
      <c r="J111" s="37">
        <v>1.5625E-2</v>
      </c>
      <c r="K111" s="37">
        <v>0</v>
      </c>
      <c r="L111" s="37">
        <v>0</v>
      </c>
      <c r="M111" s="37">
        <v>0.4453125</v>
      </c>
      <c r="N111" s="37">
        <v>0.3671875</v>
      </c>
      <c r="O111" s="48">
        <v>3.6328125</v>
      </c>
      <c r="R111" s="59"/>
      <c r="S111" s="32"/>
    </row>
    <row r="112" spans="2:19" ht="18.75">
      <c r="B112" s="30">
        <v>14</v>
      </c>
      <c r="C112" s="112" t="s">
        <v>155</v>
      </c>
      <c r="D112" s="112"/>
      <c r="E112" s="112"/>
      <c r="F112" s="112"/>
      <c r="G112" s="112"/>
      <c r="H112" s="112"/>
      <c r="I112" s="112"/>
      <c r="J112" s="37">
        <v>1.5625E-2</v>
      </c>
      <c r="K112" s="37">
        <v>0</v>
      </c>
      <c r="L112" s="37">
        <v>0</v>
      </c>
      <c r="M112" s="37">
        <v>0.4140625</v>
      </c>
      <c r="N112" s="37">
        <v>0.3984375</v>
      </c>
      <c r="O112" s="48">
        <v>3.6640625</v>
      </c>
      <c r="R112" s="59"/>
      <c r="S112" s="32"/>
    </row>
    <row r="113" spans="2:19" ht="18.75">
      <c r="B113" s="30">
        <v>15</v>
      </c>
      <c r="C113" s="112" t="s">
        <v>156</v>
      </c>
      <c r="D113" s="112"/>
      <c r="E113" s="112"/>
      <c r="F113" s="112"/>
      <c r="G113" s="112"/>
      <c r="H113" s="112"/>
      <c r="I113" s="112"/>
      <c r="J113" s="37">
        <v>1.5625E-2</v>
      </c>
      <c r="K113" s="37">
        <v>0</v>
      </c>
      <c r="L113" s="37">
        <v>7.8125E-3</v>
      </c>
      <c r="M113" s="37">
        <v>0.3515625</v>
      </c>
      <c r="N113" s="37">
        <v>0.453125</v>
      </c>
      <c r="O113" s="48">
        <v>3.7109375</v>
      </c>
      <c r="R113" s="59"/>
      <c r="S113" s="32"/>
    </row>
    <row r="114" spans="2:19" ht="18.75">
      <c r="B114" s="30">
        <v>16</v>
      </c>
      <c r="C114" s="112" t="s">
        <v>157</v>
      </c>
      <c r="D114" s="112"/>
      <c r="E114" s="112"/>
      <c r="F114" s="112"/>
      <c r="G114" s="112"/>
      <c r="H114" s="112"/>
      <c r="I114" s="112"/>
      <c r="J114" s="37">
        <v>0</v>
      </c>
      <c r="K114" s="37">
        <v>1.5625E-2</v>
      </c>
      <c r="L114" s="37">
        <v>0</v>
      </c>
      <c r="M114" s="37">
        <v>0.328125</v>
      </c>
      <c r="N114" s="37">
        <v>0.484375</v>
      </c>
      <c r="O114" s="48">
        <v>3.765625</v>
      </c>
      <c r="R114" s="59"/>
      <c r="S114" s="32"/>
    </row>
    <row r="115" spans="2:19">
      <c r="R115" s="59"/>
      <c r="S115" s="32"/>
    </row>
    <row r="116" spans="2:19">
      <c r="R116" s="59"/>
      <c r="S116" s="32"/>
    </row>
    <row r="117" spans="2:19">
      <c r="R117" s="59"/>
      <c r="S117" s="32"/>
    </row>
    <row r="118" spans="2:19">
      <c r="R118" s="59"/>
      <c r="S118" s="32"/>
    </row>
    <row r="119" spans="2:19">
      <c r="R119" s="59"/>
      <c r="S119" s="32"/>
    </row>
    <row r="120" spans="2:19">
      <c r="R120" s="59"/>
      <c r="S120" s="32"/>
    </row>
    <row r="121" spans="2:19">
      <c r="R121" s="59"/>
      <c r="S121" s="32"/>
    </row>
    <row r="122" spans="2:19">
      <c r="R122" s="59"/>
      <c r="S122" s="32"/>
    </row>
    <row r="123" spans="2:19">
      <c r="R123" s="59"/>
      <c r="S123" s="32"/>
    </row>
    <row r="124" spans="2:19">
      <c r="R124" s="59"/>
      <c r="S124" s="32"/>
    </row>
    <row r="125" spans="2:19">
      <c r="R125" s="59"/>
      <c r="S125" s="32"/>
    </row>
    <row r="126" spans="2:19">
      <c r="R126" s="59"/>
      <c r="S126" s="32"/>
    </row>
    <row r="127" spans="2:19">
      <c r="R127" s="59"/>
      <c r="S127" s="32"/>
    </row>
    <row r="128" spans="2:19">
      <c r="R128" s="59"/>
      <c r="S128" s="32"/>
    </row>
    <row r="129" spans="2:19">
      <c r="R129" s="59"/>
      <c r="S129" s="32"/>
    </row>
    <row r="130" spans="2:19" ht="27.75" customHeight="1">
      <c r="R130" s="59"/>
      <c r="S130" s="32"/>
    </row>
    <row r="131" spans="2:19" ht="14.25" customHeight="1">
      <c r="R131" s="59"/>
      <c r="S131" s="32"/>
    </row>
    <row r="132" spans="2:19" ht="23.25">
      <c r="B132" s="45" t="s">
        <v>17</v>
      </c>
      <c r="C132" s="115" t="s">
        <v>158</v>
      </c>
      <c r="D132" s="115"/>
      <c r="E132" s="115"/>
      <c r="F132" s="115"/>
      <c r="G132" s="115"/>
      <c r="H132" s="115"/>
      <c r="I132" s="115"/>
      <c r="J132" s="47">
        <v>1</v>
      </c>
      <c r="K132" s="47">
        <v>2</v>
      </c>
      <c r="L132" s="47">
        <v>3</v>
      </c>
      <c r="M132" s="47">
        <v>4</v>
      </c>
      <c r="N132" s="47">
        <v>5</v>
      </c>
      <c r="O132" s="47" t="s">
        <v>79</v>
      </c>
      <c r="R132" s="59"/>
      <c r="S132" s="32"/>
    </row>
    <row r="133" spans="2:19" ht="17.25" customHeight="1">
      <c r="B133" s="30">
        <v>1</v>
      </c>
      <c r="C133" s="116" t="s">
        <v>159</v>
      </c>
      <c r="D133" s="116"/>
      <c r="E133" s="116"/>
      <c r="F133" s="116"/>
      <c r="G133" s="116"/>
      <c r="H133" s="116"/>
      <c r="I133" s="116"/>
      <c r="J133" s="37">
        <v>0</v>
      </c>
      <c r="K133" s="37">
        <v>0</v>
      </c>
      <c r="L133" s="37">
        <v>7.6923076923076927E-2</v>
      </c>
      <c r="M133" s="37">
        <v>0.51282051282051277</v>
      </c>
      <c r="N133" s="37">
        <v>0.41025641025641024</v>
      </c>
      <c r="O133" s="75">
        <v>4.333333333333333</v>
      </c>
      <c r="R133" s="59"/>
      <c r="S133" s="32"/>
    </row>
    <row r="134" spans="2:19" ht="17.25" customHeight="1">
      <c r="B134" s="30">
        <v>2</v>
      </c>
      <c r="C134" s="116" t="s">
        <v>160</v>
      </c>
      <c r="D134" s="116"/>
      <c r="E134" s="116"/>
      <c r="F134" s="116"/>
      <c r="G134" s="116"/>
      <c r="H134" s="116"/>
      <c r="I134" s="116"/>
      <c r="J134" s="37">
        <v>2.564102564102564E-2</v>
      </c>
      <c r="K134" s="37">
        <v>2.564102564102564E-2</v>
      </c>
      <c r="L134" s="37">
        <v>0.10256410256410256</v>
      </c>
      <c r="M134" s="37">
        <v>0.46153846153846156</v>
      </c>
      <c r="N134" s="37">
        <v>0.38461538461538464</v>
      </c>
      <c r="O134" s="75">
        <v>4.1538461538461542</v>
      </c>
      <c r="R134" s="59"/>
      <c r="S134" s="32"/>
    </row>
    <row r="135" spans="2:19" ht="17.25" customHeight="1">
      <c r="B135" s="30">
        <v>3</v>
      </c>
      <c r="C135" s="116" t="s">
        <v>161</v>
      </c>
      <c r="D135" s="116"/>
      <c r="E135" s="116"/>
      <c r="F135" s="116"/>
      <c r="G135" s="116"/>
      <c r="H135" s="116"/>
      <c r="I135" s="116"/>
      <c r="J135" s="37">
        <v>0</v>
      </c>
      <c r="K135" s="37">
        <v>0</v>
      </c>
      <c r="L135" s="37">
        <v>0.15384615384615385</v>
      </c>
      <c r="M135" s="37">
        <v>0.4358974358974359</v>
      </c>
      <c r="N135" s="37">
        <v>0.41025641025641024</v>
      </c>
      <c r="O135" s="75">
        <v>4.2564102564102564</v>
      </c>
      <c r="R135" s="59"/>
      <c r="S135" s="32"/>
    </row>
    <row r="136" spans="2:19" ht="17.25" customHeight="1">
      <c r="B136" s="30">
        <v>4</v>
      </c>
      <c r="C136" s="116" t="s">
        <v>162</v>
      </c>
      <c r="D136" s="116"/>
      <c r="E136" s="116"/>
      <c r="F136" s="116"/>
      <c r="G136" s="116"/>
      <c r="H136" s="116"/>
      <c r="I136" s="116"/>
      <c r="J136" s="37">
        <v>0</v>
      </c>
      <c r="K136" s="37">
        <v>0</v>
      </c>
      <c r="L136" s="37">
        <v>7.6923076923076927E-2</v>
      </c>
      <c r="M136" s="37">
        <v>0.5641025641025641</v>
      </c>
      <c r="N136" s="37">
        <v>0.35897435897435898</v>
      </c>
      <c r="O136" s="75">
        <v>4.2820512820512819</v>
      </c>
      <c r="R136" s="59"/>
      <c r="S136" s="32"/>
    </row>
    <row r="137" spans="2:19" ht="17.25" customHeight="1">
      <c r="B137" s="30">
        <v>5</v>
      </c>
      <c r="C137" s="116" t="s">
        <v>163</v>
      </c>
      <c r="D137" s="116"/>
      <c r="E137" s="116"/>
      <c r="F137" s="116"/>
      <c r="G137" s="116"/>
      <c r="H137" s="116"/>
      <c r="I137" s="116"/>
      <c r="J137" s="37">
        <v>0</v>
      </c>
      <c r="K137" s="37">
        <v>0</v>
      </c>
      <c r="L137" s="37">
        <v>5.128205128205128E-2</v>
      </c>
      <c r="M137" s="37">
        <v>0.48717948717948717</v>
      </c>
      <c r="N137" s="37">
        <v>0.46153846153846156</v>
      </c>
      <c r="O137" s="75">
        <v>4.4102564102564106</v>
      </c>
      <c r="R137" s="59"/>
      <c r="S137" s="32"/>
    </row>
    <row r="138" spans="2:19" ht="17.25" customHeight="1">
      <c r="B138" s="30">
        <v>6</v>
      </c>
      <c r="C138" s="116" t="s">
        <v>164</v>
      </c>
      <c r="D138" s="116"/>
      <c r="E138" s="116"/>
      <c r="F138" s="116"/>
      <c r="G138" s="116"/>
      <c r="H138" s="116"/>
      <c r="I138" s="116"/>
      <c r="J138" s="37">
        <v>0</v>
      </c>
      <c r="K138" s="37">
        <v>0</v>
      </c>
      <c r="L138" s="37">
        <v>0</v>
      </c>
      <c r="M138" s="37">
        <v>0.35897435897435898</v>
      </c>
      <c r="N138" s="37">
        <v>0.64102564102564108</v>
      </c>
      <c r="O138" s="75">
        <v>4.6410256410256414</v>
      </c>
      <c r="R138" s="59"/>
      <c r="S138" s="32"/>
    </row>
    <row r="139" spans="2:19" ht="17.25" customHeight="1">
      <c r="B139" s="30">
        <v>7</v>
      </c>
      <c r="C139" s="116" t="s">
        <v>165</v>
      </c>
      <c r="D139" s="116"/>
      <c r="E139" s="116"/>
      <c r="F139" s="116"/>
      <c r="G139" s="116"/>
      <c r="H139" s="116"/>
      <c r="I139" s="116"/>
      <c r="J139" s="37">
        <v>0</v>
      </c>
      <c r="K139" s="37">
        <v>0</v>
      </c>
      <c r="L139" s="37">
        <v>2.564102564102564E-2</v>
      </c>
      <c r="M139" s="37">
        <v>0.53846153846153844</v>
      </c>
      <c r="N139" s="37">
        <v>0.4358974358974359</v>
      </c>
      <c r="O139" s="75">
        <v>4.4102564102564106</v>
      </c>
      <c r="R139" s="59"/>
      <c r="S139" s="32"/>
    </row>
    <row r="140" spans="2:19" ht="17.25" customHeight="1">
      <c r="B140" s="30">
        <v>8</v>
      </c>
      <c r="C140" s="116" t="s">
        <v>166</v>
      </c>
      <c r="D140" s="116"/>
      <c r="E140" s="116"/>
      <c r="F140" s="116"/>
      <c r="G140" s="116"/>
      <c r="H140" s="116"/>
      <c r="I140" s="116"/>
      <c r="J140" s="37">
        <v>2.564102564102564E-2</v>
      </c>
      <c r="K140" s="37">
        <v>2.564102564102564E-2</v>
      </c>
      <c r="L140" s="37">
        <v>7.6923076923076927E-2</v>
      </c>
      <c r="M140" s="37">
        <v>0.46153846153846156</v>
      </c>
      <c r="N140" s="37">
        <v>0.41025641025641024</v>
      </c>
      <c r="O140" s="75">
        <v>4.2051282051282053</v>
      </c>
      <c r="R140" s="59"/>
      <c r="S140" s="32"/>
    </row>
    <row r="141" spans="2:19" ht="15.75" customHeight="1">
      <c r="C141" s="60"/>
      <c r="D141" s="60"/>
      <c r="E141" s="60"/>
      <c r="F141" s="60"/>
      <c r="G141" s="60"/>
      <c r="H141" s="60"/>
      <c r="I141" s="60"/>
      <c r="J141" s="61"/>
      <c r="K141" s="61"/>
      <c r="L141" s="61"/>
      <c r="M141" s="61"/>
      <c r="N141" s="61"/>
      <c r="R141" s="59"/>
      <c r="S141" s="32"/>
    </row>
    <row r="142" spans="2:19" ht="15.75" customHeight="1">
      <c r="C142" s="60"/>
      <c r="D142" s="60"/>
      <c r="E142" s="60"/>
      <c r="F142" s="60"/>
      <c r="G142" s="60"/>
      <c r="H142" s="60"/>
      <c r="I142" s="60"/>
      <c r="J142" s="61"/>
      <c r="K142" s="61"/>
      <c r="L142" s="61"/>
      <c r="M142" s="61"/>
      <c r="N142" s="61"/>
      <c r="R142" s="59"/>
      <c r="S142" s="32"/>
    </row>
    <row r="143" spans="2:19" ht="15.75" customHeight="1">
      <c r="C143" s="60"/>
      <c r="D143" s="60"/>
      <c r="E143" s="60"/>
      <c r="F143" s="60"/>
      <c r="G143" s="60"/>
      <c r="H143" s="60"/>
      <c r="I143" s="60"/>
      <c r="J143" s="61"/>
      <c r="K143" s="61"/>
      <c r="L143" s="61"/>
      <c r="M143" s="61"/>
      <c r="N143" s="61"/>
      <c r="R143" s="59"/>
      <c r="S143" s="32"/>
    </row>
    <row r="144" spans="2:19" ht="15.75" customHeight="1"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  <c r="R144" s="59"/>
      <c r="S144" s="32"/>
    </row>
    <row r="145" spans="3:19" ht="15.75" customHeight="1">
      <c r="C145" s="60"/>
      <c r="D145" s="60"/>
      <c r="E145" s="60"/>
      <c r="F145" s="60"/>
      <c r="G145" s="60"/>
      <c r="H145" s="60"/>
      <c r="I145" s="60"/>
      <c r="J145" s="61"/>
      <c r="K145" s="61"/>
      <c r="L145" s="61"/>
      <c r="M145" s="61"/>
      <c r="N145" s="61"/>
      <c r="R145" s="59"/>
      <c r="S145" s="32"/>
    </row>
    <row r="146" spans="3:19" ht="15.75" customHeight="1">
      <c r="C146" s="60"/>
      <c r="D146" s="60"/>
      <c r="E146" s="60"/>
      <c r="F146" s="60"/>
      <c r="G146" s="60"/>
      <c r="H146" s="60"/>
      <c r="I146" s="60"/>
      <c r="J146" s="61"/>
      <c r="K146" s="61"/>
      <c r="L146" s="61"/>
      <c r="M146" s="61"/>
      <c r="N146" s="61"/>
      <c r="R146" s="59"/>
      <c r="S146" s="32"/>
    </row>
    <row r="147" spans="3:19" ht="15.75" customHeight="1">
      <c r="C147" s="60"/>
      <c r="D147" s="60"/>
      <c r="E147" s="60"/>
      <c r="F147" s="60"/>
      <c r="G147" s="60"/>
      <c r="H147" s="60"/>
      <c r="I147" s="60"/>
      <c r="J147" s="61"/>
      <c r="K147" s="61"/>
      <c r="L147" s="61"/>
      <c r="M147" s="61"/>
      <c r="N147" s="61"/>
      <c r="R147" s="59"/>
      <c r="S147" s="32"/>
    </row>
    <row r="148" spans="3:19" ht="15.75" customHeight="1">
      <c r="C148" s="60"/>
      <c r="D148" s="60"/>
      <c r="E148" s="60"/>
      <c r="F148" s="60"/>
      <c r="G148" s="60"/>
      <c r="H148" s="60"/>
      <c r="I148" s="60"/>
      <c r="J148" s="61"/>
      <c r="K148" s="61"/>
      <c r="L148" s="61"/>
      <c r="M148" s="61"/>
      <c r="N148" s="61"/>
      <c r="R148" s="59"/>
      <c r="S148" s="32"/>
    </row>
    <row r="149" spans="3:19" ht="99" customHeight="1">
      <c r="C149" s="60"/>
      <c r="D149" s="60"/>
      <c r="E149" s="60"/>
      <c r="F149" s="60"/>
      <c r="G149" s="60"/>
      <c r="H149" s="60"/>
      <c r="I149" s="60"/>
      <c r="J149" s="61"/>
      <c r="K149" s="61"/>
      <c r="L149" s="61"/>
      <c r="M149" s="61"/>
      <c r="N149" s="61"/>
      <c r="R149" s="59"/>
      <c r="S149" s="32"/>
    </row>
    <row r="150" spans="3:19" ht="44.25" customHeight="1">
      <c r="C150" s="113" t="s">
        <v>80</v>
      </c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R150" s="59"/>
      <c r="S150" s="32"/>
    </row>
    <row r="151" spans="3:19" ht="20.25" customHeight="1">
      <c r="C151" s="60"/>
      <c r="D151" s="60"/>
      <c r="E151" s="60"/>
      <c r="F151" s="60"/>
      <c r="G151" s="60"/>
      <c r="H151" s="60"/>
      <c r="I151" s="60"/>
      <c r="J151" s="61"/>
      <c r="K151" s="61"/>
      <c r="L151" s="61"/>
      <c r="M151" s="61"/>
      <c r="N151" s="61"/>
      <c r="R151" s="59"/>
      <c r="S151" s="32"/>
    </row>
    <row r="152" spans="3:19" ht="57.75" customHeight="1">
      <c r="C152" s="117" t="s">
        <v>167</v>
      </c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R152" s="59"/>
      <c r="S152" s="32"/>
    </row>
    <row r="153" spans="3:19" ht="15.75" customHeight="1">
      <c r="C153" s="60"/>
      <c r="D153" s="60"/>
      <c r="E153" s="60"/>
      <c r="F153" s="60"/>
      <c r="G153" s="60"/>
      <c r="H153" s="60"/>
      <c r="I153" s="60"/>
      <c r="J153" s="61"/>
      <c r="K153" s="61"/>
      <c r="L153" s="61"/>
      <c r="M153" s="61"/>
      <c r="N153" s="61"/>
      <c r="R153" s="59"/>
      <c r="S153" s="32"/>
    </row>
    <row r="154" spans="3:19" ht="23.25">
      <c r="C154" s="95" t="s">
        <v>168</v>
      </c>
      <c r="D154" s="33" t="s">
        <v>59</v>
      </c>
      <c r="E154" s="33" t="s">
        <v>60</v>
      </c>
      <c r="F154" s="33" t="s">
        <v>56</v>
      </c>
      <c r="G154" s="61"/>
      <c r="H154" s="61"/>
      <c r="I154" s="61"/>
      <c r="J154" s="61"/>
      <c r="K154" s="61"/>
      <c r="L154" s="61"/>
      <c r="M154" s="61"/>
      <c r="N154" s="61"/>
      <c r="R154" s="59"/>
      <c r="S154" s="32"/>
    </row>
    <row r="155" spans="3:19" ht="21">
      <c r="C155" s="40" t="s">
        <v>138</v>
      </c>
      <c r="D155" s="35">
        <v>31</v>
      </c>
      <c r="E155" s="35">
        <v>1</v>
      </c>
      <c r="F155" s="35">
        <v>32</v>
      </c>
      <c r="G155" s="61"/>
      <c r="H155" s="61"/>
      <c r="I155" s="61"/>
      <c r="J155" s="61"/>
      <c r="K155" s="61"/>
      <c r="L155" s="61"/>
      <c r="M155" s="61"/>
      <c r="N155" s="61"/>
      <c r="R155" s="59"/>
      <c r="S155" s="32"/>
    </row>
    <row r="156" spans="3:19" ht="21">
      <c r="C156" s="40" t="s">
        <v>169</v>
      </c>
      <c r="D156" s="35">
        <v>20</v>
      </c>
      <c r="E156" s="35">
        <v>0</v>
      </c>
      <c r="F156" s="35">
        <v>20</v>
      </c>
      <c r="G156" s="61"/>
      <c r="H156" s="61"/>
      <c r="I156" s="61"/>
      <c r="J156" s="61"/>
      <c r="K156" s="61"/>
      <c r="L156" s="61"/>
      <c r="M156" s="61"/>
      <c r="N156" s="61"/>
      <c r="R156" s="59"/>
      <c r="S156" s="32"/>
    </row>
    <row r="157" spans="3:19" ht="21">
      <c r="C157" s="40" t="s">
        <v>140</v>
      </c>
      <c r="D157" s="35">
        <v>0</v>
      </c>
      <c r="E157" s="35">
        <v>0</v>
      </c>
      <c r="F157" s="35">
        <v>0</v>
      </c>
      <c r="G157" s="61"/>
      <c r="H157" s="61"/>
      <c r="I157" s="61"/>
      <c r="J157" s="61"/>
      <c r="K157" s="61"/>
      <c r="L157" s="61"/>
      <c r="M157" s="61"/>
      <c r="N157" s="61"/>
      <c r="R157" s="59"/>
      <c r="S157" s="32"/>
    </row>
    <row r="158" spans="3:19" ht="21">
      <c r="C158" s="40" t="s">
        <v>170</v>
      </c>
      <c r="D158" s="35">
        <v>1</v>
      </c>
      <c r="E158" s="35">
        <v>0</v>
      </c>
      <c r="F158" s="35">
        <v>1</v>
      </c>
      <c r="G158" s="61"/>
      <c r="H158" s="61"/>
      <c r="I158" s="61"/>
      <c r="J158" s="61"/>
      <c r="K158" s="61"/>
      <c r="L158" s="61"/>
      <c r="M158" s="61"/>
      <c r="N158" s="61"/>
      <c r="R158" s="59"/>
      <c r="S158" s="32"/>
    </row>
    <row r="159" spans="3:19" ht="21">
      <c r="C159" s="40" t="s">
        <v>171</v>
      </c>
      <c r="D159" s="35">
        <v>1</v>
      </c>
      <c r="E159" s="35">
        <v>0</v>
      </c>
      <c r="F159" s="35">
        <v>1</v>
      </c>
      <c r="G159" s="61"/>
      <c r="H159" s="61"/>
      <c r="I159" s="61"/>
      <c r="J159" s="61"/>
      <c r="K159" s="61"/>
      <c r="L159" s="61"/>
      <c r="M159" s="61"/>
      <c r="N159" s="61"/>
      <c r="R159" s="59"/>
      <c r="S159" s="32"/>
    </row>
    <row r="160" spans="3:19" ht="21">
      <c r="C160" s="40" t="s">
        <v>172</v>
      </c>
      <c r="D160" s="35">
        <v>96</v>
      </c>
      <c r="E160" s="35">
        <v>21</v>
      </c>
      <c r="F160" s="35">
        <v>117</v>
      </c>
      <c r="G160" s="61"/>
      <c r="H160" s="61"/>
      <c r="I160" s="61"/>
      <c r="J160" s="61"/>
      <c r="K160" s="61"/>
      <c r="L160" s="61"/>
      <c r="M160" s="61"/>
      <c r="N160" s="61"/>
      <c r="R160" s="59"/>
      <c r="S160" s="32"/>
    </row>
    <row r="161" spans="3:19" ht="15.75" customHeight="1">
      <c r="C161" s="60"/>
      <c r="D161" s="60"/>
      <c r="E161" s="60"/>
      <c r="F161" s="60"/>
      <c r="G161" s="60"/>
      <c r="H161" s="60"/>
      <c r="I161" s="60"/>
      <c r="J161" s="61"/>
      <c r="K161" s="61"/>
      <c r="L161" s="61"/>
      <c r="M161" s="61"/>
      <c r="N161" s="61"/>
      <c r="R161" s="59"/>
      <c r="S161" s="32"/>
    </row>
    <row r="162" spans="3:19" ht="23.25">
      <c r="C162" s="95" t="s">
        <v>173</v>
      </c>
      <c r="D162" s="33" t="s">
        <v>59</v>
      </c>
      <c r="E162" s="33" t="s">
        <v>60</v>
      </c>
      <c r="F162" s="33" t="s">
        <v>56</v>
      </c>
      <c r="G162" s="60"/>
      <c r="H162" s="60"/>
      <c r="I162" s="60"/>
      <c r="J162" s="61"/>
      <c r="K162" s="61"/>
      <c r="L162" s="61"/>
      <c r="M162" s="61"/>
      <c r="N162" s="61"/>
      <c r="R162" s="59"/>
      <c r="S162" s="32"/>
    </row>
    <row r="163" spans="3:19" ht="21">
      <c r="C163" s="40" t="s">
        <v>138</v>
      </c>
      <c r="D163" s="37">
        <v>0.20805369127516779</v>
      </c>
      <c r="E163" s="37">
        <v>4.5454545454545456E-2</v>
      </c>
      <c r="F163" s="37">
        <v>0.1871345029239766</v>
      </c>
      <c r="G163" s="60"/>
      <c r="H163" s="60"/>
      <c r="I163" s="60"/>
      <c r="J163" s="61"/>
      <c r="K163" s="61"/>
      <c r="L163" s="61"/>
      <c r="M163" s="61"/>
      <c r="N163" s="61"/>
      <c r="R163" s="59"/>
      <c r="S163" s="32"/>
    </row>
    <row r="164" spans="3:19" ht="21">
      <c r="C164" s="40" t="s">
        <v>169</v>
      </c>
      <c r="D164" s="37">
        <v>0.13422818791946309</v>
      </c>
      <c r="E164" s="37">
        <v>0</v>
      </c>
      <c r="F164" s="37">
        <v>0.11695906432748537</v>
      </c>
      <c r="G164" s="60"/>
      <c r="H164" s="60"/>
      <c r="I164" s="60"/>
      <c r="J164" s="61"/>
      <c r="K164" s="61"/>
      <c r="L164" s="61"/>
      <c r="M164" s="61"/>
      <c r="N164" s="61"/>
      <c r="R164" s="59"/>
      <c r="S164" s="32"/>
    </row>
    <row r="165" spans="3:19" ht="21">
      <c r="C165" s="40" t="s">
        <v>140</v>
      </c>
      <c r="D165" s="37">
        <v>0</v>
      </c>
      <c r="E165" s="37">
        <v>0</v>
      </c>
      <c r="F165" s="37">
        <v>0</v>
      </c>
      <c r="G165" s="60"/>
      <c r="H165" s="60"/>
      <c r="I165" s="60"/>
      <c r="J165" s="61"/>
      <c r="K165" s="61"/>
      <c r="L165" s="61"/>
      <c r="M165" s="61"/>
      <c r="N165" s="61"/>
      <c r="R165" s="59"/>
      <c r="S165" s="32"/>
    </row>
    <row r="166" spans="3:19" ht="21">
      <c r="C166" s="40" t="s">
        <v>170</v>
      </c>
      <c r="D166" s="37">
        <v>6.7114093959731542E-3</v>
      </c>
      <c r="E166" s="37">
        <v>0</v>
      </c>
      <c r="F166" s="37">
        <v>5.8479532163742687E-3</v>
      </c>
      <c r="G166" s="60"/>
      <c r="H166" s="60"/>
      <c r="I166" s="60"/>
      <c r="J166" s="61"/>
      <c r="K166" s="61"/>
      <c r="L166" s="61"/>
      <c r="M166" s="61"/>
      <c r="N166" s="61"/>
      <c r="R166" s="59"/>
      <c r="S166" s="32"/>
    </row>
    <row r="167" spans="3:19" ht="21">
      <c r="C167" s="40" t="s">
        <v>171</v>
      </c>
      <c r="D167" s="37">
        <v>6.7114093959731542E-3</v>
      </c>
      <c r="E167" s="37">
        <v>0</v>
      </c>
      <c r="F167" s="37">
        <v>5.8479532163742687E-3</v>
      </c>
      <c r="G167" s="60"/>
      <c r="H167" s="60"/>
      <c r="I167" s="60"/>
      <c r="J167" s="61"/>
      <c r="K167" s="61"/>
      <c r="L167" s="61"/>
      <c r="M167" s="61"/>
      <c r="N167" s="61"/>
      <c r="R167" s="59"/>
      <c r="S167" s="32"/>
    </row>
    <row r="168" spans="3:19" ht="21">
      <c r="C168" s="40" t="s">
        <v>172</v>
      </c>
      <c r="D168" s="37">
        <v>0.64429530201342278</v>
      </c>
      <c r="E168" s="37">
        <v>0.95454545454545459</v>
      </c>
      <c r="F168" s="37">
        <v>0.68421052631578949</v>
      </c>
      <c r="G168" s="60"/>
      <c r="H168" s="60"/>
      <c r="I168" s="60"/>
      <c r="J168" s="61"/>
      <c r="K168" s="61"/>
      <c r="L168" s="61"/>
      <c r="M168" s="61"/>
      <c r="N168" s="61"/>
      <c r="R168" s="59"/>
      <c r="S168" s="32"/>
    </row>
    <row r="169" spans="3:19" ht="15.75" customHeight="1">
      <c r="C169" s="60"/>
      <c r="D169" s="60"/>
      <c r="E169" s="60"/>
      <c r="F169" s="60"/>
      <c r="G169" s="60"/>
      <c r="H169" s="60"/>
      <c r="I169" s="60"/>
      <c r="J169" s="61"/>
      <c r="K169" s="61"/>
      <c r="L169" s="61"/>
      <c r="M169" s="61"/>
      <c r="N169" s="61"/>
      <c r="R169" s="59"/>
      <c r="S169" s="32"/>
    </row>
    <row r="170" spans="3:19" ht="23.25">
      <c r="C170" s="95" t="s">
        <v>174</v>
      </c>
      <c r="D170" s="33" t="s">
        <v>59</v>
      </c>
      <c r="E170" s="33" t="s">
        <v>60</v>
      </c>
      <c r="F170" s="33" t="s">
        <v>56</v>
      </c>
      <c r="G170" s="60"/>
      <c r="H170" s="60"/>
      <c r="I170" s="60"/>
      <c r="J170" s="61"/>
      <c r="K170" s="61"/>
      <c r="L170" s="61"/>
      <c r="M170" s="61"/>
      <c r="N170" s="61"/>
      <c r="R170" s="59"/>
      <c r="S170" s="32"/>
    </row>
    <row r="171" spans="3:19" ht="21">
      <c r="C171" s="40" t="s">
        <v>138</v>
      </c>
      <c r="D171" s="35">
        <v>14</v>
      </c>
      <c r="E171" s="35">
        <v>0</v>
      </c>
      <c r="F171" s="35">
        <v>14</v>
      </c>
      <c r="G171" s="60"/>
      <c r="H171" s="60"/>
      <c r="I171" s="60"/>
      <c r="J171" s="61"/>
      <c r="K171" s="61"/>
      <c r="L171" s="61"/>
      <c r="M171" s="61"/>
      <c r="N171" s="61"/>
      <c r="R171" s="59"/>
      <c r="S171" s="32"/>
    </row>
    <row r="172" spans="3:19" ht="21">
      <c r="C172" s="40" t="s">
        <v>169</v>
      </c>
      <c r="D172" s="35">
        <v>20</v>
      </c>
      <c r="E172" s="35">
        <v>0</v>
      </c>
      <c r="F172" s="35">
        <v>20</v>
      </c>
      <c r="G172" s="60"/>
      <c r="H172" s="60"/>
      <c r="I172" s="60"/>
      <c r="J172" s="61"/>
      <c r="K172" s="61"/>
      <c r="L172" s="61"/>
      <c r="M172" s="61"/>
      <c r="N172" s="61"/>
      <c r="R172" s="59"/>
      <c r="S172" s="32"/>
    </row>
    <row r="173" spans="3:19" ht="21">
      <c r="C173" s="40" t="s">
        <v>140</v>
      </c>
      <c r="D173" s="35">
        <v>21</v>
      </c>
      <c r="E173" s="35">
        <v>1</v>
      </c>
      <c r="F173" s="35">
        <v>22</v>
      </c>
      <c r="G173" s="60"/>
      <c r="H173" s="60"/>
      <c r="I173" s="60"/>
      <c r="J173" s="61"/>
      <c r="K173" s="61"/>
      <c r="L173" s="61"/>
      <c r="M173" s="61"/>
      <c r="N173" s="61"/>
      <c r="R173" s="59"/>
      <c r="S173" s="32"/>
    </row>
    <row r="174" spans="3:19" ht="21">
      <c r="C174" s="40" t="s">
        <v>170</v>
      </c>
      <c r="D174" s="35">
        <v>6</v>
      </c>
      <c r="E174" s="35">
        <v>0</v>
      </c>
      <c r="F174" s="35">
        <v>6</v>
      </c>
      <c r="G174" s="60"/>
      <c r="H174" s="60"/>
      <c r="I174" s="60"/>
      <c r="J174" s="61"/>
      <c r="K174" s="61"/>
      <c r="L174" s="61"/>
      <c r="M174" s="61"/>
      <c r="N174" s="61"/>
      <c r="R174" s="59"/>
      <c r="S174" s="32"/>
    </row>
    <row r="175" spans="3:19" ht="21">
      <c r="C175" s="40" t="s">
        <v>171</v>
      </c>
      <c r="D175" s="35">
        <v>1</v>
      </c>
      <c r="E175" s="35">
        <v>0</v>
      </c>
      <c r="F175" s="35">
        <v>1</v>
      </c>
      <c r="G175" s="60"/>
      <c r="H175" s="60"/>
      <c r="I175" s="60"/>
      <c r="J175" s="61"/>
      <c r="K175" s="61"/>
      <c r="L175" s="61"/>
      <c r="M175" s="61"/>
      <c r="N175" s="61"/>
      <c r="R175" s="59"/>
      <c r="S175" s="32"/>
    </row>
    <row r="176" spans="3:19" ht="21">
      <c r="C176" s="40" t="s">
        <v>172</v>
      </c>
      <c r="D176" s="35">
        <v>87</v>
      </c>
      <c r="E176" s="35">
        <v>21</v>
      </c>
      <c r="F176" s="35">
        <v>108</v>
      </c>
      <c r="G176" s="60"/>
      <c r="H176" s="60"/>
      <c r="I176" s="60"/>
      <c r="J176" s="61"/>
      <c r="K176" s="61"/>
      <c r="L176" s="61"/>
      <c r="M176" s="61"/>
      <c r="N176" s="61"/>
      <c r="R176" s="59"/>
      <c r="S176" s="32"/>
    </row>
    <row r="177" spans="3:19" ht="18.75">
      <c r="C177" s="60"/>
      <c r="D177" s="60"/>
      <c r="E177" s="60"/>
      <c r="F177" s="60"/>
      <c r="G177" s="60"/>
      <c r="H177" s="60"/>
      <c r="I177" s="60"/>
      <c r="J177" s="61"/>
      <c r="K177" s="61"/>
      <c r="L177" s="61"/>
      <c r="M177" s="61"/>
      <c r="N177" s="61"/>
      <c r="R177" s="59"/>
      <c r="S177" s="32"/>
    </row>
    <row r="178" spans="3:19" ht="18.75">
      <c r="C178" s="60"/>
      <c r="D178" s="60"/>
      <c r="E178" s="60"/>
      <c r="F178" s="60"/>
      <c r="G178" s="60"/>
      <c r="H178" s="60"/>
      <c r="I178" s="60"/>
      <c r="J178" s="61"/>
      <c r="K178" s="61"/>
      <c r="L178" s="61"/>
      <c r="M178" s="61"/>
      <c r="N178" s="61"/>
      <c r="R178" s="59"/>
      <c r="S178" s="32"/>
    </row>
    <row r="179" spans="3:19" ht="23.25">
      <c r="C179" s="95" t="s">
        <v>175</v>
      </c>
      <c r="D179" s="33" t="s">
        <v>59</v>
      </c>
      <c r="E179" s="33" t="s">
        <v>60</v>
      </c>
      <c r="F179" s="33" t="s">
        <v>56</v>
      </c>
      <c r="G179" s="60"/>
      <c r="H179" s="60"/>
      <c r="I179" s="60"/>
      <c r="J179" s="61"/>
      <c r="K179" s="61"/>
      <c r="L179" s="61"/>
      <c r="M179" s="61"/>
      <c r="N179" s="61"/>
      <c r="R179" s="59"/>
      <c r="S179" s="32"/>
    </row>
    <row r="180" spans="3:19" ht="21">
      <c r="C180" s="40" t="s">
        <v>138</v>
      </c>
      <c r="D180" s="37">
        <v>9.3959731543624164E-2</v>
      </c>
      <c r="E180" s="37">
        <v>0</v>
      </c>
      <c r="F180" s="37">
        <v>8.1871345029239762E-2</v>
      </c>
      <c r="G180" s="60"/>
      <c r="H180" s="60"/>
      <c r="I180" s="60"/>
      <c r="J180" s="61"/>
      <c r="K180" s="61"/>
      <c r="L180" s="61"/>
      <c r="M180" s="61"/>
      <c r="N180" s="61"/>
      <c r="R180" s="59"/>
      <c r="S180" s="32"/>
    </row>
    <row r="181" spans="3:19" ht="21">
      <c r="C181" s="40" t="s">
        <v>169</v>
      </c>
      <c r="D181" s="37">
        <v>0.13422818791946309</v>
      </c>
      <c r="E181" s="37">
        <v>0</v>
      </c>
      <c r="F181" s="37">
        <v>0.11695906432748537</v>
      </c>
      <c r="G181" s="60"/>
      <c r="H181" s="60"/>
      <c r="I181" s="60"/>
      <c r="J181" s="61"/>
      <c r="K181" s="61"/>
      <c r="L181" s="61"/>
      <c r="M181" s="61"/>
      <c r="N181" s="61"/>
      <c r="R181" s="59"/>
      <c r="S181" s="32"/>
    </row>
    <row r="182" spans="3:19" ht="21">
      <c r="C182" s="40" t="s">
        <v>140</v>
      </c>
      <c r="D182" s="37">
        <v>0.14093959731543623</v>
      </c>
      <c r="E182" s="37">
        <v>4.5454545454545456E-2</v>
      </c>
      <c r="F182" s="37">
        <v>0.12865497076023391</v>
      </c>
      <c r="G182" s="60"/>
      <c r="H182" s="60"/>
      <c r="I182" s="60"/>
      <c r="J182" s="61"/>
      <c r="K182" s="61"/>
      <c r="L182" s="61"/>
      <c r="M182" s="61"/>
      <c r="N182" s="61"/>
      <c r="R182" s="59"/>
      <c r="S182" s="32"/>
    </row>
    <row r="183" spans="3:19" ht="21">
      <c r="C183" s="40" t="s">
        <v>170</v>
      </c>
      <c r="D183" s="37">
        <v>4.0268456375838924E-2</v>
      </c>
      <c r="E183" s="37">
        <v>0</v>
      </c>
      <c r="F183" s="37">
        <v>3.5087719298245612E-2</v>
      </c>
      <c r="G183" s="60"/>
      <c r="H183" s="60"/>
      <c r="I183" s="60"/>
      <c r="J183" s="61"/>
      <c r="K183" s="61"/>
      <c r="L183" s="61"/>
      <c r="M183" s="61"/>
      <c r="N183" s="61"/>
      <c r="R183" s="59"/>
      <c r="S183" s="32"/>
    </row>
    <row r="184" spans="3:19" ht="21">
      <c r="C184" s="40" t="s">
        <v>171</v>
      </c>
      <c r="D184" s="37">
        <v>6.7114093959731542E-3</v>
      </c>
      <c r="E184" s="37">
        <v>0</v>
      </c>
      <c r="F184" s="37">
        <v>5.8479532163742687E-3</v>
      </c>
      <c r="G184" s="60"/>
      <c r="H184" s="60"/>
      <c r="I184" s="60"/>
      <c r="J184" s="61"/>
      <c r="K184" s="61"/>
      <c r="L184" s="61"/>
      <c r="M184" s="61"/>
      <c r="N184" s="61"/>
      <c r="R184" s="59"/>
      <c r="S184" s="32"/>
    </row>
    <row r="185" spans="3:19" ht="21">
      <c r="C185" s="40" t="s">
        <v>172</v>
      </c>
      <c r="D185" s="37">
        <v>0.58389261744966447</v>
      </c>
      <c r="E185" s="37">
        <v>0.95454545454545459</v>
      </c>
      <c r="F185" s="37">
        <v>0.63157894736842102</v>
      </c>
      <c r="G185" s="60"/>
      <c r="H185" s="60"/>
      <c r="I185" s="60"/>
      <c r="J185" s="61"/>
      <c r="K185" s="61"/>
      <c r="L185" s="61"/>
      <c r="M185" s="61"/>
      <c r="N185" s="61"/>
      <c r="R185" s="59"/>
      <c r="S185" s="32"/>
    </row>
    <row r="186" spans="3:19" ht="21">
      <c r="C186" s="76"/>
      <c r="D186" s="61"/>
      <c r="E186" s="61"/>
      <c r="F186" s="61"/>
      <c r="G186" s="60"/>
      <c r="H186" s="60"/>
      <c r="I186" s="60"/>
      <c r="J186" s="61"/>
      <c r="K186" s="61"/>
      <c r="L186" s="61"/>
      <c r="M186" s="61"/>
      <c r="N186" s="61"/>
      <c r="R186" s="59"/>
      <c r="S186" s="32"/>
    </row>
    <row r="187" spans="3:19" ht="27.75" customHeight="1">
      <c r="C187" s="60"/>
      <c r="D187" s="60"/>
      <c r="E187" s="60"/>
      <c r="F187" s="60"/>
      <c r="G187" s="60"/>
      <c r="H187" s="60"/>
      <c r="I187" s="60"/>
      <c r="J187" s="61"/>
      <c r="K187" s="61"/>
      <c r="L187" s="61"/>
      <c r="M187" s="61"/>
      <c r="N187" s="61"/>
      <c r="R187" s="59"/>
      <c r="S187" s="32"/>
    </row>
    <row r="188" spans="3:19" ht="23.25">
      <c r="C188" s="95" t="s">
        <v>176</v>
      </c>
      <c r="D188" s="33" t="s">
        <v>59</v>
      </c>
      <c r="E188" s="33" t="s">
        <v>60</v>
      </c>
      <c r="F188" s="33" t="s">
        <v>56</v>
      </c>
      <c r="G188" s="60"/>
      <c r="H188" s="60"/>
      <c r="I188" s="60"/>
      <c r="J188" s="61"/>
      <c r="K188" s="61"/>
      <c r="L188" s="61"/>
      <c r="M188" s="61"/>
      <c r="N188" s="61"/>
      <c r="R188" s="59"/>
      <c r="S188" s="32"/>
    </row>
    <row r="189" spans="3:19" ht="21">
      <c r="C189" s="40" t="s">
        <v>138</v>
      </c>
      <c r="D189" s="35">
        <v>17</v>
      </c>
      <c r="E189" s="35">
        <v>1</v>
      </c>
      <c r="F189" s="35">
        <v>18</v>
      </c>
      <c r="G189" s="60"/>
      <c r="H189" s="60"/>
      <c r="I189" s="60"/>
      <c r="J189" s="61"/>
      <c r="K189" s="61"/>
      <c r="L189" s="61"/>
      <c r="M189" s="61"/>
      <c r="N189" s="61"/>
      <c r="R189" s="59"/>
      <c r="S189" s="32"/>
    </row>
    <row r="190" spans="3:19" ht="21">
      <c r="C190" s="40" t="s">
        <v>169</v>
      </c>
      <c r="D190" s="35">
        <v>10</v>
      </c>
      <c r="E190" s="35">
        <v>0</v>
      </c>
      <c r="F190" s="35">
        <v>10</v>
      </c>
      <c r="G190" s="60"/>
      <c r="H190" s="60"/>
      <c r="I190" s="60"/>
      <c r="J190" s="61"/>
      <c r="K190" s="61"/>
      <c r="L190" s="61"/>
      <c r="M190" s="61"/>
      <c r="N190" s="61"/>
      <c r="R190" s="59"/>
      <c r="S190" s="32"/>
    </row>
    <row r="191" spans="3:19" ht="21">
      <c r="C191" s="40" t="s">
        <v>140</v>
      </c>
      <c r="D191" s="35">
        <v>0</v>
      </c>
      <c r="E191" s="35">
        <v>0</v>
      </c>
      <c r="F191" s="35">
        <v>0</v>
      </c>
      <c r="G191" s="60"/>
      <c r="H191" s="60"/>
      <c r="I191" s="60"/>
      <c r="J191" s="61"/>
      <c r="K191" s="61"/>
      <c r="L191" s="61"/>
      <c r="M191" s="61"/>
      <c r="N191" s="61"/>
      <c r="R191" s="59"/>
      <c r="S191" s="32"/>
    </row>
    <row r="192" spans="3:19" ht="21">
      <c r="C192" s="40" t="s">
        <v>170</v>
      </c>
      <c r="D192" s="35">
        <v>0</v>
      </c>
      <c r="E192" s="35">
        <v>0</v>
      </c>
      <c r="F192" s="35">
        <v>0</v>
      </c>
      <c r="G192" s="60"/>
      <c r="H192" s="60"/>
      <c r="I192" s="60"/>
      <c r="J192" s="61"/>
      <c r="K192" s="61"/>
      <c r="L192" s="61"/>
      <c r="M192" s="61"/>
      <c r="N192" s="61"/>
      <c r="R192" s="59"/>
      <c r="S192" s="32"/>
    </row>
    <row r="193" spans="3:19" ht="21">
      <c r="C193" s="40" t="s">
        <v>171</v>
      </c>
      <c r="D193" s="35">
        <v>4</v>
      </c>
      <c r="E193" s="35">
        <v>0</v>
      </c>
      <c r="F193" s="35">
        <v>4</v>
      </c>
      <c r="G193" s="60"/>
      <c r="H193" s="60"/>
      <c r="I193" s="60"/>
      <c r="J193" s="61"/>
      <c r="K193" s="61"/>
      <c r="L193" s="61"/>
      <c r="M193" s="61"/>
      <c r="N193" s="61"/>
      <c r="R193" s="59"/>
      <c r="S193" s="32"/>
    </row>
    <row r="194" spans="3:19" ht="21">
      <c r="C194" s="40" t="s">
        <v>172</v>
      </c>
      <c r="D194" s="35">
        <v>118</v>
      </c>
      <c r="E194" s="35">
        <v>21</v>
      </c>
      <c r="F194" s="35">
        <v>139</v>
      </c>
      <c r="G194" s="60"/>
      <c r="H194" s="60"/>
      <c r="I194" s="60"/>
      <c r="J194" s="61"/>
      <c r="K194" s="61"/>
      <c r="L194" s="61"/>
      <c r="M194" s="61"/>
      <c r="N194" s="61"/>
      <c r="R194" s="59"/>
      <c r="S194" s="32"/>
    </row>
    <row r="195" spans="3:19" ht="18.75">
      <c r="C195" s="60"/>
      <c r="D195" s="60"/>
      <c r="E195" s="60"/>
      <c r="F195" s="60"/>
      <c r="G195" s="60"/>
      <c r="H195" s="60"/>
      <c r="I195" s="60"/>
      <c r="J195" s="61"/>
      <c r="K195" s="61"/>
      <c r="L195" s="61"/>
      <c r="M195" s="61"/>
      <c r="N195" s="61"/>
      <c r="R195" s="59"/>
      <c r="S195" s="32"/>
    </row>
    <row r="196" spans="3:19" ht="23.25">
      <c r="C196" s="95" t="s">
        <v>177</v>
      </c>
      <c r="D196" s="33" t="s">
        <v>59</v>
      </c>
      <c r="E196" s="33" t="s">
        <v>60</v>
      </c>
      <c r="F196" s="33" t="s">
        <v>56</v>
      </c>
      <c r="G196" s="60"/>
      <c r="H196" s="60"/>
      <c r="I196" s="60"/>
      <c r="J196" s="61"/>
      <c r="K196" s="61"/>
      <c r="L196" s="61"/>
      <c r="M196" s="61"/>
      <c r="N196" s="61"/>
      <c r="R196" s="59"/>
      <c r="S196" s="32"/>
    </row>
    <row r="197" spans="3:19" ht="21">
      <c r="C197" s="40" t="s">
        <v>138</v>
      </c>
      <c r="D197" s="37">
        <v>0.11409395973154363</v>
      </c>
      <c r="E197" s="37">
        <v>4.5454545454545456E-2</v>
      </c>
      <c r="F197" s="37">
        <v>0.10526315789473684</v>
      </c>
      <c r="G197" s="60"/>
      <c r="H197" s="60"/>
      <c r="I197" s="60"/>
      <c r="J197" s="61"/>
      <c r="K197" s="61"/>
      <c r="L197" s="61"/>
      <c r="M197" s="61"/>
      <c r="N197" s="61"/>
      <c r="R197" s="59"/>
      <c r="S197" s="32"/>
    </row>
    <row r="198" spans="3:19" ht="21">
      <c r="C198" s="40" t="s">
        <v>169</v>
      </c>
      <c r="D198" s="37">
        <v>6.7114093959731544E-2</v>
      </c>
      <c r="E198" s="37">
        <v>0</v>
      </c>
      <c r="F198" s="37">
        <v>5.8479532163742687E-2</v>
      </c>
      <c r="G198" s="60"/>
      <c r="H198" s="60"/>
      <c r="I198" s="60"/>
      <c r="J198" s="61"/>
      <c r="K198" s="61"/>
      <c r="L198" s="61"/>
      <c r="M198" s="61"/>
      <c r="N198" s="61"/>
      <c r="R198" s="59"/>
      <c r="S198" s="32"/>
    </row>
    <row r="199" spans="3:19" ht="21">
      <c r="C199" s="40" t="s">
        <v>140</v>
      </c>
      <c r="D199" s="37">
        <v>0</v>
      </c>
      <c r="E199" s="37">
        <v>0</v>
      </c>
      <c r="F199" s="37">
        <v>0</v>
      </c>
      <c r="G199" s="60"/>
      <c r="H199" s="60"/>
      <c r="I199" s="60"/>
      <c r="J199" s="61"/>
      <c r="K199" s="61"/>
      <c r="L199" s="61"/>
      <c r="M199" s="61"/>
      <c r="N199" s="61"/>
      <c r="R199" s="59"/>
      <c r="S199" s="32"/>
    </row>
    <row r="200" spans="3:19" ht="21">
      <c r="C200" s="40" t="s">
        <v>170</v>
      </c>
      <c r="D200" s="37">
        <v>0</v>
      </c>
      <c r="E200" s="37">
        <v>0</v>
      </c>
      <c r="F200" s="37">
        <v>0</v>
      </c>
      <c r="G200" s="60"/>
      <c r="H200" s="60"/>
      <c r="I200" s="60"/>
      <c r="J200" s="61"/>
      <c r="K200" s="61"/>
      <c r="L200" s="61"/>
      <c r="M200" s="61"/>
      <c r="N200" s="61"/>
      <c r="R200" s="59"/>
      <c r="S200" s="32"/>
    </row>
    <row r="201" spans="3:19" ht="21">
      <c r="C201" s="40" t="s">
        <v>171</v>
      </c>
      <c r="D201" s="37">
        <v>2.6845637583892617E-2</v>
      </c>
      <c r="E201" s="37">
        <v>0</v>
      </c>
      <c r="F201" s="37">
        <v>2.3391812865497075E-2</v>
      </c>
      <c r="G201" s="60"/>
      <c r="H201" s="60"/>
      <c r="I201" s="60"/>
      <c r="J201" s="61"/>
      <c r="K201" s="61"/>
      <c r="L201" s="61"/>
      <c r="M201" s="61"/>
      <c r="N201" s="61"/>
      <c r="R201" s="59"/>
      <c r="S201" s="32"/>
    </row>
    <row r="202" spans="3:19" ht="21">
      <c r="C202" s="40" t="s">
        <v>172</v>
      </c>
      <c r="D202" s="37">
        <v>0.79194630872483218</v>
      </c>
      <c r="E202" s="37">
        <v>0.95454545454545459</v>
      </c>
      <c r="F202" s="37">
        <v>0.8128654970760234</v>
      </c>
      <c r="G202" s="60"/>
      <c r="H202" s="60"/>
      <c r="I202" s="60"/>
      <c r="J202" s="61"/>
      <c r="K202" s="61"/>
      <c r="L202" s="61"/>
      <c r="M202" s="61"/>
      <c r="N202" s="61"/>
      <c r="R202" s="59"/>
      <c r="S202" s="32"/>
    </row>
    <row r="203" spans="3:19" ht="15.75" customHeight="1">
      <c r="C203" s="60"/>
      <c r="D203" s="60"/>
      <c r="E203" s="60"/>
      <c r="F203" s="60"/>
      <c r="G203" s="60"/>
      <c r="H203" s="60"/>
      <c r="I203" s="60"/>
      <c r="J203" s="61"/>
      <c r="K203" s="61"/>
      <c r="L203" s="61"/>
      <c r="M203" s="61"/>
      <c r="N203" s="61"/>
      <c r="R203" s="59"/>
      <c r="S203" s="32"/>
    </row>
    <row r="204" spans="3:19" ht="23.25">
      <c r="C204" s="95" t="s">
        <v>178</v>
      </c>
      <c r="D204" s="33" t="s">
        <v>59</v>
      </c>
      <c r="E204" s="33" t="s">
        <v>60</v>
      </c>
      <c r="F204" s="33" t="s">
        <v>56</v>
      </c>
      <c r="G204" s="60"/>
      <c r="H204" s="60"/>
      <c r="I204" s="60"/>
      <c r="J204" s="61"/>
      <c r="K204" s="61"/>
      <c r="L204" s="61"/>
      <c r="M204" s="61"/>
      <c r="N204" s="61"/>
      <c r="R204" s="59"/>
      <c r="S204" s="32"/>
    </row>
    <row r="205" spans="3:19" ht="21">
      <c r="C205" s="40" t="s">
        <v>138</v>
      </c>
      <c r="D205" s="35">
        <v>18</v>
      </c>
      <c r="E205" s="35">
        <v>0</v>
      </c>
      <c r="F205" s="35">
        <v>18</v>
      </c>
      <c r="G205" s="60"/>
      <c r="H205" s="60"/>
      <c r="I205" s="60"/>
      <c r="J205" s="61"/>
      <c r="K205" s="61"/>
      <c r="L205" s="61"/>
      <c r="M205" s="61"/>
      <c r="N205" s="61"/>
      <c r="R205" s="59"/>
      <c r="S205" s="32"/>
    </row>
    <row r="206" spans="3:19" ht="21">
      <c r="C206" s="40" t="s">
        <v>169</v>
      </c>
      <c r="D206" s="35">
        <v>28</v>
      </c>
      <c r="E206" s="35">
        <v>1</v>
      </c>
      <c r="F206" s="35">
        <v>29</v>
      </c>
      <c r="G206" s="60"/>
      <c r="H206" s="60"/>
      <c r="I206" s="60"/>
      <c r="J206" s="61"/>
      <c r="K206" s="61"/>
      <c r="L206" s="61"/>
      <c r="M206" s="61"/>
      <c r="N206" s="61"/>
      <c r="R206" s="59"/>
      <c r="S206" s="32"/>
    </row>
    <row r="207" spans="3:19" ht="21">
      <c r="C207" s="40" t="s">
        <v>140</v>
      </c>
      <c r="D207" s="35">
        <v>13</v>
      </c>
      <c r="E207" s="35">
        <v>0</v>
      </c>
      <c r="F207" s="35">
        <v>13</v>
      </c>
      <c r="G207" s="60"/>
      <c r="H207" s="60"/>
      <c r="I207" s="60"/>
      <c r="J207" s="61"/>
      <c r="K207" s="61"/>
      <c r="L207" s="61"/>
      <c r="M207" s="61"/>
      <c r="N207" s="61"/>
      <c r="R207" s="59"/>
      <c r="S207" s="32"/>
    </row>
    <row r="208" spans="3:19" ht="21">
      <c r="C208" s="40" t="s">
        <v>170</v>
      </c>
      <c r="D208" s="35">
        <v>3</v>
      </c>
      <c r="E208" s="35">
        <v>0</v>
      </c>
      <c r="F208" s="35">
        <v>3</v>
      </c>
      <c r="G208" s="60"/>
      <c r="H208" s="60"/>
      <c r="I208" s="60"/>
      <c r="J208" s="61"/>
      <c r="K208" s="61"/>
      <c r="L208" s="61"/>
      <c r="M208" s="61"/>
      <c r="N208" s="61"/>
      <c r="R208" s="59"/>
      <c r="S208" s="32"/>
    </row>
    <row r="209" spans="3:19" ht="21">
      <c r="C209" s="40" t="s">
        <v>171</v>
      </c>
      <c r="D209" s="35">
        <v>0</v>
      </c>
      <c r="E209" s="35">
        <v>0</v>
      </c>
      <c r="F209" s="35">
        <v>0</v>
      </c>
      <c r="G209" s="60"/>
      <c r="H209" s="60"/>
      <c r="I209" s="60"/>
      <c r="J209" s="61"/>
      <c r="K209" s="61"/>
      <c r="L209" s="61"/>
      <c r="M209" s="61"/>
      <c r="N209" s="61"/>
      <c r="R209" s="59"/>
      <c r="S209" s="32"/>
    </row>
    <row r="210" spans="3:19" ht="21">
      <c r="C210" s="40" t="s">
        <v>172</v>
      </c>
      <c r="D210" s="35">
        <v>87</v>
      </c>
      <c r="E210" s="35">
        <v>21</v>
      </c>
      <c r="F210" s="35">
        <v>108</v>
      </c>
      <c r="G210" s="60"/>
      <c r="H210" s="60"/>
      <c r="I210" s="60"/>
      <c r="J210" s="61"/>
      <c r="K210" s="61"/>
      <c r="L210" s="61"/>
      <c r="M210" s="61"/>
      <c r="N210" s="61"/>
      <c r="R210" s="59"/>
      <c r="S210" s="32"/>
    </row>
    <row r="211" spans="3:19" ht="18.75">
      <c r="C211" s="60"/>
      <c r="D211" s="60"/>
      <c r="E211" s="60"/>
      <c r="F211" s="60"/>
      <c r="G211" s="60"/>
      <c r="H211" s="60"/>
      <c r="I211" s="60"/>
      <c r="J211" s="61"/>
      <c r="K211" s="61"/>
      <c r="L211" s="61"/>
      <c r="M211" s="61"/>
      <c r="N211" s="61"/>
      <c r="R211" s="59"/>
      <c r="S211" s="32"/>
    </row>
    <row r="212" spans="3:19" ht="18.75">
      <c r="C212" s="60"/>
      <c r="D212" s="60"/>
      <c r="E212" s="60"/>
      <c r="F212" s="60"/>
      <c r="G212" s="60"/>
      <c r="H212" s="60"/>
      <c r="I212" s="60"/>
      <c r="J212" s="61"/>
      <c r="K212" s="61"/>
      <c r="L212" s="61"/>
      <c r="M212" s="61"/>
      <c r="N212" s="61"/>
      <c r="R212" s="59"/>
      <c r="S212" s="32"/>
    </row>
    <row r="213" spans="3:19" ht="34.5" customHeight="1">
      <c r="C213" s="95" t="s">
        <v>179</v>
      </c>
      <c r="D213" s="33" t="s">
        <v>59</v>
      </c>
      <c r="E213" s="33" t="s">
        <v>60</v>
      </c>
      <c r="F213" s="33" t="s">
        <v>56</v>
      </c>
      <c r="G213" s="60"/>
      <c r="H213" s="60"/>
      <c r="I213" s="60"/>
      <c r="J213" s="61"/>
      <c r="K213" s="61"/>
      <c r="L213" s="61"/>
      <c r="M213" s="61"/>
      <c r="N213" s="61"/>
      <c r="R213" s="59"/>
      <c r="S213" s="32"/>
    </row>
    <row r="214" spans="3:19" ht="22.5" customHeight="1">
      <c r="C214" s="40" t="s">
        <v>138</v>
      </c>
      <c r="D214" s="37">
        <v>0.12080536912751678</v>
      </c>
      <c r="E214" s="37">
        <v>0</v>
      </c>
      <c r="F214" s="37">
        <v>0.10526315789473684</v>
      </c>
      <c r="G214" s="60"/>
      <c r="H214" s="60"/>
      <c r="I214" s="60"/>
      <c r="J214" s="61"/>
      <c r="K214" s="61"/>
      <c r="L214" s="61"/>
      <c r="M214" s="61"/>
      <c r="N214" s="61"/>
      <c r="R214" s="59"/>
      <c r="S214" s="32"/>
    </row>
    <row r="215" spans="3:19" ht="22.5" customHeight="1">
      <c r="C215" s="40" t="s">
        <v>169</v>
      </c>
      <c r="D215" s="37">
        <v>0.18791946308724833</v>
      </c>
      <c r="E215" s="37">
        <v>4.5454545454545456E-2</v>
      </c>
      <c r="F215" s="37">
        <v>0.16959064327485379</v>
      </c>
      <c r="G215" s="60"/>
      <c r="H215" s="60"/>
      <c r="I215" s="60"/>
      <c r="J215" s="61"/>
      <c r="K215" s="61"/>
      <c r="L215" s="61"/>
      <c r="M215" s="61"/>
      <c r="N215" s="61"/>
      <c r="R215" s="59"/>
      <c r="S215" s="32"/>
    </row>
    <row r="216" spans="3:19" ht="22.5" customHeight="1">
      <c r="C216" s="40" t="s">
        <v>140</v>
      </c>
      <c r="D216" s="37">
        <v>8.7248322147651006E-2</v>
      </c>
      <c r="E216" s="37">
        <v>0</v>
      </c>
      <c r="F216" s="37">
        <v>7.6023391812865493E-2</v>
      </c>
      <c r="G216" s="60"/>
      <c r="H216" s="60"/>
      <c r="I216" s="60"/>
      <c r="J216" s="61"/>
      <c r="K216" s="61"/>
      <c r="L216" s="61"/>
      <c r="M216" s="61"/>
      <c r="N216" s="61"/>
      <c r="R216" s="59"/>
      <c r="S216" s="32"/>
    </row>
    <row r="217" spans="3:19" ht="22.5" customHeight="1">
      <c r="C217" s="40" t="s">
        <v>170</v>
      </c>
      <c r="D217" s="37">
        <v>2.0134228187919462E-2</v>
      </c>
      <c r="E217" s="37">
        <v>0</v>
      </c>
      <c r="F217" s="37">
        <v>1.7543859649122806E-2</v>
      </c>
      <c r="G217" s="60"/>
      <c r="H217" s="60"/>
      <c r="I217" s="60"/>
      <c r="J217" s="61"/>
      <c r="K217" s="61"/>
      <c r="L217" s="61"/>
      <c r="M217" s="61"/>
      <c r="N217" s="61"/>
      <c r="R217" s="59"/>
      <c r="S217" s="32"/>
    </row>
    <row r="218" spans="3:19" ht="22.5" customHeight="1">
      <c r="C218" s="40" t="s">
        <v>171</v>
      </c>
      <c r="D218" s="37">
        <v>0</v>
      </c>
      <c r="E218" s="37">
        <v>0</v>
      </c>
      <c r="F218" s="37">
        <v>0</v>
      </c>
      <c r="G218" s="60"/>
      <c r="H218" s="60"/>
      <c r="I218" s="60"/>
      <c r="J218" s="61"/>
      <c r="K218" s="61"/>
      <c r="L218" s="61"/>
      <c r="M218" s="61"/>
      <c r="N218" s="61"/>
      <c r="R218" s="59"/>
      <c r="S218" s="32"/>
    </row>
    <row r="219" spans="3:19" ht="30.75" customHeight="1">
      <c r="C219" s="40" t="s">
        <v>172</v>
      </c>
      <c r="D219" s="37">
        <v>0.58389261744966447</v>
      </c>
      <c r="E219" s="37">
        <v>0.95454545454545459</v>
      </c>
      <c r="F219" s="37">
        <v>0.63157894736842102</v>
      </c>
      <c r="G219" s="60"/>
      <c r="H219" s="60"/>
      <c r="I219" s="60"/>
      <c r="J219" s="61"/>
      <c r="K219" s="61"/>
      <c r="L219" s="61"/>
      <c r="M219" s="61"/>
      <c r="N219" s="61"/>
      <c r="R219" s="59"/>
      <c r="S219" s="32"/>
    </row>
    <row r="220" spans="3:19" ht="34.5" customHeight="1">
      <c r="C220" s="60"/>
      <c r="D220" s="60"/>
      <c r="E220" s="60"/>
      <c r="F220" s="60"/>
      <c r="G220" s="60"/>
      <c r="H220" s="60"/>
      <c r="I220" s="60"/>
      <c r="J220" s="61"/>
      <c r="K220" s="61"/>
      <c r="L220" s="61"/>
      <c r="M220" s="61"/>
      <c r="N220" s="61"/>
      <c r="R220" s="59"/>
      <c r="S220" s="32"/>
    </row>
    <row r="221" spans="3:19" ht="23.25">
      <c r="C221" s="95" t="s">
        <v>180</v>
      </c>
      <c r="D221" s="33" t="s">
        <v>59</v>
      </c>
      <c r="E221" s="33" t="s">
        <v>60</v>
      </c>
      <c r="F221" s="33" t="s">
        <v>56</v>
      </c>
      <c r="G221" s="60"/>
      <c r="H221" s="60"/>
      <c r="I221" s="60"/>
      <c r="J221" s="61"/>
      <c r="K221" s="61"/>
      <c r="L221" s="61"/>
      <c r="M221" s="61"/>
      <c r="N221" s="61"/>
      <c r="R221" s="59"/>
      <c r="S221" s="32"/>
    </row>
    <row r="222" spans="3:19" ht="21">
      <c r="C222" s="40" t="s">
        <v>138</v>
      </c>
      <c r="D222" s="35">
        <v>39</v>
      </c>
      <c r="E222" s="35">
        <v>1</v>
      </c>
      <c r="F222" s="35">
        <v>40</v>
      </c>
      <c r="G222" s="60"/>
      <c r="H222" s="60"/>
      <c r="I222" s="60"/>
      <c r="J222" s="61"/>
      <c r="K222" s="61"/>
      <c r="L222" s="61"/>
      <c r="M222" s="61"/>
      <c r="N222" s="61"/>
      <c r="R222" s="59"/>
      <c r="S222" s="32"/>
    </row>
    <row r="223" spans="3:19" ht="21">
      <c r="C223" s="40" t="s">
        <v>169</v>
      </c>
      <c r="D223" s="35">
        <v>18</v>
      </c>
      <c r="E223" s="35">
        <v>0</v>
      </c>
      <c r="F223" s="35">
        <v>18</v>
      </c>
      <c r="G223" s="60"/>
      <c r="H223" s="60"/>
      <c r="I223" s="60"/>
      <c r="J223" s="61"/>
      <c r="K223" s="61"/>
      <c r="L223" s="61"/>
      <c r="M223" s="61"/>
      <c r="N223" s="61"/>
      <c r="R223" s="59"/>
      <c r="S223" s="32"/>
    </row>
    <row r="224" spans="3:19" ht="21">
      <c r="C224" s="40" t="s">
        <v>140</v>
      </c>
      <c r="D224" s="35">
        <v>3</v>
      </c>
      <c r="E224" s="35">
        <v>0</v>
      </c>
      <c r="F224" s="35">
        <v>3</v>
      </c>
      <c r="G224" s="60"/>
      <c r="H224" s="60"/>
      <c r="I224" s="60"/>
      <c r="J224" s="61"/>
      <c r="K224" s="61"/>
      <c r="L224" s="61"/>
      <c r="M224" s="61"/>
      <c r="N224" s="61"/>
      <c r="R224" s="59"/>
      <c r="S224" s="32"/>
    </row>
    <row r="225" spans="3:19" ht="21">
      <c r="C225" s="40" t="s">
        <v>170</v>
      </c>
      <c r="D225" s="35">
        <v>1</v>
      </c>
      <c r="E225" s="35">
        <v>0</v>
      </c>
      <c r="F225" s="35">
        <v>1</v>
      </c>
      <c r="G225" s="60"/>
      <c r="H225" s="60"/>
      <c r="I225" s="60"/>
      <c r="J225" s="61"/>
      <c r="K225" s="61"/>
      <c r="L225" s="61"/>
      <c r="M225" s="61"/>
      <c r="N225" s="61"/>
      <c r="R225" s="59"/>
      <c r="S225" s="32"/>
    </row>
    <row r="226" spans="3:19" ht="21">
      <c r="C226" s="40" t="s">
        <v>171</v>
      </c>
      <c r="D226" s="35">
        <v>1</v>
      </c>
      <c r="E226" s="35">
        <v>0</v>
      </c>
      <c r="F226" s="35">
        <v>1</v>
      </c>
      <c r="G226" s="60"/>
      <c r="H226" s="60"/>
      <c r="I226" s="60"/>
      <c r="J226" s="61"/>
      <c r="K226" s="61"/>
      <c r="L226" s="61"/>
      <c r="M226" s="61"/>
      <c r="N226" s="61"/>
      <c r="R226" s="59"/>
      <c r="S226" s="32"/>
    </row>
    <row r="227" spans="3:19" ht="21">
      <c r="C227" s="40" t="s">
        <v>172</v>
      </c>
      <c r="D227" s="35">
        <v>87</v>
      </c>
      <c r="E227" s="35">
        <v>21</v>
      </c>
      <c r="F227" s="35">
        <v>108</v>
      </c>
      <c r="G227" s="60"/>
      <c r="H227" s="60"/>
      <c r="I227" s="60"/>
      <c r="J227" s="61"/>
      <c r="K227" s="61"/>
      <c r="L227" s="61"/>
      <c r="M227" s="61"/>
      <c r="N227" s="61"/>
      <c r="R227" s="59"/>
      <c r="S227" s="32"/>
    </row>
    <row r="228" spans="3:19" ht="18.75">
      <c r="C228" s="60"/>
      <c r="D228" s="60"/>
      <c r="E228" s="60"/>
      <c r="F228" s="60"/>
      <c r="G228" s="60"/>
      <c r="H228" s="60"/>
      <c r="I228" s="60"/>
      <c r="J228" s="61"/>
      <c r="K228" s="61"/>
      <c r="L228" s="61"/>
      <c r="M228" s="61"/>
      <c r="N228" s="61"/>
      <c r="R228" s="59"/>
      <c r="S228" s="32"/>
    </row>
    <row r="229" spans="3:19" ht="23.25">
      <c r="C229" s="95" t="s">
        <v>181</v>
      </c>
      <c r="D229" s="33" t="s">
        <v>59</v>
      </c>
      <c r="E229" s="33" t="s">
        <v>60</v>
      </c>
      <c r="F229" s="33" t="s">
        <v>56</v>
      </c>
      <c r="G229" s="60"/>
      <c r="H229" s="60"/>
      <c r="I229" s="60"/>
      <c r="J229" s="61"/>
      <c r="K229" s="61"/>
      <c r="L229" s="61"/>
      <c r="M229" s="61"/>
      <c r="N229" s="61"/>
      <c r="R229" s="59"/>
      <c r="S229" s="32"/>
    </row>
    <row r="230" spans="3:19" ht="21">
      <c r="C230" s="40" t="s">
        <v>138</v>
      </c>
      <c r="D230" s="37">
        <v>0.26174496644295303</v>
      </c>
      <c r="E230" s="37">
        <v>4.5454545454545456E-2</v>
      </c>
      <c r="F230" s="37">
        <v>0.23391812865497075</v>
      </c>
      <c r="G230" s="60"/>
      <c r="H230" s="60"/>
      <c r="I230" s="60"/>
      <c r="J230" s="61"/>
      <c r="K230" s="61"/>
      <c r="L230" s="61"/>
      <c r="M230" s="61"/>
      <c r="N230" s="61"/>
      <c r="R230" s="59"/>
      <c r="S230" s="32"/>
    </row>
    <row r="231" spans="3:19" ht="21">
      <c r="C231" s="40" t="s">
        <v>169</v>
      </c>
      <c r="D231" s="37">
        <v>0.12080536912751678</v>
      </c>
      <c r="E231" s="37">
        <v>0</v>
      </c>
      <c r="F231" s="37">
        <v>0.10526315789473684</v>
      </c>
      <c r="G231" s="60"/>
      <c r="H231" s="60"/>
      <c r="I231" s="60"/>
      <c r="J231" s="61"/>
      <c r="K231" s="61"/>
      <c r="L231" s="61"/>
      <c r="M231" s="61"/>
      <c r="N231" s="61"/>
      <c r="R231" s="59"/>
      <c r="S231" s="32"/>
    </row>
    <row r="232" spans="3:19" ht="21">
      <c r="C232" s="40" t="s">
        <v>140</v>
      </c>
      <c r="D232" s="37">
        <v>2.0134228187919462E-2</v>
      </c>
      <c r="E232" s="37">
        <v>0</v>
      </c>
      <c r="F232" s="37">
        <v>1.7543859649122806E-2</v>
      </c>
      <c r="G232" s="60"/>
      <c r="H232" s="60"/>
      <c r="I232" s="60"/>
      <c r="J232" s="61"/>
      <c r="K232" s="61"/>
      <c r="L232" s="61"/>
      <c r="M232" s="61"/>
      <c r="N232" s="61"/>
      <c r="R232" s="59"/>
      <c r="S232" s="32"/>
    </row>
    <row r="233" spans="3:19" ht="21">
      <c r="C233" s="40" t="s">
        <v>170</v>
      </c>
      <c r="D233" s="37">
        <v>6.7114093959731542E-3</v>
      </c>
      <c r="E233" s="37">
        <v>0</v>
      </c>
      <c r="F233" s="37">
        <v>5.8479532163742687E-3</v>
      </c>
      <c r="G233" s="60"/>
      <c r="H233" s="60"/>
      <c r="I233" s="60"/>
      <c r="J233" s="61"/>
      <c r="K233" s="61"/>
      <c r="L233" s="61"/>
      <c r="M233" s="61"/>
      <c r="N233" s="61"/>
      <c r="R233" s="59"/>
      <c r="S233" s="32"/>
    </row>
    <row r="234" spans="3:19" ht="21">
      <c r="C234" s="40" t="s">
        <v>171</v>
      </c>
      <c r="D234" s="37">
        <v>6.7114093959731542E-3</v>
      </c>
      <c r="E234" s="37">
        <v>0</v>
      </c>
      <c r="F234" s="37">
        <v>5.8479532163742687E-3</v>
      </c>
      <c r="G234" s="60"/>
      <c r="H234" s="60"/>
      <c r="I234" s="60"/>
      <c r="J234" s="61"/>
      <c r="K234" s="61"/>
      <c r="L234" s="61"/>
      <c r="M234" s="61"/>
      <c r="N234" s="61"/>
      <c r="R234" s="59"/>
      <c r="S234" s="32"/>
    </row>
    <row r="235" spans="3:19" ht="21">
      <c r="C235" s="40" t="s">
        <v>172</v>
      </c>
      <c r="D235" s="37">
        <v>0.58389261744966447</v>
      </c>
      <c r="E235" s="37">
        <v>0.95454545454545459</v>
      </c>
      <c r="F235" s="37">
        <v>0.63157894736842102</v>
      </c>
      <c r="G235" s="60"/>
      <c r="H235" s="60"/>
      <c r="I235" s="60"/>
      <c r="J235" s="61"/>
      <c r="K235" s="61"/>
      <c r="L235" s="61"/>
      <c r="M235" s="61"/>
      <c r="N235" s="61"/>
      <c r="R235" s="59"/>
      <c r="S235" s="32"/>
    </row>
    <row r="236" spans="3:19" ht="16.5" customHeight="1">
      <c r="C236" s="76"/>
      <c r="D236" s="61"/>
      <c r="E236" s="61"/>
      <c r="F236" s="61"/>
      <c r="G236" s="60"/>
      <c r="H236" s="60"/>
      <c r="I236" s="60"/>
      <c r="J236" s="61"/>
      <c r="K236" s="61"/>
      <c r="L236" s="61"/>
      <c r="M236" s="61"/>
      <c r="N236" s="61"/>
      <c r="R236" s="59"/>
      <c r="S236" s="32"/>
    </row>
    <row r="237" spans="3:19" ht="23.25">
      <c r="C237" s="95" t="s">
        <v>182</v>
      </c>
      <c r="D237" s="33" t="s">
        <v>59</v>
      </c>
      <c r="E237" s="33" t="s">
        <v>60</v>
      </c>
      <c r="F237" s="33" t="s">
        <v>56</v>
      </c>
      <c r="G237" s="60"/>
      <c r="H237" s="60"/>
      <c r="I237" s="60"/>
      <c r="J237" s="61"/>
      <c r="K237" s="61"/>
      <c r="L237" s="61"/>
      <c r="M237" s="61"/>
      <c r="N237" s="61"/>
      <c r="R237" s="59"/>
      <c r="S237" s="32"/>
    </row>
    <row r="238" spans="3:19" ht="21">
      <c r="C238" s="40" t="s">
        <v>138</v>
      </c>
      <c r="D238" s="35">
        <v>17</v>
      </c>
      <c r="E238" s="35">
        <v>1</v>
      </c>
      <c r="F238" s="35">
        <v>18</v>
      </c>
      <c r="G238" s="60"/>
      <c r="H238" s="60"/>
      <c r="I238" s="60"/>
      <c r="J238" s="61"/>
      <c r="K238" s="61"/>
      <c r="L238" s="61"/>
      <c r="M238" s="61"/>
      <c r="N238" s="61"/>
      <c r="R238" s="59"/>
      <c r="S238" s="32"/>
    </row>
    <row r="239" spans="3:19" ht="21">
      <c r="C239" s="40" t="s">
        <v>169</v>
      </c>
      <c r="D239" s="35">
        <v>30</v>
      </c>
      <c r="E239" s="35">
        <v>0</v>
      </c>
      <c r="F239" s="35">
        <v>30</v>
      </c>
      <c r="G239" s="60"/>
      <c r="H239" s="60"/>
      <c r="I239" s="60"/>
      <c r="J239" s="61"/>
      <c r="K239" s="61"/>
      <c r="L239" s="61"/>
      <c r="M239" s="61"/>
      <c r="N239" s="61"/>
      <c r="R239" s="59"/>
      <c r="S239" s="32"/>
    </row>
    <row r="240" spans="3:19" ht="21">
      <c r="C240" s="40" t="s">
        <v>140</v>
      </c>
      <c r="D240" s="35">
        <v>8</v>
      </c>
      <c r="E240" s="35">
        <v>0</v>
      </c>
      <c r="F240" s="35">
        <v>8</v>
      </c>
      <c r="G240" s="60"/>
      <c r="H240" s="60"/>
      <c r="I240" s="60"/>
      <c r="J240" s="61"/>
      <c r="K240" s="61"/>
      <c r="L240" s="61"/>
      <c r="M240" s="61"/>
      <c r="N240" s="61"/>
      <c r="R240" s="59"/>
      <c r="S240" s="32"/>
    </row>
    <row r="241" spans="3:19" ht="21">
      <c r="C241" s="40" t="s">
        <v>170</v>
      </c>
      <c r="D241" s="35">
        <v>4</v>
      </c>
      <c r="E241" s="35">
        <v>0</v>
      </c>
      <c r="F241" s="35">
        <v>4</v>
      </c>
      <c r="G241" s="60"/>
      <c r="H241" s="60"/>
      <c r="I241" s="60"/>
      <c r="J241" s="61"/>
      <c r="K241" s="61"/>
      <c r="L241" s="61"/>
      <c r="M241" s="61"/>
      <c r="N241" s="61"/>
      <c r="R241" s="59"/>
      <c r="S241" s="32"/>
    </row>
    <row r="242" spans="3:19" ht="21">
      <c r="C242" s="40" t="s">
        <v>171</v>
      </c>
      <c r="D242" s="35">
        <v>3</v>
      </c>
      <c r="E242" s="35">
        <v>0</v>
      </c>
      <c r="F242" s="35">
        <v>3</v>
      </c>
      <c r="G242" s="60"/>
      <c r="H242" s="60"/>
      <c r="I242" s="60"/>
      <c r="J242" s="61"/>
      <c r="K242" s="61"/>
      <c r="L242" s="61"/>
      <c r="M242" s="61"/>
      <c r="N242" s="61"/>
      <c r="R242" s="59"/>
      <c r="S242" s="32"/>
    </row>
    <row r="243" spans="3:19" ht="21">
      <c r="C243" s="40" t="s">
        <v>172</v>
      </c>
      <c r="D243" s="35">
        <v>87</v>
      </c>
      <c r="E243" s="35">
        <v>21</v>
      </c>
      <c r="F243" s="35">
        <v>108</v>
      </c>
      <c r="G243" s="60"/>
      <c r="H243" s="60"/>
      <c r="I243" s="60"/>
      <c r="J243" s="61"/>
      <c r="K243" s="61"/>
      <c r="L243" s="61"/>
      <c r="M243" s="61"/>
      <c r="N243" s="61"/>
      <c r="R243" s="59"/>
      <c r="S243" s="32"/>
    </row>
    <row r="244" spans="3:19" ht="18.75">
      <c r="C244" s="60"/>
      <c r="D244" s="60"/>
      <c r="E244" s="60"/>
      <c r="F244" s="60"/>
      <c r="G244" s="60"/>
      <c r="H244" s="60"/>
      <c r="I244" s="60"/>
      <c r="J244" s="61"/>
      <c r="K244" s="61"/>
      <c r="L244" s="61"/>
      <c r="M244" s="61"/>
      <c r="N244" s="61"/>
      <c r="R244" s="59"/>
      <c r="S244" s="32"/>
    </row>
    <row r="245" spans="3:19" ht="23.25">
      <c r="C245" s="95" t="s">
        <v>183</v>
      </c>
      <c r="D245" s="33" t="s">
        <v>59</v>
      </c>
      <c r="E245" s="33" t="s">
        <v>60</v>
      </c>
      <c r="F245" s="33" t="s">
        <v>56</v>
      </c>
      <c r="G245" s="60"/>
      <c r="H245" s="60"/>
      <c r="I245" s="60"/>
      <c r="J245" s="61"/>
      <c r="K245" s="61"/>
      <c r="L245" s="61"/>
      <c r="M245" s="61"/>
      <c r="N245" s="61"/>
      <c r="R245" s="59"/>
      <c r="S245" s="32"/>
    </row>
    <row r="246" spans="3:19" ht="21">
      <c r="C246" s="40" t="s">
        <v>138</v>
      </c>
      <c r="D246" s="37">
        <v>0.11409395973154363</v>
      </c>
      <c r="E246" s="37">
        <v>4.5454545454545456E-2</v>
      </c>
      <c r="F246" s="37">
        <v>0.10526315789473684</v>
      </c>
      <c r="G246" s="60"/>
      <c r="H246" s="60"/>
      <c r="I246" s="60"/>
      <c r="J246" s="61"/>
      <c r="K246" s="61"/>
      <c r="L246" s="61"/>
      <c r="M246" s="61"/>
      <c r="N246" s="61"/>
      <c r="R246" s="59"/>
      <c r="S246" s="32"/>
    </row>
    <row r="247" spans="3:19" ht="21">
      <c r="C247" s="40" t="s">
        <v>169</v>
      </c>
      <c r="D247" s="37">
        <v>0.20134228187919462</v>
      </c>
      <c r="E247" s="37">
        <v>0</v>
      </c>
      <c r="F247" s="37">
        <v>0.17543859649122806</v>
      </c>
      <c r="G247" s="60"/>
      <c r="H247" s="60"/>
      <c r="I247" s="60"/>
      <c r="J247" s="61"/>
      <c r="K247" s="61"/>
      <c r="L247" s="61"/>
      <c r="M247" s="61"/>
      <c r="N247" s="61"/>
      <c r="R247" s="59"/>
      <c r="S247" s="32"/>
    </row>
    <row r="248" spans="3:19" ht="21">
      <c r="C248" s="40" t="s">
        <v>140</v>
      </c>
      <c r="D248" s="37">
        <v>5.3691275167785234E-2</v>
      </c>
      <c r="E248" s="37">
        <v>0</v>
      </c>
      <c r="F248" s="37">
        <v>4.6783625730994149E-2</v>
      </c>
      <c r="G248" s="60"/>
      <c r="H248" s="60"/>
      <c r="I248" s="60"/>
      <c r="J248" s="61"/>
      <c r="K248" s="61"/>
      <c r="L248" s="61"/>
      <c r="M248" s="61"/>
      <c r="N248" s="61"/>
      <c r="R248" s="59"/>
      <c r="S248" s="32"/>
    </row>
    <row r="249" spans="3:19" ht="21">
      <c r="C249" s="40" t="s">
        <v>170</v>
      </c>
      <c r="D249" s="37">
        <v>2.6845637583892617E-2</v>
      </c>
      <c r="E249" s="37">
        <v>0</v>
      </c>
      <c r="F249" s="37">
        <v>2.3391812865497075E-2</v>
      </c>
      <c r="G249" s="60"/>
      <c r="H249" s="60"/>
      <c r="I249" s="60"/>
      <c r="J249" s="61"/>
      <c r="K249" s="61"/>
      <c r="L249" s="61"/>
      <c r="M249" s="61"/>
      <c r="N249" s="61"/>
      <c r="R249" s="59"/>
      <c r="S249" s="32"/>
    </row>
    <row r="250" spans="3:19" ht="21">
      <c r="C250" s="40" t="s">
        <v>171</v>
      </c>
      <c r="D250" s="37">
        <v>2.0134228187919462E-2</v>
      </c>
      <c r="E250" s="37">
        <v>0</v>
      </c>
      <c r="F250" s="37">
        <v>1.7543859649122806E-2</v>
      </c>
      <c r="G250" s="60"/>
      <c r="H250" s="60"/>
      <c r="I250" s="60"/>
      <c r="J250" s="61"/>
      <c r="K250" s="61"/>
      <c r="L250" s="61"/>
      <c r="M250" s="61"/>
      <c r="N250" s="61"/>
      <c r="R250" s="59"/>
      <c r="S250" s="32"/>
    </row>
    <row r="251" spans="3:19" ht="21">
      <c r="C251" s="40" t="s">
        <v>172</v>
      </c>
      <c r="D251" s="37">
        <v>0.58389261744966447</v>
      </c>
      <c r="E251" s="37">
        <v>0.95454545454545459</v>
      </c>
      <c r="F251" s="37">
        <v>0.63157894736842102</v>
      </c>
      <c r="G251" s="60"/>
      <c r="H251" s="60"/>
      <c r="I251" s="60"/>
      <c r="J251" s="61"/>
      <c r="K251" s="61"/>
      <c r="L251" s="61"/>
      <c r="M251" s="61"/>
      <c r="N251" s="61"/>
      <c r="R251" s="59"/>
      <c r="S251" s="32"/>
    </row>
    <row r="252" spans="3:19" ht="21">
      <c r="C252" s="76"/>
      <c r="D252" s="61"/>
      <c r="E252" s="61"/>
      <c r="F252" s="61"/>
      <c r="G252" s="60"/>
      <c r="H252" s="60"/>
      <c r="I252" s="60"/>
      <c r="J252" s="61"/>
      <c r="K252" s="61"/>
      <c r="L252" s="61"/>
      <c r="M252" s="61"/>
      <c r="N252" s="61"/>
      <c r="R252" s="59"/>
      <c r="S252" s="32"/>
    </row>
    <row r="253" spans="3:19" ht="21">
      <c r="C253" s="76"/>
      <c r="D253" s="61"/>
      <c r="E253" s="61"/>
      <c r="F253" s="61"/>
      <c r="G253" s="60"/>
      <c r="H253" s="60"/>
      <c r="I253" s="60"/>
      <c r="J253" s="61"/>
      <c r="K253" s="61"/>
      <c r="L253" s="61"/>
      <c r="M253" s="61"/>
      <c r="N253" s="61"/>
      <c r="R253" s="59"/>
      <c r="S253" s="32"/>
    </row>
    <row r="254" spans="3:19" ht="21">
      <c r="C254" s="76"/>
      <c r="D254" s="61"/>
      <c r="E254" s="61"/>
      <c r="F254" s="61"/>
      <c r="G254" s="60"/>
      <c r="H254" s="60"/>
      <c r="I254" s="60"/>
      <c r="J254" s="61"/>
      <c r="K254" s="61"/>
      <c r="L254" s="61"/>
      <c r="M254" s="61"/>
      <c r="N254" s="61"/>
      <c r="R254" s="59"/>
      <c r="S254" s="32"/>
    </row>
    <row r="255" spans="3:19" ht="23.25">
      <c r="C255" s="95" t="s">
        <v>184</v>
      </c>
      <c r="D255" s="33" t="s">
        <v>59</v>
      </c>
      <c r="E255" s="33" t="s">
        <v>60</v>
      </c>
      <c r="F255" s="33" t="s">
        <v>56</v>
      </c>
      <c r="G255" s="60"/>
      <c r="H255" s="60"/>
      <c r="I255" s="60"/>
      <c r="J255" s="61"/>
      <c r="K255" s="61"/>
      <c r="L255" s="61"/>
      <c r="M255" s="61"/>
      <c r="N255" s="61"/>
      <c r="R255" s="59"/>
      <c r="S255" s="32"/>
    </row>
    <row r="256" spans="3:19" ht="21">
      <c r="C256" s="40" t="s">
        <v>138</v>
      </c>
      <c r="D256" s="35">
        <v>19</v>
      </c>
      <c r="E256" s="35">
        <v>1</v>
      </c>
      <c r="F256" s="35">
        <v>20</v>
      </c>
      <c r="G256" s="60"/>
      <c r="H256" s="60"/>
      <c r="I256" s="60"/>
      <c r="J256" s="61"/>
      <c r="K256" s="61"/>
      <c r="L256" s="61"/>
      <c r="M256" s="61"/>
      <c r="N256" s="61"/>
      <c r="R256" s="59"/>
      <c r="S256" s="32"/>
    </row>
    <row r="257" spans="3:19" ht="21">
      <c r="C257" s="40" t="s">
        <v>169</v>
      </c>
      <c r="D257" s="35">
        <v>24</v>
      </c>
      <c r="E257" s="35">
        <v>0</v>
      </c>
      <c r="F257" s="35">
        <v>24</v>
      </c>
      <c r="G257" s="60"/>
      <c r="H257" s="60"/>
      <c r="I257" s="60"/>
      <c r="J257" s="61"/>
      <c r="K257" s="61"/>
      <c r="L257" s="61"/>
      <c r="M257" s="61"/>
      <c r="N257" s="61"/>
      <c r="R257" s="59"/>
      <c r="S257" s="32"/>
    </row>
    <row r="258" spans="3:19" ht="21">
      <c r="C258" s="40" t="s">
        <v>140</v>
      </c>
      <c r="D258" s="35">
        <v>13</v>
      </c>
      <c r="E258" s="35">
        <v>0</v>
      </c>
      <c r="F258" s="35">
        <v>13</v>
      </c>
      <c r="G258" s="60"/>
      <c r="H258" s="60"/>
      <c r="I258" s="60"/>
      <c r="J258" s="61"/>
      <c r="K258" s="61"/>
      <c r="L258" s="61"/>
      <c r="M258" s="61"/>
      <c r="N258" s="61"/>
      <c r="R258" s="59"/>
      <c r="S258" s="32"/>
    </row>
    <row r="259" spans="3:19" ht="21">
      <c r="C259" s="40" t="s">
        <v>170</v>
      </c>
      <c r="D259" s="35">
        <v>3</v>
      </c>
      <c r="E259" s="35">
        <v>0</v>
      </c>
      <c r="F259" s="35">
        <v>3</v>
      </c>
      <c r="G259" s="60"/>
      <c r="H259" s="60"/>
      <c r="I259" s="60"/>
      <c r="J259" s="61"/>
      <c r="K259" s="61"/>
      <c r="L259" s="61"/>
      <c r="M259" s="61"/>
      <c r="N259" s="61"/>
      <c r="R259" s="59"/>
      <c r="S259" s="32"/>
    </row>
    <row r="260" spans="3:19" ht="21">
      <c r="C260" s="40" t="s">
        <v>171</v>
      </c>
      <c r="D260" s="35">
        <v>3</v>
      </c>
      <c r="E260" s="35">
        <v>0</v>
      </c>
      <c r="F260" s="35">
        <v>3</v>
      </c>
      <c r="G260" s="60"/>
      <c r="H260" s="60"/>
      <c r="I260" s="60"/>
      <c r="J260" s="61"/>
      <c r="K260" s="61"/>
      <c r="L260" s="61"/>
      <c r="M260" s="61"/>
      <c r="N260" s="61"/>
      <c r="R260" s="59"/>
      <c r="S260" s="32"/>
    </row>
    <row r="261" spans="3:19" ht="21">
      <c r="C261" s="40" t="s">
        <v>172</v>
      </c>
      <c r="D261" s="35">
        <v>87</v>
      </c>
      <c r="E261" s="35">
        <v>21</v>
      </c>
      <c r="F261" s="35">
        <v>108</v>
      </c>
      <c r="G261" s="60"/>
      <c r="H261" s="60"/>
      <c r="I261" s="60"/>
      <c r="J261" s="61"/>
      <c r="K261" s="61"/>
      <c r="L261" s="61"/>
      <c r="M261" s="61"/>
      <c r="N261" s="61"/>
      <c r="R261" s="59"/>
      <c r="S261" s="32"/>
    </row>
    <row r="262" spans="3:19" ht="18.75">
      <c r="C262" s="60"/>
      <c r="D262" s="60"/>
      <c r="E262" s="60"/>
      <c r="F262" s="60"/>
      <c r="G262" s="60"/>
      <c r="H262" s="60"/>
      <c r="I262" s="60"/>
      <c r="J262" s="61"/>
      <c r="K262" s="61"/>
      <c r="L262" s="61"/>
      <c r="M262" s="61"/>
      <c r="N262" s="61"/>
      <c r="R262" s="59"/>
      <c r="S262" s="32"/>
    </row>
    <row r="263" spans="3:19" ht="23.25">
      <c r="C263" s="95" t="s">
        <v>185</v>
      </c>
      <c r="D263" s="33" t="s">
        <v>59</v>
      </c>
      <c r="E263" s="33" t="s">
        <v>60</v>
      </c>
      <c r="F263" s="33" t="s">
        <v>56</v>
      </c>
      <c r="G263" s="60"/>
      <c r="H263" s="60"/>
      <c r="I263" s="60"/>
      <c r="J263" s="61"/>
      <c r="K263" s="61"/>
      <c r="L263" s="61"/>
      <c r="M263" s="61"/>
      <c r="N263" s="61"/>
      <c r="R263" s="59"/>
      <c r="S263" s="32"/>
    </row>
    <row r="264" spans="3:19" ht="21">
      <c r="C264" s="40" t="s">
        <v>138</v>
      </c>
      <c r="D264" s="37">
        <v>0.12751677852348994</v>
      </c>
      <c r="E264" s="37">
        <v>0</v>
      </c>
      <c r="F264" s="37">
        <v>0.11695906432748537</v>
      </c>
      <c r="G264" s="60"/>
      <c r="H264" s="60"/>
      <c r="I264" s="60"/>
      <c r="J264" s="61"/>
      <c r="K264" s="61"/>
      <c r="L264" s="61"/>
      <c r="M264" s="61"/>
      <c r="N264" s="61"/>
      <c r="R264" s="59"/>
      <c r="S264" s="32"/>
    </row>
    <row r="265" spans="3:19" ht="21">
      <c r="C265" s="40" t="s">
        <v>169</v>
      </c>
      <c r="D265" s="37">
        <v>0.16107382550335569</v>
      </c>
      <c r="E265" s="37">
        <v>4.5454545454545456E-2</v>
      </c>
      <c r="F265" s="37">
        <v>0.14035087719298245</v>
      </c>
      <c r="G265" s="60"/>
      <c r="H265" s="60"/>
      <c r="I265" s="60"/>
      <c r="J265" s="61"/>
      <c r="K265" s="61"/>
      <c r="L265" s="61"/>
      <c r="M265" s="61"/>
      <c r="N265" s="61"/>
      <c r="R265" s="59"/>
      <c r="S265" s="32"/>
    </row>
    <row r="266" spans="3:19" ht="21">
      <c r="C266" s="40" t="s">
        <v>140</v>
      </c>
      <c r="D266" s="37">
        <v>8.7248322147651006E-2</v>
      </c>
      <c r="E266" s="37">
        <v>0</v>
      </c>
      <c r="F266" s="37">
        <v>7.6023391812865493E-2</v>
      </c>
      <c r="G266" s="60"/>
      <c r="H266" s="60"/>
      <c r="I266" s="60"/>
      <c r="J266" s="61"/>
      <c r="K266" s="61"/>
      <c r="L266" s="61"/>
      <c r="M266" s="61"/>
      <c r="N266" s="61"/>
      <c r="R266" s="59"/>
      <c r="S266" s="32"/>
    </row>
    <row r="267" spans="3:19" ht="21">
      <c r="C267" s="40" t="s">
        <v>170</v>
      </c>
      <c r="D267" s="37">
        <v>2.0134228187919462E-2</v>
      </c>
      <c r="E267" s="37">
        <v>0</v>
      </c>
      <c r="F267" s="37">
        <v>1.7543859649122806E-2</v>
      </c>
      <c r="G267" s="60"/>
      <c r="H267" s="60"/>
      <c r="I267" s="60"/>
      <c r="J267" s="61"/>
      <c r="K267" s="61"/>
      <c r="L267" s="61"/>
      <c r="M267" s="61"/>
      <c r="N267" s="61"/>
      <c r="R267" s="59"/>
      <c r="S267" s="32"/>
    </row>
    <row r="268" spans="3:19" ht="21">
      <c r="C268" s="40" t="s">
        <v>171</v>
      </c>
      <c r="D268" s="37">
        <v>2.0134228187919462E-2</v>
      </c>
      <c r="E268" s="37">
        <v>0</v>
      </c>
      <c r="F268" s="37">
        <v>1.7543859649122806E-2</v>
      </c>
      <c r="G268" s="60"/>
      <c r="H268" s="60"/>
      <c r="I268" s="60"/>
      <c r="J268" s="61"/>
      <c r="K268" s="61"/>
      <c r="L268" s="61"/>
      <c r="M268" s="61"/>
      <c r="N268" s="61"/>
      <c r="R268" s="59"/>
      <c r="S268" s="32"/>
    </row>
    <row r="269" spans="3:19" ht="21">
      <c r="C269" s="40" t="s">
        <v>172</v>
      </c>
      <c r="D269" s="37">
        <v>0.58389261744966447</v>
      </c>
      <c r="E269" s="37">
        <v>0.95454545454545459</v>
      </c>
      <c r="F269" s="37">
        <v>0.63157894736842102</v>
      </c>
      <c r="G269" s="60"/>
      <c r="H269" s="60"/>
      <c r="I269" s="60"/>
      <c r="J269" s="61"/>
      <c r="K269" s="61"/>
      <c r="L269" s="61"/>
      <c r="M269" s="61"/>
      <c r="N269" s="61"/>
      <c r="R269" s="59"/>
      <c r="S269" s="32"/>
    </row>
    <row r="270" spans="3:19" ht="21">
      <c r="C270" s="76"/>
      <c r="D270" s="61"/>
      <c r="E270" s="61"/>
      <c r="F270" s="61"/>
      <c r="G270" s="60"/>
      <c r="H270" s="60"/>
      <c r="I270" s="60"/>
      <c r="J270" s="61"/>
      <c r="K270" s="61"/>
      <c r="L270" s="61"/>
      <c r="M270" s="61"/>
      <c r="N270" s="61"/>
      <c r="R270" s="59"/>
      <c r="S270" s="32"/>
    </row>
    <row r="271" spans="3:19" ht="23.25">
      <c r="C271" s="95" t="s">
        <v>186</v>
      </c>
      <c r="D271" s="33" t="s">
        <v>59</v>
      </c>
      <c r="E271" s="33" t="s">
        <v>60</v>
      </c>
      <c r="F271" s="33" t="s">
        <v>56</v>
      </c>
      <c r="G271" s="60"/>
      <c r="H271" s="60"/>
      <c r="I271" s="60"/>
      <c r="J271" s="61"/>
      <c r="K271" s="61"/>
      <c r="L271" s="61"/>
      <c r="M271" s="61"/>
      <c r="N271" s="61"/>
      <c r="R271" s="59"/>
      <c r="S271" s="32"/>
    </row>
    <row r="272" spans="3:19" ht="21">
      <c r="C272" s="40" t="s">
        <v>138</v>
      </c>
      <c r="D272" s="35">
        <v>14</v>
      </c>
      <c r="E272" s="35">
        <v>0</v>
      </c>
      <c r="F272" s="35">
        <v>14</v>
      </c>
      <c r="G272" s="60"/>
      <c r="H272" s="60"/>
      <c r="I272" s="60"/>
      <c r="J272" s="61"/>
      <c r="K272" s="61"/>
      <c r="L272" s="61"/>
      <c r="M272" s="61"/>
      <c r="N272" s="61"/>
      <c r="R272" s="59"/>
      <c r="S272" s="32"/>
    </row>
    <row r="273" spans="3:19" ht="21">
      <c r="C273" s="40" t="s">
        <v>169</v>
      </c>
      <c r="D273" s="35">
        <v>38</v>
      </c>
      <c r="E273" s="35">
        <v>1</v>
      </c>
      <c r="F273" s="35">
        <v>39</v>
      </c>
      <c r="G273" s="60"/>
      <c r="H273" s="60"/>
      <c r="I273" s="60"/>
      <c r="J273" s="61"/>
      <c r="K273" s="61"/>
      <c r="L273" s="61"/>
      <c r="M273" s="61"/>
      <c r="N273" s="61"/>
      <c r="R273" s="59"/>
      <c r="S273" s="32"/>
    </row>
    <row r="274" spans="3:19" ht="21">
      <c r="C274" s="40" t="s">
        <v>140</v>
      </c>
      <c r="D274" s="35">
        <v>5</v>
      </c>
      <c r="E274" s="35">
        <v>0</v>
      </c>
      <c r="F274" s="35">
        <v>5</v>
      </c>
      <c r="G274" s="60"/>
      <c r="H274" s="60"/>
      <c r="I274" s="60"/>
      <c r="J274" s="61"/>
      <c r="K274" s="61"/>
      <c r="L274" s="61"/>
      <c r="M274" s="61"/>
      <c r="N274" s="61"/>
      <c r="R274" s="59"/>
      <c r="S274" s="32"/>
    </row>
    <row r="275" spans="3:19" ht="21">
      <c r="C275" s="40" t="s">
        <v>170</v>
      </c>
      <c r="D275" s="35">
        <v>4</v>
      </c>
      <c r="E275" s="35">
        <v>0</v>
      </c>
      <c r="F275" s="35">
        <v>4</v>
      </c>
      <c r="G275" s="60"/>
      <c r="H275" s="60"/>
      <c r="I275" s="60"/>
      <c r="J275" s="61"/>
      <c r="K275" s="61"/>
      <c r="L275" s="61"/>
      <c r="M275" s="61"/>
      <c r="N275" s="61"/>
      <c r="R275" s="59"/>
      <c r="S275" s="32"/>
    </row>
    <row r="276" spans="3:19" ht="21">
      <c r="C276" s="40" t="s">
        <v>171</v>
      </c>
      <c r="D276" s="35">
        <v>1</v>
      </c>
      <c r="E276" s="35">
        <v>0</v>
      </c>
      <c r="F276" s="35">
        <v>1</v>
      </c>
      <c r="G276" s="60"/>
      <c r="H276" s="60"/>
      <c r="I276" s="60"/>
      <c r="J276" s="61"/>
      <c r="K276" s="61"/>
      <c r="L276" s="61"/>
      <c r="M276" s="61"/>
      <c r="N276" s="61"/>
      <c r="R276" s="59"/>
      <c r="S276" s="32"/>
    </row>
    <row r="277" spans="3:19" ht="21">
      <c r="C277" s="40" t="s">
        <v>172</v>
      </c>
      <c r="D277" s="35">
        <v>87</v>
      </c>
      <c r="E277" s="35">
        <v>21</v>
      </c>
      <c r="F277" s="35">
        <v>108</v>
      </c>
      <c r="G277" s="60"/>
      <c r="H277" s="60"/>
      <c r="I277" s="60"/>
      <c r="J277" s="61"/>
      <c r="K277" s="61"/>
      <c r="L277" s="61"/>
      <c r="M277" s="61"/>
      <c r="N277" s="61"/>
      <c r="R277" s="59"/>
      <c r="S277" s="32"/>
    </row>
    <row r="278" spans="3:19" ht="18.75">
      <c r="C278" s="60"/>
      <c r="D278" s="60"/>
      <c r="E278" s="60"/>
      <c r="F278" s="60"/>
      <c r="G278" s="60"/>
      <c r="H278" s="60"/>
      <c r="I278" s="60"/>
      <c r="J278" s="61"/>
      <c r="K278" s="61"/>
      <c r="L278" s="61"/>
      <c r="M278" s="61"/>
      <c r="N278" s="61"/>
      <c r="R278" s="59"/>
      <c r="S278" s="32"/>
    </row>
    <row r="279" spans="3:19" ht="23.25">
      <c r="C279" s="95" t="s">
        <v>187</v>
      </c>
      <c r="D279" s="33" t="s">
        <v>59</v>
      </c>
      <c r="E279" s="33" t="s">
        <v>60</v>
      </c>
      <c r="F279" s="33" t="s">
        <v>56</v>
      </c>
      <c r="G279" s="60"/>
      <c r="H279" s="60"/>
      <c r="I279" s="60"/>
      <c r="J279" s="61"/>
      <c r="K279" s="61"/>
      <c r="L279" s="61"/>
      <c r="M279" s="61"/>
      <c r="N279" s="61"/>
      <c r="R279" s="59"/>
      <c r="S279" s="32"/>
    </row>
    <row r="280" spans="3:19" ht="21">
      <c r="C280" s="40" t="s">
        <v>138</v>
      </c>
      <c r="D280" s="37">
        <v>9.3959731543624164E-2</v>
      </c>
      <c r="E280" s="37">
        <v>0</v>
      </c>
      <c r="F280" s="37">
        <v>8.1871345029239762E-2</v>
      </c>
      <c r="G280" s="60"/>
      <c r="H280" s="60"/>
      <c r="I280" s="60"/>
      <c r="J280" s="61"/>
      <c r="K280" s="61"/>
      <c r="L280" s="61"/>
      <c r="M280" s="61"/>
      <c r="N280" s="61"/>
      <c r="R280" s="59"/>
      <c r="S280" s="32"/>
    </row>
    <row r="281" spans="3:19" ht="21">
      <c r="C281" s="40" t="s">
        <v>169</v>
      </c>
      <c r="D281" s="37">
        <v>0.25503355704697989</v>
      </c>
      <c r="E281" s="37">
        <v>4.5454545454545456E-2</v>
      </c>
      <c r="F281" s="37">
        <v>0.22807017543859648</v>
      </c>
      <c r="G281" s="60"/>
      <c r="H281" s="60"/>
      <c r="I281" s="60"/>
      <c r="J281" s="61"/>
      <c r="K281" s="61"/>
      <c r="L281" s="61"/>
      <c r="M281" s="61"/>
      <c r="N281" s="61"/>
      <c r="R281" s="59"/>
      <c r="S281" s="32"/>
    </row>
    <row r="282" spans="3:19" ht="21">
      <c r="C282" s="40" t="s">
        <v>140</v>
      </c>
      <c r="D282" s="37">
        <v>3.3557046979865772E-2</v>
      </c>
      <c r="E282" s="37">
        <v>0</v>
      </c>
      <c r="F282" s="37">
        <v>2.9239766081871343E-2</v>
      </c>
      <c r="G282" s="60"/>
      <c r="H282" s="60"/>
      <c r="I282" s="60"/>
      <c r="J282" s="61"/>
      <c r="K282" s="61"/>
      <c r="L282" s="61"/>
      <c r="M282" s="61"/>
      <c r="N282" s="61"/>
      <c r="R282" s="59"/>
      <c r="S282" s="32"/>
    </row>
    <row r="283" spans="3:19" ht="21">
      <c r="C283" s="40" t="s">
        <v>170</v>
      </c>
      <c r="D283" s="37">
        <v>2.6845637583892617E-2</v>
      </c>
      <c r="E283" s="37">
        <v>0</v>
      </c>
      <c r="F283" s="37">
        <v>2.3391812865497075E-2</v>
      </c>
      <c r="G283" s="60"/>
      <c r="H283" s="60"/>
      <c r="I283" s="60"/>
      <c r="J283" s="61"/>
      <c r="K283" s="61"/>
      <c r="L283" s="61"/>
      <c r="M283" s="61"/>
      <c r="N283" s="61"/>
      <c r="R283" s="59"/>
      <c r="S283" s="32"/>
    </row>
    <row r="284" spans="3:19" ht="21">
      <c r="C284" s="40" t="s">
        <v>171</v>
      </c>
      <c r="D284" s="37">
        <v>6.7114093959731542E-3</v>
      </c>
      <c r="E284" s="37">
        <v>0</v>
      </c>
      <c r="F284" s="37">
        <v>5.8479532163742687E-3</v>
      </c>
      <c r="G284" s="60"/>
      <c r="H284" s="60"/>
      <c r="I284" s="60"/>
      <c r="J284" s="61"/>
      <c r="K284" s="61"/>
      <c r="L284" s="61"/>
      <c r="M284" s="61"/>
      <c r="N284" s="61"/>
      <c r="R284" s="59"/>
      <c r="S284" s="32"/>
    </row>
    <row r="285" spans="3:19" ht="26.25" customHeight="1">
      <c r="C285" s="40" t="s">
        <v>172</v>
      </c>
      <c r="D285" s="37">
        <v>0.58389261744966447</v>
      </c>
      <c r="E285" s="37">
        <v>0.95454545454545459</v>
      </c>
      <c r="F285" s="37">
        <v>0.63157894736842102</v>
      </c>
      <c r="R285" s="59"/>
      <c r="S285" s="32"/>
    </row>
    <row r="286" spans="3:19" ht="15.75" customHeight="1">
      <c r="R286" s="59"/>
      <c r="S286" s="32"/>
    </row>
    <row r="287" spans="3:19" ht="15.75" customHeight="1">
      <c r="R287" s="59"/>
      <c r="S287" s="32"/>
    </row>
    <row r="288" spans="3:19" ht="17.25" customHeight="1">
      <c r="R288" s="59"/>
      <c r="S288" s="32"/>
    </row>
    <row r="289" spans="3:19" ht="17.25" customHeight="1">
      <c r="R289" s="59"/>
      <c r="S289" s="32"/>
    </row>
    <row r="290" spans="3:19" ht="23.25">
      <c r="C290" s="113" t="s">
        <v>81</v>
      </c>
      <c r="D290" s="113"/>
      <c r="E290" s="113"/>
      <c r="F290" s="113"/>
      <c r="G290" s="113"/>
      <c r="H290" s="113"/>
      <c r="I290" s="113"/>
      <c r="J290" s="113"/>
      <c r="K290" s="113"/>
      <c r="L290" s="113"/>
      <c r="M290" s="113"/>
      <c r="N290" s="113"/>
      <c r="O290" s="113"/>
      <c r="P290" s="113"/>
      <c r="R290" s="59"/>
      <c r="S290" s="32"/>
    </row>
    <row r="292" spans="3:19" ht="23.25">
      <c r="C292" s="114" t="s">
        <v>188</v>
      </c>
      <c r="D292" s="114"/>
      <c r="E292" s="114"/>
      <c r="F292" s="114"/>
      <c r="G292" s="114"/>
      <c r="H292" s="114"/>
      <c r="I292" s="114"/>
      <c r="J292" s="114"/>
      <c r="K292" s="114"/>
      <c r="L292" s="114"/>
      <c r="M292" s="114"/>
      <c r="N292" s="114"/>
      <c r="O292" s="114"/>
      <c r="P292" s="114"/>
    </row>
    <row r="293" spans="3:19" ht="21.75" customHeight="1"/>
    <row r="294" spans="3:19" ht="23.25">
      <c r="C294" s="95" t="s">
        <v>189</v>
      </c>
      <c r="D294" s="33" t="s">
        <v>60</v>
      </c>
    </row>
    <row r="295" spans="3:19" ht="42">
      <c r="C295" s="34" t="s">
        <v>190</v>
      </c>
      <c r="D295" s="37">
        <v>0</v>
      </c>
    </row>
    <row r="296" spans="3:19" ht="42">
      <c r="C296" s="34" t="s">
        <v>191</v>
      </c>
      <c r="D296" s="37">
        <v>0</v>
      </c>
    </row>
    <row r="297" spans="3:19" ht="21">
      <c r="C297" s="34" t="s">
        <v>68</v>
      </c>
      <c r="D297" s="37">
        <v>4.5454545454545456E-2</v>
      </c>
    </row>
    <row r="298" spans="3:19" ht="42">
      <c r="C298" s="34" t="s">
        <v>192</v>
      </c>
      <c r="D298" s="37">
        <v>0.13636363636363635</v>
      </c>
    </row>
    <row r="299" spans="3:19" ht="21">
      <c r="C299" s="34" t="s">
        <v>193</v>
      </c>
      <c r="D299" s="37">
        <v>9.0909090909090912E-2</v>
      </c>
    </row>
    <row r="300" spans="3:19" ht="21">
      <c r="C300" s="34" t="s">
        <v>194</v>
      </c>
      <c r="D300" s="37">
        <v>0.13636363636363635</v>
      </c>
    </row>
    <row r="301" spans="3:19" ht="42">
      <c r="C301" s="34" t="s">
        <v>195</v>
      </c>
      <c r="D301" s="37">
        <v>0.18181818181818182</v>
      </c>
    </row>
    <row r="302" spans="3:19" ht="42">
      <c r="C302" s="34" t="s">
        <v>196</v>
      </c>
      <c r="D302" s="37">
        <v>0.40909090909090912</v>
      </c>
    </row>
    <row r="303" spans="3:19" ht="21">
      <c r="C303" s="34" t="s">
        <v>197</v>
      </c>
      <c r="D303" s="37">
        <v>0.40909090909090912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14" t="s">
        <v>198</v>
      </c>
      <c r="D308" s="114"/>
      <c r="E308" s="114"/>
      <c r="F308" s="114"/>
      <c r="G308" s="114"/>
      <c r="H308" s="114"/>
      <c r="I308" s="114"/>
      <c r="J308" s="114"/>
      <c r="K308" s="114"/>
      <c r="L308" s="114"/>
      <c r="M308" s="114"/>
      <c r="N308" s="114"/>
      <c r="O308" s="114"/>
      <c r="P308" s="114"/>
    </row>
    <row r="309" spans="3:16" ht="39.75" customHeight="1"/>
    <row r="310" spans="3:16" ht="23.25">
      <c r="C310" s="33" t="s">
        <v>54</v>
      </c>
      <c r="D310" s="49" t="s">
        <v>61</v>
      </c>
      <c r="E310" s="49" t="s">
        <v>62</v>
      </c>
      <c r="F310" s="49" t="s">
        <v>56</v>
      </c>
    </row>
    <row r="311" spans="3:16" ht="21">
      <c r="C311" s="40" t="s">
        <v>18</v>
      </c>
      <c r="D311" s="35">
        <v>7</v>
      </c>
      <c r="E311" s="35">
        <v>3</v>
      </c>
      <c r="F311" s="35">
        <v>10</v>
      </c>
    </row>
    <row r="312" spans="3:16" ht="21">
      <c r="C312" s="40" t="s">
        <v>17</v>
      </c>
      <c r="D312" s="35">
        <v>3</v>
      </c>
      <c r="E312" s="35">
        <v>5</v>
      </c>
      <c r="F312" s="35">
        <v>8</v>
      </c>
    </row>
    <row r="313" spans="3:16" ht="21">
      <c r="C313" s="40" t="s">
        <v>199</v>
      </c>
      <c r="D313" s="35">
        <v>1</v>
      </c>
      <c r="E313" s="35">
        <v>0</v>
      </c>
      <c r="F313" s="35">
        <v>1</v>
      </c>
    </row>
    <row r="315" spans="3:16" ht="23.25">
      <c r="C315" s="33" t="s">
        <v>55</v>
      </c>
      <c r="D315" s="49" t="s">
        <v>61</v>
      </c>
      <c r="E315" s="49" t="s">
        <v>62</v>
      </c>
      <c r="F315" s="49" t="s">
        <v>56</v>
      </c>
    </row>
    <row r="316" spans="3:16" ht="21">
      <c r="C316" s="40" t="s">
        <v>18</v>
      </c>
      <c r="D316" s="37">
        <v>0.63636363636363635</v>
      </c>
      <c r="E316" s="37">
        <v>0.375</v>
      </c>
      <c r="F316" s="37">
        <v>0.52631578947368418</v>
      </c>
    </row>
    <row r="317" spans="3:16" ht="21">
      <c r="C317" s="40" t="s">
        <v>17</v>
      </c>
      <c r="D317" s="37">
        <v>0.27272727272727271</v>
      </c>
      <c r="E317" s="37">
        <v>0.625</v>
      </c>
      <c r="F317" s="37">
        <v>0.42105263157894735</v>
      </c>
    </row>
    <row r="318" spans="3:16" ht="24" customHeight="1">
      <c r="C318" s="40" t="s">
        <v>199</v>
      </c>
      <c r="D318" s="37">
        <v>9.0909090909090912E-2</v>
      </c>
      <c r="E318" s="37">
        <v>0</v>
      </c>
      <c r="F318" s="37">
        <v>5.2631578947368418E-2</v>
      </c>
    </row>
    <row r="319" spans="3:16" ht="25.5" customHeight="1">
      <c r="C319" s="39"/>
      <c r="D319" s="61"/>
      <c r="E319" s="61"/>
    </row>
    <row r="320" spans="3:16" ht="11.25" customHeight="1">
      <c r="C320" s="39"/>
      <c r="D320" s="61"/>
      <c r="E320" s="61"/>
    </row>
    <row r="321" spans="3:16" ht="11.25" customHeight="1">
      <c r="C321" s="39"/>
      <c r="D321" s="61"/>
      <c r="E321" s="61"/>
    </row>
    <row r="322" spans="3:16" ht="23.25">
      <c r="C322" s="114" t="s">
        <v>200</v>
      </c>
      <c r="D322" s="114"/>
      <c r="E322" s="114"/>
      <c r="F322" s="114"/>
      <c r="G322" s="114"/>
      <c r="H322" s="114"/>
      <c r="I322" s="114"/>
      <c r="J322" s="114"/>
      <c r="K322" s="114"/>
      <c r="L322" s="114"/>
      <c r="M322" s="114"/>
      <c r="N322" s="114"/>
      <c r="O322" s="114"/>
      <c r="P322" s="114"/>
    </row>
    <row r="323" spans="3:16" ht="43.5" customHeight="1"/>
    <row r="324" spans="3:16" ht="43.5" customHeight="1">
      <c r="C324" s="33" t="s">
        <v>54</v>
      </c>
      <c r="D324" s="49" t="s">
        <v>61</v>
      </c>
      <c r="E324" s="49" t="s">
        <v>62</v>
      </c>
      <c r="F324" s="49" t="s">
        <v>56</v>
      </c>
    </row>
    <row r="325" spans="3:16" ht="21">
      <c r="C325" s="34" t="s">
        <v>82</v>
      </c>
      <c r="D325" s="35">
        <v>2</v>
      </c>
      <c r="E325" s="35">
        <v>0</v>
      </c>
      <c r="F325" s="35">
        <v>2</v>
      </c>
    </row>
    <row r="326" spans="3:16" ht="21">
      <c r="C326" s="34" t="s">
        <v>83</v>
      </c>
      <c r="D326" s="35">
        <v>5</v>
      </c>
      <c r="E326" s="35">
        <v>0</v>
      </c>
      <c r="F326" s="35">
        <v>5</v>
      </c>
    </row>
    <row r="327" spans="3:16" ht="21">
      <c r="C327" s="50" t="s">
        <v>84</v>
      </c>
      <c r="D327" s="77">
        <v>3</v>
      </c>
      <c r="E327" s="77">
        <v>0</v>
      </c>
      <c r="F327" s="77">
        <v>3</v>
      </c>
    </row>
    <row r="328" spans="3:16" ht="21">
      <c r="C328" s="51"/>
      <c r="D328" s="52"/>
      <c r="E328" s="52"/>
      <c r="F328" s="52"/>
    </row>
    <row r="330" spans="3:16" ht="23.25">
      <c r="C330" s="33" t="s">
        <v>55</v>
      </c>
      <c r="D330" s="49" t="s">
        <v>61</v>
      </c>
      <c r="E330" s="49" t="s">
        <v>62</v>
      </c>
      <c r="F330" s="49" t="s">
        <v>56</v>
      </c>
    </row>
    <row r="331" spans="3:16" ht="21">
      <c r="C331" s="34" t="s">
        <v>82</v>
      </c>
      <c r="D331" s="37">
        <v>0.2857142857142857</v>
      </c>
      <c r="E331" s="37">
        <v>0</v>
      </c>
      <c r="F331" s="37">
        <v>0.2</v>
      </c>
    </row>
    <row r="332" spans="3:16" ht="21">
      <c r="C332" s="34" t="s">
        <v>83</v>
      </c>
      <c r="D332" s="37">
        <v>0.7142857142857143</v>
      </c>
      <c r="E332" s="37">
        <v>0</v>
      </c>
      <c r="F332" s="37">
        <v>0.5</v>
      </c>
    </row>
    <row r="333" spans="3:16" ht="21">
      <c r="C333" s="50" t="s">
        <v>84</v>
      </c>
      <c r="D333" s="96">
        <v>0.42857142857142855</v>
      </c>
      <c r="E333" s="96">
        <v>0</v>
      </c>
      <c r="F333" s="96">
        <v>0.3</v>
      </c>
    </row>
    <row r="334" spans="3:16" ht="26.25" customHeight="1">
      <c r="C334" s="51"/>
      <c r="D334" s="53"/>
      <c r="E334" s="53"/>
      <c r="F334" s="53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14" t="s">
        <v>201</v>
      </c>
      <c r="D340" s="114"/>
      <c r="E340" s="114"/>
      <c r="F340" s="114"/>
      <c r="G340" s="114"/>
      <c r="H340" s="114"/>
      <c r="I340" s="114"/>
      <c r="J340" s="114"/>
      <c r="K340" s="114"/>
      <c r="L340" s="114"/>
      <c r="M340" s="114"/>
      <c r="N340" s="114"/>
      <c r="O340" s="114"/>
      <c r="P340" s="114"/>
    </row>
    <row r="341" spans="3:16" ht="63" customHeight="1"/>
    <row r="342" spans="3:16" ht="23.25">
      <c r="C342" s="49" t="s">
        <v>54</v>
      </c>
      <c r="D342" s="49" t="s">
        <v>59</v>
      </c>
    </row>
    <row r="343" spans="3:16" ht="21">
      <c r="C343" s="40" t="s">
        <v>18</v>
      </c>
      <c r="D343" s="78">
        <v>82</v>
      </c>
    </row>
    <row r="344" spans="3:16" ht="21">
      <c r="C344" s="40" t="s">
        <v>17</v>
      </c>
      <c r="D344" s="78">
        <v>1</v>
      </c>
    </row>
    <row r="345" spans="3:16" ht="21">
      <c r="C345" s="40" t="s">
        <v>172</v>
      </c>
      <c r="D345" s="78">
        <v>66</v>
      </c>
    </row>
    <row r="346" spans="3:16" ht="21">
      <c r="C346" s="62"/>
      <c r="D346" s="61"/>
    </row>
    <row r="347" spans="3:16" ht="23.25">
      <c r="C347" s="49" t="s">
        <v>55</v>
      </c>
      <c r="D347" s="49" t="s">
        <v>59</v>
      </c>
    </row>
    <row r="348" spans="3:16" ht="21">
      <c r="C348" s="40" t="s">
        <v>18</v>
      </c>
      <c r="D348" s="37">
        <v>0.55033557046979864</v>
      </c>
    </row>
    <row r="349" spans="3:16" ht="21">
      <c r="C349" s="40" t="s">
        <v>17</v>
      </c>
      <c r="D349" s="37">
        <v>6.7114093959731542E-3</v>
      </c>
    </row>
    <row r="350" spans="3:16" ht="21">
      <c r="C350" s="40" t="s">
        <v>172</v>
      </c>
      <c r="D350" s="37">
        <v>0.44295302013422821</v>
      </c>
    </row>
    <row r="351" spans="3:16" ht="54" customHeight="1"/>
    <row r="352" spans="3:16" ht="23.25">
      <c r="C352" s="114" t="s">
        <v>202</v>
      </c>
      <c r="D352" s="114"/>
      <c r="E352" s="114"/>
      <c r="F352" s="114"/>
      <c r="G352" s="114"/>
      <c r="H352" s="114"/>
      <c r="I352" s="114"/>
      <c r="J352" s="114"/>
      <c r="K352" s="114"/>
      <c r="L352" s="114"/>
      <c r="M352" s="114"/>
      <c r="N352" s="114"/>
      <c r="O352" s="114"/>
      <c r="P352" s="114"/>
    </row>
    <row r="353" spans="3:4" ht="23.25" customHeight="1"/>
    <row r="354" spans="3:4" ht="23.25" customHeight="1">
      <c r="C354" s="49" t="s">
        <v>54</v>
      </c>
      <c r="D354" s="49" t="s">
        <v>59</v>
      </c>
    </row>
    <row r="355" spans="3:4" ht="23.25" customHeight="1">
      <c r="C355" s="34" t="s">
        <v>82</v>
      </c>
      <c r="D355" s="78">
        <v>4</v>
      </c>
    </row>
    <row r="356" spans="3:4" ht="23.25" customHeight="1">
      <c r="C356" s="34" t="s">
        <v>83</v>
      </c>
      <c r="D356" s="78">
        <v>74</v>
      </c>
    </row>
    <row r="357" spans="3:4" ht="23.25" customHeight="1">
      <c r="C357" s="34" t="s">
        <v>203</v>
      </c>
      <c r="D357" s="78">
        <v>0</v>
      </c>
    </row>
    <row r="358" spans="3:4" ht="23.25" customHeight="1">
      <c r="C358" s="34" t="s">
        <v>204</v>
      </c>
      <c r="D358" s="78">
        <v>1</v>
      </c>
    </row>
    <row r="359" spans="3:4" ht="23.25" customHeight="1">
      <c r="C359" s="34" t="s">
        <v>205</v>
      </c>
      <c r="D359" s="78">
        <v>0</v>
      </c>
    </row>
    <row r="360" spans="3:4" ht="23.25" customHeight="1">
      <c r="C360" s="34" t="s">
        <v>84</v>
      </c>
      <c r="D360" s="78">
        <v>1</v>
      </c>
    </row>
    <row r="361" spans="3:4" ht="23.25" customHeight="1">
      <c r="C361" s="34" t="s">
        <v>206</v>
      </c>
      <c r="D361" s="78">
        <v>0</v>
      </c>
    </row>
    <row r="362" spans="3:4" ht="23.25" customHeight="1">
      <c r="C362" s="34" t="s">
        <v>207</v>
      </c>
      <c r="D362" s="78">
        <v>2</v>
      </c>
    </row>
    <row r="363" spans="3:4" ht="23.25" customHeight="1">
      <c r="C363" s="34" t="s">
        <v>172</v>
      </c>
      <c r="D363" s="78">
        <v>3</v>
      </c>
    </row>
    <row r="364" spans="3:4" ht="23.25" customHeight="1"/>
    <row r="365" spans="3:4" ht="37.5" customHeight="1">
      <c r="C365" s="49" t="s">
        <v>55</v>
      </c>
      <c r="D365" s="49" t="s">
        <v>59</v>
      </c>
    </row>
    <row r="366" spans="3:4" ht="21">
      <c r="C366" s="34" t="s">
        <v>82</v>
      </c>
      <c r="D366" s="37">
        <v>4.878048780487805E-2</v>
      </c>
    </row>
    <row r="367" spans="3:4" ht="21">
      <c r="C367" s="34" t="s">
        <v>83</v>
      </c>
      <c r="D367" s="37">
        <v>0.90243902439024393</v>
      </c>
    </row>
    <row r="368" spans="3:4" ht="21">
      <c r="C368" s="34" t="s">
        <v>203</v>
      </c>
      <c r="D368" s="37">
        <v>0</v>
      </c>
    </row>
    <row r="369" spans="3:16" ht="21">
      <c r="C369" s="34" t="s">
        <v>204</v>
      </c>
      <c r="D369" s="37">
        <v>1.2195121951219513E-2</v>
      </c>
    </row>
    <row r="370" spans="3:16" ht="21">
      <c r="C370" s="34" t="s">
        <v>205</v>
      </c>
      <c r="D370" s="37">
        <v>0</v>
      </c>
    </row>
    <row r="371" spans="3:16" ht="21">
      <c r="C371" s="34" t="s">
        <v>84</v>
      </c>
      <c r="D371" s="37">
        <v>1.2195121951219513E-2</v>
      </c>
    </row>
    <row r="372" spans="3:16" ht="21">
      <c r="C372" s="34" t="s">
        <v>206</v>
      </c>
      <c r="D372" s="37">
        <v>0</v>
      </c>
    </row>
    <row r="373" spans="3:16" ht="21">
      <c r="C373" s="34" t="s">
        <v>207</v>
      </c>
      <c r="D373" s="37">
        <v>2.4390243902439025E-2</v>
      </c>
    </row>
    <row r="374" spans="3:16" ht="21">
      <c r="C374" s="34" t="s">
        <v>172</v>
      </c>
      <c r="D374" s="37">
        <v>3.6585365853658534E-2</v>
      </c>
    </row>
    <row r="375" spans="3:16" ht="50.25" customHeight="1"/>
    <row r="376" spans="3:16" ht="23.25">
      <c r="C376" s="114" t="s">
        <v>208</v>
      </c>
      <c r="D376" s="114"/>
      <c r="E376" s="114"/>
      <c r="F376" s="114"/>
      <c r="G376" s="114"/>
      <c r="H376" s="114"/>
      <c r="I376" s="114"/>
      <c r="J376" s="114"/>
      <c r="K376" s="114"/>
      <c r="L376" s="114"/>
      <c r="M376" s="114"/>
      <c r="N376" s="114"/>
      <c r="O376" s="114"/>
      <c r="P376" s="114"/>
    </row>
    <row r="377" spans="3:16" ht="60.75" customHeight="1"/>
    <row r="378" spans="3:16" ht="23.25">
      <c r="C378" s="49" t="s">
        <v>55</v>
      </c>
      <c r="D378" s="49" t="s">
        <v>61</v>
      </c>
      <c r="E378" s="49" t="s">
        <v>62</v>
      </c>
    </row>
    <row r="379" spans="3:16" ht="21">
      <c r="C379" s="34" t="s">
        <v>209</v>
      </c>
      <c r="D379" s="37">
        <v>0.30769230769230771</v>
      </c>
      <c r="E379" s="37">
        <v>0</v>
      </c>
    </row>
    <row r="380" spans="3:16" ht="21">
      <c r="C380" s="34" t="s">
        <v>210</v>
      </c>
      <c r="D380" s="37">
        <v>0.15384615384615385</v>
      </c>
      <c r="E380" s="37">
        <v>0</v>
      </c>
    </row>
    <row r="381" spans="3:16" ht="21">
      <c r="C381" s="34" t="s">
        <v>211</v>
      </c>
      <c r="D381" s="37">
        <v>0.23076923076923078</v>
      </c>
      <c r="E381" s="37">
        <v>0</v>
      </c>
    </row>
    <row r="382" spans="3:16" ht="21">
      <c r="C382" s="34" t="s">
        <v>212</v>
      </c>
      <c r="D382" s="37">
        <v>0</v>
      </c>
      <c r="E382" s="37">
        <v>0</v>
      </c>
    </row>
    <row r="383" spans="3:16" ht="21">
      <c r="C383" s="34" t="s">
        <v>68</v>
      </c>
      <c r="D383" s="37">
        <v>0</v>
      </c>
      <c r="E383" s="37">
        <v>0</v>
      </c>
    </row>
    <row r="384" spans="3:16" ht="21">
      <c r="C384" s="62"/>
      <c r="D384" s="61"/>
      <c r="E384" s="61"/>
    </row>
    <row r="385" spans="3:16" ht="46.5" customHeight="1"/>
    <row r="386" spans="3:16" ht="54.75" customHeight="1">
      <c r="C386" s="118" t="s">
        <v>213</v>
      </c>
      <c r="D386" s="118"/>
      <c r="E386" s="118"/>
      <c r="F386" s="118"/>
      <c r="G386" s="118"/>
      <c r="H386" s="118"/>
      <c r="I386" s="118"/>
      <c r="J386" s="118"/>
      <c r="K386" s="118"/>
      <c r="L386" s="118"/>
      <c r="M386" s="118"/>
      <c r="N386" s="118"/>
      <c r="O386" s="118"/>
      <c r="P386" s="118"/>
    </row>
    <row r="387" spans="3:16" ht="29.25" customHeight="1"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</row>
    <row r="388" spans="3:16" ht="75.75" customHeight="1">
      <c r="D388" s="49" t="s">
        <v>59</v>
      </c>
      <c r="E388" s="49" t="s">
        <v>60</v>
      </c>
      <c r="F388" s="49" t="s">
        <v>61</v>
      </c>
      <c r="G388" s="49" t="s">
        <v>62</v>
      </c>
    </row>
    <row r="389" spans="3:16" ht="42">
      <c r="C389" s="34" t="s">
        <v>85</v>
      </c>
      <c r="D389" s="37">
        <v>0</v>
      </c>
      <c r="E389" s="37">
        <v>0</v>
      </c>
      <c r="F389" s="37">
        <v>0</v>
      </c>
      <c r="G389" s="37">
        <v>0</v>
      </c>
    </row>
    <row r="390" spans="3:16" ht="21">
      <c r="C390" s="34" t="s">
        <v>86</v>
      </c>
      <c r="D390" s="37">
        <v>4.0268456375838924E-2</v>
      </c>
      <c r="E390" s="37">
        <v>0</v>
      </c>
      <c r="F390" s="37">
        <v>0</v>
      </c>
      <c r="G390" s="37">
        <v>0</v>
      </c>
    </row>
    <row r="391" spans="3:16" ht="63">
      <c r="C391" s="34" t="s">
        <v>87</v>
      </c>
      <c r="D391" s="37">
        <v>6.7114093959731542E-3</v>
      </c>
      <c r="E391" s="37">
        <v>4.5454545454545456E-2</v>
      </c>
      <c r="F391" s="37">
        <v>0</v>
      </c>
      <c r="G391" s="37">
        <v>0</v>
      </c>
    </row>
    <row r="392" spans="3:16" ht="21">
      <c r="C392" s="34" t="s">
        <v>214</v>
      </c>
      <c r="D392" s="37">
        <v>1.3422818791946308E-2</v>
      </c>
      <c r="E392" s="37">
        <v>0</v>
      </c>
      <c r="F392" s="37">
        <v>0</v>
      </c>
      <c r="G392" s="37">
        <v>0</v>
      </c>
    </row>
    <row r="393" spans="3:16" ht="21">
      <c r="C393" s="34" t="s">
        <v>215</v>
      </c>
      <c r="D393" s="37">
        <v>0</v>
      </c>
      <c r="E393" s="37">
        <v>9.0909090909090912E-2</v>
      </c>
      <c r="F393" s="37">
        <v>0</v>
      </c>
      <c r="G393" s="37">
        <v>0</v>
      </c>
    </row>
    <row r="394" spans="3:16" ht="21">
      <c r="C394" s="34" t="s">
        <v>216</v>
      </c>
      <c r="D394" s="37">
        <v>1.3422818791946308E-2</v>
      </c>
      <c r="E394" s="37">
        <v>0</v>
      </c>
      <c r="F394" s="37">
        <v>0</v>
      </c>
      <c r="G394" s="37">
        <v>0</v>
      </c>
    </row>
    <row r="395" spans="3:16" ht="21">
      <c r="C395" s="34" t="s">
        <v>88</v>
      </c>
      <c r="D395" s="37">
        <v>2.0134228187919462E-2</v>
      </c>
      <c r="E395" s="37">
        <v>0</v>
      </c>
      <c r="F395" s="37">
        <v>7.6923076923076927E-2</v>
      </c>
      <c r="G395" s="37">
        <v>0</v>
      </c>
    </row>
    <row r="396" spans="3:16" ht="21">
      <c r="C396" s="34" t="s">
        <v>89</v>
      </c>
      <c r="D396" s="37">
        <v>0.38926174496644295</v>
      </c>
      <c r="E396" s="37">
        <v>0.68181818181818177</v>
      </c>
      <c r="F396" s="37">
        <v>0.61538461538461542</v>
      </c>
      <c r="G396" s="37">
        <v>0</v>
      </c>
    </row>
    <row r="397" spans="3:16" ht="21">
      <c r="C397" s="62"/>
      <c r="D397" s="61"/>
      <c r="E397" s="61"/>
      <c r="F397" s="61"/>
      <c r="G397" s="61"/>
    </row>
    <row r="398" spans="3:16" ht="21">
      <c r="C398" s="62"/>
      <c r="D398" s="61"/>
      <c r="E398" s="61"/>
      <c r="F398" s="61"/>
      <c r="G398" s="61"/>
    </row>
    <row r="399" spans="3:16" ht="21">
      <c r="C399" s="62"/>
      <c r="D399" s="61"/>
      <c r="E399" s="61"/>
      <c r="F399" s="61"/>
      <c r="G399" s="61"/>
    </row>
    <row r="400" spans="3:16" ht="21">
      <c r="C400" s="62"/>
      <c r="D400" s="61"/>
      <c r="E400" s="61"/>
      <c r="F400" s="61"/>
      <c r="G400" s="61"/>
    </row>
    <row r="401" spans="3:16" ht="21">
      <c r="C401" s="62"/>
      <c r="D401" s="61"/>
      <c r="E401" s="61"/>
      <c r="F401" s="61"/>
      <c r="G401" s="61"/>
    </row>
    <row r="402" spans="3:16" ht="21">
      <c r="C402" s="62"/>
      <c r="D402" s="61"/>
      <c r="E402" s="61"/>
      <c r="F402" s="61"/>
      <c r="G402" s="61"/>
    </row>
    <row r="403" spans="3:16" ht="21">
      <c r="C403" s="62"/>
      <c r="D403" s="61"/>
      <c r="E403" s="61"/>
      <c r="F403" s="61"/>
      <c r="G403" s="61"/>
    </row>
    <row r="404" spans="3:16" ht="21">
      <c r="C404" s="62"/>
      <c r="D404" s="61"/>
      <c r="E404" s="61"/>
      <c r="F404" s="61"/>
      <c r="G404" s="61"/>
    </row>
    <row r="405" spans="3:16" ht="21">
      <c r="C405" s="62"/>
      <c r="D405" s="61"/>
      <c r="E405" s="61"/>
      <c r="F405" s="61"/>
      <c r="G405" s="61"/>
    </row>
    <row r="406" spans="3:16" ht="21">
      <c r="C406" s="62"/>
      <c r="D406" s="61"/>
      <c r="E406" s="61"/>
      <c r="F406" s="61"/>
      <c r="G406" s="61"/>
    </row>
    <row r="407" spans="3:16" ht="21">
      <c r="C407" s="62"/>
      <c r="D407" s="61"/>
      <c r="E407" s="61"/>
      <c r="F407" s="61"/>
      <c r="G407" s="61"/>
    </row>
    <row r="408" spans="3:16" ht="21">
      <c r="C408" s="62"/>
      <c r="D408" s="61"/>
      <c r="E408" s="61"/>
      <c r="F408" s="61"/>
      <c r="G408" s="61"/>
    </row>
    <row r="409" spans="3:16" ht="21">
      <c r="C409" s="62"/>
      <c r="D409" s="61"/>
      <c r="E409" s="61"/>
      <c r="F409" s="61"/>
      <c r="G409" s="61"/>
    </row>
    <row r="410" spans="3:16" ht="21">
      <c r="C410" s="62"/>
      <c r="D410" s="61"/>
      <c r="E410" s="61"/>
      <c r="F410" s="61"/>
      <c r="G410" s="61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13" t="s">
        <v>90</v>
      </c>
      <c r="D415" s="113"/>
      <c r="E415" s="113"/>
      <c r="F415" s="113"/>
      <c r="G415" s="113"/>
      <c r="H415" s="113"/>
      <c r="I415" s="113"/>
      <c r="J415" s="113"/>
      <c r="K415" s="113"/>
      <c r="L415" s="113"/>
      <c r="M415" s="113"/>
      <c r="N415" s="113"/>
      <c r="O415" s="113"/>
      <c r="P415" s="113"/>
    </row>
    <row r="417" spans="3:16" ht="23.25">
      <c r="C417" s="118" t="s">
        <v>217</v>
      </c>
      <c r="D417" s="118"/>
      <c r="E417" s="118"/>
      <c r="F417" s="118"/>
      <c r="G417" s="118"/>
      <c r="H417" s="118"/>
      <c r="I417" s="118"/>
      <c r="J417" s="118"/>
      <c r="K417" s="118"/>
      <c r="L417" s="118"/>
      <c r="M417" s="118"/>
      <c r="N417" s="118"/>
      <c r="O417" s="118"/>
      <c r="P417" s="118"/>
    </row>
    <row r="418" spans="3:16" ht="57" customHeight="1"/>
    <row r="419" spans="3:16" ht="30" customHeight="1">
      <c r="C419" s="49" t="s">
        <v>54</v>
      </c>
      <c r="D419" s="33" t="s">
        <v>60</v>
      </c>
      <c r="E419" s="33" t="s">
        <v>61</v>
      </c>
      <c r="F419" s="33" t="s">
        <v>62</v>
      </c>
    </row>
    <row r="420" spans="3:16" ht="21">
      <c r="C420" s="40" t="s">
        <v>18</v>
      </c>
      <c r="D420" s="35">
        <v>4</v>
      </c>
      <c r="E420" s="35">
        <v>0</v>
      </c>
      <c r="F420" s="35">
        <v>2</v>
      </c>
      <c r="G420" s="54"/>
    </row>
    <row r="421" spans="3:16" ht="21">
      <c r="C421" s="40" t="s">
        <v>17</v>
      </c>
      <c r="D421" s="35">
        <v>17</v>
      </c>
      <c r="E421" s="35">
        <v>11</v>
      </c>
      <c r="F421" s="35">
        <v>6</v>
      </c>
    </row>
    <row r="422" spans="3:16" ht="17.25" customHeight="1"/>
    <row r="423" spans="3:16" ht="23.25">
      <c r="C423" s="49" t="s">
        <v>55</v>
      </c>
      <c r="D423" s="33" t="s">
        <v>60</v>
      </c>
      <c r="E423" s="33" t="s">
        <v>61</v>
      </c>
      <c r="F423" s="33" t="s">
        <v>62</v>
      </c>
    </row>
    <row r="424" spans="3:16" ht="21">
      <c r="C424" s="40" t="s">
        <v>18</v>
      </c>
      <c r="D424" s="37">
        <v>0.19047619047619047</v>
      </c>
      <c r="E424" s="37">
        <v>0</v>
      </c>
      <c r="F424" s="37">
        <v>0.25</v>
      </c>
    </row>
    <row r="425" spans="3:16" ht="21">
      <c r="C425" s="40" t="s">
        <v>17</v>
      </c>
      <c r="D425" s="37">
        <v>0.80952380952380953</v>
      </c>
      <c r="E425" s="37">
        <v>1</v>
      </c>
      <c r="F425" s="37">
        <v>0.75</v>
      </c>
    </row>
    <row r="426" spans="3:16" ht="88.5" customHeight="1"/>
    <row r="427" spans="3:16" ht="23.25">
      <c r="C427" s="113" t="s">
        <v>91</v>
      </c>
      <c r="D427" s="113"/>
      <c r="E427" s="113"/>
      <c r="F427" s="113"/>
      <c r="G427" s="113"/>
      <c r="H427" s="113"/>
      <c r="I427" s="113"/>
      <c r="J427" s="113"/>
      <c r="K427" s="113"/>
      <c r="L427" s="113"/>
      <c r="M427" s="113"/>
      <c r="N427" s="113"/>
      <c r="O427" s="113"/>
      <c r="P427" s="113"/>
    </row>
    <row r="429" spans="3:16" ht="23.25">
      <c r="C429" s="118" t="s">
        <v>92</v>
      </c>
      <c r="D429" s="118"/>
      <c r="E429" s="118"/>
      <c r="F429" s="118"/>
      <c r="G429" s="118"/>
      <c r="H429" s="118"/>
      <c r="I429" s="118"/>
      <c r="J429" s="118"/>
      <c r="K429" s="118"/>
      <c r="L429" s="118"/>
      <c r="M429" s="118"/>
      <c r="N429" s="118"/>
      <c r="O429" s="118"/>
      <c r="P429" s="118"/>
    </row>
    <row r="430" spans="3:16" ht="21.75" customHeight="1"/>
    <row r="431" spans="3:16" ht="21.75" customHeight="1">
      <c r="C431" s="33" t="s">
        <v>54</v>
      </c>
      <c r="D431" s="33" t="s">
        <v>60</v>
      </c>
      <c r="E431" s="33" t="s">
        <v>61</v>
      </c>
      <c r="F431" s="33" t="s">
        <v>62</v>
      </c>
      <c r="G431" s="33" t="s">
        <v>56</v>
      </c>
    </row>
    <row r="432" spans="3:16" ht="21.75" customHeight="1">
      <c r="C432" s="34" t="s">
        <v>218</v>
      </c>
      <c r="D432" s="35">
        <v>3</v>
      </c>
      <c r="E432" s="35">
        <v>0</v>
      </c>
      <c r="F432" s="35">
        <v>0</v>
      </c>
      <c r="G432" s="35">
        <v>3</v>
      </c>
    </row>
    <row r="433" spans="3:7" ht="21.75" customHeight="1">
      <c r="C433" s="34" t="s">
        <v>93</v>
      </c>
      <c r="D433" s="35">
        <v>3</v>
      </c>
      <c r="E433" s="35">
        <v>2</v>
      </c>
      <c r="F433" s="35">
        <v>0</v>
      </c>
      <c r="G433" s="35">
        <v>5</v>
      </c>
    </row>
    <row r="434" spans="3:7" ht="21.75" customHeight="1">
      <c r="C434" s="34" t="s">
        <v>219</v>
      </c>
      <c r="D434" s="35">
        <v>0</v>
      </c>
      <c r="E434" s="35">
        <v>0</v>
      </c>
      <c r="F434" s="35">
        <v>0</v>
      </c>
      <c r="G434" s="35">
        <v>0</v>
      </c>
    </row>
    <row r="435" spans="3:7" ht="21.75" customHeight="1">
      <c r="C435" s="34" t="s">
        <v>94</v>
      </c>
      <c r="D435" s="35">
        <v>1</v>
      </c>
      <c r="E435" s="35">
        <v>0</v>
      </c>
      <c r="F435" s="35">
        <v>0</v>
      </c>
      <c r="G435" s="35">
        <v>1</v>
      </c>
    </row>
    <row r="436" spans="3:7" ht="21.75" customHeight="1">
      <c r="C436" s="34" t="s">
        <v>95</v>
      </c>
      <c r="D436" s="35">
        <v>14</v>
      </c>
      <c r="E436" s="35">
        <v>9</v>
      </c>
      <c r="F436" s="35">
        <v>0</v>
      </c>
      <c r="G436" s="35">
        <v>23</v>
      </c>
    </row>
    <row r="437" spans="3:7" ht="38.25" customHeight="1">
      <c r="C437" s="34" t="s">
        <v>220</v>
      </c>
      <c r="D437" s="35">
        <v>0</v>
      </c>
      <c r="E437" s="35">
        <v>0</v>
      </c>
      <c r="F437" s="35">
        <v>0</v>
      </c>
      <c r="G437" s="35">
        <v>0</v>
      </c>
    </row>
    <row r="438" spans="3:7" ht="21">
      <c r="C438" s="34" t="s">
        <v>172</v>
      </c>
      <c r="D438" s="35">
        <v>0</v>
      </c>
      <c r="E438" s="35">
        <v>0</v>
      </c>
      <c r="F438" s="35">
        <v>0</v>
      </c>
      <c r="G438" s="35">
        <v>0</v>
      </c>
    </row>
    <row r="439" spans="3:7" ht="21">
      <c r="C439" s="62"/>
      <c r="D439" s="63"/>
      <c r="E439" s="63"/>
      <c r="F439" s="63"/>
      <c r="G439" s="63"/>
    </row>
    <row r="440" spans="3:7" ht="21">
      <c r="C440" s="62"/>
      <c r="D440" s="63"/>
      <c r="E440" s="63"/>
      <c r="F440" s="63"/>
      <c r="G440" s="63"/>
    </row>
    <row r="441" spans="3:7" ht="21">
      <c r="C441" s="62"/>
      <c r="D441" s="63"/>
      <c r="E441" s="63"/>
      <c r="F441" s="63"/>
      <c r="G441" s="63"/>
    </row>
    <row r="442" spans="3:7" ht="21">
      <c r="C442" s="62"/>
      <c r="D442" s="63"/>
      <c r="E442" s="63"/>
      <c r="F442" s="63"/>
      <c r="G442" s="63"/>
    </row>
    <row r="443" spans="3:7" ht="21.75" customHeight="1"/>
    <row r="444" spans="3:7" ht="23.25">
      <c r="C444" s="33" t="s">
        <v>55</v>
      </c>
      <c r="D444" s="33" t="s">
        <v>60</v>
      </c>
      <c r="E444" s="33" t="s">
        <v>61</v>
      </c>
      <c r="F444" s="33" t="s">
        <v>62</v>
      </c>
      <c r="G444" s="33" t="s">
        <v>56</v>
      </c>
    </row>
    <row r="445" spans="3:7" ht="21">
      <c r="C445" s="34" t="s">
        <v>95</v>
      </c>
      <c r="D445" s="37">
        <v>0.63636363636363635</v>
      </c>
      <c r="E445" s="37">
        <v>0.69230769230769229</v>
      </c>
      <c r="F445" s="37">
        <v>0</v>
      </c>
      <c r="G445" s="37">
        <v>0.53488372093023251</v>
      </c>
    </row>
    <row r="446" spans="3:7" ht="21">
      <c r="C446" s="34" t="s">
        <v>218</v>
      </c>
      <c r="D446" s="37">
        <v>0.13636363636363635</v>
      </c>
      <c r="E446" s="37">
        <v>0</v>
      </c>
      <c r="F446" s="37">
        <v>0</v>
      </c>
      <c r="G446" s="37">
        <v>6.9767441860465115E-2</v>
      </c>
    </row>
    <row r="447" spans="3:7" ht="21">
      <c r="C447" s="34" t="s">
        <v>93</v>
      </c>
      <c r="D447" s="37">
        <v>0.13636363636363635</v>
      </c>
      <c r="E447" s="37">
        <v>0.15384615384615385</v>
      </c>
      <c r="F447" s="37">
        <v>0</v>
      </c>
      <c r="G447" s="37">
        <v>0.11627906976744186</v>
      </c>
    </row>
    <row r="448" spans="3:7" ht="21">
      <c r="C448" s="34" t="s">
        <v>94</v>
      </c>
      <c r="D448" s="37">
        <v>4.5454545454545456E-2</v>
      </c>
      <c r="E448" s="37">
        <v>0</v>
      </c>
      <c r="F448" s="37">
        <v>0</v>
      </c>
      <c r="G448" s="37">
        <v>2.3255813953488372E-2</v>
      </c>
    </row>
    <row r="449" spans="3:16" ht="21">
      <c r="C449" s="34" t="s">
        <v>219</v>
      </c>
      <c r="D449" s="37">
        <v>0</v>
      </c>
      <c r="E449" s="37">
        <v>0</v>
      </c>
      <c r="F449" s="37">
        <v>0</v>
      </c>
      <c r="G449" s="37">
        <v>0</v>
      </c>
    </row>
    <row r="450" spans="3:16" ht="42">
      <c r="C450" s="34" t="s">
        <v>220</v>
      </c>
      <c r="D450" s="37">
        <v>0</v>
      </c>
      <c r="E450" s="37">
        <v>0</v>
      </c>
      <c r="F450" s="37">
        <v>0</v>
      </c>
      <c r="G450" s="37">
        <v>0</v>
      </c>
    </row>
    <row r="451" spans="3:16" ht="37.5" customHeight="1"/>
    <row r="456" spans="3:16" ht="23.25">
      <c r="C456" s="118" t="s">
        <v>221</v>
      </c>
      <c r="D456" s="118"/>
      <c r="E456" s="118"/>
      <c r="F456" s="118"/>
      <c r="G456" s="118"/>
      <c r="H456" s="118"/>
      <c r="I456" s="118"/>
      <c r="J456" s="118"/>
      <c r="K456" s="118"/>
      <c r="L456" s="118"/>
      <c r="M456" s="118"/>
      <c r="N456" s="118"/>
      <c r="O456" s="118"/>
      <c r="P456" s="118"/>
    </row>
    <row r="458" spans="3:16" ht="23.25">
      <c r="C458" s="33" t="s">
        <v>54</v>
      </c>
      <c r="D458" s="49" t="s">
        <v>59</v>
      </c>
      <c r="E458" s="33" t="s">
        <v>60</v>
      </c>
      <c r="F458" s="33" t="s">
        <v>61</v>
      </c>
      <c r="G458" s="33" t="s">
        <v>62</v>
      </c>
      <c r="H458" s="33" t="s">
        <v>56</v>
      </c>
    </row>
    <row r="459" spans="3:16" ht="42">
      <c r="C459" s="34" t="s">
        <v>222</v>
      </c>
      <c r="D459" s="35">
        <v>2</v>
      </c>
      <c r="E459" s="35">
        <v>0</v>
      </c>
      <c r="F459" s="35">
        <v>0</v>
      </c>
      <c r="G459" s="35">
        <v>0</v>
      </c>
      <c r="H459" s="35">
        <v>2</v>
      </c>
    </row>
    <row r="460" spans="3:16" ht="21">
      <c r="C460" s="34" t="s">
        <v>223</v>
      </c>
      <c r="D460" s="35">
        <v>2</v>
      </c>
      <c r="E460" s="35">
        <v>1</v>
      </c>
      <c r="F460" s="35">
        <v>0</v>
      </c>
      <c r="G460" s="35">
        <v>0</v>
      </c>
      <c r="H460" s="35">
        <v>3</v>
      </c>
    </row>
    <row r="461" spans="3:16" ht="42">
      <c r="C461" s="34" t="s">
        <v>224</v>
      </c>
      <c r="D461" s="35">
        <v>1</v>
      </c>
      <c r="E461" s="35">
        <v>0</v>
      </c>
      <c r="F461" s="35">
        <v>0</v>
      </c>
      <c r="G461" s="35">
        <v>0</v>
      </c>
      <c r="H461" s="35">
        <v>1</v>
      </c>
    </row>
    <row r="462" spans="3:16" ht="21">
      <c r="C462" s="34" t="s">
        <v>17</v>
      </c>
      <c r="D462" s="35">
        <v>28</v>
      </c>
      <c r="E462" s="35">
        <v>2</v>
      </c>
      <c r="F462" s="35">
        <v>0</v>
      </c>
      <c r="G462" s="35">
        <v>0</v>
      </c>
      <c r="H462" s="35">
        <v>30</v>
      </c>
    </row>
    <row r="463" spans="3:16" ht="21">
      <c r="C463" s="34" t="s">
        <v>172</v>
      </c>
      <c r="D463" s="35">
        <v>89</v>
      </c>
      <c r="E463" s="35">
        <v>18</v>
      </c>
      <c r="F463" s="35">
        <v>11</v>
      </c>
      <c r="G463" s="35">
        <v>8</v>
      </c>
      <c r="H463" s="35">
        <v>126</v>
      </c>
    </row>
    <row r="465" spans="3:16" ht="23.25">
      <c r="C465" s="33" t="s">
        <v>55</v>
      </c>
      <c r="D465" s="49" t="s">
        <v>59</v>
      </c>
      <c r="E465" s="33" t="s">
        <v>60</v>
      </c>
      <c r="F465" s="33" t="s">
        <v>61</v>
      </c>
      <c r="G465" s="33" t="s">
        <v>62</v>
      </c>
      <c r="H465" s="33" t="s">
        <v>56</v>
      </c>
    </row>
    <row r="466" spans="3:16" ht="42">
      <c r="C466" s="34" t="s">
        <v>222</v>
      </c>
      <c r="D466" s="79">
        <v>1.5625E-2</v>
      </c>
      <c r="E466" s="79">
        <v>0</v>
      </c>
      <c r="F466" s="79">
        <v>0</v>
      </c>
      <c r="G466" s="79">
        <v>0</v>
      </c>
      <c r="H466" s="79">
        <v>1.1904761904761904E-2</v>
      </c>
    </row>
    <row r="467" spans="3:16" ht="21">
      <c r="C467" s="34" t="s">
        <v>223</v>
      </c>
      <c r="D467" s="79">
        <v>1.5625E-2</v>
      </c>
      <c r="E467" s="79">
        <v>4.7619047619047616E-2</v>
      </c>
      <c r="F467" s="79">
        <v>0</v>
      </c>
      <c r="G467" s="79">
        <v>0</v>
      </c>
      <c r="H467" s="79">
        <v>1.7857142857142856E-2</v>
      </c>
    </row>
    <row r="468" spans="3:16" ht="42">
      <c r="C468" s="34" t="s">
        <v>224</v>
      </c>
      <c r="D468" s="79">
        <v>7.8125E-3</v>
      </c>
      <c r="E468" s="79">
        <v>0</v>
      </c>
      <c r="F468" s="79">
        <v>0</v>
      </c>
      <c r="G468" s="79">
        <v>0</v>
      </c>
      <c r="H468" s="79">
        <v>5.9523809523809521E-3</v>
      </c>
    </row>
    <row r="469" spans="3:16" ht="21">
      <c r="C469" s="34" t="s">
        <v>17</v>
      </c>
      <c r="D469" s="79">
        <v>0.21875</v>
      </c>
      <c r="E469" s="79">
        <v>9.5238095238095233E-2</v>
      </c>
      <c r="F469" s="79">
        <v>0</v>
      </c>
      <c r="G469" s="79">
        <v>0</v>
      </c>
      <c r="H469" s="79">
        <v>0.17857142857142858</v>
      </c>
    </row>
    <row r="470" spans="3:16" ht="44.25" customHeight="1">
      <c r="C470" s="34" t="s">
        <v>172</v>
      </c>
      <c r="D470" s="79">
        <v>0.6953125</v>
      </c>
      <c r="E470" s="79">
        <v>0.8571428571428571</v>
      </c>
      <c r="F470" s="79">
        <v>1</v>
      </c>
      <c r="G470" s="79">
        <v>1</v>
      </c>
      <c r="H470" s="79">
        <v>0.75</v>
      </c>
    </row>
    <row r="471" spans="3:16" ht="44.25" customHeight="1"/>
    <row r="472" spans="3:16" ht="23.25">
      <c r="C472" s="118" t="s">
        <v>225</v>
      </c>
      <c r="D472" s="118"/>
      <c r="E472" s="118"/>
      <c r="F472" s="118"/>
      <c r="G472" s="118"/>
      <c r="H472" s="118"/>
      <c r="I472" s="118"/>
      <c r="J472" s="118"/>
      <c r="K472" s="118"/>
      <c r="L472" s="118"/>
      <c r="M472" s="118"/>
      <c r="N472" s="118"/>
      <c r="O472" s="118"/>
      <c r="P472" s="118"/>
    </row>
    <row r="474" spans="3:16" ht="23.25">
      <c r="C474" s="33" t="s">
        <v>54</v>
      </c>
      <c r="D474" s="49" t="s">
        <v>59</v>
      </c>
      <c r="E474" s="33" t="s">
        <v>60</v>
      </c>
      <c r="F474" s="33" t="s">
        <v>61</v>
      </c>
      <c r="G474" s="33" t="s">
        <v>62</v>
      </c>
      <c r="H474" s="33" t="s">
        <v>56</v>
      </c>
    </row>
    <row r="475" spans="3:16" ht="42">
      <c r="C475" s="34" t="s">
        <v>226</v>
      </c>
      <c r="D475" s="35">
        <v>0</v>
      </c>
      <c r="E475" s="35">
        <v>0</v>
      </c>
      <c r="F475" s="35">
        <v>0</v>
      </c>
      <c r="G475" s="35">
        <v>0</v>
      </c>
      <c r="H475" s="35">
        <v>0</v>
      </c>
    </row>
    <row r="476" spans="3:16" ht="42">
      <c r="C476" s="34" t="s">
        <v>227</v>
      </c>
      <c r="D476" s="35">
        <v>62</v>
      </c>
      <c r="E476" s="35">
        <v>12</v>
      </c>
      <c r="F476" s="35">
        <v>3</v>
      </c>
      <c r="G476" s="35">
        <v>0</v>
      </c>
      <c r="H476" s="35">
        <v>77</v>
      </c>
    </row>
    <row r="477" spans="3:16" ht="21">
      <c r="C477" s="34" t="s">
        <v>228</v>
      </c>
      <c r="D477" s="35">
        <v>18</v>
      </c>
      <c r="E477" s="35">
        <v>2</v>
      </c>
      <c r="F477" s="35">
        <v>6</v>
      </c>
      <c r="G477" s="35">
        <v>0</v>
      </c>
      <c r="H477" s="35">
        <v>26</v>
      </c>
    </row>
    <row r="478" spans="3:16" ht="21">
      <c r="C478" s="34" t="s">
        <v>229</v>
      </c>
      <c r="D478" s="35">
        <v>1</v>
      </c>
      <c r="E478" s="35">
        <v>0</v>
      </c>
      <c r="F478" s="35">
        <v>0</v>
      </c>
      <c r="G478" s="35">
        <v>0</v>
      </c>
      <c r="H478" s="35">
        <v>1</v>
      </c>
    </row>
    <row r="479" spans="3:16" ht="42">
      <c r="C479" s="34" t="s">
        <v>230</v>
      </c>
      <c r="D479" s="35">
        <v>7</v>
      </c>
      <c r="E479" s="35">
        <v>1</v>
      </c>
      <c r="F479" s="35">
        <v>1</v>
      </c>
      <c r="G479" s="35">
        <v>1</v>
      </c>
      <c r="H479" s="35">
        <v>10</v>
      </c>
    </row>
    <row r="480" spans="3:16" ht="21">
      <c r="C480" s="34" t="s">
        <v>172</v>
      </c>
      <c r="D480" s="35">
        <v>51</v>
      </c>
      <c r="E480" s="35">
        <v>6</v>
      </c>
      <c r="F480" s="35">
        <v>2</v>
      </c>
      <c r="G480" s="35">
        <v>0</v>
      </c>
      <c r="H480" s="35">
        <v>59</v>
      </c>
    </row>
    <row r="482" spans="3:16" ht="23.25">
      <c r="C482" s="33" t="s">
        <v>55</v>
      </c>
      <c r="D482" s="33" t="s">
        <v>59</v>
      </c>
      <c r="E482" s="33" t="s">
        <v>60</v>
      </c>
      <c r="F482" s="33" t="s">
        <v>61</v>
      </c>
      <c r="G482" s="33" t="s">
        <v>62</v>
      </c>
      <c r="H482" s="33" t="s">
        <v>56</v>
      </c>
    </row>
    <row r="483" spans="3:16" ht="42">
      <c r="C483" s="34" t="s">
        <v>226</v>
      </c>
      <c r="D483" s="79">
        <v>0</v>
      </c>
      <c r="E483" s="79">
        <v>0</v>
      </c>
      <c r="F483" s="79">
        <v>0</v>
      </c>
      <c r="G483" s="79">
        <v>0</v>
      </c>
      <c r="H483" s="79">
        <v>0</v>
      </c>
    </row>
    <row r="484" spans="3:16" ht="42">
      <c r="C484" s="34" t="s">
        <v>227</v>
      </c>
      <c r="D484" s="79">
        <v>0.41610738255033558</v>
      </c>
      <c r="E484" s="79">
        <v>0.54545454545454541</v>
      </c>
      <c r="F484" s="79">
        <v>0.23076923076923078</v>
      </c>
      <c r="G484" s="79">
        <v>0</v>
      </c>
      <c r="H484" s="79">
        <v>0.40104166666666669</v>
      </c>
    </row>
    <row r="485" spans="3:16" ht="21">
      <c r="C485" s="34" t="s">
        <v>228</v>
      </c>
      <c r="D485" s="79">
        <v>0.12080536912751678</v>
      </c>
      <c r="E485" s="79">
        <v>9.0909090909090912E-2</v>
      </c>
      <c r="F485" s="79">
        <v>0.46153846153846156</v>
      </c>
      <c r="G485" s="79">
        <v>0</v>
      </c>
      <c r="H485" s="79">
        <v>0.13541666666666666</v>
      </c>
    </row>
    <row r="486" spans="3:16" ht="21">
      <c r="C486" s="34" t="s">
        <v>229</v>
      </c>
      <c r="D486" s="79">
        <v>6.7114093959731542E-3</v>
      </c>
      <c r="E486" s="79">
        <v>0</v>
      </c>
      <c r="F486" s="79">
        <v>0</v>
      </c>
      <c r="G486" s="79">
        <v>0</v>
      </c>
      <c r="H486" s="79">
        <v>5.208333333333333E-3</v>
      </c>
    </row>
    <row r="487" spans="3:16" ht="42">
      <c r="C487" s="34" t="s">
        <v>230</v>
      </c>
      <c r="D487" s="79">
        <v>4.6979865771812082E-2</v>
      </c>
      <c r="E487" s="79">
        <v>4.5454545454545456E-2</v>
      </c>
      <c r="F487" s="79">
        <v>7.6923076923076927E-2</v>
      </c>
      <c r="G487" s="79">
        <v>0.125</v>
      </c>
      <c r="H487" s="79">
        <v>5.2083333333333336E-2</v>
      </c>
    </row>
    <row r="488" spans="3:16" ht="21">
      <c r="C488" s="34" t="s">
        <v>172</v>
      </c>
      <c r="D488" s="79">
        <v>0.34228187919463088</v>
      </c>
      <c r="E488" s="79">
        <v>0.27272727272727271</v>
      </c>
      <c r="F488" s="79">
        <v>0.15384615384615385</v>
      </c>
      <c r="G488" s="79">
        <v>0</v>
      </c>
      <c r="H488" s="79">
        <v>0.30729166666666669</v>
      </c>
    </row>
    <row r="491" spans="3:16" ht="23.25">
      <c r="C491" s="118" t="s">
        <v>231</v>
      </c>
      <c r="D491" s="118"/>
      <c r="E491" s="118"/>
      <c r="F491" s="118"/>
      <c r="G491" s="118"/>
      <c r="H491" s="118"/>
      <c r="I491" s="118"/>
      <c r="J491" s="118"/>
      <c r="K491" s="118"/>
      <c r="L491" s="118"/>
      <c r="M491" s="118"/>
      <c r="N491" s="118"/>
      <c r="O491" s="118"/>
      <c r="P491" s="118"/>
    </row>
    <row r="492" spans="3:16" ht="43.5" customHeight="1"/>
    <row r="493" spans="3:16" ht="30" customHeight="1">
      <c r="C493" s="33" t="s">
        <v>54</v>
      </c>
      <c r="D493" s="33" t="s">
        <v>60</v>
      </c>
      <c r="E493" s="33" t="s">
        <v>61</v>
      </c>
      <c r="F493" s="33" t="s">
        <v>62</v>
      </c>
      <c r="G493" s="33" t="s">
        <v>56</v>
      </c>
    </row>
    <row r="494" spans="3:16" ht="21">
      <c r="C494" s="40" t="s">
        <v>18</v>
      </c>
      <c r="D494" s="35">
        <v>12</v>
      </c>
      <c r="E494" s="35">
        <v>7</v>
      </c>
      <c r="F494" s="35">
        <v>7</v>
      </c>
      <c r="G494" s="35">
        <v>26</v>
      </c>
    </row>
    <row r="495" spans="3:16" ht="21">
      <c r="C495" s="40" t="s">
        <v>17</v>
      </c>
      <c r="D495" s="35">
        <v>1</v>
      </c>
      <c r="E495" s="35">
        <v>0</v>
      </c>
      <c r="F495" s="35">
        <v>0</v>
      </c>
      <c r="G495" s="35">
        <v>1</v>
      </c>
    </row>
    <row r="496" spans="3:16" ht="21">
      <c r="C496" s="40" t="s">
        <v>172</v>
      </c>
      <c r="D496" s="35">
        <v>9</v>
      </c>
      <c r="E496" s="35">
        <v>2</v>
      </c>
      <c r="F496" s="35">
        <v>1</v>
      </c>
      <c r="G496" s="35">
        <v>12</v>
      </c>
    </row>
    <row r="497" spans="3:16" ht="15" customHeight="1"/>
    <row r="498" spans="3:16" ht="23.25">
      <c r="C498" s="33" t="s">
        <v>55</v>
      </c>
      <c r="D498" s="33" t="s">
        <v>60</v>
      </c>
      <c r="E498" s="33" t="s">
        <v>61</v>
      </c>
      <c r="F498" s="33" t="s">
        <v>62</v>
      </c>
      <c r="G498" s="33" t="s">
        <v>56</v>
      </c>
    </row>
    <row r="499" spans="3:16" ht="21">
      <c r="C499" s="40" t="s">
        <v>18</v>
      </c>
      <c r="D499" s="37">
        <v>0.54545454545454541</v>
      </c>
      <c r="E499" s="37">
        <v>0.77777777777777779</v>
      </c>
      <c r="F499" s="37">
        <v>0.875</v>
      </c>
      <c r="G499" s="37">
        <v>0.66666666666666663</v>
      </c>
    </row>
    <row r="500" spans="3:16" ht="21">
      <c r="C500" s="40" t="s">
        <v>17</v>
      </c>
      <c r="D500" s="37">
        <v>4.5454545454545456E-2</v>
      </c>
      <c r="E500" s="37">
        <v>0</v>
      </c>
      <c r="F500" s="37">
        <v>0</v>
      </c>
      <c r="G500" s="37">
        <v>2.564102564102564E-2</v>
      </c>
    </row>
    <row r="501" spans="3:16" ht="21">
      <c r="C501" s="40" t="s">
        <v>172</v>
      </c>
      <c r="D501" s="37">
        <v>0.40909090909090912</v>
      </c>
      <c r="E501" s="37">
        <v>0.22222222222222221</v>
      </c>
      <c r="F501" s="37">
        <v>0.125</v>
      </c>
      <c r="G501" s="37">
        <v>0.30769230769230771</v>
      </c>
    </row>
    <row r="503" spans="3:16" ht="32.25" hidden="1" customHeight="1">
      <c r="C503" s="118" t="s">
        <v>96</v>
      </c>
      <c r="D503" s="118"/>
      <c r="E503" s="118"/>
      <c r="F503" s="118"/>
      <c r="G503" s="118"/>
      <c r="H503" s="118"/>
      <c r="I503" s="118"/>
      <c r="J503" s="118"/>
      <c r="K503" s="118"/>
      <c r="L503" s="118"/>
      <c r="M503" s="118"/>
      <c r="N503" s="118"/>
      <c r="O503" s="118"/>
      <c r="P503" s="118"/>
    </row>
    <row r="504" spans="3:16" ht="38.25" customHeight="1"/>
    <row r="505" spans="3:16" ht="23.25">
      <c r="C505" s="33" t="s">
        <v>54</v>
      </c>
      <c r="D505" s="33" t="s">
        <v>60</v>
      </c>
      <c r="E505" s="33" t="s">
        <v>61</v>
      </c>
      <c r="F505" s="33" t="s">
        <v>62</v>
      </c>
    </row>
    <row r="506" spans="3:16" ht="21">
      <c r="C506" s="34" t="s">
        <v>232</v>
      </c>
      <c r="D506" s="35">
        <v>11</v>
      </c>
      <c r="E506" s="35">
        <v>4</v>
      </c>
      <c r="F506" s="35">
        <v>0</v>
      </c>
    </row>
    <row r="507" spans="3:16" ht="42">
      <c r="C507" s="34" t="s">
        <v>233</v>
      </c>
      <c r="D507" s="35">
        <v>4</v>
      </c>
      <c r="E507" s="35">
        <v>5</v>
      </c>
      <c r="F507" s="35">
        <v>6</v>
      </c>
    </row>
    <row r="508" spans="3:16" ht="42">
      <c r="C508" s="34" t="s">
        <v>234</v>
      </c>
      <c r="D508" s="35">
        <v>0</v>
      </c>
      <c r="E508" s="35">
        <v>0</v>
      </c>
      <c r="F508" s="35">
        <v>0</v>
      </c>
    </row>
    <row r="509" spans="3:16" ht="21">
      <c r="C509" s="34" t="s">
        <v>235</v>
      </c>
      <c r="D509" s="35">
        <v>0</v>
      </c>
      <c r="E509" s="35">
        <v>1</v>
      </c>
      <c r="F509" s="35">
        <v>1</v>
      </c>
    </row>
    <row r="510" spans="3:16" ht="21">
      <c r="C510" s="34" t="s">
        <v>172</v>
      </c>
      <c r="D510" s="35">
        <v>7</v>
      </c>
      <c r="E510" s="35">
        <v>3</v>
      </c>
      <c r="F510" s="35">
        <v>1</v>
      </c>
    </row>
    <row r="511" spans="3:16" ht="20.25" customHeight="1">
      <c r="F511" s="1" t="s">
        <v>236</v>
      </c>
    </row>
    <row r="512" spans="3:16" ht="23.25">
      <c r="C512" s="33" t="s">
        <v>55</v>
      </c>
      <c r="D512" s="33" t="s">
        <v>60</v>
      </c>
      <c r="E512" s="33" t="s">
        <v>61</v>
      </c>
      <c r="F512" s="33" t="s">
        <v>62</v>
      </c>
    </row>
    <row r="513" spans="3:16" ht="21">
      <c r="C513" s="34" t="s">
        <v>232</v>
      </c>
      <c r="D513" s="37">
        <v>0.5</v>
      </c>
      <c r="E513" s="37">
        <v>0.30769230769230771</v>
      </c>
      <c r="F513" s="37">
        <v>0</v>
      </c>
    </row>
    <row r="514" spans="3:16" ht="42">
      <c r="C514" s="34" t="s">
        <v>233</v>
      </c>
      <c r="D514" s="37">
        <v>0.18181818181818182</v>
      </c>
      <c r="E514" s="37">
        <v>0.38461538461538464</v>
      </c>
      <c r="F514" s="37">
        <v>0.75</v>
      </c>
    </row>
    <row r="515" spans="3:16" ht="42">
      <c r="C515" s="34" t="s">
        <v>234</v>
      </c>
      <c r="D515" s="37">
        <v>0</v>
      </c>
      <c r="E515" s="37">
        <v>0</v>
      </c>
      <c r="F515" s="37">
        <v>0</v>
      </c>
    </row>
    <row r="516" spans="3:16" ht="21">
      <c r="C516" s="34" t="s">
        <v>235</v>
      </c>
      <c r="D516" s="37">
        <v>0</v>
      </c>
      <c r="E516" s="37">
        <v>7.6923076923076927E-2</v>
      </c>
      <c r="F516" s="37">
        <v>0.125</v>
      </c>
    </row>
    <row r="517" spans="3:16" ht="21">
      <c r="C517" s="34" t="s">
        <v>172</v>
      </c>
      <c r="D517" s="37">
        <v>0.31818181818181818</v>
      </c>
      <c r="E517" s="37">
        <v>0.23076923076923078</v>
      </c>
      <c r="F517" s="37">
        <v>0.125</v>
      </c>
    </row>
    <row r="518" spans="3:16" ht="45.75" customHeight="1"/>
    <row r="519" spans="3:16" ht="23.25">
      <c r="C519" s="118" t="s">
        <v>237</v>
      </c>
      <c r="D519" s="118"/>
      <c r="E519" s="118"/>
      <c r="F519" s="118"/>
      <c r="G519" s="118"/>
      <c r="H519" s="118"/>
      <c r="I519" s="118"/>
      <c r="J519" s="118"/>
      <c r="K519" s="118"/>
      <c r="L519" s="118"/>
      <c r="M519" s="118"/>
      <c r="N519" s="118"/>
      <c r="O519" s="118"/>
      <c r="P519" s="118"/>
    </row>
    <row r="520" spans="3:16" ht="46.5" customHeight="1"/>
    <row r="521" spans="3:16" ht="23.25">
      <c r="C521" s="33" t="s">
        <v>54</v>
      </c>
      <c r="D521" s="33" t="s">
        <v>60</v>
      </c>
      <c r="E521" s="33" t="s">
        <v>61</v>
      </c>
      <c r="F521" s="33" t="s">
        <v>62</v>
      </c>
    </row>
    <row r="522" spans="3:16" ht="21">
      <c r="C522" s="40" t="s">
        <v>18</v>
      </c>
      <c r="D522" s="35">
        <v>13</v>
      </c>
      <c r="E522" s="35">
        <v>9</v>
      </c>
      <c r="F522" s="35">
        <v>7</v>
      </c>
    </row>
    <row r="523" spans="3:16" ht="21">
      <c r="C523" s="40" t="s">
        <v>17</v>
      </c>
      <c r="D523" s="35">
        <v>2</v>
      </c>
      <c r="E523" s="35">
        <v>1</v>
      </c>
      <c r="F523" s="35">
        <v>0</v>
      </c>
    </row>
    <row r="524" spans="3:16" ht="21">
      <c r="C524" s="40" t="s">
        <v>172</v>
      </c>
      <c r="D524" s="35">
        <v>7</v>
      </c>
      <c r="E524" s="35">
        <v>3</v>
      </c>
      <c r="F524" s="35">
        <v>1</v>
      </c>
    </row>
    <row r="526" spans="3:16" ht="23.25">
      <c r="C526" s="33" t="s">
        <v>55</v>
      </c>
      <c r="D526" s="33" t="s">
        <v>60</v>
      </c>
      <c r="E526" s="33" t="s">
        <v>61</v>
      </c>
      <c r="F526" s="33" t="s">
        <v>62</v>
      </c>
    </row>
    <row r="527" spans="3:16" ht="21">
      <c r="C527" s="40" t="s">
        <v>18</v>
      </c>
      <c r="D527" s="37">
        <v>0.59090909090909094</v>
      </c>
      <c r="E527" s="37">
        <v>0.69230769230769229</v>
      </c>
      <c r="F527" s="37">
        <v>0.875</v>
      </c>
    </row>
    <row r="528" spans="3:16" ht="21">
      <c r="C528" s="40" t="s">
        <v>17</v>
      </c>
      <c r="D528" s="37">
        <v>9.0909090909090912E-2</v>
      </c>
      <c r="E528" s="37">
        <v>7.6923076923076927E-2</v>
      </c>
      <c r="F528" s="37">
        <v>0</v>
      </c>
    </row>
    <row r="529" spans="3:16" ht="21">
      <c r="C529" s="40" t="s">
        <v>172</v>
      </c>
      <c r="D529" s="37">
        <v>0.31818181818181818</v>
      </c>
      <c r="E529" s="37">
        <v>0.23076923076923078</v>
      </c>
      <c r="F529" s="37">
        <v>0.125</v>
      </c>
    </row>
    <row r="530" spans="3:16" ht="56.25" customHeight="1"/>
    <row r="531" spans="3:16" ht="23.25">
      <c r="C531" s="118" t="s">
        <v>238</v>
      </c>
      <c r="D531" s="118"/>
      <c r="E531" s="118"/>
      <c r="F531" s="118"/>
      <c r="G531" s="118"/>
      <c r="H531" s="118"/>
      <c r="I531" s="118"/>
      <c r="J531" s="118"/>
      <c r="K531" s="118"/>
      <c r="L531" s="118"/>
      <c r="M531" s="118"/>
      <c r="N531" s="118"/>
      <c r="O531" s="118"/>
      <c r="P531" s="118"/>
    </row>
    <row r="533" spans="3:16" ht="23.25">
      <c r="C533" s="33" t="s">
        <v>54</v>
      </c>
      <c r="D533" s="33" t="s">
        <v>60</v>
      </c>
      <c r="E533" s="33" t="s">
        <v>61</v>
      </c>
      <c r="F533" s="33" t="s">
        <v>62</v>
      </c>
    </row>
    <row r="534" spans="3:16" ht="42">
      <c r="C534" s="40" t="s">
        <v>239</v>
      </c>
      <c r="D534" s="35">
        <v>2</v>
      </c>
      <c r="E534" s="35">
        <v>0</v>
      </c>
      <c r="F534" s="35">
        <v>0</v>
      </c>
    </row>
    <row r="535" spans="3:16" ht="42">
      <c r="C535" s="40" t="s">
        <v>240</v>
      </c>
      <c r="D535" s="35">
        <v>7</v>
      </c>
      <c r="E535" s="35">
        <v>0</v>
      </c>
      <c r="F535" s="35">
        <v>1</v>
      </c>
    </row>
    <row r="536" spans="3:16" ht="42">
      <c r="C536" s="40" t="s">
        <v>241</v>
      </c>
      <c r="D536" s="35">
        <v>3</v>
      </c>
      <c r="E536" s="35">
        <v>6</v>
      </c>
      <c r="F536" s="35">
        <v>2</v>
      </c>
    </row>
    <row r="537" spans="3:16" ht="42">
      <c r="C537" s="40" t="s">
        <v>242</v>
      </c>
      <c r="D537" s="35">
        <v>1</v>
      </c>
      <c r="E537" s="35">
        <v>1</v>
      </c>
      <c r="F537" s="35">
        <v>2</v>
      </c>
    </row>
    <row r="538" spans="3:16" ht="42">
      <c r="C538" s="40" t="s">
        <v>243</v>
      </c>
      <c r="D538" s="35">
        <v>0</v>
      </c>
      <c r="E538" s="35">
        <v>0</v>
      </c>
      <c r="F538" s="35">
        <v>1</v>
      </c>
    </row>
    <row r="539" spans="3:16" ht="42">
      <c r="C539" s="40" t="s">
        <v>244</v>
      </c>
      <c r="D539" s="35">
        <v>0</v>
      </c>
      <c r="E539" s="35">
        <v>0</v>
      </c>
      <c r="F539" s="35">
        <v>0</v>
      </c>
    </row>
    <row r="540" spans="3:16" ht="21">
      <c r="C540" s="40" t="s">
        <v>245</v>
      </c>
      <c r="D540" s="35">
        <v>0</v>
      </c>
      <c r="E540" s="35">
        <v>0</v>
      </c>
      <c r="F540" s="35">
        <v>1</v>
      </c>
    </row>
    <row r="541" spans="3:16" ht="21">
      <c r="C541" s="40" t="s">
        <v>172</v>
      </c>
      <c r="D541" s="35">
        <v>9</v>
      </c>
      <c r="E541" s="35">
        <v>6</v>
      </c>
      <c r="F541" s="35">
        <v>1</v>
      </c>
    </row>
    <row r="543" spans="3:16" ht="23.25">
      <c r="C543" s="33" t="s">
        <v>55</v>
      </c>
      <c r="D543" s="33" t="s">
        <v>60</v>
      </c>
      <c r="E543" s="33" t="s">
        <v>61</v>
      </c>
      <c r="F543" s="33" t="s">
        <v>62</v>
      </c>
    </row>
    <row r="544" spans="3:16" ht="42">
      <c r="C544" s="40" t="s">
        <v>239</v>
      </c>
      <c r="D544" s="37">
        <v>9.0909090909090912E-2</v>
      </c>
      <c r="E544" s="37">
        <v>0</v>
      </c>
      <c r="F544" s="37">
        <v>0</v>
      </c>
    </row>
    <row r="545" spans="3:16" ht="42">
      <c r="C545" s="40" t="s">
        <v>240</v>
      </c>
      <c r="D545" s="37">
        <v>0.31818181818181818</v>
      </c>
      <c r="E545" s="37">
        <v>0</v>
      </c>
      <c r="F545" s="37">
        <v>0.125</v>
      </c>
    </row>
    <row r="546" spans="3:16" ht="42">
      <c r="C546" s="40" t="s">
        <v>241</v>
      </c>
      <c r="D546" s="37">
        <v>0.13636363636363635</v>
      </c>
      <c r="E546" s="37">
        <v>0.46153846153846156</v>
      </c>
      <c r="F546" s="37">
        <v>0.25</v>
      </c>
    </row>
    <row r="547" spans="3:16" ht="42">
      <c r="C547" s="40" t="s">
        <v>242</v>
      </c>
      <c r="D547" s="37">
        <v>4.5454545454545456E-2</v>
      </c>
      <c r="E547" s="37">
        <v>7.6923076923076927E-2</v>
      </c>
      <c r="F547" s="37">
        <v>0.25</v>
      </c>
    </row>
    <row r="548" spans="3:16" ht="42">
      <c r="C548" s="40" t="s">
        <v>243</v>
      </c>
      <c r="D548" s="37">
        <v>0</v>
      </c>
      <c r="E548" s="37">
        <v>0</v>
      </c>
      <c r="F548" s="37">
        <v>0.125</v>
      </c>
    </row>
    <row r="549" spans="3:16" ht="42">
      <c r="C549" s="40" t="s">
        <v>244</v>
      </c>
      <c r="D549" s="37">
        <v>0</v>
      </c>
      <c r="E549" s="37">
        <v>0</v>
      </c>
      <c r="F549" s="37">
        <v>0</v>
      </c>
    </row>
    <row r="550" spans="3:16" ht="21">
      <c r="C550" s="40" t="s">
        <v>245</v>
      </c>
      <c r="D550" s="37">
        <v>0</v>
      </c>
      <c r="E550" s="37">
        <v>0</v>
      </c>
      <c r="F550" s="37">
        <v>0.125</v>
      </c>
    </row>
    <row r="551" spans="3:16" ht="21">
      <c r="C551" s="40" t="s">
        <v>172</v>
      </c>
      <c r="D551" s="37">
        <v>0.40909090909090912</v>
      </c>
      <c r="E551" s="37">
        <v>0.46153846153846156</v>
      </c>
      <c r="F551" s="37">
        <v>0.125</v>
      </c>
    </row>
    <row r="552" spans="3:16" ht="21">
      <c r="C552" s="76"/>
      <c r="D552" s="61"/>
      <c r="E552" s="61"/>
      <c r="F552" s="61"/>
    </row>
    <row r="553" spans="3:16" ht="23.25">
      <c r="C553" s="118" t="s">
        <v>246</v>
      </c>
      <c r="D553" s="118"/>
      <c r="E553" s="118"/>
      <c r="F553" s="118"/>
      <c r="G553" s="118"/>
      <c r="H553" s="118"/>
      <c r="I553" s="118"/>
      <c r="J553" s="118"/>
      <c r="K553" s="118"/>
      <c r="L553" s="118"/>
      <c r="M553" s="118"/>
      <c r="N553" s="118"/>
      <c r="O553" s="118"/>
      <c r="P553" s="118"/>
    </row>
    <row r="554" spans="3:16" ht="21">
      <c r="C554" s="76"/>
      <c r="D554" s="61"/>
      <c r="E554" s="61"/>
      <c r="F554" s="61"/>
    </row>
    <row r="555" spans="3:16" ht="23.25">
      <c r="C555" s="33" t="s">
        <v>54</v>
      </c>
      <c r="D555" s="33" t="s">
        <v>60</v>
      </c>
      <c r="E555" s="33" t="s">
        <v>61</v>
      </c>
      <c r="F555" s="33" t="s">
        <v>62</v>
      </c>
      <c r="G555" s="33" t="s">
        <v>56</v>
      </c>
    </row>
    <row r="556" spans="3:16" ht="23.25" customHeight="1">
      <c r="C556" s="80" t="s">
        <v>247</v>
      </c>
      <c r="D556" s="35">
        <v>0</v>
      </c>
      <c r="E556" s="35">
        <v>0</v>
      </c>
      <c r="F556" s="35">
        <v>0</v>
      </c>
      <c r="G556" s="35">
        <v>0</v>
      </c>
    </row>
    <row r="557" spans="3:16" ht="39" customHeight="1">
      <c r="C557" s="80" t="s">
        <v>248</v>
      </c>
      <c r="D557" s="35">
        <v>0</v>
      </c>
      <c r="E557" s="35">
        <v>0</v>
      </c>
      <c r="F557" s="35">
        <v>0</v>
      </c>
      <c r="G557" s="35">
        <v>0</v>
      </c>
    </row>
    <row r="558" spans="3:16" ht="61.5" customHeight="1">
      <c r="C558" s="80" t="s">
        <v>249</v>
      </c>
      <c r="D558" s="35">
        <v>0</v>
      </c>
      <c r="E558" s="35">
        <v>0</v>
      </c>
      <c r="F558" s="35">
        <v>0</v>
      </c>
      <c r="G558" s="35">
        <v>0</v>
      </c>
    </row>
    <row r="559" spans="3:16" ht="52.5" customHeight="1">
      <c r="C559" s="80" t="s">
        <v>250</v>
      </c>
      <c r="D559" s="35">
        <v>0</v>
      </c>
      <c r="E559" s="35">
        <v>0</v>
      </c>
      <c r="F559" s="35">
        <v>0</v>
      </c>
      <c r="G559" s="35">
        <v>0</v>
      </c>
    </row>
    <row r="560" spans="3:16" ht="23.25" customHeight="1">
      <c r="C560" s="80" t="s">
        <v>251</v>
      </c>
      <c r="D560" s="35">
        <v>0</v>
      </c>
      <c r="E560" s="35">
        <v>0</v>
      </c>
      <c r="F560" s="35">
        <v>0</v>
      </c>
      <c r="G560" s="35">
        <v>0</v>
      </c>
    </row>
    <row r="561" spans="3:16" ht="48.75" customHeight="1">
      <c r="C561" s="80" t="s">
        <v>252</v>
      </c>
      <c r="D561" s="35">
        <v>0</v>
      </c>
      <c r="E561" s="35">
        <v>0</v>
      </c>
      <c r="F561" s="35">
        <v>0</v>
      </c>
      <c r="G561" s="35">
        <v>0</v>
      </c>
    </row>
    <row r="562" spans="3:16" ht="37.5" customHeight="1">
      <c r="C562" s="80" t="s">
        <v>253</v>
      </c>
      <c r="D562" s="35">
        <v>0</v>
      </c>
      <c r="E562" s="35">
        <v>0</v>
      </c>
      <c r="F562" s="35">
        <v>0</v>
      </c>
      <c r="G562" s="35">
        <v>0</v>
      </c>
    </row>
    <row r="563" spans="3:16" ht="54" customHeight="1">
      <c r="C563" s="80" t="s">
        <v>254</v>
      </c>
      <c r="D563" s="35">
        <v>1</v>
      </c>
      <c r="E563" s="35">
        <v>0</v>
      </c>
      <c r="F563" s="35">
        <v>0</v>
      </c>
      <c r="G563" s="35">
        <v>1</v>
      </c>
    </row>
    <row r="564" spans="3:16" ht="23.25" customHeight="1">
      <c r="C564" s="80" t="s">
        <v>255</v>
      </c>
      <c r="D564" s="35">
        <v>0</v>
      </c>
      <c r="E564" s="35">
        <v>0</v>
      </c>
      <c r="F564" s="35">
        <v>0</v>
      </c>
      <c r="G564" s="35">
        <v>0</v>
      </c>
    </row>
    <row r="565" spans="3:16" ht="45" customHeight="1">
      <c r="C565" s="80" t="s">
        <v>256</v>
      </c>
      <c r="D565" s="35">
        <v>0</v>
      </c>
      <c r="E565" s="35">
        <v>0</v>
      </c>
      <c r="F565" s="35">
        <v>0</v>
      </c>
      <c r="G565" s="35">
        <v>0</v>
      </c>
    </row>
    <row r="566" spans="3:16" ht="38.25" customHeight="1">
      <c r="C566" s="80" t="s">
        <v>257</v>
      </c>
      <c r="D566" s="35">
        <v>0</v>
      </c>
      <c r="E566" s="35">
        <v>0</v>
      </c>
      <c r="F566" s="35">
        <v>0</v>
      </c>
      <c r="G566" s="35">
        <v>0</v>
      </c>
    </row>
    <row r="567" spans="3:16" ht="67.5" customHeight="1">
      <c r="C567" s="80" t="s">
        <v>258</v>
      </c>
      <c r="D567" s="35">
        <v>1</v>
      </c>
      <c r="E567" s="35">
        <v>0</v>
      </c>
      <c r="F567" s="35">
        <v>0</v>
      </c>
      <c r="G567" s="35">
        <v>1</v>
      </c>
    </row>
    <row r="568" spans="3:16" ht="23.25" customHeight="1">
      <c r="C568" s="80" t="s">
        <v>259</v>
      </c>
      <c r="D568" s="35">
        <v>0</v>
      </c>
      <c r="E568" s="35">
        <v>1</v>
      </c>
      <c r="F568" s="35">
        <v>0</v>
      </c>
      <c r="G568" s="35">
        <v>1</v>
      </c>
    </row>
    <row r="569" spans="3:16" ht="23.25" customHeight="1">
      <c r="C569" s="80" t="s">
        <v>260</v>
      </c>
      <c r="D569" s="35">
        <v>1</v>
      </c>
      <c r="E569" s="35">
        <v>0</v>
      </c>
      <c r="F569" s="35">
        <v>0</v>
      </c>
      <c r="G569" s="35">
        <v>1</v>
      </c>
    </row>
    <row r="570" spans="3:16" ht="65.25" customHeight="1">
      <c r="C570" s="80" t="s">
        <v>261</v>
      </c>
      <c r="D570" s="35">
        <v>0</v>
      </c>
      <c r="E570" s="35">
        <v>0</v>
      </c>
      <c r="F570" s="35">
        <v>0</v>
      </c>
      <c r="G570" s="35">
        <v>0</v>
      </c>
    </row>
    <row r="571" spans="3:16" ht="41.25" customHeight="1">
      <c r="C571" s="80" t="s">
        <v>262</v>
      </c>
      <c r="D571" s="35">
        <v>0</v>
      </c>
      <c r="E571" s="35">
        <v>0</v>
      </c>
      <c r="F571" s="35">
        <v>0</v>
      </c>
      <c r="G571" s="35">
        <v>0</v>
      </c>
    </row>
    <row r="572" spans="3:16" ht="23.25" customHeight="1">
      <c r="C572" s="80" t="s">
        <v>263</v>
      </c>
      <c r="D572" s="35">
        <v>12</v>
      </c>
      <c r="E572" s="35">
        <v>9</v>
      </c>
      <c r="F572" s="35">
        <v>7</v>
      </c>
      <c r="G572" s="35">
        <v>28</v>
      </c>
    </row>
    <row r="573" spans="3:16" ht="23.25" customHeight="1">
      <c r="C573" s="80" t="s">
        <v>172</v>
      </c>
      <c r="D573" s="35">
        <v>7</v>
      </c>
      <c r="E573" s="35">
        <v>3</v>
      </c>
      <c r="F573" s="35">
        <v>1</v>
      </c>
      <c r="G573" s="35">
        <v>11</v>
      </c>
    </row>
    <row r="574" spans="3:16" ht="21">
      <c r="C574" s="76"/>
      <c r="D574" s="61"/>
      <c r="E574" s="61"/>
      <c r="F574" s="61"/>
    </row>
    <row r="575" spans="3:16" ht="23.25">
      <c r="C575" s="113" t="s">
        <v>264</v>
      </c>
      <c r="D575" s="113"/>
      <c r="E575" s="113"/>
      <c r="F575" s="113"/>
      <c r="G575" s="113"/>
      <c r="H575" s="113"/>
      <c r="I575" s="113"/>
      <c r="J575" s="113"/>
      <c r="K575" s="113"/>
      <c r="L575" s="113"/>
      <c r="M575" s="113"/>
      <c r="N575" s="113"/>
      <c r="O575" s="113"/>
      <c r="P575" s="113"/>
    </row>
    <row r="576" spans="3:16" ht="21">
      <c r="C576" s="76"/>
      <c r="D576" s="61"/>
      <c r="E576" s="61"/>
      <c r="F576" s="61"/>
    </row>
    <row r="577" spans="3:16" ht="23.25">
      <c r="C577" s="118" t="s">
        <v>265</v>
      </c>
      <c r="D577" s="118"/>
      <c r="E577" s="118"/>
      <c r="F577" s="118"/>
      <c r="G577" s="118"/>
      <c r="H577" s="118"/>
      <c r="I577" s="118"/>
      <c r="J577" s="118"/>
      <c r="K577" s="118"/>
      <c r="L577" s="118"/>
      <c r="M577" s="118"/>
      <c r="N577" s="118"/>
      <c r="O577" s="118"/>
      <c r="P577" s="118"/>
    </row>
    <row r="578" spans="3:16" ht="21">
      <c r="C578" s="76"/>
      <c r="D578" s="61"/>
      <c r="E578" s="61"/>
      <c r="F578" s="61"/>
    </row>
    <row r="579" spans="3:16" ht="23.25">
      <c r="C579" s="33" t="s">
        <v>54</v>
      </c>
      <c r="D579" s="33" t="s">
        <v>60</v>
      </c>
      <c r="E579" s="33" t="s">
        <v>61</v>
      </c>
      <c r="F579" s="33" t="s">
        <v>62</v>
      </c>
      <c r="G579" s="33" t="s">
        <v>56</v>
      </c>
    </row>
    <row r="580" spans="3:16" ht="21">
      <c r="C580" s="40" t="s">
        <v>18</v>
      </c>
      <c r="D580" s="35">
        <v>0</v>
      </c>
      <c r="E580" s="35">
        <v>0</v>
      </c>
      <c r="F580" s="35">
        <v>0</v>
      </c>
      <c r="G580" s="35">
        <v>0</v>
      </c>
    </row>
    <row r="581" spans="3:16" ht="21">
      <c r="C581" s="40" t="s">
        <v>17</v>
      </c>
      <c r="D581" s="35">
        <v>1</v>
      </c>
      <c r="E581" s="35">
        <v>0</v>
      </c>
      <c r="F581" s="35">
        <v>1</v>
      </c>
      <c r="G581" s="35">
        <v>2</v>
      </c>
    </row>
    <row r="582" spans="3:16" ht="21">
      <c r="C582" s="40" t="s">
        <v>172</v>
      </c>
      <c r="D582" s="35">
        <v>21</v>
      </c>
      <c r="E582" s="35">
        <v>13</v>
      </c>
      <c r="F582" s="35">
        <v>7</v>
      </c>
      <c r="G582" s="35">
        <v>41</v>
      </c>
    </row>
    <row r="583" spans="3:16" ht="21">
      <c r="C583" s="76"/>
      <c r="D583" s="61"/>
      <c r="E583" s="61"/>
      <c r="F583" s="61"/>
    </row>
    <row r="584" spans="3:16" ht="23.25">
      <c r="C584" s="33" t="s">
        <v>55</v>
      </c>
      <c r="D584" s="33" t="s">
        <v>60</v>
      </c>
      <c r="E584" s="33" t="s">
        <v>61</v>
      </c>
      <c r="F584" s="33" t="s">
        <v>62</v>
      </c>
      <c r="G584" s="33" t="s">
        <v>56</v>
      </c>
    </row>
    <row r="585" spans="3:16" ht="21">
      <c r="C585" s="40" t="s">
        <v>18</v>
      </c>
      <c r="D585" s="37">
        <v>0</v>
      </c>
      <c r="E585" s="37">
        <v>0</v>
      </c>
      <c r="F585" s="37">
        <v>0</v>
      </c>
      <c r="G585" s="37">
        <v>0</v>
      </c>
    </row>
    <row r="586" spans="3:16" ht="21">
      <c r="C586" s="40" t="s">
        <v>17</v>
      </c>
      <c r="D586" s="37">
        <v>4.5454545454545456E-2</v>
      </c>
      <c r="E586" s="37">
        <v>0</v>
      </c>
      <c r="F586" s="37">
        <v>0.125</v>
      </c>
      <c r="G586" s="37">
        <v>4.6511627906976744E-2</v>
      </c>
    </row>
    <row r="587" spans="3:16" ht="21">
      <c r="C587" s="40" t="s">
        <v>172</v>
      </c>
      <c r="D587" s="37">
        <v>0.95454545454545459</v>
      </c>
      <c r="E587" s="37">
        <v>1</v>
      </c>
      <c r="F587" s="37">
        <v>0.875</v>
      </c>
      <c r="G587" s="37">
        <v>0.95348837209302328</v>
      </c>
    </row>
    <row r="588" spans="3:16" ht="21">
      <c r="C588" s="76"/>
      <c r="D588" s="61"/>
      <c r="E588" s="61"/>
      <c r="F588" s="61"/>
    </row>
    <row r="589" spans="3:16" ht="21">
      <c r="C589" s="76"/>
      <c r="D589" s="61"/>
      <c r="E589" s="61"/>
      <c r="F589" s="61"/>
    </row>
    <row r="590" spans="3:16" ht="21">
      <c r="C590" s="76"/>
      <c r="D590" s="61"/>
      <c r="E590" s="61"/>
      <c r="F590" s="61"/>
    </row>
    <row r="591" spans="3:16" ht="21">
      <c r="C591" s="76"/>
      <c r="D591" s="61"/>
      <c r="E591" s="61"/>
      <c r="F591" s="61"/>
    </row>
    <row r="592" spans="3:16" ht="21">
      <c r="C592" s="76"/>
      <c r="D592" s="61"/>
      <c r="E592" s="61"/>
      <c r="F592" s="61"/>
    </row>
    <row r="593" spans="3:16" ht="21">
      <c r="C593" s="76"/>
      <c r="D593" s="61"/>
      <c r="E593" s="61"/>
      <c r="F593" s="61"/>
    </row>
    <row r="594" spans="3:16" ht="23.25">
      <c r="C594" s="118" t="s">
        <v>246</v>
      </c>
      <c r="D594" s="118"/>
      <c r="E594" s="118"/>
      <c r="F594" s="118"/>
      <c r="G594" s="118"/>
      <c r="H594" s="118"/>
      <c r="I594" s="118"/>
      <c r="J594" s="118"/>
      <c r="K594" s="118"/>
      <c r="L594" s="118"/>
      <c r="M594" s="118"/>
      <c r="N594" s="118"/>
      <c r="O594" s="118"/>
      <c r="P594" s="118"/>
    </row>
    <row r="595" spans="3:16" ht="21">
      <c r="C595" s="76"/>
      <c r="D595" s="61"/>
      <c r="E595" s="61"/>
      <c r="F595" s="61"/>
    </row>
    <row r="596" spans="3:16" ht="23.25">
      <c r="C596" s="33" t="s">
        <v>54</v>
      </c>
      <c r="D596" s="33" t="s">
        <v>60</v>
      </c>
      <c r="E596" s="33" t="s">
        <v>61</v>
      </c>
      <c r="F596" s="33" t="s">
        <v>62</v>
      </c>
      <c r="G596" s="33" t="s">
        <v>56</v>
      </c>
    </row>
    <row r="597" spans="3:16" ht="42">
      <c r="C597" s="81" t="s">
        <v>262</v>
      </c>
      <c r="D597" s="35">
        <v>0</v>
      </c>
      <c r="E597" s="35">
        <v>0</v>
      </c>
      <c r="F597" s="35">
        <v>0</v>
      </c>
      <c r="G597" s="35">
        <v>0</v>
      </c>
    </row>
    <row r="598" spans="3:16" ht="21">
      <c r="C598" s="81" t="s">
        <v>247</v>
      </c>
      <c r="D598" s="35">
        <v>0</v>
      </c>
      <c r="E598" s="35">
        <v>0</v>
      </c>
      <c r="F598" s="35">
        <v>0</v>
      </c>
      <c r="G598" s="35">
        <v>0</v>
      </c>
    </row>
    <row r="599" spans="3:16" ht="42">
      <c r="C599" s="81" t="s">
        <v>253</v>
      </c>
      <c r="D599" s="35">
        <v>0</v>
      </c>
      <c r="E599" s="35">
        <v>0</v>
      </c>
      <c r="F599" s="35">
        <v>0</v>
      </c>
      <c r="G599" s="35">
        <v>0</v>
      </c>
    </row>
    <row r="600" spans="3:16" ht="21">
      <c r="C600" s="81" t="s">
        <v>259</v>
      </c>
      <c r="D600" s="35">
        <v>0</v>
      </c>
      <c r="E600" s="35">
        <v>0</v>
      </c>
      <c r="F600" s="35">
        <v>0</v>
      </c>
      <c r="G600" s="35">
        <v>0</v>
      </c>
    </row>
    <row r="601" spans="3:16" ht="42">
      <c r="C601" s="81" t="s">
        <v>254</v>
      </c>
      <c r="D601" s="35">
        <v>0</v>
      </c>
      <c r="E601" s="35">
        <v>0</v>
      </c>
      <c r="F601" s="35">
        <v>0</v>
      </c>
      <c r="G601" s="35">
        <v>0</v>
      </c>
    </row>
    <row r="602" spans="3:16" ht="21">
      <c r="C602" s="81" t="s">
        <v>255</v>
      </c>
      <c r="D602" s="35">
        <v>0</v>
      </c>
      <c r="E602" s="35">
        <v>0</v>
      </c>
      <c r="F602" s="35">
        <v>0</v>
      </c>
      <c r="G602" s="35">
        <v>0</v>
      </c>
    </row>
    <row r="603" spans="3:16" ht="84">
      <c r="C603" s="81" t="s">
        <v>248</v>
      </c>
      <c r="D603" s="35">
        <v>0</v>
      </c>
      <c r="E603" s="35">
        <v>0</v>
      </c>
      <c r="F603" s="35">
        <v>1</v>
      </c>
      <c r="G603" s="35">
        <v>1</v>
      </c>
    </row>
    <row r="604" spans="3:16" ht="21">
      <c r="C604" s="81" t="s">
        <v>251</v>
      </c>
      <c r="D604" s="35">
        <v>0</v>
      </c>
      <c r="E604" s="35">
        <v>0</v>
      </c>
      <c r="F604" s="35">
        <v>0</v>
      </c>
      <c r="G604" s="35">
        <v>0</v>
      </c>
    </row>
    <row r="605" spans="3:16" ht="42">
      <c r="C605" s="81" t="s">
        <v>256</v>
      </c>
      <c r="D605" s="35">
        <v>0</v>
      </c>
      <c r="E605" s="35">
        <v>0</v>
      </c>
      <c r="F605" s="35">
        <v>0</v>
      </c>
      <c r="G605" s="35">
        <v>0</v>
      </c>
    </row>
    <row r="606" spans="3:16" ht="21">
      <c r="C606" s="81" t="s">
        <v>257</v>
      </c>
      <c r="D606" s="35">
        <v>0</v>
      </c>
      <c r="E606" s="35">
        <v>0</v>
      </c>
      <c r="F606" s="35">
        <v>0</v>
      </c>
      <c r="G606" s="35">
        <v>0</v>
      </c>
    </row>
    <row r="607" spans="3:16" ht="63">
      <c r="C607" s="81" t="s">
        <v>249</v>
      </c>
      <c r="D607" s="35">
        <v>0</v>
      </c>
      <c r="E607" s="35">
        <v>0</v>
      </c>
      <c r="F607" s="35">
        <v>0</v>
      </c>
      <c r="G607" s="35">
        <v>0</v>
      </c>
    </row>
    <row r="608" spans="3:16" ht="63">
      <c r="C608" s="81" t="s">
        <v>258</v>
      </c>
      <c r="D608" s="35">
        <v>0</v>
      </c>
      <c r="E608" s="35">
        <v>0</v>
      </c>
      <c r="F608" s="35">
        <v>0</v>
      </c>
      <c r="G608" s="35">
        <v>0</v>
      </c>
    </row>
    <row r="609" spans="3:16" ht="21">
      <c r="C609" s="81" t="s">
        <v>263</v>
      </c>
      <c r="D609" s="35">
        <v>0</v>
      </c>
      <c r="E609" s="35">
        <v>0</v>
      </c>
      <c r="F609" s="35">
        <v>0</v>
      </c>
      <c r="G609" s="35">
        <v>0</v>
      </c>
    </row>
    <row r="610" spans="3:16" ht="21">
      <c r="C610" s="81" t="s">
        <v>260</v>
      </c>
      <c r="D610" s="35">
        <v>0</v>
      </c>
      <c r="E610" s="35">
        <v>0</v>
      </c>
      <c r="F610" s="35">
        <v>0</v>
      </c>
      <c r="G610" s="35">
        <v>0</v>
      </c>
    </row>
    <row r="611" spans="3:16" ht="63">
      <c r="C611" s="81" t="s">
        <v>261</v>
      </c>
      <c r="D611" s="35">
        <v>1</v>
      </c>
      <c r="E611" s="35">
        <v>0</v>
      </c>
      <c r="F611" s="35">
        <v>0</v>
      </c>
      <c r="G611" s="35">
        <v>1</v>
      </c>
    </row>
    <row r="612" spans="3:16" ht="42">
      <c r="C612" s="81" t="s">
        <v>250</v>
      </c>
      <c r="D612" s="35">
        <v>0</v>
      </c>
      <c r="E612" s="35">
        <v>0</v>
      </c>
      <c r="F612" s="35">
        <v>0</v>
      </c>
      <c r="G612" s="35">
        <v>0</v>
      </c>
    </row>
    <row r="613" spans="3:16" ht="42">
      <c r="C613" s="81" t="s">
        <v>252</v>
      </c>
      <c r="D613" s="35">
        <v>0</v>
      </c>
      <c r="E613" s="35">
        <v>0</v>
      </c>
      <c r="F613" s="35">
        <v>0</v>
      </c>
      <c r="G613" s="35">
        <v>0</v>
      </c>
    </row>
    <row r="614" spans="3:16" ht="21">
      <c r="C614" s="76"/>
      <c r="D614" s="61"/>
      <c r="E614" s="61"/>
      <c r="F614" s="61"/>
    </row>
    <row r="616" spans="3:16" ht="23.25">
      <c r="C616" s="118" t="s">
        <v>266</v>
      </c>
      <c r="D616" s="118"/>
      <c r="E616" s="118"/>
      <c r="F616" s="118"/>
      <c r="G616" s="118"/>
      <c r="H616" s="118"/>
      <c r="I616" s="118"/>
      <c r="J616" s="118"/>
      <c r="K616" s="118"/>
      <c r="L616" s="118"/>
      <c r="M616" s="118"/>
      <c r="N616" s="118"/>
      <c r="O616" s="118"/>
      <c r="P616" s="118"/>
    </row>
    <row r="618" spans="3:16" ht="23.25">
      <c r="C618" s="33" t="s">
        <v>54</v>
      </c>
      <c r="D618" s="33" t="s">
        <v>60</v>
      </c>
      <c r="E618" s="33" t="s">
        <v>61</v>
      </c>
      <c r="F618" s="33" t="s">
        <v>62</v>
      </c>
      <c r="G618" s="33" t="s">
        <v>56</v>
      </c>
    </row>
    <row r="619" spans="3:16" ht="21">
      <c r="C619" s="34" t="s">
        <v>267</v>
      </c>
      <c r="D619" s="35">
        <v>5</v>
      </c>
      <c r="E619" s="35">
        <v>0</v>
      </c>
      <c r="F619" s="35">
        <v>0</v>
      </c>
      <c r="G619" s="35">
        <v>5</v>
      </c>
    </row>
    <row r="620" spans="3:16" ht="21">
      <c r="C620" s="34" t="s">
        <v>268</v>
      </c>
      <c r="D620" s="35">
        <v>8</v>
      </c>
      <c r="E620" s="35">
        <v>0</v>
      </c>
      <c r="F620" s="35">
        <v>0</v>
      </c>
      <c r="G620" s="35">
        <v>8</v>
      </c>
    </row>
    <row r="621" spans="3:16" ht="21">
      <c r="C621" s="34" t="s">
        <v>269</v>
      </c>
      <c r="D621" s="35">
        <v>0</v>
      </c>
      <c r="E621" s="35">
        <v>0</v>
      </c>
      <c r="F621" s="35">
        <v>0</v>
      </c>
      <c r="G621" s="35">
        <v>0</v>
      </c>
    </row>
    <row r="622" spans="3:16" ht="21">
      <c r="C622" s="34" t="s">
        <v>172</v>
      </c>
      <c r="D622" s="35">
        <v>9</v>
      </c>
      <c r="E622" s="35">
        <v>13</v>
      </c>
      <c r="F622" s="35">
        <v>8</v>
      </c>
      <c r="G622" s="35">
        <v>30</v>
      </c>
    </row>
    <row r="624" spans="3:16" ht="23.25">
      <c r="C624" s="33" t="s">
        <v>55</v>
      </c>
      <c r="D624" s="33" t="s">
        <v>60</v>
      </c>
      <c r="E624" s="33" t="s">
        <v>61</v>
      </c>
      <c r="F624" s="33" t="s">
        <v>62</v>
      </c>
      <c r="G624" s="33" t="s">
        <v>56</v>
      </c>
    </row>
    <row r="625" spans="3:16" ht="21">
      <c r="C625" s="34" t="s">
        <v>267</v>
      </c>
      <c r="D625" s="37">
        <v>0.22727272727272727</v>
      </c>
      <c r="E625" s="37">
        <v>0</v>
      </c>
      <c r="F625" s="37">
        <v>0</v>
      </c>
      <c r="G625" s="37">
        <v>0.11627906976744186</v>
      </c>
    </row>
    <row r="626" spans="3:16" ht="21">
      <c r="C626" s="34" t="s">
        <v>268</v>
      </c>
      <c r="D626" s="37">
        <v>0.36363636363636365</v>
      </c>
      <c r="E626" s="37">
        <v>0</v>
      </c>
      <c r="F626" s="37">
        <v>0</v>
      </c>
      <c r="G626" s="37">
        <v>0.18604651162790697</v>
      </c>
    </row>
    <row r="627" spans="3:16" ht="21">
      <c r="C627" s="34" t="s">
        <v>269</v>
      </c>
      <c r="D627" s="37">
        <v>0</v>
      </c>
      <c r="E627" s="37">
        <v>0</v>
      </c>
      <c r="F627" s="37">
        <v>0</v>
      </c>
      <c r="G627" s="37">
        <v>0</v>
      </c>
    </row>
    <row r="628" spans="3:16" ht="21">
      <c r="C628" s="34" t="s">
        <v>172</v>
      </c>
      <c r="D628" s="37">
        <v>0.40909090909090912</v>
      </c>
      <c r="E628" s="37">
        <v>1</v>
      </c>
      <c r="F628" s="37">
        <v>1</v>
      </c>
      <c r="G628" s="37">
        <v>0.69767441860465118</v>
      </c>
    </row>
    <row r="631" spans="3:16" ht="3.75" customHeight="1"/>
    <row r="632" spans="3:16" ht="23.25">
      <c r="C632" s="113" t="s">
        <v>97</v>
      </c>
      <c r="D632" s="113"/>
      <c r="E632" s="113"/>
      <c r="F632" s="113"/>
      <c r="G632" s="113"/>
      <c r="H632" s="113"/>
      <c r="I632" s="113"/>
      <c r="J632" s="113"/>
      <c r="K632" s="113"/>
      <c r="L632" s="113"/>
      <c r="M632" s="113"/>
      <c r="N632" s="113"/>
      <c r="O632" s="113"/>
      <c r="P632" s="113"/>
    </row>
    <row r="634" spans="3:16" ht="23.25">
      <c r="C634" s="118" t="s">
        <v>98</v>
      </c>
      <c r="D634" s="118"/>
      <c r="E634" s="118"/>
      <c r="F634" s="118"/>
      <c r="G634" s="118"/>
      <c r="H634" s="118"/>
      <c r="I634" s="118"/>
      <c r="J634" s="118"/>
      <c r="K634" s="118"/>
      <c r="L634" s="118"/>
      <c r="M634" s="118"/>
      <c r="N634" s="118"/>
      <c r="O634" s="118"/>
      <c r="P634" s="118"/>
    </row>
    <row r="636" spans="3:16" ht="23.25">
      <c r="C636" s="33" t="s">
        <v>54</v>
      </c>
      <c r="D636" s="33" t="s">
        <v>59</v>
      </c>
      <c r="E636" s="33" t="s">
        <v>60</v>
      </c>
      <c r="F636" s="33" t="s">
        <v>61</v>
      </c>
      <c r="G636" s="33" t="s">
        <v>62</v>
      </c>
      <c r="H636" s="33" t="s">
        <v>56</v>
      </c>
    </row>
    <row r="637" spans="3:16" ht="21">
      <c r="C637" s="40" t="s">
        <v>18</v>
      </c>
      <c r="D637" s="35">
        <v>70</v>
      </c>
      <c r="E637" s="35">
        <v>9</v>
      </c>
      <c r="F637" s="35">
        <v>8</v>
      </c>
      <c r="G637" s="35">
        <v>3</v>
      </c>
      <c r="H637" s="36">
        <v>90</v>
      </c>
    </row>
    <row r="638" spans="3:16" ht="21">
      <c r="C638" s="40" t="s">
        <v>17</v>
      </c>
      <c r="D638" s="35">
        <v>58</v>
      </c>
      <c r="E638" s="35">
        <v>7</v>
      </c>
      <c r="F638" s="35">
        <v>5</v>
      </c>
      <c r="G638" s="35">
        <v>5</v>
      </c>
      <c r="H638" s="36">
        <v>75</v>
      </c>
    </row>
    <row r="639" spans="3:16" ht="21">
      <c r="C639" s="40" t="s">
        <v>172</v>
      </c>
      <c r="D639" s="35">
        <v>20</v>
      </c>
      <c r="E639" s="35">
        <v>6</v>
      </c>
      <c r="F639" s="35">
        <v>0</v>
      </c>
      <c r="G639" s="35">
        <v>0</v>
      </c>
      <c r="H639" s="36">
        <v>26</v>
      </c>
    </row>
    <row r="641" spans="3:8" ht="23.25">
      <c r="C641" s="33" t="s">
        <v>55</v>
      </c>
      <c r="D641" s="33" t="s">
        <v>59</v>
      </c>
      <c r="E641" s="33" t="s">
        <v>60</v>
      </c>
      <c r="F641" s="33" t="s">
        <v>61</v>
      </c>
      <c r="G641" s="33" t="s">
        <v>62</v>
      </c>
      <c r="H641" s="33" t="s">
        <v>56</v>
      </c>
    </row>
    <row r="642" spans="3:8" ht="21">
      <c r="C642" s="40" t="s">
        <v>18</v>
      </c>
      <c r="D642" s="37">
        <v>0.46979865771812079</v>
      </c>
      <c r="E642" s="37">
        <v>0.40909090909090912</v>
      </c>
      <c r="F642" s="37">
        <v>0.61538461538461542</v>
      </c>
      <c r="G642" s="37">
        <v>0.375</v>
      </c>
      <c r="H642" s="38">
        <v>0.46875</v>
      </c>
    </row>
    <row r="643" spans="3:8" ht="21">
      <c r="C643" s="40" t="s">
        <v>17</v>
      </c>
      <c r="D643" s="37">
        <v>0.38926174496644295</v>
      </c>
      <c r="E643" s="37">
        <v>0.31818181818181818</v>
      </c>
      <c r="F643" s="37">
        <v>0.38461538461538464</v>
      </c>
      <c r="G643" s="37">
        <v>0.625</v>
      </c>
      <c r="H643" s="38">
        <v>0.390625</v>
      </c>
    </row>
    <row r="644" spans="3:8" ht="21">
      <c r="C644" s="40" t="s">
        <v>172</v>
      </c>
      <c r="D644" s="37">
        <v>0.13422818791946309</v>
      </c>
      <c r="E644" s="37">
        <v>0.27272727272727271</v>
      </c>
      <c r="F644" s="37">
        <v>0</v>
      </c>
      <c r="G644" s="37">
        <v>0</v>
      </c>
      <c r="H644" s="38">
        <v>0.13541666666666666</v>
      </c>
    </row>
    <row r="658" spans="3:16" ht="23.25">
      <c r="C658" s="113" t="s">
        <v>270</v>
      </c>
      <c r="D658" s="113"/>
      <c r="E658" s="113"/>
      <c r="F658" s="113"/>
      <c r="G658" s="113"/>
      <c r="H658" s="113"/>
      <c r="I658" s="113"/>
      <c r="J658" s="113"/>
      <c r="K658" s="113"/>
      <c r="L658" s="113"/>
      <c r="M658" s="113"/>
      <c r="N658" s="113"/>
      <c r="O658" s="113"/>
      <c r="P658" s="113"/>
    </row>
    <row r="660" spans="3:16" s="55" customFormat="1" ht="52.5" customHeight="1">
      <c r="C660" s="119" t="s">
        <v>271</v>
      </c>
      <c r="D660" s="119"/>
      <c r="E660" s="119"/>
      <c r="F660" s="119"/>
      <c r="G660" s="119"/>
      <c r="H660" s="119"/>
      <c r="I660" s="119"/>
      <c r="J660" s="119"/>
      <c r="K660" s="119"/>
      <c r="L660" s="119"/>
      <c r="M660" s="119"/>
      <c r="N660" s="119"/>
      <c r="O660" s="119"/>
      <c r="P660" s="119"/>
    </row>
    <row r="662" spans="3:16" ht="23.25">
      <c r="C662" s="33" t="s">
        <v>54</v>
      </c>
      <c r="D662" s="33" t="s">
        <v>59</v>
      </c>
    </row>
    <row r="663" spans="3:16" ht="21">
      <c r="C663" s="40" t="s">
        <v>18</v>
      </c>
      <c r="D663" s="35">
        <v>94</v>
      </c>
    </row>
    <row r="664" spans="3:16" ht="21">
      <c r="C664" s="40" t="s">
        <v>17</v>
      </c>
      <c r="D664" s="35">
        <v>12</v>
      </c>
    </row>
    <row r="665" spans="3:16" ht="21">
      <c r="C665" s="40" t="s">
        <v>171</v>
      </c>
      <c r="D665" s="35">
        <v>4</v>
      </c>
    </row>
    <row r="667" spans="3:16" ht="23.25">
      <c r="C667" s="33" t="s">
        <v>55</v>
      </c>
      <c r="D667" s="33" t="s">
        <v>59</v>
      </c>
    </row>
    <row r="668" spans="3:16" ht="21">
      <c r="C668" s="40" t="s">
        <v>18</v>
      </c>
      <c r="D668" s="37">
        <v>0.8545454545454545</v>
      </c>
    </row>
    <row r="669" spans="3:16" ht="21">
      <c r="C669" s="40" t="s">
        <v>17</v>
      </c>
      <c r="D669" s="37">
        <v>0.10909090909090909</v>
      </c>
    </row>
    <row r="670" spans="3:16" ht="21">
      <c r="C670" s="40" t="s">
        <v>171</v>
      </c>
      <c r="D670" s="37">
        <v>3.6363636363636362E-2</v>
      </c>
    </row>
    <row r="673" spans="3:16" ht="23.25">
      <c r="C673" s="113" t="s">
        <v>272</v>
      </c>
      <c r="D673" s="113"/>
      <c r="E673" s="113"/>
      <c r="F673" s="113"/>
      <c r="G673" s="113"/>
      <c r="H673" s="113"/>
      <c r="I673" s="113"/>
      <c r="J673" s="113"/>
      <c r="K673" s="113"/>
      <c r="L673" s="113"/>
      <c r="M673" s="113"/>
      <c r="N673" s="113"/>
      <c r="O673" s="113"/>
      <c r="P673" s="113"/>
    </row>
    <row r="675" spans="3:16" ht="54" customHeight="1">
      <c r="C675" s="118" t="s">
        <v>273</v>
      </c>
      <c r="D675" s="118"/>
      <c r="E675" s="118"/>
      <c r="F675" s="118"/>
      <c r="G675" s="118"/>
      <c r="H675" s="118"/>
      <c r="I675" s="118"/>
      <c r="J675" s="118"/>
      <c r="K675" s="118"/>
      <c r="L675" s="118"/>
      <c r="M675" s="118"/>
      <c r="N675" s="118"/>
      <c r="O675" s="118"/>
      <c r="P675" s="118"/>
    </row>
    <row r="677" spans="3:16" ht="23.25">
      <c r="C677" s="33" t="s">
        <v>54</v>
      </c>
      <c r="D677" s="33" t="s">
        <v>59</v>
      </c>
    </row>
    <row r="678" spans="3:16" ht="21">
      <c r="C678" s="34" t="s">
        <v>138</v>
      </c>
      <c r="D678" s="35">
        <v>44</v>
      </c>
    </row>
    <row r="679" spans="3:16" ht="21">
      <c r="C679" s="34" t="s">
        <v>169</v>
      </c>
      <c r="D679" s="35">
        <v>55</v>
      </c>
    </row>
    <row r="680" spans="3:16" ht="21">
      <c r="C680" s="34" t="s">
        <v>140</v>
      </c>
      <c r="D680" s="35">
        <v>6</v>
      </c>
    </row>
    <row r="681" spans="3:16" ht="21">
      <c r="C681" s="34" t="s">
        <v>170</v>
      </c>
      <c r="D681" s="35">
        <v>3</v>
      </c>
    </row>
    <row r="682" spans="3:16" ht="21">
      <c r="C682" s="34" t="s">
        <v>171</v>
      </c>
      <c r="D682" s="35">
        <v>2</v>
      </c>
    </row>
    <row r="684" spans="3:16" ht="23.25">
      <c r="C684" s="33" t="s">
        <v>55</v>
      </c>
      <c r="D684" s="33" t="s">
        <v>59</v>
      </c>
    </row>
    <row r="685" spans="3:16" ht="21">
      <c r="C685" s="34" t="s">
        <v>138</v>
      </c>
      <c r="D685" s="37">
        <v>0.4</v>
      </c>
    </row>
    <row r="686" spans="3:16" ht="21">
      <c r="C686" s="34" t="s">
        <v>169</v>
      </c>
      <c r="D686" s="37">
        <v>0.5</v>
      </c>
    </row>
    <row r="687" spans="3:16" ht="21">
      <c r="C687" s="34" t="s">
        <v>140</v>
      </c>
      <c r="D687" s="37">
        <v>5.4545454545454543E-2</v>
      </c>
    </row>
    <row r="688" spans="3:16" ht="21">
      <c r="C688" s="34" t="s">
        <v>170</v>
      </c>
      <c r="D688" s="37">
        <v>2.7272727272727271E-2</v>
      </c>
    </row>
    <row r="689" spans="3:16" ht="21">
      <c r="C689" s="34" t="s">
        <v>171</v>
      </c>
      <c r="D689" s="37">
        <v>1.8181818181818181E-2</v>
      </c>
    </row>
    <row r="691" spans="3:16" ht="23.25">
      <c r="C691" s="113" t="s">
        <v>99</v>
      </c>
      <c r="D691" s="113"/>
      <c r="E691" s="113"/>
      <c r="F691" s="113"/>
      <c r="G691" s="113"/>
      <c r="H691" s="113"/>
      <c r="I691" s="113"/>
      <c r="J691" s="113"/>
      <c r="K691" s="113"/>
      <c r="L691" s="113"/>
      <c r="M691" s="113"/>
      <c r="N691" s="113"/>
      <c r="O691" s="113"/>
      <c r="P691" s="113"/>
    </row>
    <row r="693" spans="3:16" ht="42" customHeight="1">
      <c r="C693" s="119" t="s">
        <v>100</v>
      </c>
      <c r="D693" s="119"/>
      <c r="E693" s="119"/>
      <c r="F693" s="119"/>
      <c r="G693" s="119"/>
      <c r="H693" s="119"/>
      <c r="I693" s="119"/>
      <c r="J693" s="119"/>
      <c r="K693" s="119"/>
      <c r="L693" s="119"/>
      <c r="M693" s="119"/>
      <c r="N693" s="119"/>
      <c r="O693" s="119"/>
      <c r="P693" s="119"/>
    </row>
    <row r="695" spans="3:16" ht="23.25">
      <c r="C695" s="33" t="s">
        <v>54</v>
      </c>
      <c r="D695" s="33" t="s">
        <v>59</v>
      </c>
      <c r="E695" s="33" t="s">
        <v>60</v>
      </c>
      <c r="F695" s="33" t="s">
        <v>61</v>
      </c>
      <c r="G695" s="33" t="s">
        <v>62</v>
      </c>
      <c r="H695" s="33" t="s">
        <v>56</v>
      </c>
    </row>
    <row r="696" spans="3:16" ht="21">
      <c r="C696" s="40">
        <v>1</v>
      </c>
      <c r="D696" s="35">
        <v>0</v>
      </c>
      <c r="E696" s="35">
        <v>0</v>
      </c>
      <c r="F696" s="35">
        <v>0</v>
      </c>
      <c r="G696" s="35">
        <v>0</v>
      </c>
      <c r="H696" s="35">
        <v>0</v>
      </c>
    </row>
    <row r="697" spans="3:16" ht="21">
      <c r="C697" s="40">
        <v>2</v>
      </c>
      <c r="D697" s="35">
        <v>1</v>
      </c>
      <c r="E697" s="35">
        <v>0</v>
      </c>
      <c r="F697" s="35">
        <v>0</v>
      </c>
      <c r="G697" s="35">
        <v>0</v>
      </c>
      <c r="H697" s="35">
        <v>1</v>
      </c>
    </row>
    <row r="698" spans="3:16" ht="21">
      <c r="C698" s="40">
        <v>3</v>
      </c>
      <c r="D698" s="35">
        <v>15</v>
      </c>
      <c r="E698" s="35">
        <v>3</v>
      </c>
      <c r="F698" s="35">
        <v>1</v>
      </c>
      <c r="G698" s="35">
        <v>0</v>
      </c>
      <c r="H698" s="35">
        <v>19</v>
      </c>
    </row>
    <row r="699" spans="3:16" ht="21">
      <c r="C699" s="40">
        <v>4</v>
      </c>
      <c r="D699" s="35">
        <v>69</v>
      </c>
      <c r="E699" s="35">
        <v>11</v>
      </c>
      <c r="F699" s="35">
        <v>6</v>
      </c>
      <c r="G699" s="35">
        <v>3</v>
      </c>
      <c r="H699" s="35">
        <v>89</v>
      </c>
    </row>
    <row r="700" spans="3:16" ht="21">
      <c r="C700" s="40">
        <v>5</v>
      </c>
      <c r="D700" s="35">
        <v>43</v>
      </c>
      <c r="E700" s="35">
        <v>7</v>
      </c>
      <c r="F700" s="35">
        <v>4</v>
      </c>
      <c r="G700" s="35">
        <v>5</v>
      </c>
      <c r="H700" s="35">
        <v>59</v>
      </c>
    </row>
    <row r="702" spans="3:16" ht="23.25">
      <c r="C702" s="56" t="s">
        <v>55</v>
      </c>
      <c r="D702" s="33" t="s">
        <v>59</v>
      </c>
      <c r="E702" s="33" t="s">
        <v>60</v>
      </c>
      <c r="F702" s="33" t="s">
        <v>61</v>
      </c>
      <c r="G702" s="33" t="s">
        <v>62</v>
      </c>
      <c r="H702" s="33" t="s">
        <v>56</v>
      </c>
    </row>
    <row r="703" spans="3:16" ht="21">
      <c r="C703" s="40">
        <v>1</v>
      </c>
      <c r="D703" s="37">
        <v>0</v>
      </c>
      <c r="E703" s="37">
        <v>0</v>
      </c>
      <c r="F703" s="37">
        <v>0</v>
      </c>
      <c r="G703" s="37">
        <v>0</v>
      </c>
      <c r="H703" s="37">
        <v>0</v>
      </c>
    </row>
    <row r="704" spans="3:16" ht="21">
      <c r="C704" s="40">
        <v>2</v>
      </c>
      <c r="D704" s="37">
        <v>7.8125E-3</v>
      </c>
      <c r="E704" s="37">
        <v>0</v>
      </c>
      <c r="F704" s="37">
        <v>0</v>
      </c>
      <c r="G704" s="37">
        <v>0</v>
      </c>
      <c r="H704" s="37">
        <v>5.9523809523809521E-3</v>
      </c>
    </row>
    <row r="705" spans="3:8" ht="21">
      <c r="C705" s="40">
        <v>3</v>
      </c>
      <c r="D705" s="37">
        <v>0.1171875</v>
      </c>
      <c r="E705" s="37">
        <v>0.14285714285714285</v>
      </c>
      <c r="F705" s="37">
        <v>9.0909090909090912E-2</v>
      </c>
      <c r="G705" s="37">
        <v>0</v>
      </c>
      <c r="H705" s="37">
        <v>0.1130952380952381</v>
      </c>
    </row>
    <row r="706" spans="3:8" ht="21">
      <c r="C706" s="40">
        <v>4</v>
      </c>
      <c r="D706" s="37">
        <v>0.5390625</v>
      </c>
      <c r="E706" s="37">
        <v>0.52380952380952384</v>
      </c>
      <c r="F706" s="37">
        <v>0.54545454545454541</v>
      </c>
      <c r="G706" s="37">
        <v>0.375</v>
      </c>
      <c r="H706" s="37">
        <v>0.52976190476190477</v>
      </c>
    </row>
    <row r="707" spans="3:8" ht="21">
      <c r="C707" s="40">
        <v>5</v>
      </c>
      <c r="D707" s="37">
        <v>0.3359375</v>
      </c>
      <c r="E707" s="37">
        <v>0.33333333333333331</v>
      </c>
      <c r="F707" s="37">
        <v>0.36363636363636365</v>
      </c>
      <c r="G707" s="37">
        <v>0.625</v>
      </c>
      <c r="H707" s="37">
        <v>0.35119047619047616</v>
      </c>
    </row>
    <row r="726" spans="3:16" ht="23.25">
      <c r="C726" s="118" t="s">
        <v>274</v>
      </c>
      <c r="D726" s="118"/>
      <c r="E726" s="118"/>
      <c r="F726" s="118"/>
      <c r="G726" s="118"/>
      <c r="H726" s="118"/>
      <c r="I726" s="118"/>
      <c r="J726" s="118"/>
      <c r="K726" s="118"/>
      <c r="L726" s="118"/>
      <c r="M726" s="118"/>
      <c r="N726" s="118"/>
      <c r="O726" s="118"/>
      <c r="P726" s="118"/>
    </row>
    <row r="728" spans="3:16" ht="23.25">
      <c r="C728" s="33" t="s">
        <v>275</v>
      </c>
      <c r="D728" s="33" t="s">
        <v>59</v>
      </c>
      <c r="E728" s="33" t="s">
        <v>276</v>
      </c>
    </row>
    <row r="729" spans="3:16" ht="21">
      <c r="C729" s="34" t="s">
        <v>277</v>
      </c>
      <c r="D729" s="35">
        <v>12</v>
      </c>
      <c r="E729" s="37">
        <v>9.375E-2</v>
      </c>
    </row>
    <row r="730" spans="3:16" ht="21">
      <c r="C730" s="34" t="s">
        <v>278</v>
      </c>
      <c r="D730" s="35">
        <v>2</v>
      </c>
      <c r="E730" s="37">
        <v>1.5625E-2</v>
      </c>
    </row>
    <row r="731" spans="3:16" ht="42">
      <c r="C731" s="34" t="s">
        <v>279</v>
      </c>
      <c r="D731" s="35">
        <v>3</v>
      </c>
      <c r="E731" s="37">
        <v>2.34375E-2</v>
      </c>
    </row>
    <row r="732" spans="3:16" ht="63">
      <c r="C732" s="34" t="s">
        <v>280</v>
      </c>
      <c r="D732" s="35">
        <v>4</v>
      </c>
      <c r="E732" s="37">
        <v>3.125E-2</v>
      </c>
    </row>
    <row r="733" spans="3:16" ht="84">
      <c r="C733" s="34" t="s">
        <v>281</v>
      </c>
      <c r="D733" s="35">
        <v>5</v>
      </c>
      <c r="E733" s="37">
        <v>3.90625E-2</v>
      </c>
    </row>
    <row r="734" spans="3:16" ht="21">
      <c r="C734" s="34" t="s">
        <v>282</v>
      </c>
      <c r="D734" s="35">
        <v>25</v>
      </c>
      <c r="E734" s="37">
        <v>0.1953125</v>
      </c>
    </row>
    <row r="735" spans="3:16" ht="21">
      <c r="C735" s="34" t="s">
        <v>172</v>
      </c>
      <c r="D735" s="35">
        <v>54</v>
      </c>
      <c r="E735" s="37">
        <v>0.421875</v>
      </c>
    </row>
    <row r="736" spans="3:16" ht="37.5" customHeight="1"/>
    <row r="737" spans="3:16" ht="23.25">
      <c r="C737" s="118" t="s">
        <v>283</v>
      </c>
      <c r="D737" s="118"/>
      <c r="E737" s="118"/>
      <c r="F737" s="118"/>
      <c r="G737" s="118"/>
      <c r="H737" s="118"/>
      <c r="I737" s="118"/>
      <c r="J737" s="118"/>
      <c r="K737" s="118"/>
      <c r="L737" s="118"/>
      <c r="M737" s="118"/>
      <c r="N737" s="118"/>
      <c r="O737" s="118"/>
      <c r="P737" s="118"/>
    </row>
    <row r="738" spans="3:16" ht="42.75" customHeight="1"/>
    <row r="739" spans="3:16" ht="18.75" customHeight="1">
      <c r="C739" s="33" t="s">
        <v>54</v>
      </c>
      <c r="D739" s="33" t="s">
        <v>59</v>
      </c>
      <c r="E739" s="33" t="s">
        <v>60</v>
      </c>
      <c r="F739" s="33" t="s">
        <v>56</v>
      </c>
    </row>
    <row r="740" spans="3:16" ht="18.75" customHeight="1">
      <c r="C740" s="34" t="s">
        <v>138</v>
      </c>
      <c r="D740" s="82">
        <v>21</v>
      </c>
      <c r="E740" s="35">
        <v>0</v>
      </c>
      <c r="F740" s="36">
        <v>21</v>
      </c>
    </row>
    <row r="741" spans="3:16" ht="18.75" customHeight="1">
      <c r="C741" s="34" t="s">
        <v>169</v>
      </c>
      <c r="D741" s="82">
        <v>41</v>
      </c>
      <c r="E741" s="35">
        <v>1</v>
      </c>
      <c r="F741" s="36">
        <v>42</v>
      </c>
    </row>
    <row r="742" spans="3:16" ht="21">
      <c r="C742" s="34" t="s">
        <v>140</v>
      </c>
      <c r="D742" s="82">
        <v>35</v>
      </c>
      <c r="E742" s="35">
        <v>1</v>
      </c>
      <c r="F742" s="36">
        <v>36</v>
      </c>
    </row>
    <row r="743" spans="3:16" ht="21">
      <c r="C743" s="34" t="s">
        <v>170</v>
      </c>
      <c r="D743" s="82">
        <v>8</v>
      </c>
      <c r="E743" s="35">
        <v>0</v>
      </c>
      <c r="F743" s="36">
        <v>8</v>
      </c>
    </row>
    <row r="744" spans="3:16" ht="21">
      <c r="C744" s="34" t="s">
        <v>171</v>
      </c>
      <c r="D744" s="82">
        <v>9</v>
      </c>
      <c r="E744" s="35">
        <v>0</v>
      </c>
      <c r="F744" s="36">
        <v>9</v>
      </c>
    </row>
    <row r="745" spans="3:16" ht="21">
      <c r="C745" s="34" t="s">
        <v>56</v>
      </c>
      <c r="D745" s="82">
        <v>114</v>
      </c>
      <c r="E745" s="82">
        <v>2</v>
      </c>
      <c r="F745" s="83">
        <v>116</v>
      </c>
    </row>
    <row r="747" spans="3:16" ht="23.25">
      <c r="C747" s="33" t="s">
        <v>55</v>
      </c>
      <c r="D747" s="33" t="s">
        <v>59</v>
      </c>
      <c r="E747" s="33" t="s">
        <v>60</v>
      </c>
      <c r="F747" s="33" t="s">
        <v>56</v>
      </c>
    </row>
    <row r="748" spans="3:16" ht="21">
      <c r="C748" s="34" t="s">
        <v>138</v>
      </c>
      <c r="D748" s="37">
        <v>0.18421052631578946</v>
      </c>
      <c r="E748" s="37">
        <v>0</v>
      </c>
      <c r="F748" s="38">
        <v>0.18103448275862069</v>
      </c>
      <c r="G748" s="84"/>
    </row>
    <row r="749" spans="3:16" ht="21">
      <c r="C749" s="34" t="s">
        <v>169</v>
      </c>
      <c r="D749" s="37">
        <v>0.35964912280701755</v>
      </c>
      <c r="E749" s="37">
        <v>0.5</v>
      </c>
      <c r="F749" s="38">
        <v>0.36206896551724138</v>
      </c>
    </row>
    <row r="750" spans="3:16" ht="21">
      <c r="C750" s="34" t="s">
        <v>140</v>
      </c>
      <c r="D750" s="37">
        <v>0.30701754385964913</v>
      </c>
      <c r="E750" s="37">
        <v>0.5</v>
      </c>
      <c r="F750" s="38">
        <v>0.31034482758620691</v>
      </c>
    </row>
    <row r="751" spans="3:16" ht="21">
      <c r="C751" s="34" t="s">
        <v>170</v>
      </c>
      <c r="D751" s="37">
        <v>7.0175438596491224E-2</v>
      </c>
      <c r="E751" s="37">
        <v>0</v>
      </c>
      <c r="F751" s="38">
        <v>6.8965517241379309E-2</v>
      </c>
    </row>
    <row r="752" spans="3:16" ht="21">
      <c r="C752" s="34" t="s">
        <v>171</v>
      </c>
      <c r="D752" s="37">
        <v>7.8947368421052627E-2</v>
      </c>
      <c r="E752" s="37">
        <v>0</v>
      </c>
      <c r="F752" s="38">
        <v>7.7586206896551727E-2</v>
      </c>
    </row>
    <row r="753" spans="3:16" ht="40.5" customHeight="1"/>
    <row r="754" spans="3:16" ht="23.25">
      <c r="C754" s="118" t="s">
        <v>284</v>
      </c>
      <c r="D754" s="118"/>
      <c r="E754" s="118"/>
      <c r="F754" s="118"/>
      <c r="G754" s="118"/>
      <c r="H754" s="118"/>
      <c r="I754" s="118"/>
      <c r="J754" s="118"/>
      <c r="K754" s="118"/>
      <c r="L754" s="118"/>
      <c r="M754" s="118"/>
      <c r="N754" s="118"/>
      <c r="O754" s="118"/>
      <c r="P754" s="118"/>
    </row>
    <row r="755" spans="3:16" ht="12.75" customHeight="1"/>
    <row r="756" spans="3:16" ht="23.25">
      <c r="C756" s="33" t="s">
        <v>54</v>
      </c>
      <c r="D756" s="33" t="s">
        <v>60</v>
      </c>
      <c r="E756" s="33" t="s">
        <v>61</v>
      </c>
      <c r="F756" s="33" t="s">
        <v>62</v>
      </c>
      <c r="G756" s="33" t="s">
        <v>56</v>
      </c>
    </row>
    <row r="757" spans="3:16" ht="21">
      <c r="C757" s="34" t="s">
        <v>285</v>
      </c>
      <c r="D757" s="35">
        <v>0</v>
      </c>
      <c r="E757" s="35">
        <v>0</v>
      </c>
      <c r="F757" s="35">
        <v>4</v>
      </c>
      <c r="G757" s="35">
        <v>4</v>
      </c>
    </row>
    <row r="758" spans="3:16" ht="21">
      <c r="C758" s="34" t="s">
        <v>286</v>
      </c>
      <c r="D758" s="35">
        <v>1</v>
      </c>
      <c r="E758" s="35">
        <v>2</v>
      </c>
      <c r="F758" s="35">
        <v>3</v>
      </c>
      <c r="G758" s="35">
        <v>6</v>
      </c>
    </row>
    <row r="759" spans="3:16" ht="21">
      <c r="C759" s="34" t="s">
        <v>287</v>
      </c>
      <c r="D759" s="35">
        <v>1</v>
      </c>
      <c r="E759" s="35">
        <v>1</v>
      </c>
      <c r="F759" s="35">
        <v>1</v>
      </c>
      <c r="G759" s="35">
        <v>3</v>
      </c>
    </row>
    <row r="760" spans="3:16" ht="21">
      <c r="C760" s="34" t="s">
        <v>288</v>
      </c>
      <c r="D760" s="35">
        <v>0</v>
      </c>
      <c r="E760" s="35">
        <v>0</v>
      </c>
      <c r="F760" s="35">
        <v>0</v>
      </c>
      <c r="G760" s="35">
        <v>0</v>
      </c>
    </row>
    <row r="780" spans="3:7" ht="23.25">
      <c r="C780" s="33" t="s">
        <v>55</v>
      </c>
      <c r="D780" s="33" t="s">
        <v>60</v>
      </c>
      <c r="E780" s="33" t="s">
        <v>61</v>
      </c>
      <c r="F780" s="33" t="s">
        <v>62</v>
      </c>
      <c r="G780" s="33" t="s">
        <v>56</v>
      </c>
    </row>
    <row r="781" spans="3:7" ht="21">
      <c r="C781" s="34" t="s">
        <v>285</v>
      </c>
      <c r="D781" s="37">
        <v>0</v>
      </c>
      <c r="E781" s="37">
        <v>0</v>
      </c>
      <c r="F781" s="37">
        <v>0.5</v>
      </c>
      <c r="G781" s="37">
        <v>0.30769230769230771</v>
      </c>
    </row>
    <row r="782" spans="3:7" ht="21">
      <c r="C782" s="34" t="s">
        <v>286</v>
      </c>
      <c r="D782" s="37">
        <v>0.5</v>
      </c>
      <c r="E782" s="37">
        <v>0.66666666666666663</v>
      </c>
      <c r="F782" s="37">
        <v>0.375</v>
      </c>
      <c r="G782" s="37">
        <v>0.46153846153846156</v>
      </c>
    </row>
    <row r="783" spans="3:7" ht="21">
      <c r="C783" s="34" t="s">
        <v>287</v>
      </c>
      <c r="D783" s="37">
        <v>0.5</v>
      </c>
      <c r="E783" s="37">
        <v>0.33333333333333331</v>
      </c>
      <c r="F783" s="37">
        <v>0.125</v>
      </c>
      <c r="G783" s="37">
        <v>0.23076923076923078</v>
      </c>
    </row>
    <row r="784" spans="3:7" ht="21">
      <c r="C784" s="34" t="s">
        <v>288</v>
      </c>
      <c r="D784" s="37">
        <v>0</v>
      </c>
      <c r="E784" s="37">
        <v>0</v>
      </c>
      <c r="F784" s="37">
        <v>0</v>
      </c>
      <c r="G784" s="37">
        <v>0</v>
      </c>
    </row>
    <row r="785" spans="3:16" ht="98.25" customHeight="1"/>
    <row r="786" spans="3:16" ht="22.5">
      <c r="C786" s="117" t="s">
        <v>289</v>
      </c>
      <c r="D786" s="117"/>
      <c r="E786" s="117"/>
      <c r="F786" s="117"/>
      <c r="G786" s="117"/>
      <c r="H786" s="117"/>
      <c r="I786" s="117"/>
      <c r="J786" s="117"/>
      <c r="K786" s="117"/>
      <c r="L786" s="117"/>
      <c r="M786" s="117"/>
      <c r="N786" s="117"/>
      <c r="O786" s="117"/>
      <c r="P786" s="117"/>
    </row>
    <row r="788" spans="3:16" ht="23.25">
      <c r="C788" s="33" t="s">
        <v>290</v>
      </c>
      <c r="D788" s="33" t="s">
        <v>61</v>
      </c>
      <c r="E788" s="33" t="s">
        <v>62</v>
      </c>
      <c r="F788" s="33" t="s">
        <v>56</v>
      </c>
    </row>
    <row r="789" spans="3:16" ht="21">
      <c r="C789" s="34" t="s">
        <v>37</v>
      </c>
      <c r="D789" s="35">
        <v>0</v>
      </c>
      <c r="E789" s="35">
        <v>2</v>
      </c>
      <c r="F789" s="35">
        <v>2</v>
      </c>
    </row>
    <row r="790" spans="3:16" ht="21">
      <c r="C790" s="34" t="s">
        <v>291</v>
      </c>
      <c r="D790" s="35">
        <v>2</v>
      </c>
      <c r="E790" s="35">
        <v>2</v>
      </c>
      <c r="F790" s="35">
        <v>4</v>
      </c>
    </row>
    <row r="791" spans="3:16" ht="21">
      <c r="C791" s="34" t="s">
        <v>101</v>
      </c>
      <c r="D791" s="35">
        <v>0</v>
      </c>
      <c r="E791" s="35">
        <v>1</v>
      </c>
      <c r="F791" s="35">
        <v>1</v>
      </c>
    </row>
    <row r="792" spans="3:16" ht="21">
      <c r="C792" s="34" t="s">
        <v>292</v>
      </c>
      <c r="D792" s="35">
        <v>0</v>
      </c>
      <c r="E792" s="35">
        <v>1</v>
      </c>
      <c r="F792" s="35">
        <v>1</v>
      </c>
    </row>
    <row r="793" spans="3:16" ht="21">
      <c r="C793" s="34" t="s">
        <v>293</v>
      </c>
      <c r="D793" s="35">
        <v>1</v>
      </c>
      <c r="E793" s="35">
        <v>2</v>
      </c>
      <c r="F793" s="35">
        <v>3</v>
      </c>
    </row>
    <row r="795" spans="3:16" ht="23.25">
      <c r="C795" s="33" t="s">
        <v>294</v>
      </c>
      <c r="D795" s="33" t="s">
        <v>61</v>
      </c>
      <c r="E795" s="33" t="s">
        <v>62</v>
      </c>
      <c r="F795" s="33" t="s">
        <v>56</v>
      </c>
    </row>
    <row r="796" spans="3:16" ht="21">
      <c r="C796" s="34" t="s">
        <v>37</v>
      </c>
      <c r="D796" s="37">
        <v>0</v>
      </c>
      <c r="E796" s="37">
        <v>0.25</v>
      </c>
      <c r="F796" s="37">
        <v>0.18181818181818182</v>
      </c>
    </row>
    <row r="797" spans="3:16" ht="21">
      <c r="C797" s="34" t="s">
        <v>291</v>
      </c>
      <c r="D797" s="37">
        <v>0.66666666666666663</v>
      </c>
      <c r="E797" s="37">
        <v>0.25</v>
      </c>
      <c r="F797" s="37">
        <v>0.36363636363636365</v>
      </c>
    </row>
    <row r="798" spans="3:16" ht="21">
      <c r="C798" s="34" t="s">
        <v>101</v>
      </c>
      <c r="D798" s="37">
        <v>0</v>
      </c>
      <c r="E798" s="37">
        <v>0.125</v>
      </c>
      <c r="F798" s="37">
        <v>9.0909090909090912E-2</v>
      </c>
    </row>
    <row r="799" spans="3:16" ht="21">
      <c r="C799" s="34" t="s">
        <v>292</v>
      </c>
      <c r="D799" s="37">
        <v>0</v>
      </c>
      <c r="E799" s="37">
        <v>0.125</v>
      </c>
      <c r="F799" s="37">
        <v>9.0909090909090912E-2</v>
      </c>
    </row>
    <row r="800" spans="3:16" ht="21">
      <c r="C800" s="34" t="s">
        <v>293</v>
      </c>
      <c r="D800" s="37">
        <v>0.33333333333333331</v>
      </c>
      <c r="E800" s="37">
        <v>0.25</v>
      </c>
      <c r="F800" s="37">
        <v>0.27272727272727271</v>
      </c>
    </row>
    <row r="802" spans="3:6" ht="23.25">
      <c r="C802" s="57" t="s">
        <v>295</v>
      </c>
      <c r="D802" s="33" t="s">
        <v>61</v>
      </c>
      <c r="E802" s="33" t="s">
        <v>62</v>
      </c>
      <c r="F802" s="33" t="s">
        <v>56</v>
      </c>
    </row>
    <row r="803" spans="3:6" ht="21">
      <c r="C803" s="34" t="s">
        <v>37</v>
      </c>
      <c r="D803" s="35">
        <v>0</v>
      </c>
      <c r="E803" s="35">
        <v>3</v>
      </c>
      <c r="F803" s="35">
        <v>3</v>
      </c>
    </row>
    <row r="804" spans="3:6" ht="21">
      <c r="C804" s="34" t="s">
        <v>291</v>
      </c>
      <c r="D804" s="35">
        <v>1</v>
      </c>
      <c r="E804" s="35">
        <v>2</v>
      </c>
      <c r="F804" s="35">
        <v>3</v>
      </c>
    </row>
    <row r="805" spans="3:6" ht="21">
      <c r="C805" s="34" t="s">
        <v>101</v>
      </c>
      <c r="D805" s="35">
        <v>1</v>
      </c>
      <c r="E805" s="35">
        <v>0</v>
      </c>
      <c r="F805" s="35">
        <v>1</v>
      </c>
    </row>
    <row r="806" spans="3:6" ht="21">
      <c r="C806" s="34" t="s">
        <v>292</v>
      </c>
      <c r="D806" s="35">
        <v>0</v>
      </c>
      <c r="E806" s="35">
        <v>1</v>
      </c>
      <c r="F806" s="35">
        <v>1</v>
      </c>
    </row>
    <row r="807" spans="3:6" ht="21">
      <c r="C807" s="34" t="s">
        <v>293</v>
      </c>
      <c r="D807" s="35">
        <v>1</v>
      </c>
      <c r="E807" s="35">
        <v>2</v>
      </c>
      <c r="F807" s="35">
        <v>3</v>
      </c>
    </row>
    <row r="809" spans="3:6" ht="46.5">
      <c r="C809" s="57" t="s">
        <v>296</v>
      </c>
      <c r="D809" s="33" t="s">
        <v>61</v>
      </c>
      <c r="E809" s="33" t="s">
        <v>62</v>
      </c>
      <c r="F809" s="33" t="s">
        <v>56</v>
      </c>
    </row>
    <row r="810" spans="3:6" ht="21">
      <c r="C810" s="34" t="s">
        <v>37</v>
      </c>
      <c r="D810" s="37">
        <v>0</v>
      </c>
      <c r="E810" s="37">
        <v>0.375</v>
      </c>
      <c r="F810" s="37">
        <v>0.27272727272727271</v>
      </c>
    </row>
    <row r="811" spans="3:6" ht="21">
      <c r="C811" s="34" t="s">
        <v>291</v>
      </c>
      <c r="D811" s="37">
        <v>0.33333333333333331</v>
      </c>
      <c r="E811" s="37">
        <v>0.25</v>
      </c>
      <c r="F811" s="37">
        <v>0.27272727272727271</v>
      </c>
    </row>
    <row r="812" spans="3:6" ht="21">
      <c r="C812" s="34" t="s">
        <v>101</v>
      </c>
      <c r="D812" s="37">
        <v>0.33333333333333331</v>
      </c>
      <c r="E812" s="37">
        <v>0</v>
      </c>
      <c r="F812" s="37">
        <v>9.0909090909090912E-2</v>
      </c>
    </row>
    <row r="813" spans="3:6" ht="21">
      <c r="C813" s="34" t="s">
        <v>292</v>
      </c>
      <c r="D813" s="37">
        <v>0</v>
      </c>
      <c r="E813" s="37">
        <v>0.125</v>
      </c>
      <c r="F813" s="37">
        <v>9.0909090909090912E-2</v>
      </c>
    </row>
    <row r="814" spans="3:6" ht="21">
      <c r="C814" s="34" t="s">
        <v>293</v>
      </c>
      <c r="D814" s="37">
        <v>0.33333333333333331</v>
      </c>
      <c r="E814" s="37">
        <v>0.25</v>
      </c>
      <c r="F814" s="37">
        <v>0.27272727272727271</v>
      </c>
    </row>
    <row r="816" spans="3:6" ht="23.25">
      <c r="C816" s="33" t="s">
        <v>297</v>
      </c>
      <c r="D816" s="33" t="s">
        <v>61</v>
      </c>
      <c r="E816" s="33" t="s">
        <v>62</v>
      </c>
      <c r="F816" s="33" t="s">
        <v>56</v>
      </c>
    </row>
    <row r="817" spans="3:6" ht="21">
      <c r="C817" s="34" t="s">
        <v>37</v>
      </c>
      <c r="D817" s="35">
        <v>0</v>
      </c>
      <c r="E817" s="35">
        <v>4</v>
      </c>
      <c r="F817" s="35">
        <v>4</v>
      </c>
    </row>
    <row r="818" spans="3:6" ht="21">
      <c r="C818" s="34" t="s">
        <v>291</v>
      </c>
      <c r="D818" s="35">
        <v>2</v>
      </c>
      <c r="E818" s="35">
        <v>2</v>
      </c>
      <c r="F818" s="35">
        <v>4</v>
      </c>
    </row>
    <row r="819" spans="3:6" ht="21">
      <c r="C819" s="34" t="s">
        <v>101</v>
      </c>
      <c r="D819" s="35">
        <v>0</v>
      </c>
      <c r="E819" s="35">
        <v>0</v>
      </c>
      <c r="F819" s="35">
        <v>0</v>
      </c>
    </row>
    <row r="820" spans="3:6" ht="21">
      <c r="C820" s="34" t="s">
        <v>292</v>
      </c>
      <c r="D820" s="35">
        <v>0</v>
      </c>
      <c r="E820" s="35">
        <v>1</v>
      </c>
      <c r="F820" s="35">
        <v>1</v>
      </c>
    </row>
    <row r="821" spans="3:6" ht="21">
      <c r="C821" s="34" t="s">
        <v>293</v>
      </c>
      <c r="D821" s="35">
        <v>1</v>
      </c>
      <c r="E821" s="35">
        <v>1</v>
      </c>
      <c r="F821" s="35">
        <v>2</v>
      </c>
    </row>
    <row r="825" spans="3:6" ht="23.25">
      <c r="C825" s="57" t="s">
        <v>298</v>
      </c>
      <c r="D825" s="33" t="s">
        <v>61</v>
      </c>
      <c r="E825" s="33" t="s">
        <v>62</v>
      </c>
      <c r="F825" s="33" t="s">
        <v>56</v>
      </c>
    </row>
    <row r="826" spans="3:6" ht="21">
      <c r="C826" s="34" t="s">
        <v>37</v>
      </c>
      <c r="D826" s="37">
        <v>0</v>
      </c>
      <c r="E826" s="37">
        <v>0.5</v>
      </c>
      <c r="F826" s="37">
        <v>0.36363636363636365</v>
      </c>
    </row>
    <row r="827" spans="3:6" ht="21">
      <c r="C827" s="34" t="s">
        <v>291</v>
      </c>
      <c r="D827" s="37">
        <v>0.66666666666666663</v>
      </c>
      <c r="E827" s="37">
        <v>0.25</v>
      </c>
      <c r="F827" s="37">
        <v>0.36363636363636365</v>
      </c>
    </row>
    <row r="828" spans="3:6" ht="21">
      <c r="C828" s="34" t="s">
        <v>101</v>
      </c>
      <c r="D828" s="37">
        <v>0</v>
      </c>
      <c r="E828" s="37">
        <v>0</v>
      </c>
      <c r="F828" s="37">
        <v>0</v>
      </c>
    </row>
    <row r="829" spans="3:6" ht="21">
      <c r="C829" s="34" t="s">
        <v>292</v>
      </c>
      <c r="D829" s="37">
        <v>0</v>
      </c>
      <c r="E829" s="37">
        <v>0.125</v>
      </c>
      <c r="F829" s="37">
        <v>9.0909090909090912E-2</v>
      </c>
    </row>
    <row r="830" spans="3:6" ht="21">
      <c r="C830" s="34" t="s">
        <v>293</v>
      </c>
      <c r="D830" s="37">
        <v>0.33333333333333331</v>
      </c>
      <c r="E830" s="37">
        <v>0.125</v>
      </c>
      <c r="F830" s="37">
        <v>0.18181818181818182</v>
      </c>
    </row>
    <row r="833" spans="3:6" ht="23.25">
      <c r="C833" s="33" t="s">
        <v>299</v>
      </c>
      <c r="D833" s="33" t="s">
        <v>61</v>
      </c>
      <c r="E833" s="33" t="s">
        <v>62</v>
      </c>
      <c r="F833" s="33" t="s">
        <v>56</v>
      </c>
    </row>
    <row r="834" spans="3:6" ht="21">
      <c r="C834" s="34" t="s">
        <v>37</v>
      </c>
      <c r="D834" s="35">
        <v>1</v>
      </c>
      <c r="E834" s="35">
        <v>2</v>
      </c>
      <c r="F834" s="35">
        <v>3</v>
      </c>
    </row>
    <row r="835" spans="3:6" ht="21">
      <c r="C835" s="34" t="s">
        <v>291</v>
      </c>
      <c r="D835" s="35">
        <v>1</v>
      </c>
      <c r="E835" s="35">
        <v>3</v>
      </c>
      <c r="F835" s="35">
        <v>4</v>
      </c>
    </row>
    <row r="836" spans="3:6" ht="21">
      <c r="C836" s="34" t="s">
        <v>101</v>
      </c>
      <c r="D836" s="35">
        <v>0</v>
      </c>
      <c r="E836" s="35">
        <v>0</v>
      </c>
      <c r="F836" s="35">
        <v>0</v>
      </c>
    </row>
    <row r="837" spans="3:6" ht="21">
      <c r="C837" s="34" t="s">
        <v>292</v>
      </c>
      <c r="D837" s="35">
        <v>0</v>
      </c>
      <c r="E837" s="35">
        <v>2</v>
      </c>
      <c r="F837" s="35">
        <v>2</v>
      </c>
    </row>
    <row r="838" spans="3:6" ht="21">
      <c r="C838" s="34" t="s">
        <v>293</v>
      </c>
      <c r="D838" s="35">
        <v>1</v>
      </c>
      <c r="E838" s="35">
        <v>1</v>
      </c>
      <c r="F838" s="35">
        <v>2</v>
      </c>
    </row>
    <row r="841" spans="3:6" ht="23.25">
      <c r="C841" s="57" t="s">
        <v>300</v>
      </c>
      <c r="D841" s="33" t="s">
        <v>61</v>
      </c>
      <c r="E841" s="33" t="s">
        <v>62</v>
      </c>
      <c r="F841" s="33" t="s">
        <v>56</v>
      </c>
    </row>
    <row r="842" spans="3:6" ht="21">
      <c r="C842" s="34" t="s">
        <v>37</v>
      </c>
      <c r="D842" s="37">
        <v>0.33333333333333331</v>
      </c>
      <c r="E842" s="37">
        <v>0.25</v>
      </c>
      <c r="F842" s="37">
        <v>0.27272727272727271</v>
      </c>
    </row>
    <row r="843" spans="3:6" ht="21">
      <c r="C843" s="34" t="s">
        <v>291</v>
      </c>
      <c r="D843" s="37">
        <v>0.33333333333333331</v>
      </c>
      <c r="E843" s="37">
        <v>0.375</v>
      </c>
      <c r="F843" s="37">
        <v>0.36363636363636365</v>
      </c>
    </row>
    <row r="844" spans="3:6" ht="21">
      <c r="C844" s="34" t="s">
        <v>101</v>
      </c>
      <c r="D844" s="37">
        <v>0</v>
      </c>
      <c r="E844" s="37">
        <v>0</v>
      </c>
      <c r="F844" s="37">
        <v>0</v>
      </c>
    </row>
    <row r="845" spans="3:6" ht="21">
      <c r="C845" s="34" t="s">
        <v>292</v>
      </c>
      <c r="D845" s="37">
        <v>0</v>
      </c>
      <c r="E845" s="37">
        <v>0.25</v>
      </c>
      <c r="F845" s="37">
        <v>0.18181818181818182</v>
      </c>
    </row>
    <row r="846" spans="3:6" ht="21">
      <c r="C846" s="34" t="s">
        <v>293</v>
      </c>
      <c r="D846" s="37">
        <v>0.33333333333333331</v>
      </c>
      <c r="E846" s="37">
        <v>0.125</v>
      </c>
      <c r="F846" s="37">
        <v>0.18181818181818182</v>
      </c>
    </row>
    <row r="848" spans="3:6" ht="23.25">
      <c r="C848" s="33" t="s">
        <v>301</v>
      </c>
      <c r="D848" s="33" t="s">
        <v>61</v>
      </c>
      <c r="E848" s="33" t="s">
        <v>62</v>
      </c>
      <c r="F848" s="33" t="s">
        <v>56</v>
      </c>
    </row>
    <row r="849" spans="3:6" ht="21">
      <c r="C849" s="34" t="s">
        <v>37</v>
      </c>
      <c r="D849" s="35">
        <v>0</v>
      </c>
      <c r="E849" s="35">
        <v>4</v>
      </c>
      <c r="F849" s="35">
        <v>4</v>
      </c>
    </row>
    <row r="850" spans="3:6" ht="21">
      <c r="C850" s="34" t="s">
        <v>291</v>
      </c>
      <c r="D850" s="35">
        <v>2</v>
      </c>
      <c r="E850" s="35">
        <v>1</v>
      </c>
      <c r="F850" s="35">
        <v>3</v>
      </c>
    </row>
    <row r="851" spans="3:6" ht="21">
      <c r="C851" s="34" t="s">
        <v>101</v>
      </c>
      <c r="D851" s="35">
        <v>0</v>
      </c>
      <c r="E851" s="35">
        <v>0</v>
      </c>
      <c r="F851" s="35">
        <v>0</v>
      </c>
    </row>
    <row r="852" spans="3:6" ht="21">
      <c r="C852" s="34" t="s">
        <v>292</v>
      </c>
      <c r="D852" s="35">
        <v>0</v>
      </c>
      <c r="E852" s="35">
        <v>1</v>
      </c>
      <c r="F852" s="35">
        <v>1</v>
      </c>
    </row>
    <row r="853" spans="3:6" ht="21">
      <c r="C853" s="34" t="s">
        <v>293</v>
      </c>
      <c r="D853" s="35">
        <v>1</v>
      </c>
      <c r="E853" s="35">
        <v>2</v>
      </c>
      <c r="F853" s="35">
        <v>3</v>
      </c>
    </row>
    <row r="856" spans="3:6" ht="23.25">
      <c r="C856" s="57" t="s">
        <v>302</v>
      </c>
      <c r="D856" s="33" t="s">
        <v>61</v>
      </c>
      <c r="E856" s="33" t="s">
        <v>62</v>
      </c>
      <c r="F856" s="33" t="s">
        <v>56</v>
      </c>
    </row>
    <row r="857" spans="3:6" ht="21">
      <c r="C857" s="34" t="s">
        <v>37</v>
      </c>
      <c r="D857" s="37">
        <v>0</v>
      </c>
      <c r="E857" s="37">
        <v>0.5</v>
      </c>
      <c r="F857" s="37">
        <v>0.36363636363636365</v>
      </c>
    </row>
    <row r="858" spans="3:6" ht="21">
      <c r="C858" s="34" t="s">
        <v>291</v>
      </c>
      <c r="D858" s="37">
        <v>0.66666666666666663</v>
      </c>
      <c r="E858" s="37">
        <v>0.125</v>
      </c>
      <c r="F858" s="37">
        <v>0.27272727272727271</v>
      </c>
    </row>
    <row r="859" spans="3:6" ht="21">
      <c r="C859" s="34" t="s">
        <v>101</v>
      </c>
      <c r="D859" s="37">
        <v>0</v>
      </c>
      <c r="E859" s="37">
        <v>0</v>
      </c>
      <c r="F859" s="37">
        <v>0</v>
      </c>
    </row>
    <row r="860" spans="3:6" ht="21">
      <c r="C860" s="34" t="s">
        <v>292</v>
      </c>
      <c r="D860" s="37">
        <v>0</v>
      </c>
      <c r="E860" s="37">
        <v>0.125</v>
      </c>
      <c r="F860" s="37">
        <v>9.0909090909090912E-2</v>
      </c>
    </row>
    <row r="861" spans="3:6" ht="21">
      <c r="C861" s="34" t="s">
        <v>293</v>
      </c>
      <c r="D861" s="37">
        <v>0.33333333333333331</v>
      </c>
      <c r="E861" s="37">
        <v>0.25</v>
      </c>
      <c r="F861" s="37">
        <v>0.27272727272727271</v>
      </c>
    </row>
    <row r="863" spans="3:6" ht="46.5">
      <c r="C863" s="57" t="s">
        <v>303</v>
      </c>
      <c r="D863" s="33" t="s">
        <v>61</v>
      </c>
      <c r="E863" s="33" t="s">
        <v>62</v>
      </c>
      <c r="F863" s="33" t="s">
        <v>56</v>
      </c>
    </row>
    <row r="864" spans="3:6" ht="21">
      <c r="C864" s="34" t="s">
        <v>37</v>
      </c>
      <c r="D864" s="35">
        <v>0</v>
      </c>
      <c r="E864" s="35">
        <v>3</v>
      </c>
      <c r="F864" s="35">
        <v>3</v>
      </c>
    </row>
    <row r="865" spans="3:16" ht="21">
      <c r="C865" s="34" t="s">
        <v>291</v>
      </c>
      <c r="D865" s="35">
        <v>2</v>
      </c>
      <c r="E865" s="35">
        <v>2</v>
      </c>
      <c r="F865" s="35">
        <v>4</v>
      </c>
    </row>
    <row r="866" spans="3:16" ht="21">
      <c r="C866" s="34" t="s">
        <v>101</v>
      </c>
      <c r="D866" s="35">
        <v>0</v>
      </c>
      <c r="E866" s="35">
        <v>0</v>
      </c>
      <c r="F866" s="35">
        <v>0</v>
      </c>
    </row>
    <row r="867" spans="3:16" ht="21">
      <c r="C867" s="34" t="s">
        <v>292</v>
      </c>
      <c r="D867" s="35">
        <v>0</v>
      </c>
      <c r="E867" s="35">
        <v>1</v>
      </c>
      <c r="F867" s="35">
        <v>1</v>
      </c>
    </row>
    <row r="868" spans="3:16" ht="21">
      <c r="C868" s="34" t="s">
        <v>293</v>
      </c>
      <c r="D868" s="35">
        <v>1</v>
      </c>
      <c r="E868" s="35">
        <v>2</v>
      </c>
      <c r="F868" s="35">
        <v>3</v>
      </c>
    </row>
    <row r="870" spans="3:16" ht="46.5">
      <c r="C870" s="57" t="s">
        <v>304</v>
      </c>
      <c r="D870" s="33" t="s">
        <v>61</v>
      </c>
      <c r="E870" s="33" t="s">
        <v>62</v>
      </c>
      <c r="F870" s="33" t="s">
        <v>56</v>
      </c>
    </row>
    <row r="871" spans="3:16" ht="21">
      <c r="C871" s="34" t="s">
        <v>37</v>
      </c>
      <c r="D871" s="37">
        <v>0</v>
      </c>
      <c r="E871" s="37">
        <v>0.375</v>
      </c>
      <c r="F871" s="37">
        <v>0.27272727272727271</v>
      </c>
    </row>
    <row r="872" spans="3:16" ht="21">
      <c r="C872" s="34" t="s">
        <v>291</v>
      </c>
      <c r="D872" s="37">
        <v>0.66666666666666663</v>
      </c>
      <c r="E872" s="37">
        <v>0.25</v>
      </c>
      <c r="F872" s="37">
        <v>0.36363636363636365</v>
      </c>
    </row>
    <row r="873" spans="3:16" ht="21">
      <c r="C873" s="34" t="s">
        <v>101</v>
      </c>
      <c r="D873" s="37">
        <v>0</v>
      </c>
      <c r="E873" s="37">
        <v>0</v>
      </c>
      <c r="F873" s="37">
        <v>0</v>
      </c>
    </row>
    <row r="874" spans="3:16" ht="21">
      <c r="C874" s="34" t="s">
        <v>292</v>
      </c>
      <c r="D874" s="37">
        <v>0</v>
      </c>
      <c r="E874" s="37">
        <v>0.125</v>
      </c>
      <c r="F874" s="37">
        <v>9.0909090909090912E-2</v>
      </c>
    </row>
    <row r="875" spans="3:16" ht="21">
      <c r="C875" s="34" t="s">
        <v>293</v>
      </c>
      <c r="D875" s="37">
        <v>0.33333333333333331</v>
      </c>
      <c r="E875" s="37">
        <v>0.25</v>
      </c>
      <c r="F875" s="37">
        <v>0.27272727272727271</v>
      </c>
    </row>
    <row r="877" spans="3:16" s="55" customFormat="1" ht="45.75" customHeight="1">
      <c r="C877" s="119" t="s">
        <v>305</v>
      </c>
      <c r="D877" s="119"/>
      <c r="E877" s="119"/>
      <c r="F877" s="119"/>
      <c r="G877" s="119"/>
      <c r="H877" s="119"/>
      <c r="I877" s="119"/>
      <c r="J877" s="119"/>
      <c r="K877" s="119"/>
      <c r="L877" s="119"/>
      <c r="M877" s="119"/>
      <c r="N877" s="119"/>
      <c r="O877" s="119"/>
      <c r="P877" s="119"/>
    </row>
    <row r="879" spans="3:16" ht="23.25">
      <c r="C879" s="57" t="s">
        <v>102</v>
      </c>
      <c r="D879" s="33" t="s">
        <v>59</v>
      </c>
      <c r="E879" s="33" t="s">
        <v>103</v>
      </c>
    </row>
    <row r="880" spans="3:16" ht="21">
      <c r="C880" s="34" t="s">
        <v>37</v>
      </c>
      <c r="D880" s="35">
        <v>22</v>
      </c>
      <c r="E880" s="37">
        <v>0.1476510067114094</v>
      </c>
    </row>
    <row r="881" spans="3:16" ht="21">
      <c r="C881" s="34" t="s">
        <v>104</v>
      </c>
      <c r="D881" s="35">
        <v>10</v>
      </c>
      <c r="E881" s="37">
        <v>6.7114093959731544E-2</v>
      </c>
    </row>
    <row r="882" spans="3:16" ht="21">
      <c r="C882" s="34" t="s">
        <v>101</v>
      </c>
      <c r="D882" s="35">
        <v>1</v>
      </c>
      <c r="E882" s="37">
        <v>6.7114093959731542E-3</v>
      </c>
    </row>
    <row r="883" spans="3:16" ht="21">
      <c r="C883" s="34" t="s">
        <v>306</v>
      </c>
      <c r="D883" s="35">
        <v>0</v>
      </c>
      <c r="E883" s="37">
        <v>0</v>
      </c>
    </row>
    <row r="884" spans="3:16" ht="21">
      <c r="C884" s="34" t="s">
        <v>172</v>
      </c>
      <c r="D884" s="35">
        <v>95</v>
      </c>
      <c r="E884" s="37">
        <v>0.63758389261744963</v>
      </c>
    </row>
    <row r="885" spans="3:16" ht="123" customHeight="1"/>
    <row r="886" spans="3:16" ht="22.5">
      <c r="C886" s="117" t="s">
        <v>307</v>
      </c>
      <c r="D886" s="117"/>
      <c r="E886" s="117"/>
      <c r="F886" s="117"/>
      <c r="G886" s="117"/>
      <c r="H886" s="117"/>
      <c r="I886" s="117"/>
      <c r="J886" s="117"/>
      <c r="K886" s="117"/>
      <c r="L886" s="117"/>
      <c r="M886" s="117"/>
      <c r="N886" s="117"/>
      <c r="O886" s="117"/>
      <c r="P886" s="117"/>
    </row>
    <row r="887" spans="3:16" ht="45.75" customHeight="1"/>
    <row r="888" spans="3:16" ht="23.25">
      <c r="C888" s="57" t="s">
        <v>275</v>
      </c>
      <c r="D888" s="33" t="s">
        <v>60</v>
      </c>
      <c r="E888" s="33" t="s">
        <v>308</v>
      </c>
    </row>
    <row r="889" spans="3:16" ht="21">
      <c r="C889" s="34" t="s">
        <v>138</v>
      </c>
      <c r="D889" s="35">
        <v>0</v>
      </c>
      <c r="E889" s="37">
        <v>0</v>
      </c>
    </row>
    <row r="890" spans="3:16" ht="21">
      <c r="C890" s="34" t="s">
        <v>169</v>
      </c>
      <c r="D890" s="35">
        <v>2</v>
      </c>
      <c r="E890" s="37">
        <v>9.0909090909090912E-2</v>
      </c>
    </row>
    <row r="891" spans="3:16" ht="21">
      <c r="C891" s="34" t="s">
        <v>140</v>
      </c>
      <c r="D891" s="35">
        <v>0</v>
      </c>
      <c r="E891" s="37">
        <v>0</v>
      </c>
    </row>
    <row r="892" spans="3:16" ht="21">
      <c r="C892" s="34" t="s">
        <v>170</v>
      </c>
      <c r="D892" s="35">
        <v>0</v>
      </c>
      <c r="E892" s="37">
        <v>0</v>
      </c>
    </row>
    <row r="893" spans="3:16" ht="21">
      <c r="C893" s="34" t="s">
        <v>172</v>
      </c>
      <c r="D893" s="35">
        <v>20</v>
      </c>
      <c r="E893" s="37">
        <v>0.90909090909090906</v>
      </c>
    </row>
  </sheetData>
  <mergeCells count="72">
    <mergeCell ref="C886:P886"/>
    <mergeCell ref="C658:P658"/>
    <mergeCell ref="C660:P660"/>
    <mergeCell ref="C673:P673"/>
    <mergeCell ref="C675:P675"/>
    <mergeCell ref="C691:P691"/>
    <mergeCell ref="C693:P693"/>
    <mergeCell ref="C726:P726"/>
    <mergeCell ref="C737:P737"/>
    <mergeCell ref="C754:P754"/>
    <mergeCell ref="C786:P786"/>
    <mergeCell ref="C877:P877"/>
    <mergeCell ref="C634:P634"/>
    <mergeCell ref="C472:P472"/>
    <mergeCell ref="C491:P491"/>
    <mergeCell ref="C503:P503"/>
    <mergeCell ref="C519:P519"/>
    <mergeCell ref="C531:P531"/>
    <mergeCell ref="C553:P553"/>
    <mergeCell ref="C575:P575"/>
    <mergeCell ref="C577:P577"/>
    <mergeCell ref="C594:P594"/>
    <mergeCell ref="C616:P616"/>
    <mergeCell ref="C632:P632"/>
    <mergeCell ref="C456:P456"/>
    <mergeCell ref="C292:P292"/>
    <mergeCell ref="C308:P308"/>
    <mergeCell ref="C322:P322"/>
    <mergeCell ref="C340:P340"/>
    <mergeCell ref="C352:P352"/>
    <mergeCell ref="C376:P376"/>
    <mergeCell ref="C386:P386"/>
    <mergeCell ref="C415:P415"/>
    <mergeCell ref="C417:P417"/>
    <mergeCell ref="C427:P427"/>
    <mergeCell ref="C429:P429"/>
    <mergeCell ref="C290:P290"/>
    <mergeCell ref="C132:I132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50:P150"/>
    <mergeCell ref="C152:P152"/>
    <mergeCell ref="C114:I114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102:I102"/>
    <mergeCell ref="C37:P37"/>
    <mergeCell ref="C39:P39"/>
    <mergeCell ref="C49:P49"/>
    <mergeCell ref="C61:P61"/>
    <mergeCell ref="C76:P76"/>
    <mergeCell ref="C78:P78"/>
    <mergeCell ref="C96:P96"/>
    <mergeCell ref="C98:I98"/>
    <mergeCell ref="C99:I99"/>
    <mergeCell ref="C100:I100"/>
    <mergeCell ref="C101:I10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6:S281"/>
  <sheetViews>
    <sheetView topLeftCell="A16" zoomScale="110" zoomScaleNormal="110" workbookViewId="0">
      <selection activeCell="A14" sqref="A14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6" spans="2:19" ht="18.75">
      <c r="C36" s="58" t="s">
        <v>136</v>
      </c>
    </row>
    <row r="37" spans="2:19" ht="18.75">
      <c r="C37" s="85" t="s">
        <v>333</v>
      </c>
      <c r="F37" s="86"/>
    </row>
    <row r="38" spans="2:19" ht="18.75">
      <c r="C38" s="58" t="s">
        <v>380</v>
      </c>
    </row>
    <row r="39" spans="2:19" ht="18.75">
      <c r="C39" s="58" t="s">
        <v>334</v>
      </c>
    </row>
    <row r="40" spans="2:19" ht="18.75">
      <c r="C40" s="85" t="s">
        <v>381</v>
      </c>
    </row>
    <row r="42" spans="2:19" ht="39" customHeight="1">
      <c r="B42" s="31"/>
      <c r="C42" s="113" t="s">
        <v>57</v>
      </c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R42" s="59"/>
      <c r="S42" s="32"/>
    </row>
    <row r="43" spans="2:19" ht="19.5" customHeight="1">
      <c r="B43" s="31"/>
      <c r="C43" s="3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23.25">
      <c r="B44" s="31"/>
      <c r="C44" s="114" t="s">
        <v>58</v>
      </c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R44" s="59"/>
      <c r="S44" s="32"/>
    </row>
    <row r="45" spans="2:19" ht="19.5" customHeight="1">
      <c r="B45" s="31"/>
      <c r="C45" s="3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3" t="s">
        <v>54</v>
      </c>
      <c r="D46" s="33" t="s">
        <v>59</v>
      </c>
      <c r="E46" s="33" t="s">
        <v>60</v>
      </c>
      <c r="F46" s="33" t="s">
        <v>61</v>
      </c>
      <c r="G46" s="33" t="s">
        <v>62</v>
      </c>
      <c r="H46" s="33" t="s">
        <v>56</v>
      </c>
      <c r="I46" s="2"/>
      <c r="J46" s="2"/>
      <c r="K46" s="2"/>
      <c r="L46" s="2"/>
      <c r="M46" s="2"/>
      <c r="N46" s="2"/>
      <c r="O46" s="2"/>
      <c r="P46" s="2">
        <v>72</v>
      </c>
      <c r="R46" s="59"/>
      <c r="S46" s="32"/>
    </row>
    <row r="47" spans="2:19" ht="19.5" customHeight="1">
      <c r="B47" s="31"/>
      <c r="C47" s="34" t="s">
        <v>63</v>
      </c>
      <c r="D47" s="35">
        <v>23</v>
      </c>
      <c r="E47" s="35">
        <v>1</v>
      </c>
      <c r="F47" s="35">
        <v>2</v>
      </c>
      <c r="G47" s="35">
        <v>0</v>
      </c>
      <c r="H47" s="36">
        <f>SUM(D47:G47)</f>
        <v>26</v>
      </c>
      <c r="I47" s="2"/>
      <c r="J47" s="2"/>
      <c r="K47" s="2"/>
      <c r="L47" s="2"/>
      <c r="M47" s="2"/>
      <c r="N47" s="2"/>
      <c r="O47" s="2"/>
      <c r="P47" s="2">
        <v>21</v>
      </c>
      <c r="Q47" s="54"/>
      <c r="R47" s="59"/>
      <c r="S47" s="32"/>
    </row>
    <row r="48" spans="2:19" ht="19.5" customHeight="1">
      <c r="B48" s="31"/>
      <c r="C48" s="34" t="s">
        <v>64</v>
      </c>
      <c r="D48" s="35">
        <v>11</v>
      </c>
      <c r="E48" s="35">
        <v>0</v>
      </c>
      <c r="F48" s="35">
        <v>0</v>
      </c>
      <c r="G48" s="35">
        <v>0</v>
      </c>
      <c r="H48" s="36">
        <f>SUM(D48:G48)</f>
        <v>11</v>
      </c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19.5" customHeight="1">
      <c r="B49" s="31"/>
      <c r="C49" s="34" t="s">
        <v>56</v>
      </c>
      <c r="D49" s="35">
        <f>D47+D48</f>
        <v>34</v>
      </c>
      <c r="E49" s="35">
        <f t="shared" ref="E49:G49" si="0">E47+E48</f>
        <v>1</v>
      </c>
      <c r="F49" s="35">
        <f t="shared" si="0"/>
        <v>2</v>
      </c>
      <c r="G49" s="35">
        <f t="shared" si="0"/>
        <v>0</v>
      </c>
      <c r="H49" s="35">
        <f>H47+H48</f>
        <v>37</v>
      </c>
      <c r="I49" s="2"/>
      <c r="J49" s="2"/>
      <c r="K49" s="2"/>
      <c r="L49" s="2"/>
      <c r="M49" s="2"/>
      <c r="N49" s="2"/>
      <c r="O49" s="2"/>
      <c r="P49" s="2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25.5" customHeight="1">
      <c r="B51" s="31"/>
      <c r="C51" s="33" t="s">
        <v>55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63</v>
      </c>
      <c r="D52" s="37">
        <f>D47/D49</f>
        <v>0.67647058823529416</v>
      </c>
      <c r="E52" s="37">
        <f>E47/E49</f>
        <v>1</v>
      </c>
      <c r="F52" s="37">
        <f>F47/F49</f>
        <v>1</v>
      </c>
      <c r="G52" s="37" t="e">
        <f>G47/G49</f>
        <v>#DIV/0!</v>
      </c>
      <c r="H52" s="38">
        <f>H47/H49</f>
        <v>0.70270270270270274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64</v>
      </c>
      <c r="D53" s="37">
        <f>D48/D49</f>
        <v>0.3235294117647059</v>
      </c>
      <c r="E53" s="37">
        <f>E48/E49</f>
        <v>0</v>
      </c>
      <c r="F53" s="37">
        <f>F48/F49</f>
        <v>0</v>
      </c>
      <c r="G53" s="37" t="e">
        <f>G48/G49</f>
        <v>#DIV/0!</v>
      </c>
      <c r="H53" s="38">
        <f>H48/H49</f>
        <v>0.29729729729729731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05" customHeight="1">
      <c r="B54" s="31"/>
      <c r="C54" s="3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23.25">
      <c r="B55" s="31"/>
      <c r="C55" s="114" t="s">
        <v>65</v>
      </c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R55" s="59"/>
      <c r="S55" s="32"/>
    </row>
    <row r="56" spans="2:19" ht="19.5" customHeight="1">
      <c r="B56" s="31"/>
      <c r="C56" s="3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3" t="s">
        <v>54</v>
      </c>
      <c r="D57" s="33" t="s">
        <v>59</v>
      </c>
      <c r="E57" s="33" t="s">
        <v>60</v>
      </c>
      <c r="F57" s="33" t="s">
        <v>61</v>
      </c>
      <c r="G57" s="33" t="s">
        <v>62</v>
      </c>
      <c r="H57" s="33" t="s">
        <v>56</v>
      </c>
      <c r="I57" s="2"/>
      <c r="J57" s="2"/>
      <c r="K57" s="2"/>
      <c r="L57" s="2"/>
      <c r="M57" s="2"/>
      <c r="N57" s="2"/>
      <c r="O57" s="2"/>
      <c r="P57" s="2"/>
      <c r="R57" s="59"/>
      <c r="S57" s="32"/>
    </row>
    <row r="58" spans="2:19" ht="19.5" customHeight="1">
      <c r="B58" s="31"/>
      <c r="C58" s="34" t="s">
        <v>66</v>
      </c>
      <c r="D58" s="35">
        <v>22</v>
      </c>
      <c r="E58" s="35">
        <v>0</v>
      </c>
      <c r="F58" s="35">
        <v>1</v>
      </c>
      <c r="G58" s="35">
        <v>0</v>
      </c>
      <c r="H58" s="35">
        <f>SUM(D58:G58)</f>
        <v>23</v>
      </c>
      <c r="I58" s="2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67</v>
      </c>
      <c r="D59" s="35">
        <v>10</v>
      </c>
      <c r="E59" s="35">
        <v>0</v>
      </c>
      <c r="F59" s="35">
        <v>1</v>
      </c>
      <c r="G59" s="35">
        <v>0</v>
      </c>
      <c r="H59" s="35">
        <f t="shared" ref="H59:H60" si="1">SUM(D59:G59)</f>
        <v>11</v>
      </c>
      <c r="I59" s="2"/>
      <c r="J59" s="2"/>
      <c r="K59" s="2"/>
      <c r="L59" s="2"/>
      <c r="M59" s="2"/>
      <c r="N59" s="2"/>
      <c r="O59" s="2"/>
      <c r="P59" s="2"/>
      <c r="R59" s="59"/>
      <c r="S59" s="32"/>
    </row>
    <row r="60" spans="2:19" ht="19.5" customHeight="1">
      <c r="B60" s="31"/>
      <c r="C60" s="34" t="s">
        <v>68</v>
      </c>
      <c r="D60" s="35">
        <v>2</v>
      </c>
      <c r="E60" s="35">
        <v>1</v>
      </c>
      <c r="F60" s="35">
        <v>0</v>
      </c>
      <c r="G60" s="35">
        <v>0</v>
      </c>
      <c r="H60" s="35">
        <f t="shared" si="1"/>
        <v>3</v>
      </c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19.5" customHeight="1">
      <c r="B61" s="31"/>
      <c r="C61" s="34" t="s">
        <v>56</v>
      </c>
      <c r="D61" s="35">
        <f>SUM(D58:D60)</f>
        <v>34</v>
      </c>
      <c r="E61" s="35">
        <f t="shared" ref="E61:H61" si="2">SUM(E58:E60)</f>
        <v>1</v>
      </c>
      <c r="F61" s="35">
        <f t="shared" si="2"/>
        <v>2</v>
      </c>
      <c r="G61" s="35">
        <f t="shared" si="2"/>
        <v>0</v>
      </c>
      <c r="H61" s="35">
        <f t="shared" si="2"/>
        <v>37</v>
      </c>
      <c r="I61" s="2"/>
      <c r="J61" s="2"/>
      <c r="K61" s="2"/>
      <c r="L61" s="2"/>
      <c r="M61" s="2"/>
      <c r="N61" s="2"/>
      <c r="O61" s="2"/>
      <c r="P61" s="2"/>
      <c r="R61" s="59"/>
      <c r="S61" s="32"/>
    </row>
    <row r="62" spans="2:19" ht="19.5" customHeight="1">
      <c r="B62" s="31"/>
      <c r="C62" s="3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R62" s="59"/>
      <c r="S62" s="32"/>
    </row>
    <row r="63" spans="2:19" ht="19.5" customHeight="1">
      <c r="B63" s="31"/>
      <c r="C63" s="33" t="s">
        <v>55</v>
      </c>
      <c r="D63" s="33" t="s">
        <v>59</v>
      </c>
      <c r="E63" s="33" t="s">
        <v>60</v>
      </c>
      <c r="F63" s="33" t="s">
        <v>61</v>
      </c>
      <c r="G63" s="33" t="s">
        <v>62</v>
      </c>
      <c r="H63" s="33" t="s">
        <v>56</v>
      </c>
      <c r="I63" s="2"/>
      <c r="J63" s="2"/>
      <c r="K63" s="2"/>
      <c r="L63" s="2"/>
      <c r="M63" s="2"/>
      <c r="N63" s="2"/>
      <c r="O63" s="2"/>
      <c r="P63" s="2"/>
      <c r="R63" s="59"/>
      <c r="S63" s="32"/>
    </row>
    <row r="64" spans="2:19" ht="19.5" customHeight="1">
      <c r="B64" s="31"/>
      <c r="C64" s="34" t="s">
        <v>66</v>
      </c>
      <c r="D64" s="37">
        <f>D58/D61</f>
        <v>0.6470588235294118</v>
      </c>
      <c r="E64" s="37">
        <f>E58/E61</f>
        <v>0</v>
      </c>
      <c r="F64" s="37">
        <f>F58/F61</f>
        <v>0.5</v>
      </c>
      <c r="G64" s="37" t="e">
        <f>G58/G61</f>
        <v>#DIV/0!</v>
      </c>
      <c r="H64" s="37">
        <f>H58/H61</f>
        <v>0.6216216216216216</v>
      </c>
      <c r="I64" s="39"/>
      <c r="J64" s="2"/>
      <c r="K64" s="2"/>
      <c r="L64" s="2"/>
      <c r="M64" s="2"/>
      <c r="N64" s="2"/>
      <c r="O64" s="2"/>
      <c r="P64" s="2"/>
      <c r="R64" s="59"/>
      <c r="S64" s="32"/>
    </row>
    <row r="65" spans="2:19" ht="23.25">
      <c r="B65" s="31"/>
      <c r="C65" s="34" t="s">
        <v>67</v>
      </c>
      <c r="D65" s="37">
        <f>D59/D61</f>
        <v>0.29411764705882354</v>
      </c>
      <c r="E65" s="37">
        <f>E59/E61</f>
        <v>0</v>
      </c>
      <c r="F65" s="37">
        <f>F59/F61</f>
        <v>0.5</v>
      </c>
      <c r="G65" s="37" t="e">
        <f>G59/G61</f>
        <v>#DIV/0!</v>
      </c>
      <c r="H65" s="37">
        <f>H59/H61</f>
        <v>0.29729729729729731</v>
      </c>
      <c r="I65" s="39"/>
      <c r="J65" s="2"/>
      <c r="K65" s="2"/>
      <c r="L65" s="2"/>
      <c r="M65" s="2"/>
      <c r="N65" s="2"/>
      <c r="O65" s="2"/>
      <c r="P65" s="2"/>
      <c r="R65" s="59"/>
      <c r="S65" s="32"/>
    </row>
    <row r="66" spans="2:19" ht="19.5" customHeight="1">
      <c r="B66" s="31"/>
      <c r="C66" s="34" t="s">
        <v>68</v>
      </c>
      <c r="D66" s="37">
        <f>D60/D61</f>
        <v>5.8823529411764705E-2</v>
      </c>
      <c r="E66" s="37">
        <f>E60/E61</f>
        <v>1</v>
      </c>
      <c r="F66" s="37">
        <f>F60/F61</f>
        <v>0</v>
      </c>
      <c r="G66" s="37" t="e">
        <f>G60/G61</f>
        <v>#DIV/0!</v>
      </c>
      <c r="H66" s="37">
        <f>H60/H61</f>
        <v>8.1081081081081086E-2</v>
      </c>
      <c r="I66" s="39"/>
      <c r="J66" s="2"/>
      <c r="K66" s="2"/>
      <c r="L66" s="2"/>
      <c r="M66" s="2"/>
      <c r="N66" s="2"/>
      <c r="O66" s="2"/>
      <c r="P66" s="2"/>
      <c r="R66" s="59"/>
      <c r="S66" s="32"/>
    </row>
    <row r="67" spans="2:19" ht="78.75" customHeight="1">
      <c r="B67" s="31"/>
      <c r="C67" s="3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R67" s="59"/>
      <c r="S67" s="32"/>
    </row>
    <row r="68" spans="2:19" ht="23.25">
      <c r="C68" s="114" t="s">
        <v>69</v>
      </c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R68" s="59"/>
      <c r="S68" s="32"/>
    </row>
    <row r="69" spans="2:19" ht="18.75">
      <c r="C69" s="3"/>
      <c r="D69" s="87"/>
      <c r="E69" s="3"/>
      <c r="R69" s="59"/>
      <c r="S69" s="32"/>
    </row>
    <row r="70" spans="2:19" ht="23.25">
      <c r="C70" s="40">
        <v>0</v>
      </c>
      <c r="D70" s="78">
        <v>27</v>
      </c>
      <c r="E70" s="41">
        <f>D70/D74</f>
        <v>0.72972972972972971</v>
      </c>
      <c r="F70" s="42"/>
      <c r="G70" s="42"/>
      <c r="H70" s="42"/>
      <c r="I70" s="42"/>
      <c r="R70" s="59"/>
      <c r="S70" s="32"/>
    </row>
    <row r="71" spans="2:19" ht="23.25">
      <c r="C71" s="40">
        <v>1</v>
      </c>
      <c r="D71" s="78">
        <v>6</v>
      </c>
      <c r="E71" s="41">
        <f>D71/D74</f>
        <v>0.16216216216216217</v>
      </c>
      <c r="F71" s="42"/>
      <c r="G71" s="42"/>
      <c r="H71" s="42"/>
      <c r="I71" s="42"/>
      <c r="R71" s="59"/>
      <c r="S71" s="32"/>
    </row>
    <row r="72" spans="2:19" ht="23.25">
      <c r="C72" s="40">
        <v>2</v>
      </c>
      <c r="D72" s="78">
        <v>1</v>
      </c>
      <c r="E72" s="41">
        <f>D72/D74</f>
        <v>2.7027027027027029E-2</v>
      </c>
      <c r="F72" s="42"/>
      <c r="G72" s="42"/>
      <c r="H72" s="42"/>
      <c r="I72" s="42"/>
      <c r="R72" s="59"/>
      <c r="S72" s="32"/>
    </row>
    <row r="73" spans="2:19" ht="23.25">
      <c r="C73" s="40" t="s">
        <v>309</v>
      </c>
      <c r="D73" s="78">
        <v>3</v>
      </c>
      <c r="E73" s="41">
        <f>D73/D74</f>
        <v>8.1081081081081086E-2</v>
      </c>
      <c r="F73" s="42"/>
      <c r="G73" s="42"/>
      <c r="H73" s="42"/>
      <c r="I73" s="42"/>
      <c r="R73" s="59"/>
      <c r="S73" s="32"/>
    </row>
    <row r="74" spans="2:19" ht="21">
      <c r="C74" s="40" t="s">
        <v>56</v>
      </c>
      <c r="D74" s="78">
        <f>SUM(D70:D73)</f>
        <v>37</v>
      </c>
      <c r="E74" s="88"/>
      <c r="R74" s="59"/>
      <c r="S74" s="32"/>
    </row>
    <row r="75" spans="2:19">
      <c r="R75" s="59"/>
      <c r="S75" s="32"/>
    </row>
    <row r="76" spans="2:19">
      <c r="R76" s="59"/>
      <c r="S76" s="32"/>
    </row>
    <row r="77" spans="2:19">
      <c r="R77" s="59"/>
      <c r="S77" s="32"/>
    </row>
    <row r="78" spans="2:19">
      <c r="R78" s="59"/>
      <c r="S78" s="32"/>
    </row>
    <row r="79" spans="2:19">
      <c r="R79" s="59"/>
      <c r="S79" s="32"/>
    </row>
    <row r="80" spans="2:19" ht="34.5" customHeight="1">
      <c r="C80" s="113" t="s">
        <v>70</v>
      </c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R80" s="59"/>
      <c r="S80" s="32"/>
    </row>
    <row r="81" spans="3:19">
      <c r="R81" s="59"/>
      <c r="S81" s="32"/>
    </row>
    <row r="82" spans="3:19" ht="23.25">
      <c r="C82" s="114" t="s">
        <v>71</v>
      </c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R82" s="59"/>
      <c r="S82" s="32"/>
    </row>
    <row r="83" spans="3:19">
      <c r="R83" s="59"/>
      <c r="S83" s="32"/>
    </row>
    <row r="84" spans="3:19" ht="23.25">
      <c r="C84" s="40" t="s">
        <v>72</v>
      </c>
      <c r="D84" s="37">
        <v>1</v>
      </c>
      <c r="F84" s="42"/>
      <c r="R84" s="59"/>
      <c r="S84" s="32"/>
    </row>
    <row r="85" spans="3:19" ht="23.25">
      <c r="C85" s="89"/>
      <c r="D85" s="71"/>
      <c r="F85" s="42"/>
      <c r="R85" s="59"/>
      <c r="S85" s="32"/>
    </row>
    <row r="86" spans="3:19" ht="23.25">
      <c r="C86" s="89"/>
      <c r="D86" s="71"/>
      <c r="F86" s="42"/>
      <c r="R86" s="59"/>
      <c r="S86" s="32"/>
    </row>
    <row r="87" spans="3:19" ht="23.25">
      <c r="C87" s="72" t="s">
        <v>72</v>
      </c>
      <c r="D87" s="67">
        <v>1</v>
      </c>
      <c r="E87" s="67">
        <v>2</v>
      </c>
      <c r="F87" s="67">
        <v>3</v>
      </c>
      <c r="G87" s="67">
        <v>4</v>
      </c>
      <c r="H87" s="67">
        <v>5</v>
      </c>
      <c r="R87" s="59"/>
      <c r="S87" s="32"/>
    </row>
    <row r="88" spans="3:19" ht="21">
      <c r="C88" s="40" t="s">
        <v>73</v>
      </c>
      <c r="D88" s="78">
        <v>0</v>
      </c>
      <c r="E88" s="78">
        <v>9</v>
      </c>
      <c r="F88" s="78">
        <v>22</v>
      </c>
      <c r="G88" s="78">
        <v>6</v>
      </c>
      <c r="H88" s="78">
        <v>0</v>
      </c>
      <c r="R88" s="59"/>
      <c r="S88" s="32"/>
    </row>
    <row r="89" spans="3:19" ht="21">
      <c r="C89" s="40" t="s">
        <v>74</v>
      </c>
      <c r="D89" s="78">
        <v>3</v>
      </c>
      <c r="E89" s="78">
        <v>15</v>
      </c>
      <c r="F89" s="78">
        <v>14</v>
      </c>
      <c r="G89" s="78">
        <v>4</v>
      </c>
      <c r="H89" s="78">
        <v>1</v>
      </c>
      <c r="R89" s="59"/>
      <c r="S89" s="32"/>
    </row>
    <row r="90" spans="3:19" ht="21">
      <c r="C90" s="40" t="s">
        <v>75</v>
      </c>
      <c r="D90" s="78">
        <v>0</v>
      </c>
      <c r="E90" s="78">
        <v>3</v>
      </c>
      <c r="F90" s="78">
        <v>15</v>
      </c>
      <c r="G90" s="78">
        <v>15</v>
      </c>
      <c r="H90" s="78">
        <v>4</v>
      </c>
      <c r="R90" s="59"/>
      <c r="S90" s="32"/>
    </row>
    <row r="91" spans="3:19" ht="21">
      <c r="C91" s="40" t="s">
        <v>76</v>
      </c>
      <c r="D91" s="78">
        <v>0</v>
      </c>
      <c r="E91" s="78">
        <v>7</v>
      </c>
      <c r="F91" s="78">
        <v>19</v>
      </c>
      <c r="G91" s="78">
        <v>11</v>
      </c>
      <c r="H91" s="78">
        <v>0</v>
      </c>
      <c r="R91" s="59"/>
      <c r="S91" s="32"/>
    </row>
    <row r="92" spans="3:19" ht="21">
      <c r="C92" s="40" t="s">
        <v>56</v>
      </c>
      <c r="D92" s="90">
        <f>SUM(D88:D91)</f>
        <v>3</v>
      </c>
      <c r="E92" s="90">
        <f t="shared" ref="E92:H92" si="3">SUM(E88:E91)</f>
        <v>34</v>
      </c>
      <c r="F92" s="90">
        <f t="shared" si="3"/>
        <v>70</v>
      </c>
      <c r="G92" s="90">
        <f t="shared" si="3"/>
        <v>36</v>
      </c>
      <c r="H92" s="90">
        <f t="shared" si="3"/>
        <v>5</v>
      </c>
      <c r="R92" s="59"/>
      <c r="S92" s="32"/>
    </row>
    <row r="93" spans="3:19" ht="23.25">
      <c r="C93" s="89"/>
      <c r="D93" s="71"/>
      <c r="F93" s="42"/>
      <c r="R93" s="59"/>
      <c r="S93" s="32"/>
    </row>
    <row r="94" spans="3:19" ht="23.25">
      <c r="C94" s="46" t="s">
        <v>72</v>
      </c>
      <c r="D94" s="67">
        <v>1</v>
      </c>
      <c r="E94" s="67">
        <v>2</v>
      </c>
      <c r="F94" s="67">
        <v>3</v>
      </c>
      <c r="G94" s="67">
        <v>4</v>
      </c>
      <c r="H94" s="67">
        <v>5</v>
      </c>
      <c r="R94" s="59"/>
      <c r="S94" s="32"/>
    </row>
    <row r="95" spans="3:19" ht="21">
      <c r="C95" s="40" t="s">
        <v>73</v>
      </c>
      <c r="D95" s="37">
        <f>D88/D92</f>
        <v>0</v>
      </c>
      <c r="E95" s="37">
        <f t="shared" ref="E95:H95" si="4">E88/E92</f>
        <v>0.26470588235294118</v>
      </c>
      <c r="F95" s="37">
        <f t="shared" si="4"/>
        <v>0.31428571428571428</v>
      </c>
      <c r="G95" s="37">
        <f t="shared" si="4"/>
        <v>0.16666666666666666</v>
      </c>
      <c r="H95" s="37">
        <f t="shared" si="4"/>
        <v>0</v>
      </c>
      <c r="R95" s="59"/>
      <c r="S95" s="32"/>
    </row>
    <row r="96" spans="3:19" ht="21">
      <c r="C96" s="40" t="s">
        <v>74</v>
      </c>
      <c r="D96" s="37">
        <f>D89/D92</f>
        <v>1</v>
      </c>
      <c r="E96" s="37">
        <f t="shared" ref="E96:H96" si="5">E89/E92</f>
        <v>0.44117647058823528</v>
      </c>
      <c r="F96" s="37">
        <f t="shared" si="5"/>
        <v>0.2</v>
      </c>
      <c r="G96" s="37">
        <f t="shared" si="5"/>
        <v>0.1111111111111111</v>
      </c>
      <c r="H96" s="37">
        <f t="shared" si="5"/>
        <v>0.2</v>
      </c>
      <c r="R96" s="59"/>
      <c r="S96" s="32"/>
    </row>
    <row r="97" spans="2:19" ht="21">
      <c r="C97" s="40" t="s">
        <v>75</v>
      </c>
      <c r="D97" s="37">
        <f>D90/D92</f>
        <v>0</v>
      </c>
      <c r="E97" s="37">
        <f t="shared" ref="E97:H97" si="6">E90/E92</f>
        <v>8.8235294117647065E-2</v>
      </c>
      <c r="F97" s="37">
        <f t="shared" si="6"/>
        <v>0.21428571428571427</v>
      </c>
      <c r="G97" s="37">
        <f t="shared" si="6"/>
        <v>0.41666666666666669</v>
      </c>
      <c r="H97" s="37">
        <f t="shared" si="6"/>
        <v>0.8</v>
      </c>
      <c r="R97" s="59"/>
      <c r="S97" s="32"/>
    </row>
    <row r="98" spans="2:19" ht="21">
      <c r="C98" s="40" t="s">
        <v>76</v>
      </c>
      <c r="D98" s="37">
        <f>D91/D92</f>
        <v>0</v>
      </c>
      <c r="E98" s="37">
        <f t="shared" ref="E98:H98" si="7">E91/E92</f>
        <v>0.20588235294117646</v>
      </c>
      <c r="F98" s="37">
        <f t="shared" si="7"/>
        <v>0.27142857142857141</v>
      </c>
      <c r="G98" s="37">
        <f t="shared" si="7"/>
        <v>0.30555555555555558</v>
      </c>
      <c r="H98" s="37">
        <f t="shared" si="7"/>
        <v>0</v>
      </c>
      <c r="R98" s="59"/>
      <c r="S98" s="32"/>
    </row>
    <row r="99" spans="2:19" ht="41.25" customHeight="1">
      <c r="R99" s="59"/>
      <c r="S99" s="32"/>
    </row>
    <row r="100" spans="2:19" ht="27" customHeight="1">
      <c r="R100" s="59"/>
      <c r="S100" s="32"/>
    </row>
    <row r="101" spans="2:19" ht="23.25">
      <c r="C101" s="114" t="s">
        <v>77</v>
      </c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R101" s="59"/>
      <c r="S101" s="32"/>
    </row>
    <row r="102" spans="2:19" ht="17.25" customHeight="1">
      <c r="R102" s="59"/>
      <c r="S102" s="32"/>
    </row>
    <row r="103" spans="2:19" ht="23.25">
      <c r="B103" s="45" t="s">
        <v>17</v>
      </c>
      <c r="C103" s="115" t="s">
        <v>78</v>
      </c>
      <c r="D103" s="115"/>
      <c r="E103" s="115"/>
      <c r="F103" s="115"/>
      <c r="G103" s="115"/>
      <c r="H103" s="115"/>
      <c r="I103" s="115"/>
      <c r="J103" s="47" t="s">
        <v>79</v>
      </c>
      <c r="M103" s="59"/>
      <c r="N103" s="32"/>
    </row>
    <row r="104" spans="2:19" ht="18.75">
      <c r="B104" s="30">
        <v>1</v>
      </c>
      <c r="C104" s="112" t="s">
        <v>113</v>
      </c>
      <c r="D104" s="112"/>
      <c r="E104" s="112"/>
      <c r="F104" s="112"/>
      <c r="G104" s="112"/>
      <c r="H104" s="112"/>
      <c r="I104" s="112"/>
      <c r="J104" s="48">
        <v>4.4000000000000004</v>
      </c>
      <c r="M104" s="59"/>
      <c r="N104" s="32"/>
    </row>
    <row r="105" spans="2:19" ht="18.75">
      <c r="B105" s="30">
        <v>2</v>
      </c>
      <c r="C105" s="112" t="s">
        <v>114</v>
      </c>
      <c r="D105" s="112"/>
      <c r="E105" s="112"/>
      <c r="F105" s="112"/>
      <c r="G105" s="112"/>
      <c r="H105" s="112"/>
      <c r="I105" s="112"/>
      <c r="J105" s="48">
        <v>4.5</v>
      </c>
      <c r="M105" s="59"/>
      <c r="N105" s="32"/>
    </row>
    <row r="106" spans="2:19" ht="18.75">
      <c r="B106" s="30">
        <v>3</v>
      </c>
      <c r="C106" s="112" t="s">
        <v>115</v>
      </c>
      <c r="D106" s="112"/>
      <c r="E106" s="112"/>
      <c r="F106" s="112"/>
      <c r="G106" s="112"/>
      <c r="H106" s="112"/>
      <c r="I106" s="112"/>
      <c r="J106" s="48">
        <v>4.2</v>
      </c>
      <c r="M106" s="59"/>
      <c r="N106" s="32"/>
    </row>
    <row r="107" spans="2:19" ht="30.75" customHeight="1">
      <c r="B107" s="30">
        <v>4</v>
      </c>
      <c r="C107" s="112" t="s">
        <v>116</v>
      </c>
      <c r="D107" s="112"/>
      <c r="E107" s="112"/>
      <c r="F107" s="112"/>
      <c r="G107" s="112"/>
      <c r="H107" s="112"/>
      <c r="I107" s="112"/>
      <c r="J107" s="48">
        <v>4.5</v>
      </c>
      <c r="M107" s="59"/>
      <c r="N107" s="32"/>
    </row>
    <row r="108" spans="2:19" ht="18.75">
      <c r="B108" s="30">
        <v>5</v>
      </c>
      <c r="C108" s="112" t="s">
        <v>117</v>
      </c>
      <c r="D108" s="112"/>
      <c r="E108" s="112"/>
      <c r="F108" s="112"/>
      <c r="G108" s="112"/>
      <c r="H108" s="112"/>
      <c r="I108" s="112"/>
      <c r="J108" s="48">
        <v>4.0999999999999996</v>
      </c>
      <c r="M108" s="59"/>
      <c r="N108" s="32"/>
    </row>
    <row r="109" spans="2:19" ht="28.5" customHeight="1">
      <c r="B109" s="30">
        <v>6</v>
      </c>
      <c r="C109" s="112" t="s">
        <v>118</v>
      </c>
      <c r="D109" s="112"/>
      <c r="E109" s="112"/>
      <c r="F109" s="112"/>
      <c r="G109" s="112"/>
      <c r="H109" s="112"/>
      <c r="I109" s="112"/>
      <c r="J109" s="48">
        <v>4.5</v>
      </c>
      <c r="M109" s="59"/>
      <c r="N109" s="32"/>
    </row>
    <row r="110" spans="2:19" ht="18.75">
      <c r="B110" s="30">
        <v>7</v>
      </c>
      <c r="C110" s="112" t="s">
        <v>119</v>
      </c>
      <c r="D110" s="112"/>
      <c r="E110" s="112"/>
      <c r="F110" s="112"/>
      <c r="G110" s="112"/>
      <c r="H110" s="112"/>
      <c r="I110" s="112"/>
      <c r="J110" s="48">
        <v>4.5999999999999996</v>
      </c>
      <c r="M110" s="59"/>
      <c r="N110" s="32"/>
    </row>
    <row r="111" spans="2:19">
      <c r="R111" s="59"/>
      <c r="S111" s="32"/>
    </row>
    <row r="112" spans="2:19">
      <c r="R112" s="59"/>
      <c r="S112" s="32"/>
    </row>
    <row r="113" spans="3:19">
      <c r="R113" s="59"/>
      <c r="S113" s="32"/>
    </row>
    <row r="114" spans="3:19">
      <c r="R114" s="59"/>
      <c r="S114" s="32"/>
    </row>
    <row r="115" spans="3:19">
      <c r="R115" s="59"/>
      <c r="S115" s="32"/>
    </row>
    <row r="116" spans="3:19">
      <c r="R116" s="59"/>
      <c r="S116" s="32"/>
    </row>
    <row r="117" spans="3:19">
      <c r="R117" s="59"/>
      <c r="S117" s="32"/>
    </row>
    <row r="118" spans="3:19">
      <c r="R118" s="59"/>
      <c r="S118" s="32"/>
    </row>
    <row r="119" spans="3:19">
      <c r="R119" s="59"/>
      <c r="S119" s="32"/>
    </row>
    <row r="120" spans="3:19">
      <c r="R120" s="59"/>
      <c r="S120" s="32"/>
    </row>
    <row r="121" spans="3:19">
      <c r="R121" s="59"/>
      <c r="S121" s="32"/>
    </row>
    <row r="122" spans="3:19">
      <c r="R122" s="59"/>
      <c r="S122" s="32"/>
    </row>
    <row r="123" spans="3:19">
      <c r="R123" s="59"/>
      <c r="S123" s="32"/>
    </row>
    <row r="124" spans="3:19">
      <c r="R124" s="59"/>
      <c r="S124" s="32"/>
    </row>
    <row r="125" spans="3:19">
      <c r="R125" s="59"/>
      <c r="S125" s="32"/>
    </row>
    <row r="126" spans="3:19" ht="27.75" customHeight="1">
      <c r="R126" s="59"/>
      <c r="S126" s="32"/>
    </row>
    <row r="127" spans="3:19" ht="14.25" customHeight="1">
      <c r="R127" s="59"/>
      <c r="S127" s="32"/>
    </row>
    <row r="128" spans="3:19" ht="44.25" customHeight="1">
      <c r="C128" s="113" t="s">
        <v>80</v>
      </c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R128" s="59"/>
      <c r="S128" s="32"/>
    </row>
    <row r="129" spans="3:19" ht="20.25" customHeight="1">
      <c r="C129" s="60"/>
      <c r="D129" s="60"/>
      <c r="E129" s="60"/>
      <c r="F129" s="60"/>
      <c r="G129" s="60"/>
      <c r="H129" s="60"/>
      <c r="I129" s="60"/>
      <c r="J129" s="61"/>
      <c r="K129" s="61"/>
      <c r="L129" s="61"/>
      <c r="M129" s="61"/>
      <c r="N129" s="61"/>
      <c r="R129" s="59"/>
      <c r="S129" s="32"/>
    </row>
    <row r="130" spans="3:19" ht="57.75" customHeight="1">
      <c r="C130" s="117" t="s">
        <v>120</v>
      </c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  <c r="P130" s="117"/>
      <c r="R130" s="59"/>
      <c r="S130" s="32"/>
    </row>
    <row r="131" spans="3:19" ht="15.75" customHeight="1">
      <c r="C131" s="60"/>
      <c r="D131" s="60"/>
      <c r="E131" s="60"/>
      <c r="F131" s="60"/>
      <c r="G131" s="60"/>
      <c r="H131" s="60"/>
      <c r="I131" s="60"/>
      <c r="J131" s="61"/>
      <c r="K131" s="61"/>
      <c r="L131" s="61"/>
      <c r="M131" s="61"/>
      <c r="N131" s="61"/>
      <c r="R131" s="59"/>
      <c r="S131" s="32"/>
    </row>
    <row r="132" spans="3:19" ht="20.25" customHeight="1">
      <c r="C132" s="46" t="s">
        <v>121</v>
      </c>
      <c r="D132" s="33" t="s">
        <v>122</v>
      </c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R132" s="59"/>
      <c r="S132" s="32"/>
    </row>
    <row r="133" spans="3:19" ht="20.25" customHeight="1">
      <c r="C133" s="40">
        <v>1</v>
      </c>
      <c r="D133" s="35">
        <v>0</v>
      </c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R133" s="59"/>
      <c r="S133" s="32"/>
    </row>
    <row r="134" spans="3:19" ht="20.25" customHeight="1">
      <c r="C134" s="40">
        <v>2</v>
      </c>
      <c r="D134" s="35">
        <v>0</v>
      </c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R134" s="59"/>
      <c r="S134" s="32"/>
    </row>
    <row r="135" spans="3:19" ht="20.25" customHeight="1">
      <c r="C135" s="40">
        <v>3</v>
      </c>
      <c r="D135" s="35">
        <v>9</v>
      </c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R135" s="59"/>
      <c r="S135" s="32"/>
    </row>
    <row r="136" spans="3:19" ht="20.25" customHeight="1">
      <c r="C136" s="40">
        <v>4</v>
      </c>
      <c r="D136" s="35">
        <v>19</v>
      </c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R136" s="59"/>
      <c r="S136" s="32"/>
    </row>
    <row r="137" spans="3:19" ht="20.25" customHeight="1">
      <c r="C137" s="40">
        <v>5</v>
      </c>
      <c r="D137" s="35">
        <v>9</v>
      </c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R137" s="59"/>
      <c r="S137" s="32"/>
    </row>
    <row r="138" spans="3:19" ht="20.25" customHeight="1">
      <c r="C138" s="40" t="s">
        <v>56</v>
      </c>
      <c r="D138" s="35">
        <f>SUM(D133:D137)</f>
        <v>37</v>
      </c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R138" s="59"/>
      <c r="S138" s="32"/>
    </row>
    <row r="139" spans="3:19" ht="20.25" customHeight="1">
      <c r="C139" s="60"/>
      <c r="D139" s="60"/>
      <c r="E139" s="60"/>
      <c r="F139" s="60"/>
      <c r="G139" s="60"/>
      <c r="H139" s="60"/>
      <c r="I139" s="60"/>
      <c r="J139" s="61"/>
      <c r="K139" s="61"/>
      <c r="L139" s="61"/>
      <c r="M139" s="61"/>
      <c r="N139" s="61"/>
      <c r="R139" s="59"/>
      <c r="S139" s="32"/>
    </row>
    <row r="140" spans="3:19" ht="20.25" customHeight="1">
      <c r="C140" s="65" t="s">
        <v>121</v>
      </c>
      <c r="D140" s="33" t="s">
        <v>123</v>
      </c>
      <c r="E140" s="60"/>
      <c r="F140" s="60"/>
      <c r="G140" s="60"/>
      <c r="H140" s="60"/>
      <c r="I140" s="60"/>
      <c r="J140" s="61"/>
      <c r="K140" s="61"/>
      <c r="L140" s="61"/>
      <c r="M140" s="61"/>
      <c r="N140" s="61"/>
      <c r="R140" s="59"/>
      <c r="S140" s="32"/>
    </row>
    <row r="141" spans="3:19" ht="20.25" customHeight="1">
      <c r="C141" s="40">
        <v>1</v>
      </c>
      <c r="D141" s="37">
        <f>D133/$D$138</f>
        <v>0</v>
      </c>
      <c r="E141" s="60"/>
      <c r="F141" s="60"/>
      <c r="G141" s="60"/>
      <c r="H141" s="60"/>
      <c r="I141" s="60"/>
      <c r="J141" s="61"/>
      <c r="K141" s="61"/>
      <c r="L141" s="61"/>
      <c r="M141" s="61"/>
      <c r="N141" s="61"/>
      <c r="R141" s="59"/>
      <c r="S141" s="32"/>
    </row>
    <row r="142" spans="3:19" ht="20.25" customHeight="1">
      <c r="C142" s="40">
        <v>2</v>
      </c>
      <c r="D142" s="37">
        <f t="shared" ref="D142:D145" si="8">D134/$D$138</f>
        <v>0</v>
      </c>
      <c r="E142" s="60"/>
      <c r="F142" s="60"/>
      <c r="G142" s="60"/>
      <c r="H142" s="60"/>
      <c r="I142" s="60"/>
      <c r="J142" s="61"/>
      <c r="K142" s="61"/>
      <c r="L142" s="61"/>
      <c r="M142" s="61"/>
      <c r="N142" s="61"/>
      <c r="R142" s="59"/>
      <c r="S142" s="32"/>
    </row>
    <row r="143" spans="3:19" ht="20.25" customHeight="1">
      <c r="C143" s="40">
        <v>3</v>
      </c>
      <c r="D143" s="37">
        <f t="shared" si="8"/>
        <v>0.24324324324324326</v>
      </c>
      <c r="E143" s="60"/>
      <c r="F143" s="60"/>
      <c r="G143" s="60"/>
      <c r="H143" s="60"/>
      <c r="I143" s="60"/>
      <c r="J143" s="61"/>
      <c r="K143" s="61"/>
      <c r="L143" s="61"/>
      <c r="M143" s="61"/>
      <c r="N143" s="61"/>
      <c r="R143" s="59"/>
      <c r="S143" s="32"/>
    </row>
    <row r="144" spans="3:19" ht="20.25" customHeight="1">
      <c r="C144" s="40">
        <v>4</v>
      </c>
      <c r="D144" s="37">
        <f t="shared" si="8"/>
        <v>0.51351351351351349</v>
      </c>
      <c r="R144" s="59"/>
      <c r="S144" s="32"/>
    </row>
    <row r="145" spans="3:19" ht="20.25" customHeight="1">
      <c r="C145" s="40">
        <v>5</v>
      </c>
      <c r="D145" s="37">
        <f t="shared" si="8"/>
        <v>0.24324324324324326</v>
      </c>
      <c r="R145" s="59"/>
      <c r="S145" s="32"/>
    </row>
    <row r="146" spans="3:19" ht="17.25" customHeight="1">
      <c r="R146" s="59"/>
      <c r="S146" s="32"/>
    </row>
    <row r="147" spans="3:19" ht="23.25">
      <c r="C147" s="113" t="s">
        <v>81</v>
      </c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R147" s="59"/>
      <c r="S147" s="32"/>
    </row>
    <row r="149" spans="3:19" ht="22.5" customHeight="1"/>
    <row r="150" spans="3:19" ht="22.5" customHeight="1"/>
    <row r="151" spans="3:19" ht="23.25">
      <c r="C151" s="114" t="s">
        <v>124</v>
      </c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</row>
    <row r="152" spans="3:19" ht="39.75" customHeight="1"/>
    <row r="153" spans="3:19" ht="23.25">
      <c r="C153" s="33" t="s">
        <v>54</v>
      </c>
      <c r="D153" s="49" t="s">
        <v>59</v>
      </c>
      <c r="E153" s="49" t="s">
        <v>126</v>
      </c>
      <c r="F153" s="49" t="s">
        <v>127</v>
      </c>
      <c r="G153" s="49" t="s">
        <v>62</v>
      </c>
      <c r="H153" s="49" t="s">
        <v>128</v>
      </c>
    </row>
    <row r="154" spans="3:19" ht="21">
      <c r="C154" s="40" t="s">
        <v>18</v>
      </c>
      <c r="D154" s="35">
        <v>34</v>
      </c>
      <c r="E154" s="35">
        <v>1</v>
      </c>
      <c r="F154" s="35">
        <v>2</v>
      </c>
      <c r="G154" s="35">
        <v>0</v>
      </c>
      <c r="H154" s="35">
        <f>SUM(D154:G154)</f>
        <v>37</v>
      </c>
    </row>
    <row r="155" spans="3:19" ht="21">
      <c r="C155" s="40" t="s">
        <v>17</v>
      </c>
      <c r="D155" s="35">
        <v>0</v>
      </c>
      <c r="E155" s="35">
        <v>0</v>
      </c>
      <c r="F155" s="35">
        <v>0</v>
      </c>
      <c r="G155" s="35">
        <v>0</v>
      </c>
      <c r="H155" s="35">
        <f>SUM(D155:G155)</f>
        <v>0</v>
      </c>
    </row>
    <row r="156" spans="3:19" ht="21">
      <c r="C156" s="40" t="s">
        <v>56</v>
      </c>
      <c r="D156" s="35">
        <f>D154+D155</f>
        <v>34</v>
      </c>
      <c r="E156" s="35">
        <f t="shared" ref="E156:H156" si="9">E154+E155</f>
        <v>1</v>
      </c>
      <c r="F156" s="35">
        <f t="shared" si="9"/>
        <v>2</v>
      </c>
      <c r="G156" s="35">
        <f t="shared" si="9"/>
        <v>0</v>
      </c>
      <c r="H156" s="35">
        <f t="shared" si="9"/>
        <v>37</v>
      </c>
    </row>
    <row r="158" spans="3:19" ht="23.25">
      <c r="C158" s="33" t="s">
        <v>55</v>
      </c>
      <c r="D158" s="49" t="s">
        <v>59</v>
      </c>
      <c r="E158" s="49" t="s">
        <v>126</v>
      </c>
      <c r="F158" s="49" t="s">
        <v>127</v>
      </c>
      <c r="G158" s="49" t="s">
        <v>62</v>
      </c>
      <c r="H158" s="49" t="s">
        <v>128</v>
      </c>
    </row>
    <row r="159" spans="3:19" ht="21">
      <c r="C159" s="40" t="s">
        <v>18</v>
      </c>
      <c r="D159" s="37">
        <f>D154/$D$156</f>
        <v>1</v>
      </c>
      <c r="E159" s="37">
        <f>E154/$E$156</f>
        <v>1</v>
      </c>
      <c r="F159" s="37">
        <f>F154/$F$156</f>
        <v>1</v>
      </c>
      <c r="G159" s="37" t="e">
        <f>G154/$G$156</f>
        <v>#DIV/0!</v>
      </c>
      <c r="H159" s="37">
        <f>H154/$H$156</f>
        <v>1</v>
      </c>
    </row>
    <row r="160" spans="3:19" ht="21">
      <c r="C160" s="40" t="s">
        <v>17</v>
      </c>
      <c r="D160" s="37">
        <f>D155/$D$156</f>
        <v>0</v>
      </c>
      <c r="E160" s="37">
        <f>E155/$E$156</f>
        <v>0</v>
      </c>
      <c r="F160" s="37">
        <f>F155/$F$156</f>
        <v>0</v>
      </c>
      <c r="G160" s="37" t="e">
        <f>G155/$G$156</f>
        <v>#DIV/0!</v>
      </c>
      <c r="H160" s="37">
        <f>H155/$H$156</f>
        <v>0</v>
      </c>
    </row>
    <row r="161" spans="3:16" ht="25.5" customHeight="1">
      <c r="C161" s="39"/>
      <c r="D161" s="61"/>
      <c r="E161" s="61"/>
    </row>
    <row r="162" spans="3:16" ht="11.25" customHeight="1">
      <c r="C162" s="39"/>
      <c r="D162" s="61"/>
      <c r="E162" s="61"/>
    </row>
    <row r="163" spans="3:16" ht="11.25" customHeight="1">
      <c r="C163" s="39"/>
      <c r="D163" s="61"/>
      <c r="E163" s="61"/>
    </row>
    <row r="164" spans="3:16" ht="23.25">
      <c r="C164" s="114" t="s">
        <v>125</v>
      </c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</row>
    <row r="165" spans="3:16" ht="43.5" customHeight="1"/>
    <row r="166" spans="3:16" ht="43.5" customHeight="1">
      <c r="C166" s="33" t="s">
        <v>54</v>
      </c>
      <c r="D166" s="49" t="s">
        <v>59</v>
      </c>
      <c r="E166" s="49" t="s">
        <v>126</v>
      </c>
      <c r="F166" s="49" t="s">
        <v>127</v>
      </c>
      <c r="G166" s="49" t="s">
        <v>62</v>
      </c>
      <c r="H166" s="49" t="s">
        <v>128</v>
      </c>
    </row>
    <row r="167" spans="3:16" ht="21">
      <c r="C167" s="34" t="s">
        <v>82</v>
      </c>
      <c r="D167" s="35">
        <v>1</v>
      </c>
      <c r="E167" s="35">
        <v>0</v>
      </c>
      <c r="F167" s="35">
        <v>0</v>
      </c>
      <c r="G167" s="35">
        <v>0</v>
      </c>
      <c r="H167" s="35">
        <f>SUM(D167:G167)</f>
        <v>1</v>
      </c>
    </row>
    <row r="168" spans="3:16" ht="21">
      <c r="C168" s="34" t="s">
        <v>83</v>
      </c>
      <c r="D168" s="35">
        <v>33</v>
      </c>
      <c r="E168" s="35">
        <v>1</v>
      </c>
      <c r="F168" s="35">
        <v>1</v>
      </c>
      <c r="G168" s="35">
        <v>0</v>
      </c>
      <c r="H168" s="35">
        <f t="shared" ref="H168:H169" si="10">SUM(D168:G168)</f>
        <v>35</v>
      </c>
    </row>
    <row r="169" spans="3:16" ht="21">
      <c r="C169" s="50" t="s">
        <v>84</v>
      </c>
      <c r="D169" s="35">
        <v>0</v>
      </c>
      <c r="E169" s="35">
        <v>0</v>
      </c>
      <c r="F169" s="35">
        <v>1</v>
      </c>
      <c r="G169" s="35">
        <v>0</v>
      </c>
      <c r="H169" s="35">
        <f t="shared" si="10"/>
        <v>1</v>
      </c>
    </row>
    <row r="170" spans="3:16" ht="21">
      <c r="C170" s="34" t="s">
        <v>310</v>
      </c>
      <c r="D170" s="35">
        <f>SUM(D167:D169)</f>
        <v>34</v>
      </c>
      <c r="E170" s="35">
        <f t="shared" ref="E170:H170" si="11">SUM(E167:E169)</f>
        <v>1</v>
      </c>
      <c r="F170" s="35">
        <f t="shared" si="11"/>
        <v>2</v>
      </c>
      <c r="G170" s="35">
        <f t="shared" si="11"/>
        <v>0</v>
      </c>
      <c r="H170" s="35">
        <f t="shared" si="11"/>
        <v>37</v>
      </c>
    </row>
    <row r="171" spans="3:16" ht="21">
      <c r="C171" s="69"/>
      <c r="D171" s="70"/>
      <c r="E171" s="70"/>
      <c r="F171" s="70"/>
    </row>
    <row r="173" spans="3:16" ht="23.25">
      <c r="C173" s="33" t="s">
        <v>55</v>
      </c>
      <c r="D173" s="49" t="s">
        <v>59</v>
      </c>
      <c r="E173" s="49" t="s">
        <v>126</v>
      </c>
      <c r="F173" s="49" t="s">
        <v>127</v>
      </c>
      <c r="G173" s="49" t="s">
        <v>62</v>
      </c>
      <c r="H173" s="49" t="s">
        <v>128</v>
      </c>
    </row>
    <row r="174" spans="3:16" ht="21">
      <c r="C174" s="34" t="s">
        <v>82</v>
      </c>
      <c r="D174" s="37">
        <f>D167/$D$170</f>
        <v>2.9411764705882353E-2</v>
      </c>
      <c r="E174" s="37">
        <f>E167/$E$170</f>
        <v>0</v>
      </c>
      <c r="F174" s="37">
        <f>F167/$F$170</f>
        <v>0</v>
      </c>
      <c r="G174" s="37" t="e">
        <f>G167/$G$170</f>
        <v>#DIV/0!</v>
      </c>
      <c r="H174" s="37">
        <f>H167/$H$170</f>
        <v>2.7027027027027029E-2</v>
      </c>
    </row>
    <row r="175" spans="3:16" ht="21">
      <c r="C175" s="34" t="s">
        <v>83</v>
      </c>
      <c r="D175" s="37">
        <f t="shared" ref="D175" si="12">D168/$D$170</f>
        <v>0.97058823529411764</v>
      </c>
      <c r="E175" s="37">
        <f t="shared" ref="E175:E176" si="13">E168/$E$170</f>
        <v>1</v>
      </c>
      <c r="F175" s="37">
        <f t="shared" ref="F175:F176" si="14">F168/$F$170</f>
        <v>0.5</v>
      </c>
      <c r="G175" s="37" t="e">
        <f t="shared" ref="G175:G176" si="15">G168/$G$170</f>
        <v>#DIV/0!</v>
      </c>
      <c r="H175" s="37">
        <f t="shared" ref="H175:H176" si="16">H168/$H$170</f>
        <v>0.94594594594594594</v>
      </c>
    </row>
    <row r="176" spans="3:16" ht="21">
      <c r="C176" s="50" t="s">
        <v>84</v>
      </c>
      <c r="D176" s="37">
        <f>D169/$D$170</f>
        <v>0</v>
      </c>
      <c r="E176" s="37">
        <f t="shared" si="13"/>
        <v>0</v>
      </c>
      <c r="F176" s="37">
        <f t="shared" si="14"/>
        <v>0.5</v>
      </c>
      <c r="G176" s="37" t="e">
        <f t="shared" si="15"/>
        <v>#DIV/0!</v>
      </c>
      <c r="H176" s="37">
        <f t="shared" si="16"/>
        <v>2.7027027027027029E-2</v>
      </c>
    </row>
    <row r="177" spans="3:16" ht="26.25" customHeight="1">
      <c r="C177" s="51"/>
      <c r="D177" s="53"/>
      <c r="E177" s="53"/>
      <c r="F177" s="53"/>
    </row>
    <row r="178" spans="3:16" ht="33.75" customHeight="1"/>
    <row r="179" spans="3:16" ht="54.75" customHeight="1">
      <c r="C179" s="118" t="s">
        <v>129</v>
      </c>
      <c r="D179" s="118"/>
      <c r="E179" s="118"/>
      <c r="F179" s="118"/>
      <c r="G179" s="118"/>
      <c r="H179" s="118"/>
      <c r="I179" s="118"/>
      <c r="J179" s="118"/>
      <c r="K179" s="118"/>
      <c r="L179" s="118"/>
      <c r="M179" s="118"/>
      <c r="N179" s="118"/>
      <c r="O179" s="118"/>
      <c r="P179" s="118"/>
    </row>
    <row r="180" spans="3:16" ht="29.25" customHeight="1"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</row>
    <row r="181" spans="3:16" ht="75.75" customHeight="1">
      <c r="D181" s="49" t="s">
        <v>59</v>
      </c>
      <c r="E181" s="49" t="s">
        <v>60</v>
      </c>
      <c r="F181" s="49" t="s">
        <v>61</v>
      </c>
      <c r="G181" s="49" t="s">
        <v>62</v>
      </c>
    </row>
    <row r="182" spans="3:16" ht="42">
      <c r="C182" s="34" t="s">
        <v>85</v>
      </c>
      <c r="D182" s="78">
        <v>3</v>
      </c>
      <c r="E182" s="78">
        <v>0</v>
      </c>
      <c r="F182" s="78">
        <v>2</v>
      </c>
      <c r="G182" s="78">
        <v>0</v>
      </c>
    </row>
    <row r="183" spans="3:16" ht="21">
      <c r="C183" s="34" t="s">
        <v>86</v>
      </c>
      <c r="D183" s="78">
        <v>2</v>
      </c>
      <c r="E183" s="78">
        <v>0</v>
      </c>
      <c r="F183" s="78">
        <v>0</v>
      </c>
      <c r="G183" s="78">
        <v>0</v>
      </c>
    </row>
    <row r="184" spans="3:16" ht="63">
      <c r="C184" s="34" t="s">
        <v>87</v>
      </c>
      <c r="D184" s="78">
        <v>2</v>
      </c>
      <c r="E184" s="78">
        <v>0</v>
      </c>
      <c r="F184" s="78">
        <v>0</v>
      </c>
      <c r="G184" s="78">
        <v>0</v>
      </c>
    </row>
    <row r="185" spans="3:16" ht="42">
      <c r="C185" s="34" t="s">
        <v>130</v>
      </c>
      <c r="D185" s="78">
        <v>0</v>
      </c>
      <c r="E185" s="78">
        <v>0</v>
      </c>
      <c r="F185" s="78">
        <v>0</v>
      </c>
      <c r="G185" s="78">
        <v>0</v>
      </c>
    </row>
    <row r="186" spans="3:16" ht="21">
      <c r="C186" s="34" t="s">
        <v>88</v>
      </c>
      <c r="D186" s="78">
        <v>0</v>
      </c>
      <c r="E186" s="78">
        <v>0</v>
      </c>
      <c r="F186" s="78">
        <v>0</v>
      </c>
      <c r="G186" s="78">
        <v>0</v>
      </c>
    </row>
    <row r="187" spans="3:16" ht="21">
      <c r="C187" s="34" t="s">
        <v>89</v>
      </c>
      <c r="D187" s="78">
        <v>28</v>
      </c>
      <c r="E187" s="78">
        <v>1</v>
      </c>
      <c r="F187" s="78">
        <v>0</v>
      </c>
      <c r="G187" s="78">
        <v>0</v>
      </c>
    </row>
    <row r="188" spans="3:16" ht="21">
      <c r="C188" s="34" t="s">
        <v>56</v>
      </c>
      <c r="D188" s="78">
        <f>SUM(D182:D187)</f>
        <v>35</v>
      </c>
      <c r="E188" s="78">
        <f t="shared" ref="E188:G188" si="17">SUM(E182:E187)</f>
        <v>1</v>
      </c>
      <c r="F188" s="78">
        <f t="shared" si="17"/>
        <v>2</v>
      </c>
      <c r="G188" s="78">
        <f t="shared" si="17"/>
        <v>0</v>
      </c>
    </row>
    <row r="189" spans="3:16" ht="21">
      <c r="C189" s="69"/>
      <c r="D189" s="71"/>
      <c r="E189" s="71"/>
      <c r="F189" s="71"/>
      <c r="G189" s="71"/>
    </row>
    <row r="190" spans="3:16" ht="23.25">
      <c r="D190" s="49" t="s">
        <v>59</v>
      </c>
      <c r="E190" s="49" t="s">
        <v>60</v>
      </c>
      <c r="F190" s="49" t="s">
        <v>61</v>
      </c>
      <c r="G190" s="49" t="s">
        <v>62</v>
      </c>
    </row>
    <row r="191" spans="3:16" ht="42">
      <c r="C191" s="34" t="s">
        <v>85</v>
      </c>
      <c r="D191" s="37">
        <f>D182/$D$188</f>
        <v>8.5714285714285715E-2</v>
      </c>
      <c r="E191" s="37">
        <f>E182/$E$188</f>
        <v>0</v>
      </c>
      <c r="F191" s="37">
        <f>F182/$F$188</f>
        <v>1</v>
      </c>
      <c r="G191" s="37" t="e">
        <f>G182/$G$188</f>
        <v>#DIV/0!</v>
      </c>
    </row>
    <row r="192" spans="3:16" ht="21">
      <c r="C192" s="34" t="s">
        <v>86</v>
      </c>
      <c r="D192" s="37">
        <f t="shared" ref="D192:D196" si="18">D183/$D$188</f>
        <v>5.7142857142857141E-2</v>
      </c>
      <c r="E192" s="37">
        <f t="shared" ref="E192:E196" si="19">E183/$E$188</f>
        <v>0</v>
      </c>
      <c r="F192" s="37">
        <f t="shared" ref="F192:F196" si="20">F183/$F$188</f>
        <v>0</v>
      </c>
      <c r="G192" s="37" t="e">
        <f t="shared" ref="G192:G196" si="21">G183/$G$188</f>
        <v>#DIV/0!</v>
      </c>
    </row>
    <row r="193" spans="3:16" ht="63">
      <c r="C193" s="34" t="s">
        <v>87</v>
      </c>
      <c r="D193" s="37">
        <f>D184/$D$188</f>
        <v>5.7142857142857141E-2</v>
      </c>
      <c r="E193" s="37">
        <f t="shared" si="19"/>
        <v>0</v>
      </c>
      <c r="F193" s="37">
        <f t="shared" si="20"/>
        <v>0</v>
      </c>
      <c r="G193" s="37" t="e">
        <f t="shared" si="21"/>
        <v>#DIV/0!</v>
      </c>
    </row>
    <row r="194" spans="3:16" ht="42">
      <c r="C194" s="34" t="s">
        <v>130</v>
      </c>
      <c r="D194" s="37">
        <f t="shared" si="18"/>
        <v>0</v>
      </c>
      <c r="E194" s="37">
        <f t="shared" si="19"/>
        <v>0</v>
      </c>
      <c r="F194" s="37">
        <f t="shared" si="20"/>
        <v>0</v>
      </c>
      <c r="G194" s="37" t="e">
        <f t="shared" si="21"/>
        <v>#DIV/0!</v>
      </c>
    </row>
    <row r="195" spans="3:16" ht="21">
      <c r="C195" s="34" t="s">
        <v>88</v>
      </c>
      <c r="D195" s="37">
        <f t="shared" si="18"/>
        <v>0</v>
      </c>
      <c r="E195" s="37">
        <f t="shared" si="19"/>
        <v>0</v>
      </c>
      <c r="F195" s="37">
        <f t="shared" si="20"/>
        <v>0</v>
      </c>
      <c r="G195" s="37" t="e">
        <f t="shared" si="21"/>
        <v>#DIV/0!</v>
      </c>
    </row>
    <row r="196" spans="3:16" ht="21">
      <c r="C196" s="34" t="s">
        <v>89</v>
      </c>
      <c r="D196" s="37">
        <f t="shared" si="18"/>
        <v>0.8</v>
      </c>
      <c r="E196" s="37">
        <f t="shared" si="19"/>
        <v>1</v>
      </c>
      <c r="F196" s="37">
        <f t="shared" si="20"/>
        <v>0</v>
      </c>
      <c r="G196" s="37" t="e">
        <f t="shared" si="21"/>
        <v>#DIV/0!</v>
      </c>
    </row>
    <row r="197" spans="3:16" ht="21">
      <c r="C197" s="62"/>
      <c r="D197" s="61"/>
      <c r="E197" s="61"/>
      <c r="F197" s="61"/>
      <c r="G197" s="61"/>
    </row>
    <row r="198" spans="3:16" ht="23.25">
      <c r="C198" s="113" t="s">
        <v>90</v>
      </c>
      <c r="D198" s="113"/>
      <c r="E198" s="113"/>
      <c r="F198" s="113"/>
      <c r="G198" s="113"/>
      <c r="H198" s="113"/>
      <c r="I198" s="113"/>
      <c r="J198" s="113"/>
      <c r="K198" s="113"/>
      <c r="L198" s="113"/>
      <c r="M198" s="113"/>
      <c r="N198" s="113"/>
      <c r="O198" s="113"/>
      <c r="P198" s="113"/>
    </row>
    <row r="200" spans="3:16" ht="23.25">
      <c r="C200" s="118" t="s">
        <v>131</v>
      </c>
      <c r="D200" s="118"/>
      <c r="E200" s="118"/>
      <c r="F200" s="118"/>
      <c r="G200" s="118"/>
      <c r="H200" s="118"/>
      <c r="I200" s="118"/>
      <c r="J200" s="118"/>
      <c r="K200" s="118"/>
      <c r="L200" s="118"/>
      <c r="M200" s="118"/>
      <c r="N200" s="118"/>
      <c r="O200" s="118"/>
      <c r="P200" s="118"/>
    </row>
    <row r="201" spans="3:16" ht="57" customHeight="1"/>
    <row r="202" spans="3:16" ht="30" customHeight="1">
      <c r="C202" s="49" t="s">
        <v>54</v>
      </c>
      <c r="D202" s="33" t="s">
        <v>60</v>
      </c>
      <c r="E202" s="33" t="s">
        <v>61</v>
      </c>
      <c r="F202" s="33" t="s">
        <v>62</v>
      </c>
    </row>
    <row r="203" spans="3:16" ht="21">
      <c r="C203" s="40" t="s">
        <v>18</v>
      </c>
      <c r="D203" s="35">
        <v>0</v>
      </c>
      <c r="E203" s="35">
        <v>0</v>
      </c>
      <c r="F203" s="35">
        <v>0</v>
      </c>
      <c r="G203" s="54"/>
    </row>
    <row r="204" spans="3:16" ht="21">
      <c r="C204" s="40" t="s">
        <v>17</v>
      </c>
      <c r="D204" s="35">
        <v>1</v>
      </c>
      <c r="E204" s="35">
        <v>2</v>
      </c>
      <c r="F204" s="35">
        <v>0</v>
      </c>
    </row>
    <row r="205" spans="3:16" ht="21">
      <c r="C205" s="40" t="s">
        <v>56</v>
      </c>
      <c r="D205" s="35">
        <f>SUM(D203:D204)</f>
        <v>1</v>
      </c>
      <c r="E205" s="35">
        <f t="shared" ref="E205:F205" si="22">SUM(E203:E204)</f>
        <v>2</v>
      </c>
      <c r="F205" s="35">
        <f t="shared" si="22"/>
        <v>0</v>
      </c>
    </row>
    <row r="206" spans="3:16" ht="17.25" customHeight="1"/>
    <row r="207" spans="3:16" ht="23.25">
      <c r="C207" s="49" t="s">
        <v>55</v>
      </c>
      <c r="D207" s="33" t="s">
        <v>60</v>
      </c>
      <c r="E207" s="33" t="s">
        <v>61</v>
      </c>
      <c r="F207" s="33" t="s">
        <v>62</v>
      </c>
    </row>
    <row r="208" spans="3:16" ht="21">
      <c r="C208" s="40" t="s">
        <v>18</v>
      </c>
      <c r="D208" s="37">
        <f>D203/$D$205</f>
        <v>0</v>
      </c>
      <c r="E208" s="37">
        <f>E203/$E$205</f>
        <v>0</v>
      </c>
      <c r="F208" s="37" t="e">
        <f>F203/$F$205</f>
        <v>#DIV/0!</v>
      </c>
    </row>
    <row r="209" spans="3:16" ht="21">
      <c r="C209" s="40" t="s">
        <v>17</v>
      </c>
      <c r="D209" s="37">
        <f>D204/$D$205</f>
        <v>1</v>
      </c>
      <c r="E209" s="37">
        <f>E204/$E$205</f>
        <v>1</v>
      </c>
      <c r="F209" s="37" t="e">
        <f>F204/$F$205</f>
        <v>#DIV/0!</v>
      </c>
    </row>
    <row r="210" spans="3:16" ht="88.5" customHeight="1"/>
    <row r="211" spans="3:16" ht="23.25">
      <c r="C211" s="113" t="s">
        <v>91</v>
      </c>
      <c r="D211" s="113"/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</row>
    <row r="213" spans="3:16" ht="23.25">
      <c r="C213" s="118" t="s">
        <v>92</v>
      </c>
      <c r="D213" s="118"/>
      <c r="E213" s="118"/>
      <c r="F213" s="118"/>
      <c r="G213" s="118"/>
      <c r="H213" s="118"/>
      <c r="I213" s="118"/>
      <c r="J213" s="118"/>
      <c r="K213" s="118"/>
      <c r="L213" s="118"/>
      <c r="M213" s="118"/>
      <c r="N213" s="118"/>
      <c r="O213" s="118"/>
      <c r="P213" s="118"/>
    </row>
    <row r="214" spans="3:16" ht="21.75" customHeight="1"/>
    <row r="215" spans="3:16" ht="21.75" customHeight="1">
      <c r="C215" s="33" t="s">
        <v>54</v>
      </c>
      <c r="D215" s="33" t="s">
        <v>60</v>
      </c>
      <c r="E215" s="33" t="s">
        <v>61</v>
      </c>
      <c r="F215" s="33" t="s">
        <v>62</v>
      </c>
      <c r="G215" s="33" t="s">
        <v>56</v>
      </c>
    </row>
    <row r="216" spans="3:16" ht="21.75" customHeight="1">
      <c r="C216" s="34" t="s">
        <v>132</v>
      </c>
      <c r="D216" s="35">
        <v>0</v>
      </c>
      <c r="E216" s="35">
        <v>0</v>
      </c>
      <c r="F216" s="35">
        <v>0</v>
      </c>
      <c r="G216" s="35">
        <f>SUM(D216:F216)</f>
        <v>0</v>
      </c>
    </row>
    <row r="217" spans="3:16" ht="21.75" customHeight="1">
      <c r="C217" s="34" t="s">
        <v>93</v>
      </c>
      <c r="D217" s="35">
        <v>1</v>
      </c>
      <c r="E217" s="35">
        <v>2</v>
      </c>
      <c r="F217" s="35">
        <v>0</v>
      </c>
      <c r="G217" s="35">
        <f t="shared" ref="G217:G220" si="23">SUM(D217:F217)</f>
        <v>3</v>
      </c>
    </row>
    <row r="218" spans="3:16" ht="21.75" customHeight="1">
      <c r="C218" s="34" t="s">
        <v>94</v>
      </c>
      <c r="D218" s="35">
        <v>0</v>
      </c>
      <c r="E218" s="35">
        <v>0</v>
      </c>
      <c r="F218" s="35">
        <v>0</v>
      </c>
      <c r="G218" s="35">
        <f>SUM(D218:F218)</f>
        <v>0</v>
      </c>
    </row>
    <row r="219" spans="3:16" ht="21.75" customHeight="1">
      <c r="C219" s="34" t="s">
        <v>95</v>
      </c>
      <c r="D219" s="35">
        <v>0</v>
      </c>
      <c r="E219" s="35">
        <v>0</v>
      </c>
      <c r="F219" s="35">
        <v>0</v>
      </c>
      <c r="G219" s="35">
        <f t="shared" si="23"/>
        <v>0</v>
      </c>
    </row>
    <row r="220" spans="3:16" ht="21">
      <c r="C220" s="34" t="s">
        <v>56</v>
      </c>
      <c r="D220" s="35">
        <f>SUM(D216:D219)</f>
        <v>1</v>
      </c>
      <c r="E220" s="35">
        <f t="shared" ref="E220:F220" si="24">SUM(E216:E219)</f>
        <v>2</v>
      </c>
      <c r="F220" s="35">
        <f t="shared" si="24"/>
        <v>0</v>
      </c>
      <c r="G220" s="35">
        <f t="shared" si="23"/>
        <v>3</v>
      </c>
    </row>
    <row r="221" spans="3:16" ht="21">
      <c r="C221" s="62"/>
      <c r="D221" s="63"/>
      <c r="E221" s="63"/>
      <c r="F221" s="63"/>
      <c r="G221" s="63"/>
    </row>
    <row r="222" spans="3:16" ht="21.75" customHeight="1"/>
    <row r="223" spans="3:16" ht="23.25">
      <c r="C223" s="33" t="s">
        <v>55</v>
      </c>
      <c r="D223" s="33" t="s">
        <v>60</v>
      </c>
      <c r="E223" s="33" t="s">
        <v>61</v>
      </c>
      <c r="F223" s="33" t="s">
        <v>62</v>
      </c>
      <c r="G223" s="33" t="s">
        <v>56</v>
      </c>
    </row>
    <row r="224" spans="3:16" ht="21">
      <c r="C224" s="34" t="s">
        <v>132</v>
      </c>
      <c r="D224" s="37">
        <f>D216/$D$220</f>
        <v>0</v>
      </c>
      <c r="E224" s="37">
        <f>E216/$E$220</f>
        <v>0</v>
      </c>
      <c r="F224" s="37" t="e">
        <f>F216/$F$220</f>
        <v>#DIV/0!</v>
      </c>
      <c r="G224" s="37">
        <f>G216/$G$220</f>
        <v>0</v>
      </c>
    </row>
    <row r="225" spans="3:16" ht="21">
      <c r="C225" s="34" t="s">
        <v>93</v>
      </c>
      <c r="D225" s="37">
        <f t="shared" ref="D225:D227" si="25">D217/$D$220</f>
        <v>1</v>
      </c>
      <c r="E225" s="37">
        <f t="shared" ref="E225:E227" si="26">E217/$E$220</f>
        <v>1</v>
      </c>
      <c r="F225" s="37" t="e">
        <f t="shared" ref="F225:F227" si="27">F217/$F$220</f>
        <v>#DIV/0!</v>
      </c>
      <c r="G225" s="37">
        <f t="shared" ref="G225:G227" si="28">G217/$G$220</f>
        <v>1</v>
      </c>
    </row>
    <row r="226" spans="3:16" ht="21">
      <c r="C226" s="34" t="s">
        <v>94</v>
      </c>
      <c r="D226" s="37">
        <f t="shared" si="25"/>
        <v>0</v>
      </c>
      <c r="E226" s="37">
        <f t="shared" si="26"/>
        <v>0</v>
      </c>
      <c r="F226" s="37" t="e">
        <f t="shared" si="27"/>
        <v>#DIV/0!</v>
      </c>
      <c r="G226" s="37">
        <f t="shared" si="28"/>
        <v>0</v>
      </c>
    </row>
    <row r="227" spans="3:16" ht="21">
      <c r="C227" s="34" t="s">
        <v>95</v>
      </c>
      <c r="D227" s="37">
        <f t="shared" si="25"/>
        <v>0</v>
      </c>
      <c r="E227" s="37">
        <f t="shared" si="26"/>
        <v>0</v>
      </c>
      <c r="F227" s="37" t="e">
        <f t="shared" si="27"/>
        <v>#DIV/0!</v>
      </c>
      <c r="G227" s="37">
        <f t="shared" si="28"/>
        <v>0</v>
      </c>
    </row>
    <row r="228" spans="3:16" ht="37.5" customHeight="1"/>
    <row r="229" spans="3:16" ht="32.25" hidden="1" customHeight="1">
      <c r="C229" s="118" t="s">
        <v>96</v>
      </c>
      <c r="D229" s="118"/>
      <c r="E229" s="118"/>
      <c r="F229" s="118"/>
      <c r="G229" s="118"/>
      <c r="H229" s="118"/>
      <c r="I229" s="118"/>
      <c r="J229" s="118"/>
      <c r="K229" s="118"/>
      <c r="L229" s="118"/>
      <c r="M229" s="118"/>
      <c r="N229" s="118"/>
      <c r="O229" s="118"/>
      <c r="P229" s="118"/>
    </row>
    <row r="231" spans="3:16" ht="3.75" customHeight="1"/>
    <row r="232" spans="3:16" ht="23.25">
      <c r="C232" s="113" t="s">
        <v>97</v>
      </c>
      <c r="D232" s="113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</row>
    <row r="234" spans="3:16" ht="23.25">
      <c r="C234" s="118" t="s">
        <v>98</v>
      </c>
      <c r="D234" s="118"/>
      <c r="E234" s="118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</row>
    <row r="236" spans="3:16" ht="23.25">
      <c r="C236" s="33" t="s">
        <v>54</v>
      </c>
      <c r="D236" s="33" t="s">
        <v>59</v>
      </c>
      <c r="E236" s="33" t="s">
        <v>60</v>
      </c>
      <c r="F236" s="33" t="s">
        <v>61</v>
      </c>
      <c r="G236" s="33" t="s">
        <v>62</v>
      </c>
      <c r="H236" s="33" t="s">
        <v>56</v>
      </c>
    </row>
    <row r="237" spans="3:16" ht="21">
      <c r="C237" s="40" t="s">
        <v>18</v>
      </c>
      <c r="D237" s="35">
        <v>21</v>
      </c>
      <c r="E237" s="35">
        <v>1</v>
      </c>
      <c r="F237" s="35">
        <v>1</v>
      </c>
      <c r="G237" s="35">
        <v>0</v>
      </c>
      <c r="H237" s="36">
        <f>SUM(D237:G237)</f>
        <v>23</v>
      </c>
    </row>
    <row r="238" spans="3:16" ht="21">
      <c r="C238" s="40" t="s">
        <v>17</v>
      </c>
      <c r="D238" s="35">
        <v>12</v>
      </c>
      <c r="E238" s="35">
        <v>0</v>
      </c>
      <c r="F238" s="35">
        <v>1</v>
      </c>
      <c r="G238" s="35">
        <v>0</v>
      </c>
      <c r="H238" s="36">
        <f t="shared" ref="H238:H240" si="29">SUM(D238:G238)</f>
        <v>13</v>
      </c>
    </row>
    <row r="239" spans="3:16" ht="42">
      <c r="C239" s="40" t="s">
        <v>133</v>
      </c>
      <c r="D239" s="35">
        <v>1</v>
      </c>
      <c r="E239" s="35">
        <v>0</v>
      </c>
      <c r="F239" s="35">
        <v>0</v>
      </c>
      <c r="G239" s="35">
        <v>0</v>
      </c>
      <c r="H239" s="36">
        <f t="shared" si="29"/>
        <v>1</v>
      </c>
    </row>
    <row r="240" spans="3:16" ht="21.75" customHeight="1">
      <c r="C240" s="40" t="s">
        <v>56</v>
      </c>
      <c r="D240" s="35">
        <f>SUM(D237:D239)</f>
        <v>34</v>
      </c>
      <c r="E240" s="35">
        <f t="shared" ref="E240:G240" si="30">SUM(E237:E239)</f>
        <v>1</v>
      </c>
      <c r="F240" s="35">
        <f t="shared" si="30"/>
        <v>2</v>
      </c>
      <c r="G240" s="35">
        <f t="shared" si="30"/>
        <v>0</v>
      </c>
      <c r="H240" s="36">
        <f t="shared" si="29"/>
        <v>37</v>
      </c>
    </row>
    <row r="242" spans="3:16" ht="23.25">
      <c r="C242" s="33" t="s">
        <v>55</v>
      </c>
      <c r="D242" s="33" t="s">
        <v>59</v>
      </c>
      <c r="E242" s="33" t="s">
        <v>60</v>
      </c>
      <c r="F242" s="33" t="s">
        <v>61</v>
      </c>
      <c r="G242" s="33" t="s">
        <v>62</v>
      </c>
      <c r="H242" s="33" t="s">
        <v>56</v>
      </c>
    </row>
    <row r="243" spans="3:16" ht="21">
      <c r="C243" s="40" t="s">
        <v>18</v>
      </c>
      <c r="D243" s="37">
        <f>D237/$D$240</f>
        <v>0.61764705882352944</v>
      </c>
      <c r="E243" s="37">
        <f>E237/$E$240</f>
        <v>1</v>
      </c>
      <c r="F243" s="37">
        <f>F237/$F$240</f>
        <v>0.5</v>
      </c>
      <c r="G243" s="37" t="e">
        <f>G237/$G$240</f>
        <v>#DIV/0!</v>
      </c>
      <c r="H243" s="38">
        <f>H237/$H$240</f>
        <v>0.6216216216216216</v>
      </c>
    </row>
    <row r="244" spans="3:16" ht="21">
      <c r="C244" s="40" t="s">
        <v>17</v>
      </c>
      <c r="D244" s="37">
        <f t="shared" ref="D244:D245" si="31">D238/$D$240</f>
        <v>0.35294117647058826</v>
      </c>
      <c r="E244" s="37">
        <f t="shared" ref="E244:E245" si="32">E238/$E$240</f>
        <v>0</v>
      </c>
      <c r="F244" s="37">
        <f t="shared" ref="F244:F245" si="33">F238/$F$240</f>
        <v>0.5</v>
      </c>
      <c r="G244" s="37" t="e">
        <f t="shared" ref="G244:G245" si="34">G238/$G$240</f>
        <v>#DIV/0!</v>
      </c>
      <c r="H244" s="38">
        <f t="shared" ref="H244:H245" si="35">H238/$H$240</f>
        <v>0.35135135135135137</v>
      </c>
    </row>
    <row r="245" spans="3:16" ht="42">
      <c r="C245" s="40" t="s">
        <v>133</v>
      </c>
      <c r="D245" s="37">
        <f t="shared" si="31"/>
        <v>2.9411764705882353E-2</v>
      </c>
      <c r="E245" s="37">
        <f t="shared" si="32"/>
        <v>0</v>
      </c>
      <c r="F245" s="37">
        <f t="shared" si="33"/>
        <v>0</v>
      </c>
      <c r="G245" s="37" t="e">
        <f t="shared" si="34"/>
        <v>#DIV/0!</v>
      </c>
      <c r="H245" s="38">
        <f t="shared" si="35"/>
        <v>2.7027027027027029E-2</v>
      </c>
    </row>
    <row r="250" spans="3:16" ht="23.25">
      <c r="C250" s="113" t="s">
        <v>99</v>
      </c>
      <c r="D250" s="113"/>
      <c r="E250" s="113"/>
      <c r="F250" s="113"/>
      <c r="G250" s="113"/>
      <c r="H250" s="113"/>
      <c r="I250" s="113"/>
      <c r="J250" s="113"/>
      <c r="K250" s="113"/>
      <c r="L250" s="113"/>
      <c r="M250" s="113"/>
      <c r="N250" s="113"/>
      <c r="O250" s="113"/>
      <c r="P250" s="113"/>
    </row>
    <row r="252" spans="3:16" ht="42" customHeight="1">
      <c r="C252" s="119" t="s">
        <v>100</v>
      </c>
      <c r="D252" s="119"/>
      <c r="E252" s="119"/>
      <c r="F252" s="119"/>
      <c r="G252" s="119"/>
      <c r="H252" s="119"/>
      <c r="I252" s="119"/>
      <c r="J252" s="119"/>
      <c r="K252" s="119"/>
      <c r="L252" s="119"/>
      <c r="M252" s="119"/>
      <c r="N252" s="119"/>
      <c r="O252" s="119"/>
      <c r="P252" s="119"/>
    </row>
    <row r="254" spans="3:16" ht="23.25">
      <c r="C254" s="33" t="s">
        <v>54</v>
      </c>
      <c r="D254" s="33" t="s">
        <v>59</v>
      </c>
      <c r="E254" s="33" t="s">
        <v>60</v>
      </c>
      <c r="F254" s="33" t="s">
        <v>61</v>
      </c>
      <c r="G254" s="33" t="s">
        <v>62</v>
      </c>
      <c r="H254" s="33" t="s">
        <v>56</v>
      </c>
    </row>
    <row r="255" spans="3:16" ht="21">
      <c r="C255" s="40">
        <v>1</v>
      </c>
      <c r="D255" s="35">
        <v>0</v>
      </c>
      <c r="E255" s="35">
        <v>0</v>
      </c>
      <c r="F255" s="35">
        <v>0</v>
      </c>
      <c r="G255" s="35">
        <v>0</v>
      </c>
      <c r="H255" s="35">
        <f>SUM(D255:G255)</f>
        <v>0</v>
      </c>
    </row>
    <row r="256" spans="3:16" ht="21">
      <c r="C256" s="40">
        <v>2</v>
      </c>
      <c r="D256" s="35">
        <v>1</v>
      </c>
      <c r="E256" s="35">
        <v>0</v>
      </c>
      <c r="F256" s="35">
        <v>0</v>
      </c>
      <c r="G256" s="35">
        <v>0</v>
      </c>
      <c r="H256" s="35">
        <f t="shared" ref="H256:H259" si="36">SUM(D256:G256)</f>
        <v>1</v>
      </c>
    </row>
    <row r="257" spans="3:16" ht="21">
      <c r="C257" s="40">
        <v>3</v>
      </c>
      <c r="D257" s="35">
        <v>7</v>
      </c>
      <c r="E257" s="35">
        <v>0</v>
      </c>
      <c r="F257" s="35">
        <v>0</v>
      </c>
      <c r="G257" s="35">
        <v>0</v>
      </c>
      <c r="H257" s="35">
        <f t="shared" si="36"/>
        <v>7</v>
      </c>
    </row>
    <row r="258" spans="3:16" ht="21">
      <c r="C258" s="40">
        <v>4</v>
      </c>
      <c r="D258" s="35">
        <v>20</v>
      </c>
      <c r="E258" s="35">
        <v>0</v>
      </c>
      <c r="F258" s="35">
        <v>2</v>
      </c>
      <c r="G258" s="35">
        <v>0</v>
      </c>
      <c r="H258" s="35">
        <f t="shared" si="36"/>
        <v>22</v>
      </c>
    </row>
    <row r="259" spans="3:16" ht="21">
      <c r="C259" s="40">
        <v>5</v>
      </c>
      <c r="D259" s="35">
        <v>6</v>
      </c>
      <c r="E259" s="35">
        <v>1</v>
      </c>
      <c r="F259" s="35">
        <v>0</v>
      </c>
      <c r="G259" s="35">
        <v>0</v>
      </c>
      <c r="H259" s="35">
        <f t="shared" si="36"/>
        <v>7</v>
      </c>
    </row>
    <row r="260" spans="3:16" ht="21">
      <c r="C260" s="40" t="s">
        <v>56</v>
      </c>
      <c r="D260" s="35">
        <f>SUM(D255:D259)</f>
        <v>34</v>
      </c>
      <c r="E260" s="35">
        <f t="shared" ref="E260:H260" si="37">SUM(E255:E259)</f>
        <v>1</v>
      </c>
      <c r="F260" s="35">
        <f t="shared" si="37"/>
        <v>2</v>
      </c>
      <c r="G260" s="35">
        <f t="shared" si="37"/>
        <v>0</v>
      </c>
      <c r="H260" s="35">
        <f t="shared" si="37"/>
        <v>37</v>
      </c>
    </row>
    <row r="262" spans="3:16" ht="23.25">
      <c r="C262" s="56" t="s">
        <v>55</v>
      </c>
      <c r="D262" s="33" t="s">
        <v>59</v>
      </c>
      <c r="E262" s="33" t="s">
        <v>60</v>
      </c>
      <c r="F262" s="33" t="s">
        <v>61</v>
      </c>
      <c r="G262" s="33" t="s">
        <v>62</v>
      </c>
      <c r="H262" s="33" t="s">
        <v>56</v>
      </c>
    </row>
    <row r="263" spans="3:16" ht="21">
      <c r="C263" s="40">
        <v>1</v>
      </c>
      <c r="D263" s="37">
        <f>D255/$D$260</f>
        <v>0</v>
      </c>
      <c r="E263" s="37">
        <f>E255/$E$260</f>
        <v>0</v>
      </c>
      <c r="F263" s="37">
        <f>F255/$F$260</f>
        <v>0</v>
      </c>
      <c r="G263" s="37" t="e">
        <f>G255/$G$260</f>
        <v>#DIV/0!</v>
      </c>
      <c r="H263" s="37">
        <f>H255/$H$260</f>
        <v>0</v>
      </c>
    </row>
    <row r="264" spans="3:16" ht="21">
      <c r="C264" s="40">
        <v>2</v>
      </c>
      <c r="D264" s="37">
        <f t="shared" ref="D264:D267" si="38">D256/$D$260</f>
        <v>2.9411764705882353E-2</v>
      </c>
      <c r="E264" s="37">
        <f t="shared" ref="E264:E267" si="39">E256/$E$260</f>
        <v>0</v>
      </c>
      <c r="F264" s="37">
        <f t="shared" ref="F264:F267" si="40">F256/$F$260</f>
        <v>0</v>
      </c>
      <c r="G264" s="37" t="e">
        <f t="shared" ref="G264:G267" si="41">G256/$G$260</f>
        <v>#DIV/0!</v>
      </c>
      <c r="H264" s="37">
        <f t="shared" ref="H264:H267" si="42">H256/$H$260</f>
        <v>2.7027027027027029E-2</v>
      </c>
    </row>
    <row r="265" spans="3:16" ht="21">
      <c r="C265" s="40">
        <v>3</v>
      </c>
      <c r="D265" s="37">
        <f t="shared" si="38"/>
        <v>0.20588235294117646</v>
      </c>
      <c r="E265" s="37">
        <f t="shared" si="39"/>
        <v>0</v>
      </c>
      <c r="F265" s="37">
        <f t="shared" si="40"/>
        <v>0</v>
      </c>
      <c r="G265" s="37" t="e">
        <f t="shared" si="41"/>
        <v>#DIV/0!</v>
      </c>
      <c r="H265" s="37">
        <f t="shared" si="42"/>
        <v>0.1891891891891892</v>
      </c>
    </row>
    <row r="266" spans="3:16" ht="21">
      <c r="C266" s="40">
        <v>4</v>
      </c>
      <c r="D266" s="37">
        <f t="shared" si="38"/>
        <v>0.58823529411764708</v>
      </c>
      <c r="E266" s="37">
        <f t="shared" si="39"/>
        <v>0</v>
      </c>
      <c r="F266" s="37">
        <f t="shared" si="40"/>
        <v>1</v>
      </c>
      <c r="G266" s="37" t="e">
        <f t="shared" si="41"/>
        <v>#DIV/0!</v>
      </c>
      <c r="H266" s="37">
        <f t="shared" si="42"/>
        <v>0.59459459459459463</v>
      </c>
    </row>
    <row r="267" spans="3:16" ht="21">
      <c r="C267" s="40">
        <v>5</v>
      </c>
      <c r="D267" s="37">
        <f t="shared" si="38"/>
        <v>0.17647058823529413</v>
      </c>
      <c r="E267" s="37">
        <f t="shared" si="39"/>
        <v>1</v>
      </c>
      <c r="F267" s="37">
        <f t="shared" si="40"/>
        <v>0</v>
      </c>
      <c r="G267" s="37" t="e">
        <f t="shared" si="41"/>
        <v>#DIV/0!</v>
      </c>
      <c r="H267" s="37">
        <f t="shared" si="42"/>
        <v>0.1891891891891892</v>
      </c>
    </row>
    <row r="271" spans="3:16" s="55" customFormat="1" ht="45.75" customHeight="1">
      <c r="C271" s="119" t="s">
        <v>134</v>
      </c>
      <c r="D271" s="119"/>
      <c r="E271" s="119"/>
      <c r="F271" s="119"/>
      <c r="G271" s="119"/>
      <c r="H271" s="119"/>
      <c r="I271" s="119"/>
      <c r="J271" s="119"/>
      <c r="K271" s="119"/>
      <c r="L271" s="119"/>
      <c r="M271" s="119"/>
      <c r="N271" s="119"/>
      <c r="O271" s="119"/>
      <c r="P271" s="119"/>
    </row>
    <row r="273" spans="3:5" ht="46.5">
      <c r="C273" s="57" t="s">
        <v>102</v>
      </c>
      <c r="D273" s="33" t="s">
        <v>59</v>
      </c>
      <c r="E273" s="33" t="s">
        <v>103</v>
      </c>
    </row>
    <row r="274" spans="3:5" ht="21">
      <c r="C274" s="34" t="s">
        <v>37</v>
      </c>
      <c r="D274" s="35">
        <v>13</v>
      </c>
      <c r="E274" s="37">
        <f>D274/$D$278</f>
        <v>0.38235294117647056</v>
      </c>
    </row>
    <row r="275" spans="3:5" ht="21">
      <c r="C275" s="34" t="s">
        <v>104</v>
      </c>
      <c r="D275" s="35">
        <v>20</v>
      </c>
      <c r="E275" s="37">
        <f t="shared" ref="E275:E276" si="43">D275/$D$278</f>
        <v>0.58823529411764708</v>
      </c>
    </row>
    <row r="276" spans="3:5" ht="21">
      <c r="C276" s="34" t="s">
        <v>101</v>
      </c>
      <c r="D276" s="35">
        <v>1</v>
      </c>
      <c r="E276" s="37">
        <f t="shared" si="43"/>
        <v>2.9411764705882353E-2</v>
      </c>
    </row>
    <row r="277" spans="3:5" ht="21">
      <c r="C277" s="34" t="s">
        <v>306</v>
      </c>
      <c r="D277" s="35">
        <v>0</v>
      </c>
      <c r="E277" s="37">
        <f>D277/$D$278</f>
        <v>0</v>
      </c>
    </row>
    <row r="278" spans="3:5" ht="21">
      <c r="C278" s="34" t="s">
        <v>56</v>
      </c>
      <c r="D278" s="35">
        <f>SUM(D274:D277)</f>
        <v>34</v>
      </c>
    </row>
    <row r="279" spans="3:5" ht="21">
      <c r="C279" s="69"/>
      <c r="D279" s="70"/>
      <c r="E279" s="71"/>
    </row>
    <row r="280" spans="3:5" ht="21">
      <c r="C280" s="69"/>
      <c r="D280" s="70"/>
      <c r="E280" s="71"/>
    </row>
    <row r="281" spans="3:5" ht="33" customHeight="1"/>
  </sheetData>
  <mergeCells count="31">
    <mergeCell ref="C252:P252"/>
    <mergeCell ref="C271:P271"/>
    <mergeCell ref="C229:P229"/>
    <mergeCell ref="C250:P250"/>
    <mergeCell ref="C232:P232"/>
    <mergeCell ref="C234:P234"/>
    <mergeCell ref="C179:P179"/>
    <mergeCell ref="C198:P198"/>
    <mergeCell ref="C200:P200"/>
    <mergeCell ref="C211:P211"/>
    <mergeCell ref="C213:P213"/>
    <mergeCell ref="C128:P128"/>
    <mergeCell ref="C130:P130"/>
    <mergeCell ref="C147:P147"/>
    <mergeCell ref="C151:P151"/>
    <mergeCell ref="C164:P164"/>
    <mergeCell ref="C106:I106"/>
    <mergeCell ref="C107:I107"/>
    <mergeCell ref="C108:I108"/>
    <mergeCell ref="C109:I109"/>
    <mergeCell ref="C110:I110"/>
    <mergeCell ref="C82:P82"/>
    <mergeCell ref="C101:P101"/>
    <mergeCell ref="C103:I103"/>
    <mergeCell ref="C104:I104"/>
    <mergeCell ref="C105:I105"/>
    <mergeCell ref="C80:P80"/>
    <mergeCell ref="C42:P42"/>
    <mergeCell ref="C44:P44"/>
    <mergeCell ref="C55:P55"/>
    <mergeCell ref="C68:P68"/>
  </mergeCells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5"/>
  <sheetViews>
    <sheetView tabSelected="1" topLeftCell="A208" workbookViewId="0">
      <selection activeCell="E216" sqref="E216"/>
    </sheetView>
  </sheetViews>
  <sheetFormatPr baseColWidth="10" defaultRowHeight="15"/>
  <cols>
    <col min="1" max="16384" width="11.42578125" style="1"/>
  </cols>
  <sheetData>
    <row r="1" spans="1:10">
      <c r="A1" s="144"/>
      <c r="B1" s="144"/>
      <c r="C1" s="144"/>
      <c r="D1" s="144"/>
      <c r="E1" s="144"/>
      <c r="F1" s="144"/>
      <c r="G1" s="144"/>
      <c r="H1" s="144"/>
      <c r="I1" s="144"/>
    </row>
    <row r="2" spans="1:10">
      <c r="A2" s="144"/>
      <c r="B2" s="144"/>
      <c r="C2" s="144"/>
      <c r="D2" s="144"/>
      <c r="E2" s="144"/>
      <c r="F2" s="144"/>
      <c r="G2" s="144"/>
      <c r="H2" s="144"/>
      <c r="I2" s="144"/>
    </row>
    <row r="3" spans="1:10">
      <c r="A3" s="144"/>
      <c r="B3" s="144"/>
      <c r="C3" s="144"/>
      <c r="D3" s="144"/>
      <c r="E3" s="144"/>
      <c r="F3" s="144"/>
      <c r="G3" s="144"/>
      <c r="H3" s="144"/>
      <c r="I3" s="144"/>
    </row>
    <row r="4" spans="1:10">
      <c r="A4" s="144"/>
      <c r="B4" s="144"/>
      <c r="C4" s="144"/>
      <c r="D4" s="144"/>
      <c r="E4" s="144"/>
      <c r="F4" s="144"/>
      <c r="G4" s="144"/>
      <c r="H4" s="144"/>
      <c r="I4" s="144"/>
    </row>
    <row r="5" spans="1:10">
      <c r="A5" s="144"/>
      <c r="B5" s="144"/>
      <c r="C5" s="144"/>
      <c r="D5" s="144"/>
      <c r="E5" s="144"/>
      <c r="F5" s="144"/>
      <c r="G5" s="144"/>
      <c r="H5" s="144"/>
      <c r="I5" s="144"/>
    </row>
    <row r="6" spans="1:10">
      <c r="A6" s="144"/>
      <c r="B6" s="144"/>
      <c r="C6" s="144"/>
      <c r="D6" s="144"/>
      <c r="E6" s="144"/>
      <c r="F6" s="144"/>
      <c r="G6" s="144"/>
      <c r="H6" s="144"/>
      <c r="I6" s="144"/>
    </row>
    <row r="7" spans="1:10">
      <c r="A7" s="144"/>
      <c r="B7" s="144"/>
      <c r="C7" s="144"/>
      <c r="D7" s="144"/>
      <c r="E7" s="144"/>
      <c r="F7" s="144"/>
      <c r="G7" s="144"/>
      <c r="H7" s="144"/>
      <c r="I7" s="144"/>
    </row>
    <row r="8" spans="1:10">
      <c r="A8" s="144"/>
      <c r="B8" s="144"/>
      <c r="C8" s="144"/>
      <c r="D8" s="144"/>
      <c r="E8" s="144"/>
      <c r="F8" s="144"/>
      <c r="G8" s="144"/>
      <c r="H8" s="144"/>
      <c r="I8" s="144"/>
    </row>
    <row r="9" spans="1:10" ht="36">
      <c r="A9" s="144"/>
      <c r="B9" s="144"/>
      <c r="C9" s="144"/>
      <c r="D9" s="144"/>
      <c r="E9" s="144"/>
      <c r="F9" s="144"/>
      <c r="G9" s="144"/>
      <c r="H9" s="144"/>
      <c r="I9" s="144"/>
      <c r="J9" s="167" t="s">
        <v>398</v>
      </c>
    </row>
    <row r="10" spans="1:10" ht="23.25">
      <c r="A10" s="144"/>
      <c r="B10" s="144"/>
      <c r="C10" s="144"/>
      <c r="D10" s="144"/>
      <c r="E10" s="144"/>
      <c r="F10" s="144"/>
      <c r="G10" s="144"/>
      <c r="H10" s="144"/>
      <c r="I10" s="144"/>
      <c r="J10" s="168"/>
    </row>
    <row r="11" spans="1:10" ht="23.25">
      <c r="A11" s="144"/>
      <c r="B11" s="144"/>
      <c r="C11" s="144"/>
      <c r="D11" s="144"/>
      <c r="E11" s="144"/>
      <c r="F11" s="144"/>
      <c r="G11" s="144"/>
      <c r="H11" s="144"/>
      <c r="I11" s="144"/>
      <c r="J11" s="168"/>
    </row>
    <row r="12" spans="1:10">
      <c r="A12" s="144"/>
      <c r="B12" s="144"/>
      <c r="C12" s="144"/>
      <c r="D12" s="144"/>
      <c r="E12" s="144"/>
      <c r="F12" s="144"/>
      <c r="G12" s="144"/>
      <c r="H12" s="144"/>
      <c r="I12" s="144"/>
    </row>
    <row r="13" spans="1:10">
      <c r="A13" s="144"/>
      <c r="B13" s="144"/>
      <c r="C13" s="144"/>
      <c r="D13" s="144"/>
      <c r="E13" s="144"/>
      <c r="F13" s="144"/>
      <c r="G13" s="144"/>
      <c r="H13" s="144"/>
      <c r="I13" s="144"/>
    </row>
    <row r="14" spans="1:10">
      <c r="A14" s="144"/>
      <c r="B14" s="144"/>
      <c r="C14" s="144"/>
      <c r="D14" s="144"/>
      <c r="E14" s="144"/>
      <c r="F14" s="144"/>
      <c r="G14" s="144"/>
      <c r="H14" s="144"/>
      <c r="I14" s="144"/>
    </row>
    <row r="35" spans="2:19" ht="18.75">
      <c r="B35" s="58" t="s">
        <v>400</v>
      </c>
    </row>
    <row r="36" spans="2:19" ht="18.75">
      <c r="B36" s="58" t="s">
        <v>399</v>
      </c>
    </row>
    <row r="38" spans="2:19" ht="39" customHeight="1">
      <c r="B38" s="31"/>
      <c r="C38" s="113" t="s">
        <v>57</v>
      </c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R38" s="59"/>
      <c r="S38" s="32"/>
    </row>
    <row r="39" spans="2:19" ht="19.5" customHeight="1">
      <c r="B39" s="31"/>
      <c r="C39" s="3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59"/>
      <c r="S39" s="32"/>
    </row>
    <row r="40" spans="2:19" ht="23.25">
      <c r="B40" s="31"/>
      <c r="C40" s="145" t="s">
        <v>65</v>
      </c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R40" s="59"/>
      <c r="S40" s="32"/>
    </row>
    <row r="43" spans="2:19">
      <c r="C43" s="146" t="s">
        <v>382</v>
      </c>
      <c r="D43" s="146" t="s">
        <v>54</v>
      </c>
      <c r="E43" s="146" t="s">
        <v>55</v>
      </c>
    </row>
    <row r="44" spans="2:19" ht="30">
      <c r="C44" s="147" t="s">
        <v>67</v>
      </c>
      <c r="D44" s="169">
        <v>11</v>
      </c>
      <c r="E44" s="149">
        <v>0.16</v>
      </c>
    </row>
    <row r="45" spans="2:19">
      <c r="C45" s="147" t="s">
        <v>68</v>
      </c>
      <c r="D45" s="169">
        <v>1</v>
      </c>
      <c r="E45" s="149">
        <v>0.01</v>
      </c>
    </row>
    <row r="46" spans="2:19">
      <c r="C46" s="150" t="s">
        <v>383</v>
      </c>
      <c r="D46" s="169">
        <v>59</v>
      </c>
      <c r="E46" s="149">
        <v>0.83</v>
      </c>
    </row>
    <row r="47" spans="2:19">
      <c r="C47" s="150" t="s">
        <v>310</v>
      </c>
      <c r="D47" s="150">
        <f>SUM(D44:D46)</f>
        <v>71</v>
      </c>
      <c r="E47" s="149">
        <f>E44+E46+E45</f>
        <v>1</v>
      </c>
    </row>
    <row r="57" spans="3:19" ht="23.25">
      <c r="C57" s="145" t="s">
        <v>69</v>
      </c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R57" s="59"/>
      <c r="S57" s="32"/>
    </row>
    <row r="59" spans="3:19">
      <c r="C59" s="151" t="s">
        <v>384</v>
      </c>
      <c r="D59" s="152" t="s">
        <v>54</v>
      </c>
      <c r="E59" s="153" t="s">
        <v>55</v>
      </c>
    </row>
    <row r="60" spans="3:19">
      <c r="C60" s="154">
        <v>0</v>
      </c>
      <c r="D60" s="169">
        <v>58</v>
      </c>
      <c r="E60" s="149">
        <v>0.82</v>
      </c>
    </row>
    <row r="61" spans="3:19" ht="14.25" customHeight="1">
      <c r="C61" s="154">
        <v>1</v>
      </c>
      <c r="D61" s="169">
        <v>9</v>
      </c>
      <c r="E61" s="149">
        <v>0.13</v>
      </c>
    </row>
    <row r="62" spans="3:19" ht="14.25" customHeight="1">
      <c r="C62" s="154">
        <v>2</v>
      </c>
      <c r="D62" s="169">
        <v>3</v>
      </c>
      <c r="E62" s="149">
        <v>0.04</v>
      </c>
    </row>
    <row r="63" spans="3:19" ht="14.25" customHeight="1">
      <c r="C63" s="154" t="s">
        <v>401</v>
      </c>
      <c r="D63" s="169">
        <v>1</v>
      </c>
      <c r="E63" s="149">
        <v>0.01</v>
      </c>
    </row>
    <row r="64" spans="3:19">
      <c r="C64" s="150" t="s">
        <v>310</v>
      </c>
      <c r="D64" s="150">
        <f>+D61+D60+D62+D63</f>
        <v>71</v>
      </c>
      <c r="E64" s="155">
        <f>G60+E61+E60+E62+E63</f>
        <v>1</v>
      </c>
    </row>
    <row r="74" spans="3:19" ht="34.5" customHeight="1">
      <c r="C74" s="113" t="s">
        <v>385</v>
      </c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R74" s="59"/>
      <c r="S74" s="32"/>
    </row>
    <row r="76" spans="3:19" ht="57.75" customHeight="1">
      <c r="C76" s="156" t="s">
        <v>120</v>
      </c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R76" s="59"/>
      <c r="S76" s="32"/>
    </row>
    <row r="78" spans="3:19">
      <c r="C78" s="146" t="s">
        <v>121</v>
      </c>
      <c r="D78" s="146" t="s">
        <v>122</v>
      </c>
      <c r="E78" s="153" t="s">
        <v>55</v>
      </c>
    </row>
    <row r="79" spans="3:19">
      <c r="C79" s="154">
        <v>1</v>
      </c>
      <c r="D79" s="170">
        <v>2</v>
      </c>
      <c r="E79" s="149">
        <v>0.03</v>
      </c>
    </row>
    <row r="80" spans="3:19">
      <c r="C80" s="154">
        <v>2</v>
      </c>
      <c r="D80" s="170">
        <v>1</v>
      </c>
      <c r="E80" s="149">
        <v>0.01</v>
      </c>
    </row>
    <row r="81" spans="3:19">
      <c r="C81" s="157">
        <v>3</v>
      </c>
      <c r="D81" s="170">
        <v>7</v>
      </c>
      <c r="E81" s="149">
        <v>0.1</v>
      </c>
    </row>
    <row r="82" spans="3:19">
      <c r="C82" s="157">
        <v>4</v>
      </c>
      <c r="D82" s="170">
        <v>21</v>
      </c>
      <c r="E82" s="149">
        <v>0.3</v>
      </c>
    </row>
    <row r="83" spans="3:19">
      <c r="C83" s="159">
        <v>5</v>
      </c>
      <c r="D83" s="170">
        <v>40</v>
      </c>
      <c r="E83" s="149">
        <v>0.56000000000000005</v>
      </c>
    </row>
    <row r="84" spans="3:19">
      <c r="C84" s="157" t="s">
        <v>56</v>
      </c>
      <c r="D84" s="157">
        <f>SUM(D79:D83)</f>
        <v>71</v>
      </c>
      <c r="E84" s="155">
        <f>G79+E81+E80+E79+E82+E83</f>
        <v>1</v>
      </c>
    </row>
    <row r="93" spans="3:19" ht="23.25">
      <c r="C93" s="113" t="s">
        <v>81</v>
      </c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R93" s="59"/>
      <c r="S93" s="32"/>
    </row>
    <row r="95" spans="3:19" ht="22.5" customHeight="1"/>
    <row r="96" spans="3:19" ht="23.25">
      <c r="C96" s="145" t="s">
        <v>124</v>
      </c>
      <c r="D96" s="145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5"/>
    </row>
    <row r="98" spans="3:5">
      <c r="C98" s="151" t="s">
        <v>386</v>
      </c>
      <c r="D98" s="152" t="s">
        <v>54</v>
      </c>
      <c r="E98" s="153" t="s">
        <v>55</v>
      </c>
    </row>
    <row r="99" spans="3:5">
      <c r="C99" s="154" t="s">
        <v>107</v>
      </c>
      <c r="D99" s="150">
        <v>68</v>
      </c>
      <c r="E99" s="149">
        <v>0.84</v>
      </c>
    </row>
    <row r="100" spans="3:5">
      <c r="C100" s="154" t="s">
        <v>387</v>
      </c>
      <c r="D100" s="150">
        <v>3</v>
      </c>
      <c r="E100" s="149">
        <v>0.16</v>
      </c>
    </row>
    <row r="101" spans="3:5">
      <c r="C101" s="150" t="s">
        <v>310</v>
      </c>
      <c r="D101" s="150">
        <f>+D100+D99</f>
        <v>71</v>
      </c>
      <c r="E101" s="155">
        <f>G99+E100+E99</f>
        <v>1</v>
      </c>
    </row>
    <row r="113" spans="3:16" ht="23.25">
      <c r="C113" s="145" t="s">
        <v>125</v>
      </c>
      <c r="D113" s="145"/>
      <c r="E113" s="145"/>
      <c r="F113" s="145"/>
      <c r="G113" s="145"/>
      <c r="H113" s="145"/>
      <c r="I113" s="145"/>
      <c r="J113" s="145"/>
      <c r="K113" s="145"/>
      <c r="L113" s="145"/>
      <c r="M113" s="145"/>
      <c r="N113" s="145"/>
      <c r="O113" s="145"/>
      <c r="P113" s="145"/>
    </row>
    <row r="115" spans="3:16">
      <c r="C115" s="30" t="s">
        <v>388</v>
      </c>
      <c r="D115" s="146" t="s">
        <v>54</v>
      </c>
      <c r="E115" s="146" t="s">
        <v>55</v>
      </c>
    </row>
    <row r="116" spans="3:16">
      <c r="C116" s="160" t="s">
        <v>389</v>
      </c>
      <c r="D116" s="171">
        <v>2</v>
      </c>
      <c r="E116" s="161">
        <v>0.03</v>
      </c>
    </row>
    <row r="117" spans="3:16">
      <c r="C117" s="160" t="s">
        <v>83</v>
      </c>
      <c r="D117" s="171">
        <v>66</v>
      </c>
      <c r="E117" s="161">
        <v>0.93</v>
      </c>
    </row>
    <row r="118" spans="3:16">
      <c r="C118" s="160" t="s">
        <v>170</v>
      </c>
      <c r="D118" s="171">
        <v>3</v>
      </c>
      <c r="E118" s="161">
        <v>0.04</v>
      </c>
    </row>
    <row r="119" spans="3:16">
      <c r="C119" s="160" t="s">
        <v>56</v>
      </c>
      <c r="D119" s="150">
        <f>SUM(D116:D118)</f>
        <v>71</v>
      </c>
      <c r="E119" s="155">
        <f>SUM(E116:E118)</f>
        <v>1</v>
      </c>
    </row>
    <row r="128" spans="3:16" ht="15.75" customHeight="1"/>
    <row r="129" spans="3:16" ht="23.25">
      <c r="C129" s="113" t="s">
        <v>90</v>
      </c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</row>
    <row r="131" spans="3:16" ht="23.25">
      <c r="C131" s="162" t="s">
        <v>131</v>
      </c>
      <c r="D131" s="162"/>
      <c r="E131" s="162"/>
      <c r="F131" s="162"/>
      <c r="G131" s="162"/>
      <c r="H131" s="162"/>
      <c r="I131" s="162"/>
      <c r="J131" s="162"/>
      <c r="K131" s="162"/>
      <c r="L131" s="162"/>
      <c r="M131" s="162"/>
      <c r="N131" s="162"/>
      <c r="O131" s="162"/>
      <c r="P131" s="162"/>
    </row>
    <row r="133" spans="3:16">
      <c r="C133" s="151" t="s">
        <v>386</v>
      </c>
      <c r="D133" s="152" t="s">
        <v>54</v>
      </c>
      <c r="E133" s="153" t="s">
        <v>55</v>
      </c>
    </row>
    <row r="134" spans="3:16">
      <c r="C134" s="154" t="s">
        <v>107</v>
      </c>
      <c r="D134" s="150">
        <v>22</v>
      </c>
      <c r="E134" s="149">
        <v>0.31</v>
      </c>
    </row>
    <row r="135" spans="3:16">
      <c r="C135" s="154" t="s">
        <v>387</v>
      </c>
      <c r="D135" s="150">
        <v>49</v>
      </c>
      <c r="E135" s="149">
        <v>0.69</v>
      </c>
    </row>
    <row r="136" spans="3:16">
      <c r="C136" s="150" t="s">
        <v>310</v>
      </c>
      <c r="D136" s="150">
        <f>+D135+D134</f>
        <v>71</v>
      </c>
      <c r="E136" s="155">
        <f>G134+E135+E134</f>
        <v>1</v>
      </c>
    </row>
    <row r="148" spans="3:16" ht="23.25">
      <c r="C148" s="113" t="s">
        <v>91</v>
      </c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</row>
    <row r="150" spans="3:16" ht="23.25">
      <c r="C150" s="162" t="s">
        <v>92</v>
      </c>
      <c r="D150" s="162"/>
      <c r="E150" s="162"/>
      <c r="F150" s="162"/>
      <c r="G150" s="162"/>
      <c r="H150" s="162"/>
      <c r="I150" s="162"/>
      <c r="J150" s="162"/>
      <c r="K150" s="162"/>
      <c r="L150" s="162"/>
      <c r="M150" s="162"/>
      <c r="N150" s="162"/>
      <c r="O150" s="162"/>
      <c r="P150" s="162"/>
    </row>
    <row r="152" spans="3:16">
      <c r="C152" s="30" t="s">
        <v>390</v>
      </c>
      <c r="D152" s="30" t="s">
        <v>54</v>
      </c>
      <c r="E152" s="146" t="s">
        <v>55</v>
      </c>
    </row>
    <row r="153" spans="3:16">
      <c r="C153" s="160" t="s">
        <v>391</v>
      </c>
      <c r="D153" s="169">
        <v>10</v>
      </c>
      <c r="E153" s="149">
        <v>0.14000000000000001</v>
      </c>
    </row>
    <row r="154" spans="3:16">
      <c r="C154" s="160" t="s">
        <v>392</v>
      </c>
      <c r="D154" s="169">
        <v>25</v>
      </c>
      <c r="E154" s="149">
        <v>0.35</v>
      </c>
    </row>
    <row r="155" spans="3:16">
      <c r="C155" s="160" t="s">
        <v>94</v>
      </c>
      <c r="D155" s="169">
        <v>1</v>
      </c>
      <c r="E155" s="161">
        <v>0.02</v>
      </c>
    </row>
    <row r="156" spans="3:16">
      <c r="C156" s="160" t="s">
        <v>393</v>
      </c>
      <c r="D156" s="169">
        <v>35</v>
      </c>
      <c r="E156" s="161">
        <v>0.49</v>
      </c>
    </row>
    <row r="157" spans="3:16">
      <c r="C157" s="30" t="s">
        <v>56</v>
      </c>
      <c r="D157" s="30">
        <f>SUM(D153:D156)</f>
        <v>71</v>
      </c>
      <c r="E157" s="155">
        <v>1</v>
      </c>
    </row>
    <row r="167" spans="3:16" ht="23.25">
      <c r="C167" s="113" t="s">
        <v>394</v>
      </c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</row>
    <row r="169" spans="3:16" ht="23.25">
      <c r="C169" s="162" t="s">
        <v>395</v>
      </c>
      <c r="D169" s="162"/>
      <c r="E169" s="162"/>
      <c r="F169" s="162"/>
      <c r="G169" s="162"/>
      <c r="H169" s="162"/>
      <c r="I169" s="162"/>
      <c r="J169" s="162"/>
      <c r="K169" s="162"/>
      <c r="L169" s="162"/>
      <c r="M169" s="162"/>
      <c r="N169" s="162"/>
      <c r="O169" s="162"/>
      <c r="P169" s="162"/>
    </row>
    <row r="171" spans="3:16">
      <c r="C171" s="151" t="s">
        <v>386</v>
      </c>
      <c r="D171" s="152" t="s">
        <v>54</v>
      </c>
      <c r="E171" s="153" t="s">
        <v>55</v>
      </c>
    </row>
    <row r="172" spans="3:16">
      <c r="C172" s="154" t="s">
        <v>107</v>
      </c>
      <c r="D172" s="150">
        <v>44</v>
      </c>
      <c r="E172" s="149">
        <v>0.62</v>
      </c>
    </row>
    <row r="173" spans="3:16">
      <c r="C173" s="154" t="s">
        <v>387</v>
      </c>
      <c r="D173" s="150">
        <v>24</v>
      </c>
      <c r="E173" s="149">
        <v>0.34</v>
      </c>
    </row>
    <row r="174" spans="3:16" ht="45">
      <c r="C174" s="172" t="s">
        <v>402</v>
      </c>
      <c r="D174" s="150">
        <v>3</v>
      </c>
      <c r="E174" s="149">
        <v>0.04</v>
      </c>
    </row>
    <row r="175" spans="3:16">
      <c r="C175" s="150" t="s">
        <v>310</v>
      </c>
      <c r="D175" s="150">
        <f>+D173+D172+D174</f>
        <v>71</v>
      </c>
      <c r="E175" s="155">
        <f>G172+E173+E172+E174</f>
        <v>1</v>
      </c>
    </row>
    <row r="187" spans="3:16" ht="23.25">
      <c r="C187" s="113" t="s">
        <v>396</v>
      </c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</row>
    <row r="189" spans="3:16" ht="42" customHeight="1">
      <c r="C189" s="163" t="s">
        <v>100</v>
      </c>
      <c r="D189" s="163"/>
      <c r="E189" s="163"/>
      <c r="F189" s="163"/>
      <c r="G189" s="163"/>
      <c r="H189" s="163"/>
      <c r="I189" s="163"/>
      <c r="J189" s="163"/>
      <c r="K189" s="163"/>
      <c r="L189" s="163"/>
      <c r="M189" s="163"/>
      <c r="N189" s="163"/>
      <c r="O189" s="163"/>
      <c r="P189" s="163"/>
    </row>
    <row r="191" spans="3:16">
      <c r="C191" s="146" t="s">
        <v>121</v>
      </c>
      <c r="D191" s="146" t="s">
        <v>122</v>
      </c>
      <c r="E191" s="153" t="s">
        <v>55</v>
      </c>
    </row>
    <row r="192" spans="3:16">
      <c r="C192" s="154">
        <v>1</v>
      </c>
      <c r="D192" s="157">
        <v>1</v>
      </c>
      <c r="E192" s="149">
        <v>0.01</v>
      </c>
    </row>
    <row r="193" spans="3:16">
      <c r="C193" s="154">
        <v>2</v>
      </c>
      <c r="D193" s="157">
        <v>0</v>
      </c>
      <c r="E193" s="149">
        <v>0</v>
      </c>
    </row>
    <row r="194" spans="3:16">
      <c r="C194" s="164">
        <v>3</v>
      </c>
      <c r="D194" s="158">
        <v>10</v>
      </c>
      <c r="E194" s="149">
        <v>0.14000000000000001</v>
      </c>
    </row>
    <row r="195" spans="3:16">
      <c r="C195" s="164">
        <v>4</v>
      </c>
      <c r="D195" s="158">
        <v>32</v>
      </c>
      <c r="E195" s="149">
        <v>0.45</v>
      </c>
    </row>
    <row r="196" spans="3:16">
      <c r="C196" s="164">
        <v>5</v>
      </c>
      <c r="D196" s="158">
        <v>28</v>
      </c>
      <c r="E196" s="149">
        <v>0.4</v>
      </c>
    </row>
    <row r="197" spans="3:16">
      <c r="C197" s="157" t="s">
        <v>56</v>
      </c>
      <c r="D197" s="157">
        <f>SUM(D192:D196)</f>
        <v>71</v>
      </c>
      <c r="E197" s="155">
        <f>G192+E194+E193+E192+E195+E196</f>
        <v>1</v>
      </c>
    </row>
    <row r="207" spans="3:16" s="55" customFormat="1" ht="45.75" customHeight="1">
      <c r="C207" s="163" t="s">
        <v>134</v>
      </c>
      <c r="D207" s="163"/>
      <c r="E207" s="163"/>
      <c r="F207" s="163"/>
      <c r="G207" s="163"/>
      <c r="H207" s="163"/>
      <c r="I207" s="163"/>
      <c r="J207" s="163"/>
      <c r="K207" s="163"/>
      <c r="L207" s="163"/>
      <c r="M207" s="163"/>
      <c r="N207" s="163"/>
      <c r="O207" s="163"/>
      <c r="P207" s="163"/>
    </row>
    <row r="210" spans="3:5">
      <c r="C210" s="151" t="s">
        <v>397</v>
      </c>
      <c r="D210" s="146" t="s">
        <v>54</v>
      </c>
      <c r="E210" s="153" t="s">
        <v>55</v>
      </c>
    </row>
    <row r="211" spans="3:5">
      <c r="C211" s="165" t="s">
        <v>104</v>
      </c>
      <c r="D211" s="148">
        <v>20</v>
      </c>
      <c r="E211" s="166">
        <v>0.28000000000000003</v>
      </c>
    </row>
    <row r="212" spans="3:5">
      <c r="C212" s="165" t="s">
        <v>37</v>
      </c>
      <c r="D212" s="148">
        <v>47</v>
      </c>
      <c r="E212" s="166">
        <v>0.66</v>
      </c>
    </row>
    <row r="213" spans="3:5">
      <c r="C213" s="165" t="s">
        <v>306</v>
      </c>
      <c r="D213" s="148">
        <v>2</v>
      </c>
      <c r="E213" s="166">
        <v>0.03</v>
      </c>
    </row>
    <row r="214" spans="3:5">
      <c r="C214" s="165" t="s">
        <v>101</v>
      </c>
      <c r="D214" s="148">
        <v>2</v>
      </c>
      <c r="E214" s="166">
        <v>0.03</v>
      </c>
    </row>
    <row r="215" spans="3:5">
      <c r="C215" s="150" t="s">
        <v>310</v>
      </c>
      <c r="D215" s="150">
        <f>+D212+D211+D213+D214</f>
        <v>71</v>
      </c>
      <c r="E215" s="155">
        <f>G211+E212+E211+E213+E214</f>
        <v>1</v>
      </c>
    </row>
  </sheetData>
  <mergeCells count="18">
    <mergeCell ref="C150:P150"/>
    <mergeCell ref="C167:P167"/>
    <mergeCell ref="C169:P169"/>
    <mergeCell ref="C187:P187"/>
    <mergeCell ref="C189:P189"/>
    <mergeCell ref="C207:P207"/>
    <mergeCell ref="C93:P93"/>
    <mergeCell ref="C96:P96"/>
    <mergeCell ref="C113:P113"/>
    <mergeCell ref="C129:P129"/>
    <mergeCell ref="C131:P131"/>
    <mergeCell ref="C148:P148"/>
    <mergeCell ref="A1:I14"/>
    <mergeCell ref="C38:P38"/>
    <mergeCell ref="C40:P40"/>
    <mergeCell ref="C57:P57"/>
    <mergeCell ref="C74:P74"/>
    <mergeCell ref="C76:P7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69"/>
  <sheetViews>
    <sheetView workbookViewId="0">
      <selection activeCell="E58" sqref="E58:G63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1.5703125" style="5" customWidth="1"/>
    <col min="5" max="5" width="39.85546875" style="5" customWidth="1"/>
    <col min="6" max="6" width="50.7109375" style="5" customWidth="1"/>
    <col min="7" max="7" width="47" style="5" customWidth="1"/>
    <col min="8" max="8" width="20.85546875" style="5" customWidth="1"/>
    <col min="9" max="9" width="34.28515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1"/>
      <c r="D11" s="121"/>
      <c r="E11" s="121"/>
      <c r="F11" s="121"/>
      <c r="G11" s="121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312</v>
      </c>
    </row>
    <row r="14" spans="2:16" ht="63">
      <c r="B14" s="8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>
      <c r="B15" s="92">
        <v>1</v>
      </c>
      <c r="C15" s="91" t="s">
        <v>336</v>
      </c>
      <c r="D15" s="91" t="s">
        <v>337</v>
      </c>
      <c r="E15" s="91" t="s">
        <v>321</v>
      </c>
      <c r="F15" s="91" t="s">
        <v>346</v>
      </c>
      <c r="G15" s="91" t="s">
        <v>322</v>
      </c>
      <c r="H15" s="91" t="s">
        <v>351</v>
      </c>
      <c r="I15" s="91" t="s">
        <v>352</v>
      </c>
      <c r="J15" s="91" t="s">
        <v>314</v>
      </c>
      <c r="K15" s="91" t="s">
        <v>315</v>
      </c>
    </row>
    <row r="16" spans="2:16">
      <c r="B16" s="92">
        <v>2</v>
      </c>
      <c r="C16" s="97" t="s">
        <v>338</v>
      </c>
      <c r="D16" s="97" t="s">
        <v>339</v>
      </c>
      <c r="E16" s="97" t="s">
        <v>313</v>
      </c>
      <c r="F16" s="97" t="s">
        <v>347</v>
      </c>
      <c r="G16" s="97" t="s">
        <v>16</v>
      </c>
      <c r="H16" s="97" t="s">
        <v>353</v>
      </c>
      <c r="I16" s="97" t="s">
        <v>354</v>
      </c>
      <c r="J16" s="97" t="s">
        <v>314</v>
      </c>
      <c r="K16" s="97" t="s">
        <v>315</v>
      </c>
    </row>
    <row r="17" spans="2:15">
      <c r="B17" s="92">
        <v>3</v>
      </c>
      <c r="C17" s="91" t="s">
        <v>340</v>
      </c>
      <c r="D17" s="91" t="s">
        <v>341</v>
      </c>
      <c r="E17" s="91" t="s">
        <v>313</v>
      </c>
      <c r="F17" s="91" t="s">
        <v>348</v>
      </c>
      <c r="G17" s="91" t="s">
        <v>16</v>
      </c>
      <c r="H17" s="91" t="s">
        <v>355</v>
      </c>
      <c r="I17" s="91" t="s">
        <v>356</v>
      </c>
      <c r="J17" s="91" t="s">
        <v>314</v>
      </c>
      <c r="K17" s="91" t="s">
        <v>315</v>
      </c>
    </row>
    <row r="18" spans="2:15">
      <c r="B18" s="92">
        <v>4</v>
      </c>
      <c r="C18" s="97" t="s">
        <v>342</v>
      </c>
      <c r="D18" s="97" t="s">
        <v>343</v>
      </c>
      <c r="E18" s="97" t="s">
        <v>361</v>
      </c>
      <c r="F18" s="97" t="s">
        <v>349</v>
      </c>
      <c r="G18" s="97" t="s">
        <v>363</v>
      </c>
      <c r="H18" s="97" t="s">
        <v>357</v>
      </c>
      <c r="I18" s="97" t="s">
        <v>358</v>
      </c>
      <c r="J18" s="97" t="s">
        <v>314</v>
      </c>
      <c r="K18" s="97" t="s">
        <v>315</v>
      </c>
    </row>
    <row r="19" spans="2:15">
      <c r="B19" s="92">
        <v>5</v>
      </c>
      <c r="C19" s="91" t="s">
        <v>344</v>
      </c>
      <c r="D19" s="91" t="s">
        <v>345</v>
      </c>
      <c r="E19" s="91" t="s">
        <v>362</v>
      </c>
      <c r="F19" s="91" t="s">
        <v>350</v>
      </c>
      <c r="G19" s="91" t="s">
        <v>16</v>
      </c>
      <c r="H19" s="91" t="s">
        <v>359</v>
      </c>
      <c r="I19" s="91" t="s">
        <v>360</v>
      </c>
      <c r="J19" s="91" t="s">
        <v>314</v>
      </c>
      <c r="K19" s="91" t="s">
        <v>315</v>
      </c>
    </row>
    <row r="20" spans="2:15">
      <c r="B20" s="92">
        <v>6</v>
      </c>
      <c r="C20" s="97" t="s">
        <v>316</v>
      </c>
      <c r="D20" s="97" t="s">
        <v>317</v>
      </c>
      <c r="E20" s="97" t="s">
        <v>321</v>
      </c>
      <c r="F20" s="97" t="s">
        <v>318</v>
      </c>
      <c r="G20" s="97" t="s">
        <v>322</v>
      </c>
      <c r="H20" s="97" t="s">
        <v>319</v>
      </c>
      <c r="I20" s="97" t="s">
        <v>320</v>
      </c>
      <c r="J20" s="97" t="s">
        <v>323</v>
      </c>
      <c r="K20" s="97" t="s">
        <v>315</v>
      </c>
    </row>
    <row r="21" spans="2:15" ht="15.75">
      <c r="B21" s="10"/>
    </row>
    <row r="22" spans="2:15" ht="81" customHeight="1">
      <c r="B22" s="7" t="s">
        <v>6</v>
      </c>
      <c r="C22" s="74" t="s">
        <v>106</v>
      </c>
      <c r="D22" s="9" t="s">
        <v>108</v>
      </c>
      <c r="E22" s="11"/>
      <c r="F22" s="12"/>
      <c r="G22" s="13"/>
      <c r="H22" s="13"/>
      <c r="I22" s="14"/>
      <c r="J22" s="13"/>
      <c r="K22" s="13"/>
      <c r="L22" s="13"/>
      <c r="M22" s="13"/>
      <c r="N22" s="15"/>
      <c r="O22" s="16"/>
    </row>
    <row r="23" spans="2:15" ht="15.75">
      <c r="B23" s="73">
        <v>1</v>
      </c>
      <c r="C23" s="94" t="s">
        <v>171</v>
      </c>
      <c r="D23" s="94" t="s">
        <v>109</v>
      </c>
      <c r="E23" s="17"/>
      <c r="F23" s="17"/>
      <c r="G23" s="13"/>
      <c r="H23" s="13"/>
      <c r="I23" s="14"/>
      <c r="J23" s="13"/>
      <c r="K23" s="13"/>
      <c r="L23" s="13"/>
      <c r="M23" s="13"/>
      <c r="N23" s="15"/>
      <c r="O23" s="16"/>
    </row>
    <row r="24" spans="2:15" ht="15.75">
      <c r="B24" s="73">
        <v>2</v>
      </c>
      <c r="C24" s="98" t="s">
        <v>107</v>
      </c>
      <c r="D24" s="98" t="s">
        <v>109</v>
      </c>
      <c r="E24" s="17"/>
      <c r="F24" s="17"/>
      <c r="G24" s="13"/>
      <c r="H24" s="13"/>
      <c r="I24" s="14"/>
      <c r="J24" s="13"/>
      <c r="K24" s="13"/>
      <c r="L24" s="13"/>
      <c r="M24" s="13"/>
      <c r="N24" s="15"/>
      <c r="O24" s="16"/>
    </row>
    <row r="25" spans="2:15" ht="15.75">
      <c r="B25" s="73">
        <v>3</v>
      </c>
      <c r="C25" s="94" t="s">
        <v>171</v>
      </c>
      <c r="D25" s="94" t="s">
        <v>110</v>
      </c>
      <c r="E25" s="17"/>
      <c r="F25" s="17"/>
      <c r="G25" s="13"/>
      <c r="H25" s="13"/>
      <c r="I25" s="14"/>
      <c r="J25" s="13"/>
      <c r="K25" s="13"/>
      <c r="L25" s="13"/>
      <c r="M25" s="13"/>
      <c r="N25" s="15"/>
      <c r="O25" s="16"/>
    </row>
    <row r="26" spans="2:15" ht="15.75">
      <c r="B26" s="73">
        <v>4</v>
      </c>
      <c r="C26" s="98" t="s">
        <v>171</v>
      </c>
      <c r="D26" s="98" t="s">
        <v>110</v>
      </c>
      <c r="E26" s="17"/>
      <c r="F26" s="17"/>
      <c r="G26" s="13"/>
      <c r="H26" s="13"/>
      <c r="I26" s="14"/>
      <c r="J26" s="13"/>
      <c r="K26" s="13"/>
      <c r="L26" s="13"/>
      <c r="M26" s="13"/>
      <c r="N26" s="15"/>
      <c r="O26" s="16"/>
    </row>
    <row r="27" spans="2:15" ht="15.75">
      <c r="B27" s="73">
        <v>5</v>
      </c>
      <c r="C27" s="94" t="s">
        <v>107</v>
      </c>
      <c r="D27" s="94" t="s">
        <v>109</v>
      </c>
      <c r="E27" s="17"/>
      <c r="F27" s="17"/>
      <c r="G27" s="13"/>
      <c r="H27" s="13"/>
      <c r="I27" s="14"/>
      <c r="J27" s="13"/>
      <c r="K27" s="13"/>
      <c r="L27" s="13"/>
      <c r="M27" s="13"/>
      <c r="N27" s="15"/>
      <c r="O27" s="16"/>
    </row>
    <row r="28" spans="2:15" ht="15.75">
      <c r="B28" s="73">
        <v>6</v>
      </c>
      <c r="C28" s="98" t="s">
        <v>107</v>
      </c>
      <c r="D28" s="98" t="s">
        <v>110</v>
      </c>
      <c r="E28" s="17"/>
      <c r="F28" s="17"/>
      <c r="G28" s="13"/>
      <c r="H28" s="13"/>
      <c r="I28" s="14"/>
      <c r="J28" s="13"/>
      <c r="K28" s="13"/>
      <c r="L28" s="13"/>
      <c r="M28" s="13"/>
      <c r="N28" s="15"/>
      <c r="O28" s="16"/>
    </row>
    <row r="29" spans="2:15" ht="15.75">
      <c r="B29" s="10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pans="2:15" ht="78.75">
      <c r="B30" s="7" t="s">
        <v>6</v>
      </c>
      <c r="C30" s="8" t="s">
        <v>111</v>
      </c>
      <c r="D30" s="8" t="s">
        <v>19</v>
      </c>
    </row>
    <row r="31" spans="2:15" s="20" customFormat="1" ht="45">
      <c r="B31" s="68">
        <v>1</v>
      </c>
      <c r="C31" s="100" t="s">
        <v>20</v>
      </c>
      <c r="D31" s="102" t="s">
        <v>365</v>
      </c>
      <c r="G31" s="19"/>
    </row>
    <row r="32" spans="2:15" s="20" customFormat="1">
      <c r="B32" s="68">
        <v>2</v>
      </c>
      <c r="C32" s="101" t="s">
        <v>38</v>
      </c>
      <c r="D32" s="101" t="s">
        <v>364</v>
      </c>
      <c r="G32" s="19"/>
    </row>
    <row r="33" spans="1:18" s="20" customFormat="1" ht="30">
      <c r="B33" s="68">
        <v>3</v>
      </c>
      <c r="C33" s="100" t="s">
        <v>20</v>
      </c>
      <c r="D33" s="102" t="s">
        <v>366</v>
      </c>
      <c r="G33" s="19"/>
    </row>
    <row r="34" spans="1:18" s="20" customFormat="1" ht="45">
      <c r="B34" s="68">
        <v>4</v>
      </c>
      <c r="C34" s="101" t="s">
        <v>20</v>
      </c>
      <c r="D34" s="103" t="s">
        <v>367</v>
      </c>
      <c r="G34" s="19"/>
    </row>
    <row r="35" spans="1:18" s="20" customFormat="1" ht="60">
      <c r="B35" s="68">
        <v>5</v>
      </c>
      <c r="C35" s="100" t="s">
        <v>38</v>
      </c>
      <c r="D35" s="102" t="s">
        <v>368</v>
      </c>
      <c r="G35" s="19"/>
    </row>
    <row r="36" spans="1:18" s="20" customFormat="1">
      <c r="B36" s="68">
        <v>6</v>
      </c>
      <c r="C36" s="101" t="s">
        <v>324</v>
      </c>
      <c r="D36" s="101" t="s">
        <v>325</v>
      </c>
      <c r="G36" s="19"/>
    </row>
    <row r="38" spans="1:18" ht="63">
      <c r="B38" s="7" t="s">
        <v>6</v>
      </c>
      <c r="C38" s="8" t="s">
        <v>21</v>
      </c>
      <c r="D38" s="8" t="s">
        <v>112</v>
      </c>
      <c r="E38" s="8" t="s">
        <v>22</v>
      </c>
    </row>
    <row r="39" spans="1:18" s="20" customFormat="1">
      <c r="B39" s="68">
        <v>1</v>
      </c>
      <c r="C39" s="91" t="s">
        <v>20</v>
      </c>
      <c r="D39" s="91" t="s">
        <v>326</v>
      </c>
      <c r="E39" s="91" t="s">
        <v>369</v>
      </c>
      <c r="G39" s="19"/>
    </row>
    <row r="40" spans="1:18" s="20" customFormat="1" ht="45">
      <c r="B40" s="68">
        <v>2</v>
      </c>
      <c r="C40" s="97" t="s">
        <v>38</v>
      </c>
      <c r="D40" s="97" t="s">
        <v>38</v>
      </c>
      <c r="E40" s="99" t="s">
        <v>372</v>
      </c>
      <c r="G40" s="19"/>
    </row>
    <row r="41" spans="1:18" s="20" customFormat="1">
      <c r="B41" s="68">
        <v>3</v>
      </c>
      <c r="C41" s="91" t="s">
        <v>171</v>
      </c>
      <c r="D41" s="91" t="s">
        <v>171</v>
      </c>
      <c r="E41" s="91" t="s">
        <v>370</v>
      </c>
      <c r="G41" s="19"/>
    </row>
    <row r="42" spans="1:18" s="20" customFormat="1">
      <c r="B42" s="68">
        <v>4</v>
      </c>
      <c r="C42" s="97" t="s">
        <v>20</v>
      </c>
      <c r="D42" s="97" t="s">
        <v>171</v>
      </c>
      <c r="E42" s="97" t="s">
        <v>371</v>
      </c>
      <c r="G42" s="19"/>
    </row>
    <row r="43" spans="1:18" s="20" customFormat="1" ht="45">
      <c r="B43" s="68">
        <v>5</v>
      </c>
      <c r="C43" s="91" t="s">
        <v>20</v>
      </c>
      <c r="D43" s="91" t="s">
        <v>326</v>
      </c>
      <c r="E43" s="93" t="s">
        <v>373</v>
      </c>
      <c r="G43" s="19"/>
    </row>
    <row r="44" spans="1:18" s="20" customFormat="1" ht="60">
      <c r="B44" s="68">
        <v>6</v>
      </c>
      <c r="C44" s="97" t="s">
        <v>20</v>
      </c>
      <c r="D44" s="97" t="s">
        <v>326</v>
      </c>
      <c r="E44" s="99" t="s">
        <v>374</v>
      </c>
      <c r="G44" s="19"/>
    </row>
    <row r="46" spans="1:18" ht="56.25" customHeight="1">
      <c r="C46" s="122" t="s">
        <v>23</v>
      </c>
      <c r="D46" s="122"/>
      <c r="E46" s="122"/>
      <c r="F46" s="122"/>
      <c r="G46" s="122"/>
      <c r="H46" s="122"/>
      <c r="I46" s="122"/>
      <c r="J46" s="122"/>
      <c r="K46" s="21"/>
      <c r="L46" s="21"/>
      <c r="M46" s="21"/>
      <c r="O46" s="21"/>
      <c r="Q46" s="21"/>
      <c r="R46" s="21"/>
    </row>
    <row r="47" spans="1:18" ht="63">
      <c r="A47" s="22"/>
      <c r="B47" s="8" t="s">
        <v>6</v>
      </c>
      <c r="C47" s="23" t="s">
        <v>24</v>
      </c>
      <c r="D47" s="8" t="s">
        <v>25</v>
      </c>
      <c r="E47" s="8" t="s">
        <v>26</v>
      </c>
      <c r="F47" s="8" t="s">
        <v>27</v>
      </c>
      <c r="G47" s="8" t="s">
        <v>28</v>
      </c>
      <c r="H47" s="8" t="s">
        <v>29</v>
      </c>
      <c r="I47" s="8" t="s">
        <v>30</v>
      </c>
      <c r="J47" s="8" t="s">
        <v>31</v>
      </c>
    </row>
    <row r="48" spans="1:18" s="20" customFormat="1">
      <c r="B48" s="68">
        <v>1</v>
      </c>
      <c r="C48" s="94" t="s">
        <v>109</v>
      </c>
      <c r="D48" s="94" t="s">
        <v>327</v>
      </c>
      <c r="E48" s="94" t="s">
        <v>109</v>
      </c>
      <c r="F48" s="94" t="s">
        <v>110</v>
      </c>
      <c r="G48" s="94" t="s">
        <v>109</v>
      </c>
      <c r="H48" s="94" t="s">
        <v>110</v>
      </c>
      <c r="I48" s="94" t="s">
        <v>109</v>
      </c>
      <c r="J48" s="94" t="s">
        <v>109</v>
      </c>
    </row>
    <row r="49" spans="2:10" s="20" customFormat="1">
      <c r="B49" s="68">
        <v>2</v>
      </c>
      <c r="C49" s="98" t="s">
        <v>109</v>
      </c>
      <c r="D49" s="98" t="s">
        <v>327</v>
      </c>
      <c r="E49" s="98" t="s">
        <v>327</v>
      </c>
      <c r="F49" s="98" t="s">
        <v>327</v>
      </c>
      <c r="G49" s="98" t="s">
        <v>327</v>
      </c>
      <c r="H49" s="98" t="s">
        <v>109</v>
      </c>
      <c r="I49" s="98" t="s">
        <v>327</v>
      </c>
      <c r="J49" s="98" t="s">
        <v>327</v>
      </c>
    </row>
    <row r="50" spans="2:10" s="20" customFormat="1">
      <c r="B50" s="68">
        <v>3</v>
      </c>
      <c r="C50" s="94" t="s">
        <v>110</v>
      </c>
      <c r="D50" s="94" t="s">
        <v>327</v>
      </c>
      <c r="E50" s="94" t="s">
        <v>327</v>
      </c>
      <c r="F50" s="94" t="s">
        <v>110</v>
      </c>
      <c r="G50" s="94" t="s">
        <v>109</v>
      </c>
      <c r="H50" s="94" t="s">
        <v>110</v>
      </c>
      <c r="I50" s="94" t="s">
        <v>109</v>
      </c>
      <c r="J50" s="94" t="s">
        <v>109</v>
      </c>
    </row>
    <row r="51" spans="2:10" s="20" customFormat="1">
      <c r="B51" s="68">
        <v>4</v>
      </c>
      <c r="C51" s="98" t="s">
        <v>110</v>
      </c>
      <c r="D51" s="98" t="s">
        <v>110</v>
      </c>
      <c r="E51" s="98" t="s">
        <v>110</v>
      </c>
      <c r="F51" s="98" t="s">
        <v>110</v>
      </c>
      <c r="G51" s="98" t="s">
        <v>110</v>
      </c>
      <c r="H51" s="98" t="s">
        <v>110</v>
      </c>
      <c r="I51" s="98" t="s">
        <v>110</v>
      </c>
      <c r="J51" s="98" t="s">
        <v>110</v>
      </c>
    </row>
    <row r="52" spans="2:10" s="20" customFormat="1">
      <c r="B52" s="68">
        <v>5</v>
      </c>
      <c r="C52" s="94" t="s">
        <v>109</v>
      </c>
      <c r="D52" s="94" t="s">
        <v>327</v>
      </c>
      <c r="E52" s="94" t="s">
        <v>327</v>
      </c>
      <c r="F52" s="94" t="s">
        <v>109</v>
      </c>
      <c r="G52" s="94" t="s">
        <v>327</v>
      </c>
      <c r="H52" s="94" t="s">
        <v>109</v>
      </c>
      <c r="I52" s="94" t="s">
        <v>327</v>
      </c>
      <c r="J52" s="94" t="s">
        <v>327</v>
      </c>
    </row>
    <row r="53" spans="2:10" s="20" customFormat="1">
      <c r="B53" s="68">
        <v>6</v>
      </c>
      <c r="C53" s="98" t="s">
        <v>109</v>
      </c>
      <c r="D53" s="98" t="s">
        <v>328</v>
      </c>
      <c r="E53" s="98" t="s">
        <v>329</v>
      </c>
      <c r="F53" s="98" t="s">
        <v>329</v>
      </c>
      <c r="G53" s="98" t="s">
        <v>329</v>
      </c>
      <c r="H53" s="98" t="s">
        <v>328</v>
      </c>
      <c r="I53" s="98" t="s">
        <v>328</v>
      </c>
      <c r="J53" s="98" t="s">
        <v>327</v>
      </c>
    </row>
    <row r="54" spans="2:10">
      <c r="B54" s="66"/>
      <c r="C54" s="13"/>
      <c r="D54" s="13"/>
      <c r="E54" s="13"/>
      <c r="F54" s="13"/>
      <c r="G54" s="13"/>
      <c r="H54" s="13"/>
      <c r="I54" s="13"/>
      <c r="J54" s="13"/>
    </row>
    <row r="56" spans="2:10" ht="42.75" customHeight="1">
      <c r="C56" s="123"/>
      <c r="D56" s="124"/>
      <c r="E56" s="123" t="s">
        <v>32</v>
      </c>
      <c r="F56" s="125"/>
      <c r="G56" s="124"/>
    </row>
    <row r="57" spans="2:10" ht="31.5" customHeight="1">
      <c r="B57" s="7" t="s">
        <v>6</v>
      </c>
      <c r="C57" s="126" t="s">
        <v>33</v>
      </c>
      <c r="D57" s="126"/>
      <c r="E57" s="8" t="s">
        <v>34</v>
      </c>
      <c r="F57" s="8" t="s">
        <v>35</v>
      </c>
      <c r="G57" s="8" t="s">
        <v>36</v>
      </c>
    </row>
    <row r="58" spans="2:10" s="20" customFormat="1" ht="28.5" customHeight="1">
      <c r="B58" s="68">
        <v>1</v>
      </c>
      <c r="C58" s="129" t="s">
        <v>377</v>
      </c>
      <c r="D58" s="128"/>
      <c r="E58" s="91" t="s">
        <v>37</v>
      </c>
      <c r="F58" s="91" t="s">
        <v>37</v>
      </c>
      <c r="G58" s="91" t="s">
        <v>37</v>
      </c>
    </row>
    <row r="59" spans="2:10" s="20" customFormat="1" ht="46.5" customHeight="1">
      <c r="B59" s="68">
        <v>2</v>
      </c>
      <c r="C59" s="127" t="s">
        <v>378</v>
      </c>
      <c r="D59" s="120"/>
      <c r="E59" s="97" t="s">
        <v>291</v>
      </c>
      <c r="F59" s="97" t="s">
        <v>291</v>
      </c>
      <c r="G59" s="97" t="s">
        <v>101</v>
      </c>
    </row>
    <row r="60" spans="2:10" s="20" customFormat="1">
      <c r="B60" s="68">
        <v>3</v>
      </c>
      <c r="C60" s="128" t="s">
        <v>375</v>
      </c>
      <c r="D60" s="128"/>
      <c r="E60" s="91" t="s">
        <v>37</v>
      </c>
      <c r="F60" s="91" t="s">
        <v>37</v>
      </c>
      <c r="G60" s="91" t="s">
        <v>37</v>
      </c>
    </row>
    <row r="61" spans="2:10" s="20" customFormat="1">
      <c r="B61" s="68">
        <v>4</v>
      </c>
      <c r="C61" s="120" t="s">
        <v>376</v>
      </c>
      <c r="D61" s="120"/>
      <c r="E61" s="97" t="s">
        <v>37</v>
      </c>
      <c r="F61" s="97" t="s">
        <v>37</v>
      </c>
      <c r="G61" s="97" t="s">
        <v>37</v>
      </c>
    </row>
    <row r="62" spans="2:10" s="20" customFormat="1" ht="33.75" customHeight="1">
      <c r="B62" s="68">
        <v>5</v>
      </c>
      <c r="C62" s="129" t="s">
        <v>379</v>
      </c>
      <c r="D62" s="128"/>
      <c r="E62" s="91" t="s">
        <v>37</v>
      </c>
      <c r="F62" s="91" t="s">
        <v>37</v>
      </c>
      <c r="G62" s="91" t="s">
        <v>37</v>
      </c>
    </row>
    <row r="63" spans="2:10" s="20" customFormat="1" ht="33.75" customHeight="1">
      <c r="B63" s="68">
        <v>6</v>
      </c>
      <c r="C63" s="120" t="s">
        <v>330</v>
      </c>
      <c r="D63" s="120"/>
      <c r="E63" s="97" t="s">
        <v>37</v>
      </c>
      <c r="F63" s="97" t="s">
        <v>37</v>
      </c>
      <c r="G63" s="97" t="s">
        <v>37</v>
      </c>
    </row>
    <row r="64" spans="2:10">
      <c r="B64" s="12"/>
      <c r="C64" s="24"/>
      <c r="D64" s="24"/>
      <c r="E64" s="24"/>
      <c r="F64" s="24"/>
      <c r="G64" s="24"/>
      <c r="H64" s="24"/>
      <c r="I64" s="24"/>
      <c r="J64" s="24"/>
    </row>
    <row r="65" spans="3:3">
      <c r="C65" s="20"/>
    </row>
    <row r="66" spans="3:3">
      <c r="C66" s="20" t="s">
        <v>39</v>
      </c>
    </row>
    <row r="67" spans="3:3" ht="15.75" customHeight="1">
      <c r="C67" s="5" t="s">
        <v>40</v>
      </c>
    </row>
    <row r="68" spans="3:3">
      <c r="C68" s="25" t="s">
        <v>41</v>
      </c>
    </row>
    <row r="69" spans="3:3">
      <c r="C69" s="5" t="s">
        <v>42</v>
      </c>
    </row>
  </sheetData>
  <mergeCells count="11">
    <mergeCell ref="C63:D63"/>
    <mergeCell ref="C11:G11"/>
    <mergeCell ref="C46:J46"/>
    <mergeCell ref="C56:D56"/>
    <mergeCell ref="E56:G56"/>
    <mergeCell ref="C57:D57"/>
    <mergeCell ref="C59:D59"/>
    <mergeCell ref="C60:D60"/>
    <mergeCell ref="C61:D61"/>
    <mergeCell ref="C62:D62"/>
    <mergeCell ref="C58:D58"/>
  </mergeCells>
  <phoneticPr fontId="32" type="noConversion"/>
  <hyperlinks>
    <hyperlink ref="C68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F33" sqref="F33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6" t="s">
        <v>43</v>
      </c>
    </row>
    <row r="15" spans="2:7">
      <c r="B15" s="143" t="s">
        <v>45</v>
      </c>
      <c r="C15" s="133" t="s">
        <v>44</v>
      </c>
      <c r="D15" s="133"/>
      <c r="E15" s="133"/>
      <c r="F15" s="28"/>
      <c r="G15" s="28"/>
    </row>
    <row r="16" spans="2:7">
      <c r="B16" s="143"/>
      <c r="C16" s="133" t="s">
        <v>46</v>
      </c>
      <c r="D16" s="133"/>
      <c r="E16" s="64" t="s">
        <v>47</v>
      </c>
      <c r="F16" s="64" t="s">
        <v>48</v>
      </c>
      <c r="G16" s="64" t="s">
        <v>49</v>
      </c>
    </row>
    <row r="17" spans="2:7" ht="15" customHeight="1">
      <c r="B17" s="131">
        <v>2016</v>
      </c>
      <c r="C17" s="134" t="s">
        <v>50</v>
      </c>
      <c r="D17" s="135"/>
      <c r="E17" s="140" t="s">
        <v>335</v>
      </c>
      <c r="F17" s="132">
        <v>1871076</v>
      </c>
      <c r="G17" s="130">
        <v>0.85699999999999998</v>
      </c>
    </row>
    <row r="18" spans="2:7">
      <c r="B18" s="131"/>
      <c r="C18" s="136"/>
      <c r="D18" s="137"/>
      <c r="E18" s="141"/>
      <c r="F18" s="132"/>
      <c r="G18" s="130"/>
    </row>
    <row r="19" spans="2:7">
      <c r="B19" s="131">
        <v>2015</v>
      </c>
      <c r="C19" s="136"/>
      <c r="D19" s="137"/>
      <c r="E19" s="141"/>
      <c r="F19" s="132">
        <v>1598273</v>
      </c>
      <c r="G19" s="130">
        <v>0.83299999999999996</v>
      </c>
    </row>
    <row r="20" spans="2:7">
      <c r="B20" s="131"/>
      <c r="C20" s="136"/>
      <c r="D20" s="137"/>
      <c r="E20" s="141"/>
      <c r="F20" s="132"/>
      <c r="G20" s="130"/>
    </row>
    <row r="21" spans="2:7">
      <c r="B21" s="131">
        <v>2014</v>
      </c>
      <c r="C21" s="136"/>
      <c r="D21" s="137"/>
      <c r="E21" s="141"/>
      <c r="F21" s="132">
        <v>1435040</v>
      </c>
      <c r="G21" s="130">
        <v>1</v>
      </c>
    </row>
    <row r="22" spans="2:7">
      <c r="B22" s="131"/>
      <c r="C22" s="136"/>
      <c r="D22" s="137"/>
      <c r="E22" s="141"/>
      <c r="F22" s="132"/>
      <c r="G22" s="130"/>
    </row>
    <row r="23" spans="2:7">
      <c r="B23" s="131">
        <v>2013</v>
      </c>
      <c r="C23" s="136"/>
      <c r="D23" s="137"/>
      <c r="E23" s="141"/>
      <c r="F23" s="132">
        <v>1705952</v>
      </c>
      <c r="G23" s="130">
        <v>0.76900000000000002</v>
      </c>
    </row>
    <row r="24" spans="2:7">
      <c r="B24" s="131"/>
      <c r="C24" s="138"/>
      <c r="D24" s="139"/>
      <c r="E24" s="142"/>
      <c r="F24" s="132"/>
      <c r="G24" s="130"/>
    </row>
    <row r="25" spans="2:7">
      <c r="B25" s="27"/>
      <c r="C25" s="27"/>
      <c r="D25" s="27"/>
      <c r="E25" s="27"/>
      <c r="F25" s="27"/>
      <c r="G25" s="27"/>
    </row>
    <row r="26" spans="2:7">
      <c r="B26" s="27" t="s">
        <v>51</v>
      </c>
      <c r="C26" s="29"/>
      <c r="D26" s="29"/>
      <c r="E26" s="27"/>
      <c r="F26" s="27"/>
      <c r="G26" s="27"/>
    </row>
    <row r="27" spans="2:7">
      <c r="B27" s="27" t="s">
        <v>52</v>
      </c>
      <c r="C27" s="27"/>
      <c r="D27" s="27"/>
      <c r="E27" s="27"/>
      <c r="F27" s="27"/>
      <c r="G27" s="27"/>
    </row>
    <row r="28" spans="2:7">
      <c r="B28" s="27" t="s">
        <v>53</v>
      </c>
      <c r="C28" s="27"/>
      <c r="D28" s="27"/>
      <c r="E28" s="27"/>
      <c r="F28" s="27"/>
      <c r="G28" s="27"/>
    </row>
  </sheetData>
  <mergeCells count="17">
    <mergeCell ref="C15:E15"/>
    <mergeCell ref="C16:D16"/>
    <mergeCell ref="B17:B18"/>
    <mergeCell ref="C17:D24"/>
    <mergeCell ref="E17:E24"/>
    <mergeCell ref="B23:B24"/>
    <mergeCell ref="B15:B16"/>
    <mergeCell ref="G23:G24"/>
    <mergeCell ref="G17:G18"/>
    <mergeCell ref="B19:B20"/>
    <mergeCell ref="F19:F20"/>
    <mergeCell ref="G19:G20"/>
    <mergeCell ref="B21:B22"/>
    <mergeCell ref="F21:F22"/>
    <mergeCell ref="G21:G22"/>
    <mergeCell ref="F17:F18"/>
    <mergeCell ref="F23:F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Presentación</vt:lpstr>
      <vt:lpstr>Informe hasta el 2019</vt:lpstr>
      <vt:lpstr>Egresados 2020</vt:lpstr>
      <vt:lpstr>Egresados 2021-2023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Hewlett-Packard Company</cp:lastModifiedBy>
  <dcterms:created xsi:type="dcterms:W3CDTF">2018-07-23T19:00:53Z</dcterms:created>
  <dcterms:modified xsi:type="dcterms:W3CDTF">2024-04-30T14:53:42Z</dcterms:modified>
</cp:coreProperties>
</file>